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Mohamed\moulinette\"/>
    </mc:Choice>
  </mc:AlternateContent>
  <bookViews>
    <workbookView xWindow="0" yWindow="0" windowWidth="9210" windowHeight="7170" firstSheet="1" activeTab="3"/>
  </bookViews>
  <sheets>
    <sheet name="BASE" sheetId="1" state="hidden" r:id="rId1"/>
    <sheet name="Feuil1" sheetId="5" r:id="rId2"/>
    <sheet name="BASE 2" sheetId="4" r:id="rId3"/>
    <sheet name="INTERFACE" sheetId="2" r:id="rId4"/>
    <sheet name="DEVIS" sheetId="3" r:id="rId5"/>
  </sheets>
  <definedNames>
    <definedName name="_xlnm._FilterDatabase" localSheetId="2" hidden="1">'BASE 2'!$A$1:$I$626</definedName>
    <definedName name="_xlnm._FilterDatabase" localSheetId="4" hidden="1">DEVIS!$A$21:$F$175</definedName>
    <definedName name="ACCESSOIRES">BASE!$I$3:$I$5</definedName>
    <definedName name="BEATYREST_VIP_PILOW">'BASE 2'!$F$15:$F$28</definedName>
    <definedName name="BEAUTYREST_EMINENCE">'BASE 2'!$F$57:$F$73</definedName>
    <definedName name="BEAUTYREST_PALACE1">'BASE 2'!$F$29:$F$42</definedName>
    <definedName name="BEAUTYREST_PALACE2">'BASE 2'!$F$43:$F$56</definedName>
    <definedName name="BEAUTYREST_SIGNATURE">'BASE 2'!$F$74:$F$90</definedName>
    <definedName name="BEAUTYREST_VIP">'BASE 2'!$F$2:$F$14</definedName>
    <definedName name="BEAUTYREST_VIP_PILOW">'BASE 2'!$F$15:$F$28</definedName>
    <definedName name="COTON100_AVEC_POINT_BOURDON">'BASE 2'!$F$578:$F$582</definedName>
    <definedName name="COTON100_AVEC_VOLANT">'BASE 2'!$F$528:$F$532</definedName>
    <definedName name="COTON100_SANS_VOLANT">'BASE 2'!$F$553:$F$557</definedName>
    <definedName name="COUETTE">BASE!$G$68:$G$70</definedName>
    <definedName name="COUETTE_SIM_HOTEL_COTON">'BASE 2'!$F$367:$F$377</definedName>
    <definedName name="COUETTE_SIM_HOTEL_DUVET">'BASE 2'!$F$364:$F$366</definedName>
    <definedName name="COUETTE_SIM_HOTEL_POLYCOTON">'BASE 2'!$F$378:$F$387</definedName>
    <definedName name="DRAP">BASE!$G$37:$G$41</definedName>
    <definedName name="DRAP_BAIN">BASE!$G$122:$G$126</definedName>
    <definedName name="DRAP_DE_BAIN_385G">'BASE 2'!$F$605</definedName>
    <definedName name="DRAP_DE_BAIN_500G">'BASE 2'!$F$606</definedName>
    <definedName name="DRAP_DE_BAIN_600G">'BASE 2'!$F$608</definedName>
    <definedName name="DRAP_DE_BAIN_XL_500G">'BASE 2'!$F$607</definedName>
    <definedName name="DRAP_DE_BAIN_XL_600G">'BASE 2'!$F$609</definedName>
    <definedName name="DRAP_HOUSSE">BASE!$G$50:$G$53</definedName>
    <definedName name="DRAP_HOUSSE_PERCALE_200_FILS">'BASE 2'!$F$288:$F$305</definedName>
    <definedName name="DRAP_HOUSSE_PERCALE_300_FILS">'BASE 2'!$F$306:$F$323</definedName>
    <definedName name="DRAP_HOUSSE_UNI_100_COTON_160_fils">'BASE 2'!$F$270:$F$287</definedName>
    <definedName name="DRAP_HOUSSE_UNI_POLYCOTON">'BASE 2'!$F$252:$F$269</definedName>
    <definedName name="DRAP_PLAT_PERCALE_200_FILS">'BASE 2'!$F$217:$F$229</definedName>
    <definedName name="DRAP_PLAT_PERCALE_300_FILS">'BASE 2'!$F$230:$F$240</definedName>
    <definedName name="DRAP_PLAT_SATIN_RAYE">'BASE 2'!$F$241:$F$251</definedName>
    <definedName name="DRAP_PLAT_UNI_COTON">'BASE 2'!$F$204:$F$216</definedName>
    <definedName name="DRAP_PLAT_UNI_POLYCOTON">'BASE 2'!$F$190:$F$203</definedName>
    <definedName name="FAMILLE">BASE!$E$3:$E$6</definedName>
    <definedName name="H.COUETTE_SIM_HOTEL_COTON">'BASE 2'!$F$324:$F$331</definedName>
    <definedName name="H.COUETTE_SIM_HOTEL_PERCALE_200_FILS">'BASE 2'!$F$340:$F$347</definedName>
    <definedName name="H.COUETTE_SIM_HOTEL_PERCALE_300_FILS">'BASE 2'!$F$348:$F$355</definedName>
    <definedName name="H.COUETTE_SIM_HOTEL_POLYCOTON">'BASE 2'!$F$332:$F$339</definedName>
    <definedName name="H.COUETTE_SIM_HOTEL_SATIN_RAYE">'BASE 2'!$F$356:$F$363</definedName>
    <definedName name="HOUSSE_COUETTE">BASE!$G$60:$G$64</definedName>
    <definedName name="LAVETTE">BASE!$G$115:$G$116</definedName>
    <definedName name="LAVETTE_CARREE_600G">'BASE 2'!$F$598</definedName>
    <definedName name="LAVETTE_RECTANGLE_600G">'BASE 2'!$F$599</definedName>
    <definedName name="LINGE_BAIN">BASE!$H$3:$H$8</definedName>
    <definedName name="LINGE_LIT">BASE!$G$3:$G$10</definedName>
    <definedName name="ListBoxOutput">INTERFACE!$C$13</definedName>
    <definedName name="LITTERIE">BASE!$F$3:$F$6</definedName>
    <definedName name="MATELAS">BASE!$G$14:$G$22</definedName>
    <definedName name="OR_SIM_HOTEL_BEAUTYREST">'BASE 2'!$F$522</definedName>
    <definedName name="OR_SIM_HOTEL_DUVET_GOLD">'BASE 2'!$F$519</definedName>
    <definedName name="OR_SIM_HOTEL_LATEX">'BASE 2'!$F$521</definedName>
    <definedName name="OR_SIM_HOTEL_VISCOELASTIQUE">'BASE 2'!$F$517</definedName>
    <definedName name="OREILLER">BASE!$G$91:$G$99</definedName>
    <definedName name="OREILLER_SIM_HOTEL_DUPONT">'BASE 2'!$F$511:$F$516</definedName>
    <definedName name="OREILLER_SIM_HOTEL_FLOCON">'BASE 2'!$F$505:$F$510</definedName>
    <definedName name="OREILLER_SIM_HOTEL_KAPOK">'BASE 2'!$F$499:$F$504</definedName>
    <definedName name="OREILLER_SIM_HOTEL_POLYESTER">'BASE 2'!$F$493:$F$498</definedName>
    <definedName name="oui" localSheetId="1">Feuil1!$D$2:$D$9</definedName>
    <definedName name="PAIGNOIR">'BASE 2'!$C$614:$C$619</definedName>
    <definedName name="PEIGNOIR">BASE!$G$131:$G$136</definedName>
    <definedName name="PEIGNOIR_AVEC_COL_CHALE_500G">'BASE 2'!$F$616:$F$617</definedName>
    <definedName name="PEIGNOIR_NID_D_ABEILLE_AVEC_COL_CHALE_380G">'BASE 2'!$F$614:$F$615</definedName>
    <definedName name="PEIGNOIR_VELOUR_400G">'BASE 2'!$F$618:$F$619</definedName>
    <definedName name="PERCALE_200_FILS_AVEC_POINT_BOURDON">'BASE 2'!$F$583:$F$587</definedName>
    <definedName name="PERCALE_200_FILS_AVEC_VOLANT">'BASE 2'!$F$533:$F$537</definedName>
    <definedName name="PERCALE_200_FILS_SANS_VOLANT">'BASE 2'!$F$558:$F$562</definedName>
    <definedName name="PERCALE_300_FILS_AVEC_POINT_BOURDON">'BASE 2'!$F$588:$F$592</definedName>
    <definedName name="PERCALE_300_FILS_AVEC_VOLANT">'BASE 2'!$F$538:$F$542</definedName>
    <definedName name="PERCALE_300_FILS_SANS_VOLANT">'BASE 2'!$F$563:$F$567</definedName>
    <definedName name="POLYCOTON_AVEC_POINT_BOURDON">'BASE 2'!$F$573:$F$577</definedName>
    <definedName name="POLYCOTON_AVEC_VOLANT">'BASE 2'!$F$523:$F$527</definedName>
    <definedName name="POLYCOTON_SANS_VOLANT">'BASE 2'!$F$548:$F$552</definedName>
    <definedName name="SATIN_RAYE_AVEC_POINT_BOURDON">'BASE 2'!$F$593:$F$597</definedName>
    <definedName name="SATIN_RAYE_AVEC_VOLANT">'BASE 2'!$F$543:$F$547</definedName>
    <definedName name="SATIN_RAYE_SANS_VOLANT">'BASE 2'!$F$568:$F$572</definedName>
    <definedName name="SERVIETTE">BASE!$G$117:$G$121</definedName>
    <definedName name="SERVIETTE_DE_MAIN_385G">'BASE 2'!$F$600</definedName>
    <definedName name="SERVIETTE_DE_MAIN_500G">'BASE 2'!$F$601</definedName>
    <definedName name="SERVIETTE_DE_MAIN_600G">'BASE 2'!$F$603</definedName>
    <definedName name="SERVIETTE_DE_MAIN_XL_500G">'BASE 2'!$F$602</definedName>
    <definedName name="SERVIETTE_DE_MAIN_XL_600G">'BASE 2'!$F$604</definedName>
    <definedName name="SERVIETTE_PISCINE">BASE!$G$137:$G$143</definedName>
    <definedName name="SERVIETTE_PISCINE_400G_BEIGE">'BASE 2'!$F$625</definedName>
    <definedName name="SERVIETTE_PISCINE_400G_BLEU">'BASE 2'!$F$626</definedName>
    <definedName name="SERVIETTE_PISCINE_480G_BEIGE">'BASE 2'!$F$623</definedName>
    <definedName name="SERVIETTE_PISCINE_480G_BLEU">'BASE 2'!$F$624</definedName>
    <definedName name="SERVIETTE_PISCINE_600G_BEIGE">'BASE 2'!$F$621</definedName>
    <definedName name="SERVIETTE_PISCINE_600G_BLEU">'BASE 2'!$F$620</definedName>
    <definedName name="SERVIETTE_PISCINE_600G_ORANGE">'BASE 2'!$F$622</definedName>
    <definedName name="SIM_HOTEL_CLUB">'BASE 2'!$F$123:$F$138</definedName>
    <definedName name="SIM_HOTEL_LUXE">'BASE 2'!$F$91:$F$106</definedName>
    <definedName name="SIM_HOTEL_PRESTIGE">'BASE 2'!$F$107:$F$122</definedName>
    <definedName name="SOMMIER_BOIS_FERME">'BASE 2'!$F$167:$F$172</definedName>
    <definedName name="SOMMIER_EXTRAPLAT">'BASE 2'!$F$173:$F$186</definedName>
    <definedName name="SOMMIER_FLEXOLATTES_LATTES_APPARENTES">'BASE 2'!$F$153:$F$166</definedName>
    <definedName name="SOMMIER_FLEXOLATTES_LATTES_HABILLES">'BASE 2'!$F$139:$F$152</definedName>
    <definedName name="SOMMIERS">BASE!$G$24:$G$33</definedName>
    <definedName name="SURMATELAS">BASE!$G$79:$G$84</definedName>
    <definedName name="SURMATELAS_SIM_HOTEL_CONFORT_500">'BASE 2'!$F$420:$F$447</definedName>
    <definedName name="SURMATELAS_SIM_HOTEL_DUVET_GOLD">'BASE 2'!$F$388:$F$392</definedName>
    <definedName name="SURMATELAS_SIM_HOTEL_HR_HT_6CM">'BASE 2'!$F$478:$F$492</definedName>
    <definedName name="SURMATELAS_SIM_HOTEL_LATEX_HT_6CM">'BASE 2'!$F$463:$F$477</definedName>
    <definedName name="SURMATELAS_SIM_HOTEL_MAGESTIC_1000">'BASE 2'!$F$393:$F$419</definedName>
    <definedName name="SURMATELAS_SIM_HOTEL_VISCOELASTIQUE_HT_6CM">'BASE 2'!$F$448:$F$462</definedName>
    <definedName name="TAIE_OREILLER">BASE!$G$100:$G$114</definedName>
    <definedName name="TAPIS_BAIN">BASE!$G$127:$G$130</definedName>
    <definedName name="TAPIS_DE_BAIN_600GR">'BASE 2'!$F$610</definedName>
    <definedName name="TAPIS_DE_BAIN_700GR">'BASE 2'!$F$611</definedName>
    <definedName name="TAPIS_DE_BAIN_750GR">'BASE 2'!$F$612</definedName>
    <definedName name="TAPIS_DE_BAIN_850GR">'BASE 2'!$F$613</definedName>
    <definedName name="TISSUS_MATELAS">BASE!$K$3:$K$20</definedName>
    <definedName name="vide">DEVIS!$A$51:$F$172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2" l="1"/>
  <c r="D6" i="3" l="1"/>
  <c r="G626" i="4"/>
  <c r="F626" i="4"/>
  <c r="G625" i="4"/>
  <c r="F625" i="4"/>
  <c r="G624" i="4"/>
  <c r="F624" i="4"/>
  <c r="G623" i="4"/>
  <c r="F623" i="4"/>
  <c r="G622" i="4"/>
  <c r="F622" i="4"/>
  <c r="G621" i="4"/>
  <c r="F621" i="4"/>
  <c r="G620" i="4"/>
  <c r="F620" i="4"/>
  <c r="G613" i="4"/>
  <c r="F613" i="4"/>
  <c r="G612" i="4"/>
  <c r="F612" i="4"/>
  <c r="G611" i="4"/>
  <c r="F611" i="4"/>
  <c r="G610" i="4"/>
  <c r="F610" i="4"/>
  <c r="G609" i="4"/>
  <c r="F609" i="4"/>
  <c r="G608" i="4"/>
  <c r="F608" i="4"/>
  <c r="G607" i="4"/>
  <c r="F607" i="4"/>
  <c r="G606" i="4"/>
  <c r="F606" i="4"/>
  <c r="G605" i="4"/>
  <c r="F605" i="4"/>
  <c r="G604" i="4"/>
  <c r="F604" i="4"/>
  <c r="G603" i="4"/>
  <c r="F603" i="4"/>
  <c r="G602" i="4"/>
  <c r="F602" i="4"/>
  <c r="G601" i="4"/>
  <c r="F601" i="4"/>
  <c r="G600" i="4"/>
  <c r="F600" i="4"/>
  <c r="G599" i="4"/>
  <c r="F599" i="4"/>
  <c r="G598" i="4"/>
  <c r="F598" i="4"/>
  <c r="G597" i="4"/>
  <c r="F597" i="4"/>
  <c r="G596" i="4"/>
  <c r="F596" i="4"/>
  <c r="G595" i="4"/>
  <c r="F595" i="4"/>
  <c r="G594" i="4"/>
  <c r="F594" i="4"/>
  <c r="G593" i="4"/>
  <c r="F593" i="4"/>
  <c r="G592" i="4"/>
  <c r="F592" i="4"/>
  <c r="G591" i="4"/>
  <c r="F591" i="4"/>
  <c r="G590" i="4"/>
  <c r="F590" i="4"/>
  <c r="G589" i="4"/>
  <c r="F589" i="4"/>
  <c r="G588" i="4"/>
  <c r="F588" i="4"/>
  <c r="G587" i="4"/>
  <c r="F587" i="4"/>
  <c r="G586" i="4"/>
  <c r="F586" i="4"/>
  <c r="G585" i="4"/>
  <c r="F585" i="4"/>
  <c r="G584" i="4"/>
  <c r="F584" i="4"/>
  <c r="G583" i="4"/>
  <c r="F583" i="4"/>
  <c r="G582" i="4"/>
  <c r="F582" i="4"/>
  <c r="G581" i="4"/>
  <c r="F581" i="4"/>
  <c r="G580" i="4"/>
  <c r="F580" i="4"/>
  <c r="G579" i="4"/>
  <c r="F579" i="4"/>
  <c r="G578" i="4"/>
  <c r="F578" i="4"/>
  <c r="G577" i="4"/>
  <c r="F577" i="4"/>
  <c r="G576" i="4"/>
  <c r="F576" i="4"/>
  <c r="G575" i="4"/>
  <c r="F575" i="4"/>
  <c r="G574" i="4"/>
  <c r="F574" i="4"/>
  <c r="G573" i="4"/>
  <c r="F573" i="4"/>
  <c r="G572" i="4"/>
  <c r="F572" i="4"/>
  <c r="G571" i="4"/>
  <c r="F571" i="4"/>
  <c r="G570" i="4"/>
  <c r="F570" i="4"/>
  <c r="G569" i="4"/>
  <c r="F569" i="4"/>
  <c r="G568" i="4"/>
  <c r="F568" i="4"/>
  <c r="G567" i="4"/>
  <c r="F567" i="4"/>
  <c r="G566" i="4"/>
  <c r="F566" i="4"/>
  <c r="G565" i="4"/>
  <c r="F565" i="4"/>
  <c r="G564" i="4"/>
  <c r="F564" i="4"/>
  <c r="G563" i="4"/>
  <c r="F563" i="4"/>
  <c r="G562" i="4"/>
  <c r="F562" i="4"/>
  <c r="G561" i="4"/>
  <c r="F561" i="4"/>
  <c r="G560" i="4"/>
  <c r="F560" i="4"/>
  <c r="G559" i="4"/>
  <c r="F559" i="4"/>
  <c r="G558" i="4"/>
  <c r="F558" i="4"/>
  <c r="G557" i="4"/>
  <c r="F557" i="4"/>
  <c r="G556" i="4"/>
  <c r="F556" i="4"/>
  <c r="G555" i="4"/>
  <c r="F555" i="4"/>
  <c r="G554" i="4"/>
  <c r="F554" i="4"/>
  <c r="G553" i="4"/>
  <c r="F553" i="4"/>
  <c r="G552" i="4"/>
  <c r="F552" i="4"/>
  <c r="G551" i="4"/>
  <c r="F551" i="4"/>
  <c r="G550" i="4"/>
  <c r="F550" i="4"/>
  <c r="G549" i="4"/>
  <c r="F549" i="4"/>
  <c r="G548" i="4"/>
  <c r="F548" i="4"/>
  <c r="G547" i="4"/>
  <c r="F547" i="4"/>
  <c r="G546" i="4"/>
  <c r="F546" i="4"/>
  <c r="G545" i="4"/>
  <c r="F545" i="4"/>
  <c r="G544" i="4"/>
  <c r="F544" i="4"/>
  <c r="G543" i="4"/>
  <c r="F543" i="4"/>
  <c r="G542" i="4"/>
  <c r="F542" i="4"/>
  <c r="G541" i="4"/>
  <c r="F541" i="4"/>
  <c r="G540" i="4"/>
  <c r="F540" i="4"/>
  <c r="G539" i="4"/>
  <c r="F539" i="4"/>
  <c r="G538" i="4"/>
  <c r="F538" i="4"/>
  <c r="G537" i="4"/>
  <c r="F537" i="4"/>
  <c r="G536" i="4"/>
  <c r="F536" i="4"/>
  <c r="G535" i="4"/>
  <c r="F535" i="4"/>
  <c r="G534" i="4"/>
  <c r="F534" i="4"/>
  <c r="G533" i="4"/>
  <c r="F533" i="4"/>
  <c r="G532" i="4"/>
  <c r="F532" i="4"/>
  <c r="G531" i="4"/>
  <c r="F531" i="4"/>
  <c r="G530" i="4"/>
  <c r="F530" i="4"/>
  <c r="G529" i="4"/>
  <c r="F529" i="4"/>
  <c r="G528" i="4"/>
  <c r="F528" i="4"/>
  <c r="G527" i="4"/>
  <c r="F527" i="4"/>
  <c r="G526" i="4"/>
  <c r="F526" i="4"/>
  <c r="G525" i="4"/>
  <c r="F525" i="4"/>
  <c r="G524" i="4"/>
  <c r="F524" i="4"/>
  <c r="G523" i="4"/>
  <c r="F523" i="4"/>
  <c r="G522" i="4"/>
  <c r="F522" i="4"/>
  <c r="G521" i="4"/>
  <c r="F521" i="4"/>
  <c r="G520" i="4"/>
  <c r="F520" i="4"/>
  <c r="G519" i="4"/>
  <c r="F519" i="4"/>
  <c r="G518" i="4"/>
  <c r="F518" i="4"/>
  <c r="G517" i="4"/>
  <c r="F517" i="4"/>
  <c r="G516" i="4"/>
  <c r="F516" i="4"/>
  <c r="G515" i="4"/>
  <c r="F515" i="4"/>
  <c r="G514" i="4"/>
  <c r="F514" i="4"/>
  <c r="G513" i="4"/>
  <c r="F513" i="4"/>
  <c r="G512" i="4"/>
  <c r="F512" i="4"/>
  <c r="G511" i="4"/>
  <c r="F511" i="4"/>
  <c r="G510" i="4"/>
  <c r="F510" i="4"/>
  <c r="G509" i="4"/>
  <c r="F509" i="4"/>
  <c r="G508" i="4"/>
  <c r="F508" i="4"/>
  <c r="G507" i="4"/>
  <c r="F507" i="4"/>
  <c r="G506" i="4"/>
  <c r="F506" i="4"/>
  <c r="G505" i="4"/>
  <c r="F505" i="4"/>
  <c r="G504" i="4"/>
  <c r="F504" i="4"/>
  <c r="G503" i="4"/>
  <c r="F503" i="4"/>
  <c r="G502" i="4"/>
  <c r="F502" i="4"/>
  <c r="G501" i="4"/>
  <c r="F501" i="4"/>
  <c r="G500" i="4"/>
  <c r="F500" i="4"/>
  <c r="G499" i="4"/>
  <c r="F499" i="4"/>
  <c r="G498" i="4"/>
  <c r="F498" i="4"/>
  <c r="G497" i="4"/>
  <c r="F497" i="4"/>
  <c r="G496" i="4"/>
  <c r="F496" i="4"/>
  <c r="G495" i="4"/>
  <c r="F495" i="4"/>
  <c r="G494" i="4"/>
  <c r="F494" i="4"/>
  <c r="G493" i="4"/>
  <c r="F493" i="4"/>
  <c r="G492" i="4"/>
  <c r="F492" i="4"/>
  <c r="G491" i="4"/>
  <c r="F491" i="4"/>
  <c r="G490" i="4"/>
  <c r="F490" i="4"/>
  <c r="G489" i="4"/>
  <c r="F489" i="4"/>
  <c r="G488" i="4"/>
  <c r="F488" i="4"/>
  <c r="G487" i="4"/>
  <c r="F487" i="4"/>
  <c r="G486" i="4"/>
  <c r="F486" i="4"/>
  <c r="G485" i="4"/>
  <c r="F485" i="4"/>
  <c r="G484" i="4"/>
  <c r="F484" i="4"/>
  <c r="G483" i="4"/>
  <c r="F483" i="4"/>
  <c r="G482" i="4"/>
  <c r="F482" i="4"/>
  <c r="G481" i="4"/>
  <c r="F481" i="4"/>
  <c r="G480" i="4"/>
  <c r="F480" i="4"/>
  <c r="G479" i="4"/>
  <c r="F479" i="4"/>
  <c r="G478" i="4"/>
  <c r="F478" i="4"/>
  <c r="G477" i="4"/>
  <c r="F477" i="4"/>
  <c r="G476" i="4"/>
  <c r="F476" i="4"/>
  <c r="G475" i="4"/>
  <c r="F475" i="4"/>
  <c r="G474" i="4"/>
  <c r="F474" i="4"/>
  <c r="G473" i="4"/>
  <c r="F473" i="4"/>
  <c r="G472" i="4"/>
  <c r="F472" i="4"/>
  <c r="G471" i="4"/>
  <c r="F471" i="4"/>
  <c r="G470" i="4"/>
  <c r="F470" i="4"/>
  <c r="G469" i="4"/>
  <c r="F469" i="4"/>
  <c r="G468" i="4"/>
  <c r="F468" i="4"/>
  <c r="G467" i="4"/>
  <c r="F467" i="4"/>
  <c r="G466" i="4"/>
  <c r="F466" i="4"/>
  <c r="G465" i="4"/>
  <c r="F465" i="4"/>
  <c r="G464" i="4"/>
  <c r="F464" i="4"/>
  <c r="G463" i="4"/>
  <c r="F463" i="4"/>
  <c r="G462" i="4"/>
  <c r="F462" i="4"/>
  <c r="G461" i="4"/>
  <c r="F461" i="4"/>
  <c r="G460" i="4"/>
  <c r="F460" i="4"/>
  <c r="G459" i="4"/>
  <c r="F459" i="4"/>
  <c r="G458" i="4"/>
  <c r="F458" i="4"/>
  <c r="G457" i="4"/>
  <c r="F457" i="4"/>
  <c r="G456" i="4"/>
  <c r="F456" i="4"/>
  <c r="G455" i="4"/>
  <c r="F455" i="4"/>
  <c r="G454" i="4"/>
  <c r="F454" i="4"/>
  <c r="G453" i="4"/>
  <c r="F453" i="4"/>
  <c r="G452" i="4"/>
  <c r="F452" i="4"/>
  <c r="G451" i="4"/>
  <c r="F451" i="4"/>
  <c r="G450" i="4"/>
  <c r="F450" i="4"/>
  <c r="G449" i="4"/>
  <c r="F449" i="4"/>
  <c r="G448" i="4"/>
  <c r="F448" i="4"/>
  <c r="G447" i="4"/>
  <c r="F447" i="4"/>
  <c r="G446" i="4"/>
  <c r="F446" i="4"/>
  <c r="G445" i="4"/>
  <c r="F445" i="4"/>
  <c r="G444" i="4"/>
  <c r="F444" i="4"/>
  <c r="G443" i="4"/>
  <c r="F443" i="4"/>
  <c r="G442" i="4"/>
  <c r="F442" i="4"/>
  <c r="G441" i="4"/>
  <c r="F441" i="4"/>
  <c r="G440" i="4"/>
  <c r="F440" i="4"/>
  <c r="G439" i="4"/>
  <c r="F439" i="4"/>
  <c r="G438" i="4"/>
  <c r="F438" i="4"/>
  <c r="G437" i="4"/>
  <c r="F437" i="4"/>
  <c r="G436" i="4"/>
  <c r="F436" i="4"/>
  <c r="G435" i="4"/>
  <c r="F435" i="4"/>
  <c r="G434" i="4"/>
  <c r="F434" i="4"/>
  <c r="G433" i="4"/>
  <c r="F433" i="4"/>
  <c r="G432" i="4"/>
  <c r="F432" i="4"/>
  <c r="G431" i="4"/>
  <c r="F431" i="4"/>
  <c r="G430" i="4"/>
  <c r="F430" i="4"/>
  <c r="G429" i="4"/>
  <c r="F429" i="4"/>
  <c r="G428" i="4"/>
  <c r="F428" i="4"/>
  <c r="G427" i="4"/>
  <c r="F427" i="4"/>
  <c r="G426" i="4"/>
  <c r="F426" i="4"/>
  <c r="G425" i="4"/>
  <c r="F425" i="4"/>
  <c r="G424" i="4"/>
  <c r="F424" i="4"/>
  <c r="G423" i="4"/>
  <c r="F423" i="4"/>
  <c r="G422" i="4"/>
  <c r="F422" i="4"/>
  <c r="G421" i="4"/>
  <c r="F421" i="4"/>
  <c r="G420" i="4"/>
  <c r="F420" i="4"/>
  <c r="G419" i="4"/>
  <c r="F419" i="4"/>
  <c r="G418" i="4"/>
  <c r="F418" i="4"/>
  <c r="G417" i="4"/>
  <c r="F417" i="4"/>
  <c r="G416" i="4"/>
  <c r="F416" i="4"/>
  <c r="G415" i="4"/>
  <c r="F415" i="4"/>
  <c r="G414" i="4"/>
  <c r="F414" i="4"/>
  <c r="G413" i="4"/>
  <c r="F413" i="4"/>
  <c r="G412" i="4"/>
  <c r="F412" i="4"/>
  <c r="G411" i="4"/>
  <c r="F411" i="4"/>
  <c r="G410" i="4"/>
  <c r="F410" i="4"/>
  <c r="G409" i="4"/>
  <c r="F409" i="4"/>
  <c r="G408" i="4"/>
  <c r="F408" i="4"/>
  <c r="G407" i="4"/>
  <c r="F407" i="4"/>
  <c r="G406" i="4"/>
  <c r="F406" i="4"/>
  <c r="G405" i="4"/>
  <c r="F405" i="4"/>
  <c r="G404" i="4"/>
  <c r="F404" i="4"/>
  <c r="G403" i="4"/>
  <c r="F403" i="4"/>
  <c r="G402" i="4"/>
  <c r="F402" i="4"/>
  <c r="G401" i="4"/>
  <c r="F401" i="4"/>
  <c r="G400" i="4"/>
  <c r="F400" i="4"/>
  <c r="G399" i="4"/>
  <c r="F399" i="4"/>
  <c r="G398" i="4"/>
  <c r="F398" i="4"/>
  <c r="G397" i="4"/>
  <c r="F397" i="4"/>
  <c r="G396" i="4"/>
  <c r="F396" i="4"/>
  <c r="G395" i="4"/>
  <c r="F395" i="4"/>
  <c r="G394" i="4"/>
  <c r="F394" i="4"/>
  <c r="G393" i="4"/>
  <c r="F393" i="4"/>
  <c r="G392" i="4"/>
  <c r="F392" i="4"/>
  <c r="G391" i="4"/>
  <c r="F391" i="4"/>
  <c r="G390" i="4"/>
  <c r="F390" i="4"/>
  <c r="G389" i="4"/>
  <c r="F389" i="4"/>
  <c r="G388" i="4"/>
  <c r="F388" i="4"/>
  <c r="G387" i="4"/>
  <c r="F387" i="4"/>
  <c r="G386" i="4"/>
  <c r="F386" i="4"/>
  <c r="G385" i="4"/>
  <c r="F385" i="4"/>
  <c r="G384" i="4"/>
  <c r="F384" i="4"/>
  <c r="G383" i="4"/>
  <c r="F383" i="4"/>
  <c r="G382" i="4"/>
  <c r="F382" i="4"/>
  <c r="G381" i="4"/>
  <c r="F381" i="4"/>
  <c r="G380" i="4"/>
  <c r="F380" i="4"/>
  <c r="G379" i="4"/>
  <c r="F379" i="4"/>
  <c r="G378" i="4"/>
  <c r="F378" i="4"/>
  <c r="G377" i="4"/>
  <c r="F377" i="4"/>
  <c r="G376" i="4"/>
  <c r="F376" i="4"/>
  <c r="G375" i="4"/>
  <c r="F375" i="4"/>
  <c r="G374" i="4"/>
  <c r="F374" i="4"/>
  <c r="G373" i="4"/>
  <c r="F373" i="4"/>
  <c r="G372" i="4"/>
  <c r="F372" i="4"/>
  <c r="G371" i="4"/>
  <c r="F371" i="4"/>
  <c r="G370" i="4"/>
  <c r="F370" i="4"/>
  <c r="G369" i="4"/>
  <c r="F369" i="4"/>
  <c r="G368" i="4"/>
  <c r="F368" i="4"/>
  <c r="G367" i="4"/>
  <c r="F367" i="4"/>
  <c r="G366" i="4"/>
  <c r="F366" i="4"/>
  <c r="G365" i="4"/>
  <c r="F365" i="4"/>
  <c r="G364" i="4"/>
  <c r="F364" i="4"/>
  <c r="G363" i="4"/>
  <c r="F363" i="4"/>
  <c r="G362" i="4"/>
  <c r="F362" i="4"/>
  <c r="G361" i="4"/>
  <c r="F361" i="4"/>
  <c r="G360" i="4"/>
  <c r="F360" i="4"/>
  <c r="G359" i="4"/>
  <c r="F359" i="4"/>
  <c r="G358" i="4"/>
  <c r="F358" i="4"/>
  <c r="G357" i="4"/>
  <c r="F357" i="4"/>
  <c r="G356" i="4"/>
  <c r="F356" i="4"/>
  <c r="G355" i="4"/>
  <c r="F355" i="4"/>
  <c r="G354" i="4"/>
  <c r="F354" i="4"/>
  <c r="G353" i="4"/>
  <c r="F353" i="4"/>
  <c r="G352" i="4"/>
  <c r="F352" i="4"/>
  <c r="G351" i="4"/>
  <c r="F351" i="4"/>
  <c r="G350" i="4"/>
  <c r="F350" i="4"/>
  <c r="G349" i="4"/>
  <c r="F349" i="4"/>
  <c r="G348" i="4"/>
  <c r="F348" i="4"/>
  <c r="G347" i="4"/>
  <c r="F347" i="4"/>
  <c r="G346" i="4"/>
  <c r="F346" i="4"/>
  <c r="G345" i="4"/>
  <c r="F345" i="4"/>
  <c r="G344" i="4"/>
  <c r="F344" i="4"/>
  <c r="G343" i="4"/>
  <c r="F343" i="4"/>
  <c r="G342" i="4"/>
  <c r="F342" i="4"/>
  <c r="G341" i="4"/>
  <c r="F341" i="4"/>
  <c r="G340" i="4"/>
  <c r="F340" i="4"/>
  <c r="G339" i="4"/>
  <c r="F339" i="4"/>
  <c r="G338" i="4"/>
  <c r="F338" i="4"/>
  <c r="G337" i="4"/>
  <c r="F337" i="4"/>
  <c r="G336" i="4"/>
  <c r="F336" i="4"/>
  <c r="G335" i="4"/>
  <c r="F335" i="4"/>
  <c r="G334" i="4"/>
  <c r="F334" i="4"/>
  <c r="G333" i="4"/>
  <c r="F333" i="4"/>
  <c r="G332" i="4"/>
  <c r="F332" i="4"/>
  <c r="G331" i="4"/>
  <c r="F331" i="4"/>
  <c r="G330" i="4"/>
  <c r="F330" i="4"/>
  <c r="G329" i="4"/>
  <c r="F329" i="4"/>
  <c r="G328" i="4"/>
  <c r="F328" i="4"/>
  <c r="G327" i="4"/>
  <c r="F327" i="4"/>
  <c r="G326" i="4"/>
  <c r="F326" i="4"/>
  <c r="G325" i="4"/>
  <c r="F325" i="4"/>
  <c r="G324" i="4"/>
  <c r="F324" i="4"/>
  <c r="G323" i="4"/>
  <c r="F323" i="4"/>
  <c r="G322" i="4"/>
  <c r="F322" i="4"/>
  <c r="G321" i="4"/>
  <c r="F321" i="4"/>
  <c r="G320" i="4"/>
  <c r="F320" i="4"/>
  <c r="G319" i="4"/>
  <c r="F319" i="4"/>
  <c r="G318" i="4"/>
  <c r="F318" i="4"/>
  <c r="G317" i="4"/>
  <c r="F317" i="4"/>
  <c r="G316" i="4"/>
  <c r="F316" i="4"/>
  <c r="G315" i="4"/>
  <c r="F315" i="4"/>
  <c r="G314" i="4"/>
  <c r="F314" i="4"/>
  <c r="G313" i="4"/>
  <c r="F313" i="4"/>
  <c r="G312" i="4"/>
  <c r="F312" i="4"/>
  <c r="G311" i="4"/>
  <c r="F311" i="4"/>
  <c r="G310" i="4"/>
  <c r="F310" i="4"/>
  <c r="G309" i="4"/>
  <c r="F309" i="4"/>
  <c r="G308" i="4"/>
  <c r="F308" i="4"/>
  <c r="G307" i="4"/>
  <c r="F307" i="4"/>
  <c r="G306" i="4"/>
  <c r="F306" i="4"/>
  <c r="G305" i="4"/>
  <c r="F305" i="4"/>
  <c r="G304" i="4"/>
  <c r="F304" i="4"/>
  <c r="G303" i="4"/>
  <c r="F303" i="4"/>
  <c r="G302" i="4"/>
  <c r="F302" i="4"/>
  <c r="G301" i="4"/>
  <c r="F301" i="4"/>
  <c r="G300" i="4"/>
  <c r="F300" i="4"/>
  <c r="G299" i="4"/>
  <c r="F299" i="4"/>
  <c r="G298" i="4"/>
  <c r="F298" i="4"/>
  <c r="G297" i="4"/>
  <c r="F297" i="4"/>
  <c r="G296" i="4"/>
  <c r="F296" i="4"/>
  <c r="G295" i="4"/>
  <c r="F295" i="4"/>
  <c r="G294" i="4"/>
  <c r="F294" i="4"/>
  <c r="G293" i="4"/>
  <c r="F293" i="4"/>
  <c r="G292" i="4"/>
  <c r="F292" i="4"/>
  <c r="G291" i="4"/>
  <c r="F291" i="4"/>
  <c r="G290" i="4"/>
  <c r="F290" i="4"/>
  <c r="G289" i="4"/>
  <c r="F289" i="4"/>
  <c r="G288" i="4"/>
  <c r="F288" i="4"/>
  <c r="G287" i="4"/>
  <c r="F287" i="4"/>
  <c r="G286" i="4"/>
  <c r="F286" i="4"/>
  <c r="G285" i="4"/>
  <c r="F285" i="4"/>
  <c r="G284" i="4"/>
  <c r="F284" i="4"/>
  <c r="G283" i="4"/>
  <c r="F283" i="4"/>
  <c r="G282" i="4"/>
  <c r="F282" i="4"/>
  <c r="G281" i="4"/>
  <c r="F281" i="4"/>
  <c r="G280" i="4"/>
  <c r="F280" i="4"/>
  <c r="G279" i="4"/>
  <c r="F279" i="4"/>
  <c r="G278" i="4"/>
  <c r="F278" i="4"/>
  <c r="G277" i="4"/>
  <c r="F277" i="4"/>
  <c r="G276" i="4"/>
  <c r="F276" i="4"/>
  <c r="G275" i="4"/>
  <c r="F275" i="4"/>
  <c r="G274" i="4"/>
  <c r="F274" i="4"/>
  <c r="G273" i="4"/>
  <c r="F273" i="4"/>
  <c r="G272" i="4"/>
  <c r="F272" i="4"/>
  <c r="G271" i="4"/>
  <c r="F271" i="4"/>
  <c r="G270" i="4"/>
  <c r="F270" i="4"/>
  <c r="G269" i="4"/>
  <c r="F269" i="4"/>
  <c r="G268" i="4"/>
  <c r="F268" i="4"/>
  <c r="G267" i="4"/>
  <c r="F267" i="4"/>
  <c r="G266" i="4"/>
  <c r="F266" i="4"/>
  <c r="G265" i="4"/>
  <c r="F265" i="4"/>
  <c r="G264" i="4"/>
  <c r="F264" i="4"/>
  <c r="G263" i="4"/>
  <c r="F263" i="4"/>
  <c r="G262" i="4"/>
  <c r="F262" i="4"/>
  <c r="G261" i="4"/>
  <c r="F261" i="4"/>
  <c r="G260" i="4"/>
  <c r="F260" i="4"/>
  <c r="G259" i="4"/>
  <c r="F259" i="4"/>
  <c r="G258" i="4"/>
  <c r="F258" i="4"/>
  <c r="G257" i="4"/>
  <c r="F257" i="4"/>
  <c r="G256" i="4"/>
  <c r="F256" i="4"/>
  <c r="G255" i="4"/>
  <c r="F255" i="4"/>
  <c r="G254" i="4"/>
  <c r="F254" i="4"/>
  <c r="G253" i="4"/>
  <c r="F253" i="4"/>
  <c r="G252" i="4"/>
  <c r="F252" i="4"/>
  <c r="G251" i="4"/>
  <c r="F251" i="4"/>
  <c r="G250" i="4"/>
  <c r="F250" i="4"/>
  <c r="G249" i="4"/>
  <c r="F249" i="4"/>
  <c r="G248" i="4"/>
  <c r="F248" i="4"/>
  <c r="G247" i="4"/>
  <c r="F247" i="4"/>
  <c r="G246" i="4"/>
  <c r="F246" i="4"/>
  <c r="G245" i="4"/>
  <c r="F245" i="4"/>
  <c r="G244" i="4"/>
  <c r="F244" i="4"/>
  <c r="G243" i="4"/>
  <c r="F243" i="4"/>
  <c r="G242" i="4"/>
  <c r="F242" i="4"/>
  <c r="G241" i="4"/>
  <c r="F241" i="4"/>
  <c r="G240" i="4"/>
  <c r="F240" i="4"/>
  <c r="G239" i="4"/>
  <c r="F239" i="4"/>
  <c r="G238" i="4"/>
  <c r="F238" i="4"/>
  <c r="G237" i="4"/>
  <c r="F237" i="4"/>
  <c r="G236" i="4"/>
  <c r="F236" i="4"/>
  <c r="G235" i="4"/>
  <c r="F235" i="4"/>
  <c r="G234" i="4"/>
  <c r="F234" i="4"/>
  <c r="G233" i="4"/>
  <c r="F233" i="4"/>
  <c r="G232" i="4"/>
  <c r="F232" i="4"/>
  <c r="G231" i="4"/>
  <c r="F231" i="4"/>
  <c r="G230" i="4"/>
  <c r="F230" i="4"/>
  <c r="G229" i="4"/>
  <c r="F229" i="4"/>
  <c r="G228" i="4"/>
  <c r="F228" i="4"/>
  <c r="G227" i="4"/>
  <c r="F227" i="4"/>
  <c r="G226" i="4"/>
  <c r="F226" i="4"/>
  <c r="G225" i="4"/>
  <c r="F225" i="4"/>
  <c r="G224" i="4"/>
  <c r="F224" i="4"/>
  <c r="G223" i="4"/>
  <c r="F223" i="4"/>
  <c r="G222" i="4"/>
  <c r="F222" i="4"/>
  <c r="G221" i="4"/>
  <c r="F221" i="4"/>
  <c r="G220" i="4"/>
  <c r="F220" i="4"/>
  <c r="G219" i="4"/>
  <c r="F219" i="4"/>
  <c r="G218" i="4"/>
  <c r="F218" i="4"/>
  <c r="G217" i="4"/>
  <c r="F217" i="4"/>
  <c r="G216" i="4"/>
  <c r="F216" i="4"/>
  <c r="G215" i="4"/>
  <c r="F215" i="4"/>
  <c r="G214" i="4"/>
  <c r="F214" i="4"/>
  <c r="G213" i="4"/>
  <c r="F213" i="4"/>
  <c r="G212" i="4"/>
  <c r="F212" i="4"/>
  <c r="G211" i="4"/>
  <c r="F211" i="4"/>
  <c r="G210" i="4"/>
  <c r="F210" i="4"/>
  <c r="G209" i="4"/>
  <c r="F209" i="4"/>
  <c r="G208" i="4"/>
  <c r="F208" i="4"/>
  <c r="G207" i="4"/>
  <c r="F207" i="4"/>
  <c r="G206" i="4"/>
  <c r="F206" i="4"/>
  <c r="G205" i="4"/>
  <c r="F205" i="4"/>
  <c r="G204" i="4"/>
  <c r="F204" i="4"/>
  <c r="G203" i="4"/>
  <c r="F203" i="4"/>
  <c r="G202" i="4"/>
  <c r="F202" i="4"/>
  <c r="G201" i="4"/>
  <c r="F201" i="4"/>
  <c r="G200" i="4"/>
  <c r="F200" i="4"/>
  <c r="G199" i="4"/>
  <c r="F199" i="4"/>
  <c r="G198" i="4"/>
  <c r="F198" i="4"/>
  <c r="G197" i="4"/>
  <c r="F197" i="4"/>
  <c r="G196" i="4"/>
  <c r="F196" i="4"/>
  <c r="G195" i="4"/>
  <c r="F195" i="4"/>
  <c r="G194" i="4"/>
  <c r="F194" i="4"/>
  <c r="G193" i="4"/>
  <c r="F193" i="4"/>
  <c r="G192" i="4"/>
  <c r="F192" i="4"/>
  <c r="G191" i="4"/>
  <c r="F191" i="4"/>
  <c r="G190" i="4"/>
  <c r="F190" i="4"/>
  <c r="F189" i="4"/>
  <c r="F188" i="4"/>
  <c r="F187" i="4"/>
  <c r="G186" i="4"/>
  <c r="F186" i="4"/>
  <c r="G185" i="4"/>
  <c r="F185" i="4"/>
  <c r="G184" i="4"/>
  <c r="F184" i="4"/>
  <c r="G183" i="4"/>
  <c r="F183" i="4"/>
  <c r="G182" i="4"/>
  <c r="F182" i="4"/>
  <c r="G181" i="4"/>
  <c r="F181" i="4"/>
  <c r="G180" i="4"/>
  <c r="F180" i="4"/>
  <c r="G179" i="4"/>
  <c r="F179" i="4"/>
  <c r="G178" i="4"/>
  <c r="F178" i="4"/>
  <c r="G177" i="4"/>
  <c r="F177" i="4"/>
  <c r="G176" i="4"/>
  <c r="F176" i="4"/>
  <c r="G175" i="4"/>
  <c r="F175" i="4"/>
  <c r="G174" i="4"/>
  <c r="F174" i="4"/>
  <c r="G173" i="4"/>
  <c r="F173" i="4"/>
  <c r="G172" i="4"/>
  <c r="F172" i="4"/>
  <c r="G171" i="4"/>
  <c r="F171" i="4"/>
  <c r="G170" i="4"/>
  <c r="F170" i="4"/>
  <c r="G169" i="4"/>
  <c r="F169" i="4"/>
  <c r="G168" i="4"/>
  <c r="F168" i="4"/>
  <c r="G167" i="4"/>
  <c r="F167" i="4"/>
  <c r="G166" i="4"/>
  <c r="F166" i="4"/>
  <c r="G165" i="4"/>
  <c r="F165" i="4"/>
  <c r="G164" i="4"/>
  <c r="F164" i="4"/>
  <c r="G163" i="4"/>
  <c r="F163" i="4"/>
  <c r="G162" i="4"/>
  <c r="F162" i="4"/>
  <c r="G161" i="4"/>
  <c r="F161" i="4"/>
  <c r="G160" i="4"/>
  <c r="F160" i="4"/>
  <c r="G159" i="4"/>
  <c r="F159" i="4"/>
  <c r="G158" i="4"/>
  <c r="F158" i="4"/>
  <c r="G157" i="4"/>
  <c r="F157" i="4"/>
  <c r="G156" i="4"/>
  <c r="F156" i="4"/>
  <c r="G155" i="4"/>
  <c r="F155" i="4"/>
  <c r="G154" i="4"/>
  <c r="F154" i="4"/>
  <c r="G153" i="4"/>
  <c r="F153" i="4"/>
  <c r="G152" i="4"/>
  <c r="F152" i="4"/>
  <c r="G151" i="4"/>
  <c r="F151" i="4"/>
  <c r="G150" i="4"/>
  <c r="F150" i="4"/>
  <c r="G149" i="4"/>
  <c r="F149" i="4"/>
  <c r="G148" i="4"/>
  <c r="F148" i="4"/>
  <c r="G147" i="4"/>
  <c r="F147" i="4"/>
  <c r="G146" i="4"/>
  <c r="F146" i="4"/>
  <c r="G145" i="4"/>
  <c r="F145" i="4"/>
  <c r="H144" i="4"/>
  <c r="G144" i="4"/>
  <c r="F144" i="4"/>
  <c r="H143" i="4"/>
  <c r="G143" i="4"/>
  <c r="F143" i="4"/>
  <c r="H142" i="4"/>
  <c r="G142" i="4"/>
  <c r="F142" i="4"/>
  <c r="H141" i="4"/>
  <c r="G141" i="4"/>
  <c r="F141" i="4"/>
  <c r="H140" i="4"/>
  <c r="G140" i="4"/>
  <c r="F140" i="4"/>
  <c r="H139" i="4"/>
  <c r="G139" i="4"/>
  <c r="F139" i="4"/>
  <c r="G138" i="4"/>
  <c r="F138" i="4"/>
  <c r="G137" i="4"/>
  <c r="F137" i="4"/>
  <c r="G136" i="4"/>
  <c r="F136" i="4"/>
  <c r="G135" i="4"/>
  <c r="F135" i="4"/>
  <c r="G134" i="4"/>
  <c r="F134" i="4"/>
  <c r="G133" i="4"/>
  <c r="F133" i="4"/>
  <c r="G132" i="4"/>
  <c r="F132" i="4"/>
  <c r="G131" i="4"/>
  <c r="F131" i="4"/>
  <c r="G130" i="4"/>
  <c r="F130" i="4"/>
  <c r="G129" i="4"/>
  <c r="F129" i="4"/>
  <c r="G128" i="4"/>
  <c r="F128" i="4"/>
  <c r="G127" i="4"/>
  <c r="F127" i="4"/>
  <c r="G126" i="4"/>
  <c r="F126" i="4"/>
  <c r="G125" i="4"/>
  <c r="F125" i="4"/>
  <c r="G124" i="4"/>
  <c r="F124" i="4"/>
  <c r="G123" i="4"/>
  <c r="F123" i="4"/>
  <c r="G122" i="4"/>
  <c r="F122" i="4"/>
  <c r="G121" i="4"/>
  <c r="F121" i="4"/>
  <c r="G120" i="4"/>
  <c r="F120" i="4"/>
  <c r="G119" i="4"/>
  <c r="F119" i="4"/>
  <c r="G118" i="4"/>
  <c r="F118" i="4"/>
  <c r="G117" i="4"/>
  <c r="F117" i="4"/>
  <c r="G116" i="4"/>
  <c r="F116" i="4"/>
  <c r="G115" i="4"/>
  <c r="F115" i="4"/>
  <c r="G114" i="4"/>
  <c r="F114" i="4"/>
  <c r="G113" i="4"/>
  <c r="F113" i="4"/>
  <c r="G112" i="4"/>
  <c r="F112" i="4"/>
  <c r="G111" i="4"/>
  <c r="F111" i="4"/>
  <c r="G110" i="4"/>
  <c r="F110" i="4"/>
  <c r="G109" i="4"/>
  <c r="F109" i="4"/>
  <c r="G108" i="4"/>
  <c r="F108" i="4"/>
  <c r="G107" i="4"/>
  <c r="F107" i="4"/>
  <c r="G106" i="4"/>
  <c r="F106" i="4"/>
  <c r="G105" i="4"/>
  <c r="F105" i="4"/>
  <c r="G104" i="4"/>
  <c r="F104" i="4"/>
  <c r="G103" i="4"/>
  <c r="F103" i="4"/>
  <c r="G102" i="4"/>
  <c r="F102" i="4"/>
  <c r="G101" i="4"/>
  <c r="F101" i="4"/>
  <c r="G100" i="4"/>
  <c r="F100" i="4"/>
  <c r="G99" i="4"/>
  <c r="F99" i="4"/>
  <c r="G98" i="4"/>
  <c r="F98" i="4"/>
  <c r="G97" i="4"/>
  <c r="F97" i="4"/>
  <c r="G96" i="4"/>
  <c r="F96" i="4"/>
  <c r="G95" i="4"/>
  <c r="F95" i="4"/>
  <c r="G94" i="4"/>
  <c r="F94" i="4"/>
  <c r="G93" i="4"/>
  <c r="F93" i="4"/>
  <c r="G92" i="4"/>
  <c r="F92" i="4"/>
  <c r="G91" i="4"/>
  <c r="F91" i="4"/>
  <c r="G90" i="4"/>
  <c r="F90" i="4"/>
  <c r="G89" i="4"/>
  <c r="F89" i="4"/>
  <c r="G88" i="4"/>
  <c r="F88" i="4"/>
  <c r="G87" i="4"/>
  <c r="F87" i="4"/>
  <c r="G86" i="4"/>
  <c r="F86" i="4"/>
  <c r="G85" i="4"/>
  <c r="F85" i="4"/>
  <c r="G84" i="4"/>
  <c r="F84" i="4"/>
  <c r="G83" i="4"/>
  <c r="F83" i="4"/>
  <c r="G82" i="4"/>
  <c r="F82" i="4"/>
  <c r="G81" i="4"/>
  <c r="F81" i="4"/>
  <c r="G80" i="4"/>
  <c r="F80" i="4"/>
  <c r="G79" i="4"/>
  <c r="F79" i="4"/>
  <c r="G78" i="4"/>
  <c r="F78" i="4"/>
  <c r="G77" i="4"/>
  <c r="F77" i="4"/>
  <c r="G76" i="4"/>
  <c r="F76" i="4"/>
  <c r="G75" i="4"/>
  <c r="F75" i="4"/>
  <c r="G74" i="4"/>
  <c r="F74" i="4"/>
  <c r="G73" i="4"/>
  <c r="F73" i="4"/>
  <c r="G72" i="4"/>
  <c r="F72" i="4"/>
  <c r="G71" i="4"/>
  <c r="F71" i="4"/>
  <c r="G70" i="4"/>
  <c r="F70" i="4"/>
  <c r="G69" i="4"/>
  <c r="F69" i="4"/>
  <c r="G68" i="4"/>
  <c r="F68" i="4"/>
  <c r="G67" i="4"/>
  <c r="F67" i="4"/>
  <c r="G66" i="4"/>
  <c r="F66" i="4"/>
  <c r="G65" i="4"/>
  <c r="F65" i="4"/>
  <c r="G64" i="4"/>
  <c r="F64" i="4"/>
  <c r="G63" i="4"/>
  <c r="F63" i="4"/>
  <c r="G62" i="4"/>
  <c r="F62" i="4"/>
  <c r="G61" i="4"/>
  <c r="F61" i="4"/>
  <c r="G60" i="4"/>
  <c r="F60" i="4"/>
  <c r="G59" i="4"/>
  <c r="F59" i="4"/>
  <c r="G58" i="4"/>
  <c r="F58" i="4"/>
  <c r="G57" i="4"/>
  <c r="F57" i="4"/>
  <c r="G56" i="4"/>
  <c r="F56" i="4"/>
  <c r="G55" i="4"/>
  <c r="F55" i="4"/>
  <c r="G54" i="4"/>
  <c r="F54" i="4"/>
  <c r="G53" i="4"/>
  <c r="F53" i="4"/>
  <c r="G52" i="4"/>
  <c r="F52" i="4"/>
  <c r="G51" i="4"/>
  <c r="F51" i="4"/>
  <c r="G50" i="4"/>
  <c r="F50" i="4"/>
  <c r="G49" i="4"/>
  <c r="F49" i="4"/>
  <c r="G48" i="4"/>
  <c r="F48" i="4"/>
  <c r="G47" i="4"/>
  <c r="F47" i="4"/>
  <c r="G46" i="4"/>
  <c r="F46" i="4"/>
  <c r="G45" i="4"/>
  <c r="F45" i="4"/>
  <c r="G44" i="4"/>
  <c r="F44" i="4"/>
  <c r="G43" i="4"/>
  <c r="F43" i="4"/>
  <c r="G42" i="4"/>
  <c r="F42" i="4"/>
  <c r="G41" i="4"/>
  <c r="F41" i="4"/>
  <c r="G40" i="4"/>
  <c r="F40" i="4"/>
  <c r="G39" i="4"/>
  <c r="F39" i="4"/>
  <c r="G38" i="4"/>
  <c r="F38" i="4"/>
  <c r="G37" i="4"/>
  <c r="F37" i="4"/>
  <c r="G36" i="4"/>
  <c r="F36" i="4"/>
  <c r="G35" i="4"/>
  <c r="F35" i="4"/>
  <c r="G34" i="4"/>
  <c r="F34" i="4"/>
  <c r="G33" i="4"/>
  <c r="F33" i="4"/>
  <c r="G32" i="4"/>
  <c r="F32" i="4"/>
  <c r="G31" i="4"/>
  <c r="F31" i="4"/>
  <c r="G30" i="4"/>
  <c r="F30" i="4"/>
  <c r="G29" i="4"/>
  <c r="F29" i="4"/>
  <c r="G28" i="4"/>
  <c r="F28" i="4"/>
  <c r="G27" i="4"/>
  <c r="F27" i="4"/>
  <c r="G26" i="4"/>
  <c r="F26" i="4"/>
  <c r="G25" i="4"/>
  <c r="F25" i="4"/>
  <c r="G24" i="4"/>
  <c r="F24" i="4"/>
  <c r="G23" i="4"/>
  <c r="F23" i="4"/>
  <c r="G22" i="4"/>
  <c r="F22" i="4"/>
  <c r="G21" i="4"/>
  <c r="F21" i="4"/>
  <c r="G20" i="4"/>
  <c r="F20" i="4"/>
  <c r="G19" i="4"/>
  <c r="F19" i="4"/>
  <c r="G18" i="4"/>
  <c r="F18" i="4"/>
  <c r="G17" i="4"/>
  <c r="F17" i="4"/>
  <c r="G16" i="4"/>
  <c r="F16" i="4"/>
  <c r="G15" i="4"/>
  <c r="F15" i="4"/>
  <c r="G14" i="4"/>
  <c r="F14" i="4"/>
  <c r="G13" i="4"/>
  <c r="F13" i="4"/>
  <c r="G12" i="4"/>
  <c r="F12" i="4"/>
  <c r="G11" i="4"/>
  <c r="F11" i="4"/>
  <c r="G10" i="4"/>
  <c r="F10" i="4"/>
  <c r="G9" i="4"/>
  <c r="F9" i="4"/>
  <c r="G8" i="4"/>
  <c r="F8" i="4"/>
  <c r="G7" i="4"/>
  <c r="F7" i="4"/>
  <c r="G6" i="4"/>
  <c r="F6" i="4"/>
  <c r="G5" i="4"/>
  <c r="F5" i="4"/>
  <c r="G4" i="4"/>
  <c r="F4" i="4"/>
  <c r="G3" i="4"/>
  <c r="F3" i="4"/>
  <c r="G2" i="4"/>
  <c r="F2" i="4"/>
  <c r="C28" i="2" l="1"/>
  <c r="C31" i="2"/>
  <c r="F173" i="3"/>
  <c r="F174" i="3" l="1"/>
  <c r="F175" i="3" s="1"/>
</calcChain>
</file>

<file path=xl/sharedStrings.xml><?xml version="1.0" encoding="utf-8"?>
<sst xmlns="http://schemas.openxmlformats.org/spreadsheetml/2006/main" count="862" uniqueCount="589">
  <si>
    <t>desc2</t>
  </si>
  <si>
    <t>BANQUETTE</t>
  </si>
  <si>
    <t>CHEMIN DE LIT</t>
  </si>
  <si>
    <t>COUSSINS</t>
  </si>
  <si>
    <t>JUPONNAGE</t>
  </si>
  <si>
    <t>LINGE DE LIT</t>
  </si>
  <si>
    <t>MATELAS</t>
  </si>
  <si>
    <t>SOMMIERS</t>
  </si>
  <si>
    <t>FAMILLE</t>
  </si>
  <si>
    <t>SOUS FAMILLE</t>
  </si>
  <si>
    <t>COUSSINS CARRES</t>
  </si>
  <si>
    <t>COUSSINS RECTANGULAIRE</t>
  </si>
  <si>
    <t>LITTERIE</t>
  </si>
  <si>
    <t>LINGE DE BAIN</t>
  </si>
  <si>
    <t>LITS SUPPLEMENTAIRES</t>
  </si>
  <si>
    <t>DRAP</t>
  </si>
  <si>
    <t>DRAP HOUSSE</t>
  </si>
  <si>
    <t>ALESE DE PROTECTION</t>
  </si>
  <si>
    <t>HOUSSE DE COUETTE</t>
  </si>
  <si>
    <t>COUETTE</t>
  </si>
  <si>
    <t>SURMATELAS</t>
  </si>
  <si>
    <t>OREILLER</t>
  </si>
  <si>
    <t>TAIE D'OREILLER</t>
  </si>
  <si>
    <t>LAVETTE</t>
  </si>
  <si>
    <t>SERVIETTE</t>
  </si>
  <si>
    <t>TAPIS DE BAIN</t>
  </si>
  <si>
    <t>PAIGNOIR</t>
  </si>
  <si>
    <t>SERVIETTE PISCINE</t>
  </si>
  <si>
    <t>GAMME</t>
  </si>
  <si>
    <t>LONG</t>
  </si>
  <si>
    <t>LARG</t>
  </si>
  <si>
    <t>MATELAS AVEC FERMETURE</t>
  </si>
  <si>
    <t>ACCESSOIRES</t>
  </si>
  <si>
    <t>LINGE_LIT</t>
  </si>
  <si>
    <t>LINGE_BAIN</t>
  </si>
  <si>
    <t>TISSUS_SOMMIERS</t>
  </si>
  <si>
    <t>TISSUS MATELAS</t>
  </si>
  <si>
    <t>CUIR SYNTHETIQUE BEIGE</t>
  </si>
  <si>
    <t>CUIR SYNTHETIQUE MARRON</t>
  </si>
  <si>
    <t>CUIR SYNTHETIQUE NOIR</t>
  </si>
  <si>
    <t>CUIR SYNTHETIQUE BORDEAU</t>
  </si>
  <si>
    <t>CUIR SYNTHETIQUE GREIGE</t>
  </si>
  <si>
    <t>code</t>
  </si>
  <si>
    <t>desc</t>
  </si>
  <si>
    <t>prix</t>
  </si>
  <si>
    <t>BEAUTYREST VIP 90x190</t>
  </si>
  <si>
    <t>QTE</t>
  </si>
  <si>
    <t>PRIX</t>
  </si>
  <si>
    <t>CODE</t>
  </si>
  <si>
    <t>190</t>
  </si>
  <si>
    <t>200</t>
  </si>
  <si>
    <t>210</t>
  </si>
  <si>
    <t>220</t>
  </si>
  <si>
    <t>100</t>
  </si>
  <si>
    <t>110</t>
  </si>
  <si>
    <t>120</t>
  </si>
  <si>
    <t>140</t>
  </si>
  <si>
    <t>150</t>
  </si>
  <si>
    <t>160</t>
  </si>
  <si>
    <t>170</t>
  </si>
  <si>
    <t>180</t>
  </si>
  <si>
    <t>DESC</t>
  </si>
  <si>
    <t>NGSV000261</t>
  </si>
  <si>
    <t>NGSV000260</t>
  </si>
  <si>
    <t>NGSV000269</t>
  </si>
  <si>
    <t>NGSV000268</t>
  </si>
  <si>
    <t>NGSV000266</t>
  </si>
  <si>
    <t>NGSV000267</t>
  </si>
  <si>
    <t>NGSV000263</t>
  </si>
  <si>
    <t>NGSV000262</t>
  </si>
  <si>
    <t>NGSV000265</t>
  </si>
  <si>
    <t>NGSV000264</t>
  </si>
  <si>
    <t>NGTP000025</t>
  </si>
  <si>
    <t>NGTP000029</t>
  </si>
  <si>
    <t>NGTP000024</t>
  </si>
  <si>
    <t>PEIGNOIR</t>
  </si>
  <si>
    <t>NGPI000037</t>
  </si>
  <si>
    <t>PEIGNOIR NID D'ABEILLE AVEC COL CHALE L 380G</t>
  </si>
  <si>
    <t>PEIGNOIR NID D'ABEILLE AVEC COL CHALE XL 380G</t>
  </si>
  <si>
    <t>NGPI000038</t>
  </si>
  <si>
    <t>PEIGNOIR AVEC COL CHALE L 500G</t>
  </si>
  <si>
    <t>NGPI000035</t>
  </si>
  <si>
    <t>PEIGNOIR AVEC COL CHALE XL 500G</t>
  </si>
  <si>
    <t>NGPI000036</t>
  </si>
  <si>
    <t>PEIGNOIR VELOUR L 400 G</t>
  </si>
  <si>
    <t>PEIGNOIR VELOUR XL 400 G</t>
  </si>
  <si>
    <t>NGSV000280</t>
  </si>
  <si>
    <t>NGSV000281</t>
  </si>
  <si>
    <t>NGSV000282</t>
  </si>
  <si>
    <t>NGSV000290</t>
  </si>
  <si>
    <t>NGSV000291</t>
  </si>
  <si>
    <t>NGSV000292</t>
  </si>
  <si>
    <t>NGSV000293</t>
  </si>
  <si>
    <t>DRAP_BAIN</t>
  </si>
  <si>
    <t>TAPIS_BAIN</t>
  </si>
  <si>
    <t>SERVIETTE_PISCINE</t>
  </si>
  <si>
    <t>DRAP_HOUSSE</t>
  </si>
  <si>
    <t>ALESE_PROTECTION</t>
  </si>
  <si>
    <t>HOUSSE_COUETTE</t>
  </si>
  <si>
    <t>TAIE_OREILLER</t>
  </si>
  <si>
    <t xml:space="preserve"> </t>
  </si>
  <si>
    <t>BEAUTYREST_VIP</t>
  </si>
  <si>
    <t>DIMENSIONS</t>
  </si>
  <si>
    <t>L x l</t>
  </si>
  <si>
    <t>BEAUTYREST_VIP_PILOW</t>
  </si>
  <si>
    <t>BEAUTYREST_PALACE1</t>
  </si>
  <si>
    <t>BEAUTYREST_PALACE2</t>
  </si>
  <si>
    <t>BEAUTYREST_EMINENCE</t>
  </si>
  <si>
    <t>BEAUTYREST_SIGNATURE</t>
  </si>
  <si>
    <t>SIM_HOTEL_PRESTIGE</t>
  </si>
  <si>
    <t>SIM_HOTEL_LUXE</t>
  </si>
  <si>
    <t>SIM_HOTEL_CLUB</t>
  </si>
  <si>
    <t>SOMMIER_FLEXOLATTES_LATTES_HABILLES</t>
  </si>
  <si>
    <t>SOMMIER_FLEXOLATTES_LATTES_APPARENTES</t>
  </si>
  <si>
    <t>SOMMIER_BOIS_FERME</t>
  </si>
  <si>
    <t>SOMMIER_EXTRAPLAT</t>
  </si>
  <si>
    <t>DRAP_PLAT_UNI_POLYCOTON</t>
  </si>
  <si>
    <t>DRAP_PLAT_UNI_COTON</t>
  </si>
  <si>
    <t>DRAP_PLAT_PERCALE_200_FILS</t>
  </si>
  <si>
    <t>DRAP_PLAT_PERCALE_300_FILS</t>
  </si>
  <si>
    <t>DRAP_PLAT_SATIN_RAYE</t>
  </si>
  <si>
    <t>DRAP_HOUSSE_PERCALE_200_FILS</t>
  </si>
  <si>
    <t>DRAP_HOUSSE_PERCALE_300_FILS</t>
  </si>
  <si>
    <t>DRAP_HOUSSE_UNI_POLYCOTON</t>
  </si>
  <si>
    <t>DRAP_HOUSSE_UNI_100_COTON_160_fils</t>
  </si>
  <si>
    <t>H.COUETTE_SIM_HOTEL_COTON</t>
  </si>
  <si>
    <t>H.COUETTE_SIM_HOTEL_POLYCOTON</t>
  </si>
  <si>
    <t>H.COUETTE_SIM_HOTEL_PERCALE_200_FILS</t>
  </si>
  <si>
    <t>H.COUETTE_SIM_HOTEL_PERCALE_300_FILS</t>
  </si>
  <si>
    <t>H.COUETTE_SIM_HOTEL_SATIN_RAYE</t>
  </si>
  <si>
    <t xml:space="preserve">COUETTE_SIM_HOTEL_DUVET </t>
  </si>
  <si>
    <t>COUETTE_SIM_HOTEL_COTON</t>
  </si>
  <si>
    <t>COUETTE_SIM_HOTEL_POLYCOTON</t>
  </si>
  <si>
    <t>SURMATELAS_SIM_HOTEL_DUVET_GOLD</t>
  </si>
  <si>
    <t xml:space="preserve">SURMATELAS_SIM_HOTEL_MAGESTIC_1000 </t>
  </si>
  <si>
    <t>SURMATELAS_SIM_HOTEL_CONFORT_500</t>
  </si>
  <si>
    <t>SURMATELAS_SIM_HOTEL_VISCOELASTIQUE_HT_6CM</t>
  </si>
  <si>
    <t>SURMATELAS_SIM_HOTEL_LATEX_HT_6CM</t>
  </si>
  <si>
    <t>SURMATELAS_SIM_HOTEL_HR_HT_6CM</t>
  </si>
  <si>
    <t>OREILLER_SIM_HOTEL_POLYESTER</t>
  </si>
  <si>
    <t xml:space="preserve">OREILLER_SIM_HOTEL_KAPOK </t>
  </si>
  <si>
    <t>OREILLER_SIM_HOTEL_FLOCON</t>
  </si>
  <si>
    <t xml:space="preserve">OREILLER_SIM_HOTEL_DUPONT </t>
  </si>
  <si>
    <t xml:space="preserve">OR_SIM_HOTEL_VISCOELASTIQUE </t>
  </si>
  <si>
    <t>OR_SIM_HOTEL_DUVET_DIAMOND</t>
  </si>
  <si>
    <t xml:space="preserve">OR_SIM_HOTEL_DUVET_GOLD </t>
  </si>
  <si>
    <t>OR_SIM_HOTEL_DUVET_GOLD</t>
  </si>
  <si>
    <t xml:space="preserve">OR_SIM_HOTEL_LATEX </t>
  </si>
  <si>
    <t xml:space="preserve">OR_SIM_HOTEL_BEAUTYREST </t>
  </si>
  <si>
    <t>POLYCOTON_AVEC_VOLANT</t>
  </si>
  <si>
    <t>COTON100_AVEC_VOLANT</t>
  </si>
  <si>
    <t>PERCALE_200_FILS_AVEC_VOLANT</t>
  </si>
  <si>
    <t>PERCALE_300_FILS_AVEC_VOLANT</t>
  </si>
  <si>
    <t>SATIN_RAYE_AVEC_VOLANT</t>
  </si>
  <si>
    <t>POLYCOTON_SANS_VOLANT</t>
  </si>
  <si>
    <t>COTON100_SANS_VOLANT</t>
  </si>
  <si>
    <t>PERCALE_200_FILS_SANS_VOLANT</t>
  </si>
  <si>
    <t>PERCALE_300_FILS_SANS_VOLANT</t>
  </si>
  <si>
    <t>SATIN_RAYE_SANS_VOLANT</t>
  </si>
  <si>
    <t>POLYCOTON_AVEC_POINT_BOURDON</t>
  </si>
  <si>
    <t>COTON100_AVEC_POINT_BOURDON</t>
  </si>
  <si>
    <t>PERCALE_200_FILS_AVEC_POINT_BOURDON</t>
  </si>
  <si>
    <t>PERCALE_300_FILS_AVEC_POINT_BOURDON</t>
  </si>
  <si>
    <t>SATIN_RAYE_AVEC_POINT_BOURDON</t>
  </si>
  <si>
    <t>SERVIETTE_DE_MAIN_385G</t>
  </si>
  <si>
    <t>SERVIETTE_DE_MAIN_500G</t>
  </si>
  <si>
    <t>SERVIETTE_DE_MAIN_XL_500G</t>
  </si>
  <si>
    <t>SERVIETTE_DE_MAIN_600G</t>
  </si>
  <si>
    <t>SERVIETTE_DE_MAIN_XL_600G</t>
  </si>
  <si>
    <t>DRAP_DE_BAIN_385G</t>
  </si>
  <si>
    <t>DRAP_DE_BAIN_500G</t>
  </si>
  <si>
    <t>DRAP_DE_BAIN_XL_500G</t>
  </si>
  <si>
    <t>DRAP_DE_BAIN_600G</t>
  </si>
  <si>
    <t>DRAP_DE_BAIN_XL_600G</t>
  </si>
  <si>
    <t>TAPIS_DE_BAIN_600GR</t>
  </si>
  <si>
    <t>TAPIS_DE_BAIN_700GR</t>
  </si>
  <si>
    <t>TAPIS_DE_BAIN_750GR</t>
  </si>
  <si>
    <t>TAPIS_DE_BAIN_850GR</t>
  </si>
  <si>
    <t>COUETTE_SIM_HOTEL_DUVET</t>
  </si>
  <si>
    <t>SURMATELAS_SIM_HOTEL_MAGESTIC_1000</t>
  </si>
  <si>
    <t>OREILLER_SIM_HOTEL_KAPOK</t>
  </si>
  <si>
    <t>OREILLER_SIM_HOTEL_DUPONT</t>
  </si>
  <si>
    <t>OR_SIM_HOTEL_VISCOELASTIQUE</t>
  </si>
  <si>
    <t>OR_SIM_HOTEL_LATEX</t>
  </si>
  <si>
    <t>OR_SIM_HOTEL_BEAUTYREST</t>
  </si>
  <si>
    <t>LAVETTE_CARREE_600G</t>
  </si>
  <si>
    <t>LAVETTE_RECTANGLE_600G</t>
  </si>
  <si>
    <t>SERVIETTE_PISCINE_600G_BLEU</t>
  </si>
  <si>
    <t>SERVIETTE_PISCINE_600G_BEIGE</t>
  </si>
  <si>
    <t>SERVIETTE_PISCINE_600G_ORANGE</t>
  </si>
  <si>
    <t>SERVIETTE_PISCINE_480G_BEIGE</t>
  </si>
  <si>
    <t>SERVIETTE_PISCINE_480G_BLEU</t>
  </si>
  <si>
    <t>SERVIETTE_PISCINE_400G_BEIGE</t>
  </si>
  <si>
    <t>SERVIETTE_PISCINE_400G_BLEU</t>
  </si>
  <si>
    <t>INTERFACE</t>
  </si>
  <si>
    <t>TISSUS SOMMIERS</t>
  </si>
  <si>
    <t>CODE JDE</t>
  </si>
  <si>
    <t>Offre n° :10210/HA/SM/19</t>
  </si>
  <si>
    <t>Nom et adresse de livraison</t>
  </si>
  <si>
    <t>Nom et adresse de facturation</t>
  </si>
  <si>
    <t xml:space="preserve">Mode transport </t>
  </si>
  <si>
    <t>Conditions de paiement</t>
  </si>
  <si>
    <t>A notre charge</t>
  </si>
  <si>
    <t>VOIR CONTRAT</t>
  </si>
  <si>
    <t>Délais de livraison</t>
  </si>
  <si>
    <t xml:space="preserve">Prix   </t>
  </si>
  <si>
    <t>A convenir</t>
  </si>
  <si>
    <t>nos prix s'entendent en Dhs Net HT,  TVA 20% en sus</t>
  </si>
  <si>
    <t xml:space="preserve">DESIGNATION </t>
  </si>
  <si>
    <t>DIM</t>
  </si>
  <si>
    <t>P.U / NET HT</t>
  </si>
  <si>
    <t>P.T /  NET HT</t>
  </si>
  <si>
    <t xml:space="preserve">LINGE DE LIT </t>
  </si>
  <si>
    <t>TOTAL HT</t>
  </si>
  <si>
    <t>TVA 20%</t>
  </si>
  <si>
    <t>TOTAL DH TTC</t>
  </si>
  <si>
    <t>BON POUR ACCORD</t>
  </si>
  <si>
    <t>Date : ..…/……../……...</t>
  </si>
  <si>
    <t>Signature / Cachet</t>
  </si>
  <si>
    <t xml:space="preserve">Option    : 1 mois </t>
  </si>
  <si>
    <t>ABERJI Hassan</t>
  </si>
  <si>
    <t>Chargé d'affaires</t>
  </si>
  <si>
    <t>SIEGE SOCIAL.BUREAUX: 2 ALLEE DES SAUGE AIN SEBAA 21600  CASABLANCA 05-MAROC-TEL :0522.35.01.16/17 FAX :0522.66.12.79</t>
  </si>
  <si>
    <t>SOCIETE ANNONYME MAROCAINE AU CAPITAL DE 1.710.000 DIRHAMS  CASABLANCA 8.661-C.C.P RABAT 243.08-C.N.S.S. 198.1431</t>
  </si>
  <si>
    <t>DESIGNATION</t>
  </si>
  <si>
    <t>MASVP000190090022C01</t>
  </si>
  <si>
    <t>MASVP000190100022C01</t>
  </si>
  <si>
    <t>MASVP000190120022C01</t>
  </si>
  <si>
    <t>MASVP000190140022C01</t>
  </si>
  <si>
    <t>MASVP000190160022C01</t>
  </si>
  <si>
    <t>MASVP000200090022C01</t>
  </si>
  <si>
    <t>MASVP000200100022C01</t>
  </si>
  <si>
    <t>MASVP000200120022C01</t>
  </si>
  <si>
    <t>MASVP000200140022C01</t>
  </si>
  <si>
    <t>MASVP000200160022C01</t>
  </si>
  <si>
    <t>MASVP000200180022C01</t>
  </si>
  <si>
    <t>MASVP000200200022C01</t>
  </si>
  <si>
    <t>MASVT000190090026C01</t>
  </si>
  <si>
    <t>MASVT000190140026C01</t>
  </si>
  <si>
    <t>MASVT000190160026C01</t>
  </si>
  <si>
    <t>MASVT000200090026C01</t>
  </si>
  <si>
    <t>MASVT000200100026C01</t>
  </si>
  <si>
    <t>MASVT000200120026C01</t>
  </si>
  <si>
    <t>MASVT000200160026C01</t>
  </si>
  <si>
    <t>MASVT000200180026C01</t>
  </si>
  <si>
    <t>MASVT000200200026C01</t>
  </si>
  <si>
    <t>MASPA000190140022C01</t>
  </si>
  <si>
    <t>MASPA000190160022C01</t>
  </si>
  <si>
    <t>MASPA000200090022C01</t>
  </si>
  <si>
    <t>MASPA000200100022C01</t>
  </si>
  <si>
    <t>MASPA000200140022C01</t>
  </si>
  <si>
    <t>MASPA000200160022C01</t>
  </si>
  <si>
    <t>MASPA000200180022C01</t>
  </si>
  <si>
    <t>MASPA000200200022C01</t>
  </si>
  <si>
    <t>MASEN000200090030C01</t>
  </si>
  <si>
    <t>MASEN000200100030C01</t>
  </si>
  <si>
    <t>MASEN000200120030C01</t>
  </si>
  <si>
    <t>MASEN000200180030C01</t>
  </si>
  <si>
    <t>MASEN000200200030C01</t>
  </si>
  <si>
    <t>MASSN000200180030C01</t>
  </si>
  <si>
    <t>MASSN000200200030C01</t>
  </si>
  <si>
    <t>MASLX000190080022C01</t>
  </si>
  <si>
    <t>MASLX000190090022C01</t>
  </si>
  <si>
    <t>MASLX000190100022C01</t>
  </si>
  <si>
    <t>MASLX000190120022C01</t>
  </si>
  <si>
    <t>MASLX000190140022C01</t>
  </si>
  <si>
    <t>MASLX000190160022C01</t>
  </si>
  <si>
    <t>MASLX000200080022C01</t>
  </si>
  <si>
    <t>MASLX000200090022C01</t>
  </si>
  <si>
    <t>MASLX000200100022C01</t>
  </si>
  <si>
    <t>MASLX000200120022C01</t>
  </si>
  <si>
    <t>MASLX000200140022C01</t>
  </si>
  <si>
    <t>MASLX000200160022C01</t>
  </si>
  <si>
    <t>MASLX000200180022C01</t>
  </si>
  <si>
    <t>MASLX000200200022C01</t>
  </si>
  <si>
    <t>MASPR000190080022C01</t>
  </si>
  <si>
    <t>MASPR000190090022C01</t>
  </si>
  <si>
    <t>MASPR000190100022C01</t>
  </si>
  <si>
    <t>MASPR000190120022C01</t>
  </si>
  <si>
    <t>MASPR000190140022C01</t>
  </si>
  <si>
    <t>MASPR000190160022C01</t>
  </si>
  <si>
    <t>MASPR000200080022C01</t>
  </si>
  <si>
    <t>MASPR000200090022C01</t>
  </si>
  <si>
    <t>MASPR000200100022C01</t>
  </si>
  <si>
    <t>MASPR000200120022C01</t>
  </si>
  <si>
    <t>MASPR000200140022C01</t>
  </si>
  <si>
    <t>MASPR000200160022C01</t>
  </si>
  <si>
    <t>MASPR000200180022C01</t>
  </si>
  <si>
    <t>MASPR000200200022C01</t>
  </si>
  <si>
    <t>MASCB000190080022C01</t>
  </si>
  <si>
    <t>MASCB000190090022C01</t>
  </si>
  <si>
    <t>MASCB000190100022C01</t>
  </si>
  <si>
    <t>MASCB000190140022C01</t>
  </si>
  <si>
    <t>MASCB000200080022C01</t>
  </si>
  <si>
    <t>MASCB000200090022C01</t>
  </si>
  <si>
    <t>MASCB000200100022C01</t>
  </si>
  <si>
    <t>MASCB000200160022C01</t>
  </si>
  <si>
    <t>MASCB000200200022C01</t>
  </si>
  <si>
    <t>LG00DRP3300200</t>
  </si>
  <si>
    <t>LG00DRP3300180</t>
  </si>
  <si>
    <t>LG00DRP3300290</t>
  </si>
  <si>
    <t>LG00DRP3300190</t>
  </si>
  <si>
    <t>LG00DRP3300300</t>
  </si>
  <si>
    <t>LG00DRP3300150</t>
  </si>
  <si>
    <t>LG00DRP3300320</t>
  </si>
  <si>
    <t>LG00DRP3320280</t>
  </si>
  <si>
    <t>LG00DRP3320180</t>
  </si>
  <si>
    <t>LG00DRP3300280</t>
  </si>
  <si>
    <t>LG00DRP3300210</t>
  </si>
  <si>
    <t>LG00DRP3300220</t>
  </si>
  <si>
    <t>LG00DRP3300240</t>
  </si>
  <si>
    <t>LG00DRCU300190</t>
  </si>
  <si>
    <t>LG00DRCU300200</t>
  </si>
  <si>
    <t>LG00DRCU300210</t>
  </si>
  <si>
    <t>LG00DRCU300220</t>
  </si>
  <si>
    <t>LG00DRCU300240</t>
  </si>
  <si>
    <t>LG00DRCU300260</t>
  </si>
  <si>
    <t>LG00DRCU300280</t>
  </si>
  <si>
    <t>LG00DRCU300290</t>
  </si>
  <si>
    <t>LG00DRCU300300</t>
  </si>
  <si>
    <t>LG00DRCU320300</t>
  </si>
  <si>
    <t>LG00DRCU310270</t>
  </si>
  <si>
    <t>LG00DRCU310190</t>
  </si>
  <si>
    <t>LG00DRCU300180</t>
  </si>
  <si>
    <t>LGDR001201</t>
  </si>
  <si>
    <t>LGDR001202</t>
  </si>
  <si>
    <t>LGDR001203</t>
  </si>
  <si>
    <t>LGDR001204</t>
  </si>
  <si>
    <t>LGDR001205</t>
  </si>
  <si>
    <t>LGDR001206</t>
  </si>
  <si>
    <t>LGDR001207</t>
  </si>
  <si>
    <t>LGDR001208</t>
  </si>
  <si>
    <t>LGDR001209</t>
  </si>
  <si>
    <t>LGDR001210</t>
  </si>
  <si>
    <t>LGDR001211</t>
  </si>
  <si>
    <t>LGDR001212</t>
  </si>
  <si>
    <t>LGDR001213</t>
  </si>
  <si>
    <t>LGDR001303</t>
  </si>
  <si>
    <t>LGDR000004</t>
  </si>
  <si>
    <t>LG00DRPC300200</t>
  </si>
  <si>
    <t>LGDR001305</t>
  </si>
  <si>
    <t>LGDR001307</t>
  </si>
  <si>
    <t>LGDR001306</t>
  </si>
  <si>
    <t>LG00DRPC300260</t>
  </si>
  <si>
    <t>LGDR001308</t>
  </si>
  <si>
    <t>LGDR001304</t>
  </si>
  <si>
    <t>LGDR001302</t>
  </si>
  <si>
    <t>LGDR001301</t>
  </si>
  <si>
    <t>LG00COP3235270</t>
  </si>
  <si>
    <t>LG00COP3235170</t>
  </si>
  <si>
    <t>LG00COP3235230</t>
  </si>
  <si>
    <t>LG00COP3235250</t>
  </si>
  <si>
    <t>1200000715</t>
  </si>
  <si>
    <t>1200000717</t>
  </si>
  <si>
    <t>1200000719</t>
  </si>
  <si>
    <t>1200000716</t>
  </si>
  <si>
    <t>1200000718</t>
  </si>
  <si>
    <t>1200000720</t>
  </si>
  <si>
    <t>LGDR001401</t>
  </si>
  <si>
    <t>LGDR001402</t>
  </si>
  <si>
    <t>LGDR001403</t>
  </si>
  <si>
    <t>LGDR001404</t>
  </si>
  <si>
    <t>LGDR001405</t>
  </si>
  <si>
    <t>LGDR001406</t>
  </si>
  <si>
    <t>LGDR001407</t>
  </si>
  <si>
    <t>LGDR001408</t>
  </si>
  <si>
    <t>LGDR001409</t>
  </si>
  <si>
    <t>LGDR001410</t>
  </si>
  <si>
    <t>LGDR001411</t>
  </si>
  <si>
    <t>LG00HDP3190090</t>
  </si>
  <si>
    <t>LGHD000109</t>
  </si>
  <si>
    <t>LGHD000107</t>
  </si>
  <si>
    <t>LGHD000105</t>
  </si>
  <si>
    <t>LGHD000103</t>
  </si>
  <si>
    <t>LGHD000101</t>
  </si>
  <si>
    <t>LGHD000100</t>
  </si>
  <si>
    <t>LGHD000098</t>
  </si>
  <si>
    <t>LGHD000096</t>
  </si>
  <si>
    <t>LGHD000108</t>
  </si>
  <si>
    <t>LGHD000104</t>
  </si>
  <si>
    <t>LGHD000102</t>
  </si>
  <si>
    <t>LG00HDP3200160</t>
  </si>
  <si>
    <t>LGHD000099</t>
  </si>
  <si>
    <t>LGHD000097</t>
  </si>
  <si>
    <t>LGHD000095</t>
  </si>
  <si>
    <t>LGHD001201</t>
  </si>
  <si>
    <t>LGHD001202</t>
  </si>
  <si>
    <t>LGHD001203</t>
  </si>
  <si>
    <t>LGHD001204</t>
  </si>
  <si>
    <t>LGHD001205</t>
  </si>
  <si>
    <t>LGHD001206</t>
  </si>
  <si>
    <t>LGHD001207</t>
  </si>
  <si>
    <t>LGHD001208</t>
  </si>
  <si>
    <t>LGHD001209</t>
  </si>
  <si>
    <t>LGHD001210</t>
  </si>
  <si>
    <t>LGHD001211</t>
  </si>
  <si>
    <t>LGHD001212</t>
  </si>
  <si>
    <t>LGHD001213</t>
  </si>
  <si>
    <t>LGHD001214</t>
  </si>
  <si>
    <t>LGHD001215</t>
  </si>
  <si>
    <t>LGHD001216</t>
  </si>
  <si>
    <t>LGHD001217</t>
  </si>
  <si>
    <t>LGHD001218</t>
  </si>
  <si>
    <t>LGHD001301</t>
  </si>
  <si>
    <t>LGHD001302</t>
  </si>
  <si>
    <t>LGHD001303</t>
  </si>
  <si>
    <t>LGHD001304</t>
  </si>
  <si>
    <t>LGHD001305</t>
  </si>
  <si>
    <t>LGHD001306</t>
  </si>
  <si>
    <t>LGHD001307</t>
  </si>
  <si>
    <t>LGHD001308</t>
  </si>
  <si>
    <t>LGHD001309</t>
  </si>
  <si>
    <t>LGHD001310</t>
  </si>
  <si>
    <t>LGHD001311</t>
  </si>
  <si>
    <t>LGHD001312</t>
  </si>
  <si>
    <t>LGHD001313</t>
  </si>
  <si>
    <t>LGHD001314</t>
  </si>
  <si>
    <t>LGHD001315</t>
  </si>
  <si>
    <t>LGHD001316</t>
  </si>
  <si>
    <t>LGHD001317</t>
  </si>
  <si>
    <t>LGHD001318</t>
  </si>
  <si>
    <t>LG00HCCU245170</t>
  </si>
  <si>
    <t>LG00HCCU245180</t>
  </si>
  <si>
    <t>LG00HCCU245190</t>
  </si>
  <si>
    <t>LG00HCCU245220</t>
  </si>
  <si>
    <t>LG00HCCU245240</t>
  </si>
  <si>
    <t>LG00HCCU245260</t>
  </si>
  <si>
    <t>LG00HCCU245280</t>
  </si>
  <si>
    <t>LG00HCCU245290</t>
  </si>
  <si>
    <t>LG00HCP3245170</t>
  </si>
  <si>
    <t>LG00HCP3245180</t>
  </si>
  <si>
    <t>LG00HCP3245190</t>
  </si>
  <si>
    <t>LG00HCP3245220</t>
  </si>
  <si>
    <t>LG00HCP3245240</t>
  </si>
  <si>
    <t>LG00HCP3260245</t>
  </si>
  <si>
    <t>LG00HCP3245280</t>
  </si>
  <si>
    <t>LG00HCP3245290</t>
  </si>
  <si>
    <t>LGHC001201</t>
  </si>
  <si>
    <t>LGHC001202</t>
  </si>
  <si>
    <t>LGHC001203</t>
  </si>
  <si>
    <t>LGHC001204</t>
  </si>
  <si>
    <t>LGHC001205</t>
  </si>
  <si>
    <t>LGHC001206</t>
  </si>
  <si>
    <t>LGHC001207</t>
  </si>
  <si>
    <t>LGHC001208</t>
  </si>
  <si>
    <t>PLHC001301</t>
  </si>
  <si>
    <t>PLHC001302</t>
  </si>
  <si>
    <t>PLHC001303</t>
  </si>
  <si>
    <t>PLHC001304</t>
  </si>
  <si>
    <t>PLHC001305</t>
  </si>
  <si>
    <t>PLHC001306</t>
  </si>
  <si>
    <t>PLHC001307</t>
  </si>
  <si>
    <t>PLHC001308</t>
  </si>
  <si>
    <t>PLHC001401</t>
  </si>
  <si>
    <t>PLHC001402</t>
  </si>
  <si>
    <t>PLHC001403</t>
  </si>
  <si>
    <t>PLHC001404</t>
  </si>
  <si>
    <t>PLHC001405</t>
  </si>
  <si>
    <t>PLHC001406</t>
  </si>
  <si>
    <t>PLHC001407</t>
  </si>
  <si>
    <t>PLHC001408</t>
  </si>
  <si>
    <t>NGCO000009</t>
  </si>
  <si>
    <t>NGCO000008</t>
  </si>
  <si>
    <t>NGCO000007</t>
  </si>
  <si>
    <t>LG00COCU235160</t>
  </si>
  <si>
    <t>LG00COCU235170</t>
  </si>
  <si>
    <t>LG00COCU235180</t>
  </si>
  <si>
    <t>LG00COCU235210</t>
  </si>
  <si>
    <t>LG00COCU235230</t>
  </si>
  <si>
    <t>LG00COCU235250</t>
  </si>
  <si>
    <t>LG00COCU235270</t>
  </si>
  <si>
    <t>LG00COCU235280</t>
  </si>
  <si>
    <t>LG00COCU240180</t>
  </si>
  <si>
    <t>LG00COCU240240</t>
  </si>
  <si>
    <t>LG00COCU240260</t>
  </si>
  <si>
    <t>LGL3SMCU190080</t>
  </si>
  <si>
    <t>LGL3SMCU190090</t>
  </si>
  <si>
    <t>LGL3SMCU190100</t>
  </si>
  <si>
    <t>LGL3SMCU190120</t>
  </si>
  <si>
    <t>LGL3SMCU190140</t>
  </si>
  <si>
    <t>LGL3SMCU190150</t>
  </si>
  <si>
    <t>LGL3SMCU190160</t>
  </si>
  <si>
    <t>LGL3SMCU190170</t>
  </si>
  <si>
    <t>LGL3SMCU190180</t>
  </si>
  <si>
    <t>LGL3SMCU200080</t>
  </si>
  <si>
    <t>LGL3SMCU200090</t>
  </si>
  <si>
    <t>LGL3SMCU200100</t>
  </si>
  <si>
    <t>LGL3SMCU200110</t>
  </si>
  <si>
    <t>LGL3SMCU200120</t>
  </si>
  <si>
    <t>LGL3SMCU200140</t>
  </si>
  <si>
    <t>LGL3SMCU200150</t>
  </si>
  <si>
    <t>LGL3SMCU200160</t>
  </si>
  <si>
    <t>LGL3SMCU200170</t>
  </si>
  <si>
    <t>LGL3SMCU200180</t>
  </si>
  <si>
    <t>LGL3SMCU200190</t>
  </si>
  <si>
    <t>LGL3SMCU200200</t>
  </si>
  <si>
    <t>LGL3SMCU210090</t>
  </si>
  <si>
    <t>LGL3SMCU210160</t>
  </si>
  <si>
    <t>LGL3SMCU210180</t>
  </si>
  <si>
    <t>LGL3SMCU220160</t>
  </si>
  <si>
    <t>LGL3SMCU220180</t>
  </si>
  <si>
    <t>LGL3SMCU220200</t>
  </si>
  <si>
    <t>LGCFAZ00190080</t>
  </si>
  <si>
    <t>LGCFAZ00190090</t>
  </si>
  <si>
    <t>LGCFAZ00190100</t>
  </si>
  <si>
    <t>LGCFAZ00190120</t>
  </si>
  <si>
    <t>LGCFAZ00190140</t>
  </si>
  <si>
    <t>LGCFAZ00190150</t>
  </si>
  <si>
    <t>LGCFAZ00190160</t>
  </si>
  <si>
    <t>LGCFAZ00190170</t>
  </si>
  <si>
    <t>LGCFAZ00190180</t>
  </si>
  <si>
    <t>LGCFAZ00200080</t>
  </si>
  <si>
    <t>LGCFAZ00200090</t>
  </si>
  <si>
    <t>LGCFAZ00200100</t>
  </si>
  <si>
    <t>LGCFAZ00200120</t>
  </si>
  <si>
    <t>LGCFAZ00200140</t>
  </si>
  <si>
    <t>LGCFAZ00200150</t>
  </si>
  <si>
    <t>LGCFAZ00200160</t>
  </si>
  <si>
    <t>LGCFAZ00200170</t>
  </si>
  <si>
    <t>LGCFAZ00200180</t>
  </si>
  <si>
    <t>LGCFAZ00200190</t>
  </si>
  <si>
    <t>LGCFAZ00200200</t>
  </si>
  <si>
    <t>LGCFAZ00210160</t>
  </si>
  <si>
    <t>LGCFAZ00210180</t>
  </si>
  <si>
    <t>LGCFSM00220180</t>
  </si>
  <si>
    <t>LGPKPG00220200</t>
  </si>
  <si>
    <t>LGCFAZ00220160</t>
  </si>
  <si>
    <t>OT06000031</t>
  </si>
  <si>
    <t>OT06000032</t>
  </si>
  <si>
    <t>OT06000033</t>
  </si>
  <si>
    <t>OT06000034</t>
  </si>
  <si>
    <t>OT06000035</t>
  </si>
  <si>
    <t>OT06000036</t>
  </si>
  <si>
    <t>OT06000025</t>
  </si>
  <si>
    <t>OT06000026</t>
  </si>
  <si>
    <t>OT06000027</t>
  </si>
  <si>
    <t>OT06000028</t>
  </si>
  <si>
    <t>OT06000029</t>
  </si>
  <si>
    <t>OT06000030</t>
  </si>
  <si>
    <t>OT06000019</t>
  </si>
  <si>
    <t>OT06000020</t>
  </si>
  <si>
    <t>OT06000021</t>
  </si>
  <si>
    <t>OT06000022</t>
  </si>
  <si>
    <t>OT06000023</t>
  </si>
  <si>
    <t>OT06000024</t>
  </si>
  <si>
    <t>OT06000013</t>
  </si>
  <si>
    <t>OT06000014</t>
  </si>
  <si>
    <t>OT06000015</t>
  </si>
  <si>
    <t>OT06000016</t>
  </si>
  <si>
    <t>OT06000017</t>
  </si>
  <si>
    <t>OT06000018</t>
  </si>
  <si>
    <t>NG061000001</t>
  </si>
  <si>
    <t>NG061000002</t>
  </si>
  <si>
    <t>NG061000003</t>
  </si>
  <si>
    <t>NG06000041</t>
  </si>
  <si>
    <t>LGTI000037</t>
  </si>
  <si>
    <t>LGTI000038</t>
  </si>
  <si>
    <t>LGTI000039</t>
  </si>
  <si>
    <t>LGTI000040</t>
  </si>
  <si>
    <t>LGTI000041</t>
  </si>
  <si>
    <t>LGTI000052</t>
  </si>
  <si>
    <t>LGTI000053</t>
  </si>
  <si>
    <t>LGTI000054</t>
  </si>
  <si>
    <t>LGTI000055</t>
  </si>
  <si>
    <t>LGTI000056</t>
  </si>
  <si>
    <t>LG1VTIP3062062</t>
  </si>
  <si>
    <t>LG1VTICU070050</t>
  </si>
  <si>
    <t>LGTI000093</t>
  </si>
  <si>
    <t>LG1VTICU062062</t>
  </si>
  <si>
    <t>LGTI000091</t>
  </si>
  <si>
    <t>LGTI000094</t>
  </si>
  <si>
    <t>LG2VTIP3062062</t>
  </si>
  <si>
    <t>QUANTITE</t>
  </si>
  <si>
    <t xml:space="preserve">LITTERIE </t>
  </si>
  <si>
    <t>L</t>
  </si>
  <si>
    <t>XL</t>
  </si>
  <si>
    <t>PEIGNOIR_NID_D_ABEILLE_AVEC_COL_CHALE_380G</t>
  </si>
  <si>
    <t>PEIGNOIR_NID_D_ABEILLE_AVEC_COL_CHALE_380G L</t>
  </si>
  <si>
    <t>PEIGNOIR_NID_D_ABEILLE_AVEC_COL_CHALE_380G XL</t>
  </si>
  <si>
    <t>PEIGNOIR_AVEC_COL_CHALE_500G</t>
  </si>
  <si>
    <t>PEIGNOIR_VELOUR_400G</t>
  </si>
  <si>
    <t>PEIGNOIR_AVEC_COL_CHALE_500G L</t>
  </si>
  <si>
    <t>PEIGNOIR_AVEC_COL_CHALE_500G XL</t>
  </si>
  <si>
    <t>PEIGNOIR_VELOUR_400G L</t>
  </si>
  <si>
    <t>PEIGNOIR_VELOUR_400G XL</t>
  </si>
  <si>
    <t>LG00DRP3300260</t>
  </si>
  <si>
    <t>PACK_LINGE_LIT</t>
  </si>
  <si>
    <t>200x100</t>
  </si>
  <si>
    <t>linge de lit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</si>
</sst>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38" x14ac:knownFonts="1">
    <font>
      <sz val="12"/>
      <color theme="1"/>
      <name val="Times New Roman"/>
      <family val="2"/>
    </font>
    <font>
      <sz val="12"/>
      <color rgb="FFFF0000"/>
      <name val="Times New Roman"/>
      <family val="2"/>
    </font>
    <font>
      <b/>
      <sz val="16"/>
      <color theme="1"/>
      <name val="Times New Roman"/>
      <family val="1"/>
    </font>
    <font>
      <sz val="12"/>
      <color theme="1"/>
      <name val="Times New Roman"/>
      <family val="2"/>
    </font>
    <font>
      <sz val="10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</font>
    <font>
      <b/>
      <sz val="10"/>
      <color rgb="FFFF0000"/>
      <name val="Calibri"/>
      <family val="2"/>
    </font>
    <font>
      <b/>
      <sz val="10"/>
      <color rgb="FFFF0000"/>
      <name val="Arial"/>
      <family val="2"/>
    </font>
    <font>
      <sz val="10"/>
      <name val="Calibri"/>
      <family val="2"/>
    </font>
    <font>
      <sz val="7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Times New Roman"/>
      <family val="2"/>
    </font>
    <font>
      <b/>
      <sz val="12"/>
      <color theme="1"/>
      <name val="Times New Roman"/>
      <family val="1"/>
    </font>
    <font>
      <sz val="36"/>
      <color theme="0"/>
      <name val="Stencil"/>
      <family val="5"/>
    </font>
    <font>
      <b/>
      <sz val="14"/>
      <color theme="1"/>
      <name val="Times New Roman"/>
      <family val="1"/>
    </font>
    <font>
      <b/>
      <sz val="16"/>
      <color theme="0"/>
      <name val="Times New Roman"/>
      <family val="1"/>
    </font>
    <font>
      <b/>
      <sz val="13"/>
      <color theme="1"/>
      <name val="Times New Roman"/>
      <family val="1"/>
    </font>
    <font>
      <b/>
      <sz val="12"/>
      <color rgb="FFFF6600"/>
      <name val="Times New Roman"/>
      <family val="1"/>
    </font>
    <font>
      <sz val="11"/>
      <color theme="1"/>
      <name val="Times New Roman"/>
      <family val="1"/>
    </font>
    <font>
      <b/>
      <sz val="14"/>
      <color theme="0" tint="-4.9989318521683403E-2"/>
      <name val="Times New Roman"/>
      <family val="1"/>
    </font>
    <font>
      <sz val="48"/>
      <color theme="0"/>
      <name val="Romantic"/>
      <charset val="2"/>
    </font>
    <font>
      <sz val="36"/>
      <color theme="0"/>
      <name val="Romantic"/>
      <charset val="2"/>
    </font>
    <font>
      <b/>
      <sz val="16"/>
      <color rgb="FFFF9900"/>
      <name val="Times New Roman"/>
      <family val="1"/>
    </font>
    <font>
      <b/>
      <sz val="14"/>
      <color theme="1"/>
      <name val="Times New Roman"/>
      <family val="2"/>
    </font>
    <font>
      <sz val="12"/>
      <name val="Calibri"/>
      <family val="2"/>
      <scheme val="minor"/>
    </font>
    <font>
      <sz val="12"/>
      <name val="Calibri"/>
      <family val="2"/>
    </font>
    <font>
      <b/>
      <sz val="14"/>
      <color theme="1" tint="4.9989318521683403E-2"/>
      <name val="Times New Roman"/>
      <family val="1"/>
    </font>
    <font>
      <b/>
      <sz val="14"/>
      <name val="Times New Roman"/>
      <family val="1"/>
    </font>
    <font>
      <sz val="8"/>
      <color rgb="FF000000"/>
      <name val="Segoe UI"/>
      <family val="2"/>
    </font>
    <font>
      <b/>
      <sz val="12"/>
      <name val="Times New Roman"/>
      <family val="1"/>
    </font>
    <font>
      <sz val="12"/>
      <name val="Times New Roman"/>
      <family val="1"/>
    </font>
  </fonts>
  <fills count="2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gradientFill degree="90">
        <stop position="0">
          <color rgb="FF808080"/>
        </stop>
        <stop position="1">
          <color theme="2" tint="-0.25098422193060094"/>
        </stop>
      </gradient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gradientFill>
        <stop position="0">
          <color rgb="FF00CC66"/>
        </stop>
        <stop position="1">
          <color theme="9" tint="0.59999389629810485"/>
        </stop>
      </gradientFill>
    </fill>
    <fill>
      <patternFill patternType="solid">
        <fgColor rgb="FFA8E7F0"/>
        <bgColor indexed="64"/>
      </patternFill>
    </fill>
    <fill>
      <patternFill patternType="solid">
        <fgColor theme="0" tint="-0.249977111117893"/>
        <bgColor auto="1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5" fillId="0" borderId="0"/>
  </cellStyleXfs>
  <cellXfs count="25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  <xf numFmtId="0" fontId="0" fillId="4" borderId="0" xfId="0" applyFill="1"/>
    <xf numFmtId="0" fontId="0" fillId="3" borderId="1" xfId="0" applyFill="1" applyBorder="1"/>
    <xf numFmtId="0" fontId="0" fillId="0" borderId="2" xfId="0" applyBorder="1"/>
    <xf numFmtId="0" fontId="0" fillId="0" borderId="3" xfId="0" applyBorder="1"/>
    <xf numFmtId="0" fontId="0" fillId="3" borderId="1" xfId="0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4" borderId="0" xfId="0" applyFill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0" borderId="2" xfId="0" applyFont="1" applyBorder="1" applyAlignment="1">
      <alignment horizontal="left"/>
    </xf>
    <xf numFmtId="0" fontId="0" fillId="7" borderId="17" xfId="0" applyFill="1" applyBorder="1"/>
    <xf numFmtId="0" fontId="0" fillId="7" borderId="17" xfId="0" applyFill="1" applyBorder="1" applyAlignment="1">
      <alignment horizontal="center"/>
    </xf>
    <xf numFmtId="0" fontId="0" fillId="7" borderId="11" xfId="0" applyFill="1" applyBorder="1"/>
    <xf numFmtId="0" fontId="0" fillId="7" borderId="19" xfId="0" applyFill="1" applyBorder="1"/>
    <xf numFmtId="0" fontId="0" fillId="7" borderId="19" xfId="0" applyFill="1" applyBorder="1" applyAlignment="1">
      <alignment horizontal="center"/>
    </xf>
    <xf numFmtId="0" fontId="0" fillId="7" borderId="13" xfId="0" applyFill="1" applyBorder="1"/>
    <xf numFmtId="0" fontId="0" fillId="7" borderId="14" xfId="0" applyFill="1" applyBorder="1" applyAlignment="1">
      <alignment horizontal="center"/>
    </xf>
    <xf numFmtId="0" fontId="0" fillId="7" borderId="18" xfId="0" applyFill="1" applyBorder="1"/>
    <xf numFmtId="0" fontId="0" fillId="7" borderId="18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15" xfId="0" applyFill="1" applyBorder="1"/>
    <xf numFmtId="0" fontId="0" fillId="7" borderId="23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7" borderId="11" xfId="0" applyFill="1" applyBorder="1" applyAlignment="1">
      <alignment wrapText="1"/>
    </xf>
    <xf numFmtId="0" fontId="0" fillId="7" borderId="22" xfId="0" applyFill="1" applyBorder="1"/>
    <xf numFmtId="0" fontId="0" fillId="7" borderId="13" xfId="0" applyFill="1" applyBorder="1" applyAlignment="1">
      <alignment wrapText="1"/>
    </xf>
    <xf numFmtId="0" fontId="0" fillId="7" borderId="0" xfId="0" applyFill="1" applyBorder="1"/>
    <xf numFmtId="0" fontId="0" fillId="7" borderId="23" xfId="0" applyFill="1" applyBorder="1"/>
    <xf numFmtId="0" fontId="0" fillId="5" borderId="17" xfId="0" applyFill="1" applyBorder="1"/>
    <xf numFmtId="0" fontId="0" fillId="5" borderId="17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2" xfId="0" applyFill="1" applyBorder="1"/>
    <xf numFmtId="0" fontId="0" fillId="5" borderId="18" xfId="0" applyFill="1" applyBorder="1"/>
    <xf numFmtId="0" fontId="0" fillId="5" borderId="18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4" xfId="0" applyFill="1" applyBorder="1"/>
    <xf numFmtId="0" fontId="0" fillId="5" borderId="19" xfId="0" applyFill="1" applyBorder="1"/>
    <xf numFmtId="0" fontId="0" fillId="5" borderId="19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16" xfId="0" applyFill="1" applyBorder="1"/>
    <xf numFmtId="0" fontId="0" fillId="5" borderId="20" xfId="0" applyFill="1" applyBorder="1" applyAlignment="1">
      <alignment horizontal="center"/>
    </xf>
    <xf numFmtId="0" fontId="0" fillId="5" borderId="5" xfId="0" applyFill="1" applyBorder="1"/>
    <xf numFmtId="0" fontId="0" fillId="5" borderId="21" xfId="0" applyFill="1" applyBorder="1"/>
    <xf numFmtId="0" fontId="0" fillId="6" borderId="11" xfId="0" applyFill="1" applyBorder="1"/>
    <xf numFmtId="0" fontId="0" fillId="6" borderId="17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2" xfId="0" applyFill="1" applyBorder="1"/>
    <xf numFmtId="0" fontId="0" fillId="6" borderId="13" xfId="0" applyFill="1" applyBorder="1"/>
    <xf numFmtId="0" fontId="0" fillId="6" borderId="18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4" xfId="0" applyFill="1" applyBorder="1"/>
    <xf numFmtId="0" fontId="0" fillId="6" borderId="15" xfId="0" applyFill="1" applyBorder="1"/>
    <xf numFmtId="0" fontId="0" fillId="6" borderId="19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6" borderId="16" xfId="0" applyFill="1" applyBorder="1"/>
    <xf numFmtId="0" fontId="0" fillId="6" borderId="18" xfId="0" applyFill="1" applyBorder="1"/>
    <xf numFmtId="0" fontId="0" fillId="6" borderId="19" xfId="0" applyFill="1" applyBorder="1"/>
    <xf numFmtId="0" fontId="0" fillId="6" borderId="5" xfId="0" applyFill="1" applyBorder="1" applyAlignment="1">
      <alignment horizontal="center"/>
    </xf>
    <xf numFmtId="0" fontId="0" fillId="6" borderId="5" xfId="0" applyFill="1" applyBorder="1"/>
    <xf numFmtId="0" fontId="0" fillId="6" borderId="21" xfId="0" applyFill="1" applyBorder="1"/>
    <xf numFmtId="0" fontId="0" fillId="6" borderId="17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8" borderId="0" xfId="0" applyFill="1" applyBorder="1"/>
    <xf numFmtId="0" fontId="10" fillId="0" borderId="0" xfId="0" applyFont="1"/>
    <xf numFmtId="0" fontId="13" fillId="0" borderId="5" xfId="0" applyFont="1" applyBorder="1" applyAlignment="1">
      <alignment horizontal="center" vertical="center"/>
    </xf>
    <xf numFmtId="0" fontId="10" fillId="0" borderId="0" xfId="0" applyFont="1" applyBorder="1"/>
    <xf numFmtId="0" fontId="0" fillId="8" borderId="0" xfId="0" applyFill="1" applyBorder="1" applyAlignment="1">
      <alignment horizontal="center"/>
    </xf>
    <xf numFmtId="0" fontId="12" fillId="8" borderId="0" xfId="0" applyFont="1" applyFill="1" applyBorder="1" applyAlignment="1"/>
    <xf numFmtId="0" fontId="0" fillId="8" borderId="0" xfId="0" applyFill="1" applyBorder="1" applyAlignment="1">
      <alignment horizontal="center" vertical="center"/>
    </xf>
    <xf numFmtId="0" fontId="0" fillId="8" borderId="23" xfId="0" applyFill="1" applyBorder="1"/>
    <xf numFmtId="0" fontId="13" fillId="8" borderId="0" xfId="0" applyFont="1" applyFill="1" applyBorder="1" applyAlignment="1">
      <alignment horizontal="center"/>
    </xf>
    <xf numFmtId="164" fontId="0" fillId="8" borderId="0" xfId="1" applyFont="1" applyFill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0" fillId="0" borderId="0" xfId="0" applyFill="1" applyBorder="1"/>
    <xf numFmtId="0" fontId="0" fillId="8" borderId="2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1" fillId="8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0" fillId="8" borderId="0" xfId="0" applyFill="1" applyBorder="1" applyAlignment="1">
      <alignment horizontal="center" vertical="center" wrapText="1"/>
    </xf>
    <xf numFmtId="0" fontId="0" fillId="0" borderId="5" xfId="0" applyFont="1" applyBorder="1" applyAlignment="1" applyProtection="1">
      <alignment vertical="center" wrapText="1"/>
    </xf>
    <xf numFmtId="0" fontId="0" fillId="0" borderId="5" xfId="0" applyFont="1" applyBorder="1" applyAlignment="1" applyProtection="1">
      <alignment horizontal="center" vertical="center"/>
    </xf>
    <xf numFmtId="4" fontId="0" fillId="0" borderId="5" xfId="0" applyNumberFormat="1" applyFont="1" applyBorder="1" applyAlignment="1" applyProtection="1">
      <alignment horizontal="center" vertical="center"/>
    </xf>
    <xf numFmtId="164" fontId="16" fillId="0" borderId="5" xfId="1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horizontal="center" vertical="center" wrapText="1"/>
    </xf>
    <xf numFmtId="0" fontId="15" fillId="8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12" borderId="0" xfId="0" applyFill="1" applyBorder="1"/>
    <xf numFmtId="0" fontId="0" fillId="12" borderId="0" xfId="0" applyFill="1" applyBorder="1" applyAlignment="1"/>
    <xf numFmtId="0" fontId="18" fillId="12" borderId="0" xfId="0" applyFont="1" applyFill="1" applyBorder="1" applyAlignment="1"/>
    <xf numFmtId="0" fontId="13" fillId="9" borderId="5" xfId="0" applyFont="1" applyFill="1" applyBorder="1" applyAlignment="1">
      <alignment horizontal="center"/>
    </xf>
    <xf numFmtId="0" fontId="10" fillId="8" borderId="0" xfId="0" applyFont="1" applyFill="1" applyBorder="1"/>
    <xf numFmtId="0" fontId="15" fillId="0" borderId="0" xfId="0" applyFont="1" applyBorder="1" applyAlignment="1">
      <alignment horizontal="center" vertical="center"/>
    </xf>
    <xf numFmtId="0" fontId="0" fillId="8" borderId="0" xfId="0" applyFill="1" applyBorder="1" applyAlignment="1">
      <alignment horizontal="left" vertical="center" wrapText="1"/>
    </xf>
    <xf numFmtId="0" fontId="13" fillId="8" borderId="0" xfId="0" applyFont="1" applyFill="1" applyBorder="1"/>
    <xf numFmtId="0" fontId="17" fillId="8" borderId="22" xfId="0" applyFont="1" applyFill="1" applyBorder="1" applyAlignment="1">
      <alignment horizontal="center"/>
    </xf>
    <xf numFmtId="164" fontId="23" fillId="8" borderId="5" xfId="0" applyNumberFormat="1" applyFont="1" applyFill="1" applyBorder="1" applyAlignment="1">
      <alignment horizontal="center" vertical="center"/>
    </xf>
    <xf numFmtId="164" fontId="0" fillId="8" borderId="0" xfId="0" applyNumberFormat="1" applyFont="1" applyFill="1" applyBorder="1" applyAlignment="1">
      <alignment horizontal="center" vertical="center"/>
    </xf>
    <xf numFmtId="0" fontId="0" fillId="8" borderId="23" xfId="0" applyFill="1" applyBorder="1" applyAlignment="1">
      <alignment horizontal="center" vertical="center"/>
    </xf>
    <xf numFmtId="0" fontId="25" fillId="0" borderId="5" xfId="0" applyFont="1" applyBorder="1" applyAlignment="1">
      <alignment horizontal="center"/>
    </xf>
    <xf numFmtId="0" fontId="25" fillId="0" borderId="5" xfId="0" applyFont="1" applyBorder="1" applyAlignment="1">
      <alignment horizontal="center" vertical="center"/>
    </xf>
    <xf numFmtId="0" fontId="0" fillId="8" borderId="0" xfId="0" applyFill="1"/>
    <xf numFmtId="0" fontId="26" fillId="15" borderId="0" xfId="0" applyFont="1" applyFill="1" applyBorder="1" applyAlignment="1">
      <alignment horizontal="center" vertical="center"/>
    </xf>
    <xf numFmtId="0" fontId="0" fillId="17" borderId="0" xfId="0" applyFill="1" applyBorder="1"/>
    <xf numFmtId="0" fontId="0" fillId="17" borderId="0" xfId="0" applyFill="1" applyBorder="1" applyAlignment="1">
      <alignment horizontal="left" vertical="center"/>
    </xf>
    <xf numFmtId="0" fontId="0" fillId="17" borderId="5" xfId="0" applyFill="1" applyBorder="1" applyAlignment="1">
      <alignment horizontal="center"/>
    </xf>
    <xf numFmtId="0" fontId="0" fillId="17" borderId="5" xfId="0" applyFill="1" applyBorder="1"/>
    <xf numFmtId="0" fontId="0" fillId="17" borderId="4" xfId="0" applyFill="1" applyBorder="1" applyAlignment="1">
      <alignment horizontal="left" vertical="center"/>
    </xf>
    <xf numFmtId="0" fontId="0" fillId="17" borderId="25" xfId="0" applyFill="1" applyBorder="1"/>
    <xf numFmtId="0" fontId="0" fillId="17" borderId="4" xfId="0" applyFill="1" applyBorder="1"/>
    <xf numFmtId="0" fontId="0" fillId="17" borderId="6" xfId="0" applyFill="1" applyBorder="1"/>
    <xf numFmtId="0" fontId="0" fillId="17" borderId="7" xfId="0" applyFill="1" applyBorder="1"/>
    <xf numFmtId="0" fontId="0" fillId="17" borderId="8" xfId="0" applyFill="1" applyBorder="1"/>
    <xf numFmtId="0" fontId="0" fillId="17" borderId="6" xfId="0" applyFill="1" applyBorder="1" applyAlignment="1"/>
    <xf numFmtId="0" fontId="0" fillId="17" borderId="7" xfId="0" applyFill="1" applyBorder="1" applyAlignment="1"/>
    <xf numFmtId="0" fontId="0" fillId="16" borderId="5" xfId="0" applyFill="1" applyBorder="1" applyAlignment="1">
      <alignment horizontal="center"/>
    </xf>
    <xf numFmtId="0" fontId="0" fillId="16" borderId="5" xfId="0" applyFill="1" applyBorder="1"/>
    <xf numFmtId="1" fontId="0" fillId="16" borderId="5" xfId="1" applyNumberFormat="1" applyFont="1" applyFill="1" applyBorder="1" applyAlignment="1">
      <alignment horizontal="center" vertical="center"/>
    </xf>
    <xf numFmtId="0" fontId="0" fillId="16" borderId="30" xfId="0" applyFill="1" applyBorder="1"/>
    <xf numFmtId="0" fontId="0" fillId="18" borderId="21" xfId="0" applyFill="1" applyBorder="1" applyAlignment="1">
      <alignment horizontal="center"/>
    </xf>
    <xf numFmtId="0" fontId="0" fillId="18" borderId="5" xfId="0" applyFill="1" applyBorder="1" applyAlignment="1">
      <alignment horizontal="center"/>
    </xf>
    <xf numFmtId="0" fontId="0" fillId="18" borderId="5" xfId="0" applyFill="1" applyBorder="1"/>
    <xf numFmtId="0" fontId="0" fillId="18" borderId="21" xfId="0" applyFill="1" applyBorder="1" applyAlignment="1">
      <alignment horizontal="center" vertical="center"/>
    </xf>
    <xf numFmtId="0" fontId="0" fillId="18" borderId="5" xfId="0" applyFill="1" applyBorder="1" applyAlignment="1">
      <alignment horizontal="center" vertical="center"/>
    </xf>
    <xf numFmtId="0" fontId="0" fillId="18" borderId="17" xfId="0" applyFill="1" applyBorder="1"/>
    <xf numFmtId="0" fontId="0" fillId="18" borderId="32" xfId="0" applyFill="1" applyBorder="1"/>
    <xf numFmtId="0" fontId="0" fillId="18" borderId="19" xfId="0" applyFill="1" applyBorder="1"/>
    <xf numFmtId="0" fontId="0" fillId="18" borderId="5" xfId="0" applyFill="1" applyBorder="1" applyAlignment="1"/>
    <xf numFmtId="49" fontId="0" fillId="18" borderId="5" xfId="0" applyNumberFormat="1" applyFont="1" applyFill="1" applyBorder="1" applyAlignment="1" applyProtection="1"/>
    <xf numFmtId="0" fontId="0" fillId="18" borderId="1" xfId="0" applyFill="1" applyBorder="1" applyAlignment="1">
      <alignment vertical="center"/>
    </xf>
    <xf numFmtId="0" fontId="0" fillId="18" borderId="2" xfId="0" applyFill="1" applyBorder="1" applyAlignment="1">
      <alignment vertical="center"/>
    </xf>
    <xf numFmtId="0" fontId="0" fillId="18" borderId="2" xfId="0" applyFill="1" applyBorder="1" applyAlignment="1">
      <alignment horizontal="center" vertical="center"/>
    </xf>
    <xf numFmtId="0" fontId="0" fillId="18" borderId="3" xfId="0" applyFill="1" applyBorder="1" applyAlignment="1">
      <alignment vertical="center"/>
    </xf>
    <xf numFmtId="1" fontId="0" fillId="18" borderId="5" xfId="0" applyNumberFormat="1" applyFill="1" applyBorder="1" applyAlignment="1">
      <alignment horizontal="center"/>
    </xf>
    <xf numFmtId="0" fontId="6" fillId="18" borderId="32" xfId="0" applyFont="1" applyFill="1" applyBorder="1" applyAlignment="1">
      <alignment horizontal="center"/>
    </xf>
    <xf numFmtId="0" fontId="7" fillId="18" borderId="34" xfId="0" applyFont="1" applyFill="1" applyBorder="1" applyAlignment="1">
      <alignment horizontal="center"/>
    </xf>
    <xf numFmtId="1" fontId="8" fillId="18" borderId="5" xfId="0" applyNumberFormat="1" applyFont="1" applyFill="1" applyBorder="1" applyAlignment="1">
      <alignment horizontal="center"/>
    </xf>
    <xf numFmtId="0" fontId="6" fillId="18" borderId="35" xfId="0" applyFont="1" applyFill="1" applyBorder="1" applyAlignment="1">
      <alignment horizontal="center"/>
    </xf>
    <xf numFmtId="0" fontId="6" fillId="18" borderId="1" xfId="0" applyFont="1" applyFill="1" applyBorder="1" applyAlignment="1">
      <alignment horizontal="center"/>
    </xf>
    <xf numFmtId="1" fontId="9" fillId="18" borderId="5" xfId="0" applyNumberFormat="1" applyFont="1" applyFill="1" applyBorder="1" applyAlignment="1">
      <alignment horizontal="center"/>
    </xf>
    <xf numFmtId="0" fontId="19" fillId="16" borderId="30" xfId="0" applyFont="1" applyFill="1" applyBorder="1" applyAlignment="1">
      <alignment horizontal="center" wrapText="1"/>
    </xf>
    <xf numFmtId="0" fontId="19" fillId="16" borderId="30" xfId="0" applyFont="1" applyFill="1" applyBorder="1" applyAlignment="1">
      <alignment horizontal="center"/>
    </xf>
    <xf numFmtId="0" fontId="19" fillId="16" borderId="6" xfId="0" applyFont="1" applyFill="1" applyBorder="1" applyAlignment="1">
      <alignment wrapText="1"/>
    </xf>
    <xf numFmtId="0" fontId="19" fillId="0" borderId="0" xfId="0" applyFont="1"/>
    <xf numFmtId="0" fontId="18" fillId="4" borderId="0" xfId="0" applyFont="1" applyFill="1" applyAlignment="1">
      <alignment horizontal="center"/>
    </xf>
    <xf numFmtId="0" fontId="18" fillId="4" borderId="5" xfId="0" applyFont="1" applyFill="1" applyBorder="1" applyAlignment="1">
      <alignment horizontal="center"/>
    </xf>
    <xf numFmtId="0" fontId="30" fillId="4" borderId="5" xfId="0" applyFont="1" applyFill="1" applyBorder="1" applyAlignment="1">
      <alignment horizontal="center"/>
    </xf>
    <xf numFmtId="1" fontId="0" fillId="18" borderId="5" xfId="0" applyNumberFormat="1" applyFont="1" applyFill="1" applyBorder="1" applyAlignment="1">
      <alignment horizontal="center"/>
    </xf>
    <xf numFmtId="1" fontId="32" fillId="18" borderId="5" xfId="0" applyNumberFormat="1" applyFont="1" applyFill="1" applyBorder="1" applyAlignment="1">
      <alignment horizontal="center"/>
    </xf>
    <xf numFmtId="1" fontId="32" fillId="18" borderId="5" xfId="2" applyNumberFormat="1" applyFont="1" applyFill="1" applyBorder="1" applyAlignment="1">
      <alignment horizontal="center"/>
    </xf>
    <xf numFmtId="1" fontId="32" fillId="18" borderId="20" xfId="0" applyNumberFormat="1" applyFont="1" applyFill="1" applyBorder="1" applyAlignment="1">
      <alignment horizontal="center"/>
    </xf>
    <xf numFmtId="0" fontId="0" fillId="12" borderId="7" xfId="0" applyFill="1" applyBorder="1" applyAlignment="1"/>
    <xf numFmtId="0" fontId="20" fillId="12" borderId="29" xfId="0" applyFont="1" applyFill="1" applyBorder="1" applyAlignment="1">
      <alignment vertical="center"/>
    </xf>
    <xf numFmtId="0" fontId="20" fillId="12" borderId="29" xfId="0" applyFont="1" applyFill="1" applyBorder="1" applyAlignment="1">
      <alignment horizontal="center" vertical="center"/>
    </xf>
    <xf numFmtId="0" fontId="0" fillId="12" borderId="8" xfId="0" applyFill="1" applyBorder="1" applyAlignment="1"/>
    <xf numFmtId="0" fontId="0" fillId="12" borderId="4" xfId="0" applyFill="1" applyBorder="1" applyAlignment="1"/>
    <xf numFmtId="0" fontId="20" fillId="12" borderId="10" xfId="0" applyFont="1" applyFill="1" applyBorder="1" applyAlignment="1">
      <alignment horizontal="center" vertical="center"/>
    </xf>
    <xf numFmtId="0" fontId="33" fillId="20" borderId="0" xfId="0" applyFont="1" applyFill="1" applyBorder="1" applyAlignment="1">
      <alignment horizontal="center" vertical="center"/>
    </xf>
    <xf numFmtId="0" fontId="34" fillId="20" borderId="0" xfId="0" applyFont="1" applyFill="1" applyBorder="1" applyAlignment="1">
      <alignment horizontal="center" vertical="center"/>
    </xf>
    <xf numFmtId="1" fontId="0" fillId="16" borderId="5" xfId="0" applyNumberFormat="1" applyFill="1" applyBorder="1" applyAlignment="1">
      <alignment horizontal="center"/>
    </xf>
    <xf numFmtId="1" fontId="0" fillId="18" borderId="20" xfId="0" applyNumberFormat="1" applyFill="1" applyBorder="1" applyAlignment="1">
      <alignment horizontal="center"/>
    </xf>
    <xf numFmtId="1" fontId="31" fillId="18" borderId="5" xfId="0" applyNumberFormat="1" applyFont="1" applyFill="1" applyBorder="1" applyAlignment="1">
      <alignment horizontal="center" vertical="center"/>
    </xf>
    <xf numFmtId="1" fontId="4" fillId="18" borderId="5" xfId="0" applyNumberFormat="1" applyFont="1" applyFill="1" applyBorder="1" applyAlignment="1">
      <alignment horizontal="center"/>
    </xf>
    <xf numFmtId="1" fontId="31" fillId="18" borderId="5" xfId="0" applyNumberFormat="1" applyFont="1" applyFill="1" applyBorder="1" applyAlignment="1">
      <alignment horizontal="center"/>
    </xf>
    <xf numFmtId="1" fontId="0" fillId="17" borderId="5" xfId="0" applyNumberFormat="1" applyFill="1" applyBorder="1" applyAlignment="1">
      <alignment horizontal="center"/>
    </xf>
    <xf numFmtId="1" fontId="0" fillId="17" borderId="5" xfId="0" applyNumberFormat="1" applyFont="1" applyFill="1" applyBorder="1" applyAlignment="1">
      <alignment horizontal="center"/>
    </xf>
    <xf numFmtId="0" fontId="34" fillId="20" borderId="0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8" fillId="16" borderId="5" xfId="0" applyFont="1" applyFill="1" applyBorder="1" applyAlignment="1">
      <alignment horizontal="center"/>
    </xf>
    <xf numFmtId="0" fontId="36" fillId="22" borderId="0" xfId="0" applyFont="1" applyFill="1" applyBorder="1" applyAlignment="1">
      <alignment horizontal="center" vertical="center" wrapText="1"/>
    </xf>
    <xf numFmtId="0" fontId="37" fillId="12" borderId="29" xfId="0" applyFont="1" applyFill="1" applyBorder="1" applyAlignment="1">
      <alignment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0" fillId="6" borderId="17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18" borderId="2" xfId="0" applyFill="1" applyBorder="1" applyAlignment="1">
      <alignment horizontal="center" vertical="center"/>
    </xf>
    <xf numFmtId="0" fontId="0" fillId="18" borderId="3" xfId="0" applyFill="1" applyBorder="1" applyAlignment="1">
      <alignment horizontal="center" vertical="center"/>
    </xf>
    <xf numFmtId="0" fontId="19" fillId="18" borderId="9" xfId="0" applyFont="1" applyFill="1" applyBorder="1" applyAlignment="1">
      <alignment horizontal="center" vertical="center"/>
    </xf>
    <xf numFmtId="0" fontId="19" fillId="18" borderId="29" xfId="0" applyFont="1" applyFill="1" applyBorder="1" applyAlignment="1">
      <alignment horizontal="center" vertical="center"/>
    </xf>
    <xf numFmtId="0" fontId="19" fillId="18" borderId="10" xfId="0" applyFont="1" applyFill="1" applyBorder="1" applyAlignment="1">
      <alignment horizontal="center" vertical="center"/>
    </xf>
    <xf numFmtId="0" fontId="19" fillId="18" borderId="25" xfId="0" applyFont="1" applyFill="1" applyBorder="1" applyAlignment="1">
      <alignment horizontal="center" vertical="center"/>
    </xf>
    <xf numFmtId="0" fontId="19" fillId="18" borderId="0" xfId="0" applyFont="1" applyFill="1" applyBorder="1" applyAlignment="1">
      <alignment horizontal="center" vertical="center"/>
    </xf>
    <xf numFmtId="0" fontId="19" fillId="18" borderId="1" xfId="0" applyFont="1" applyFill="1" applyBorder="1" applyAlignment="1">
      <alignment horizontal="center" vertical="center"/>
    </xf>
    <xf numFmtId="0" fontId="19" fillId="18" borderId="2" xfId="0" applyFont="1" applyFill="1" applyBorder="1" applyAlignment="1">
      <alignment horizontal="center" vertical="center"/>
    </xf>
    <xf numFmtId="0" fontId="19" fillId="18" borderId="3" xfId="0" applyFont="1" applyFill="1" applyBorder="1" applyAlignment="1">
      <alignment horizontal="center" vertical="center"/>
    </xf>
    <xf numFmtId="0" fontId="19" fillId="18" borderId="4" xfId="0" applyFont="1" applyFill="1" applyBorder="1" applyAlignment="1">
      <alignment horizontal="center" vertical="center"/>
    </xf>
    <xf numFmtId="0" fontId="0" fillId="16" borderId="6" xfId="0" applyFill="1" applyBorder="1" applyAlignment="1">
      <alignment horizontal="center" vertical="center"/>
    </xf>
    <xf numFmtId="0" fontId="0" fillId="16" borderId="7" xfId="0" applyFill="1" applyBorder="1" applyAlignment="1">
      <alignment horizontal="center" vertical="center"/>
    </xf>
    <xf numFmtId="0" fontId="0" fillId="16" borderId="26" xfId="0" applyFill="1" applyBorder="1" applyAlignment="1">
      <alignment horizontal="center" vertical="center"/>
    </xf>
    <xf numFmtId="0" fontId="0" fillId="16" borderId="8" xfId="0" applyFill="1" applyBorder="1" applyAlignment="1">
      <alignment horizontal="center" vertical="center"/>
    </xf>
    <xf numFmtId="0" fontId="0" fillId="16" borderId="6" xfId="0" applyFill="1" applyBorder="1" applyAlignment="1">
      <alignment horizontal="center" vertical="center" wrapText="1"/>
    </xf>
    <xf numFmtId="0" fontId="0" fillId="16" borderId="7" xfId="0" applyFill="1" applyBorder="1" applyAlignment="1">
      <alignment horizontal="center" vertical="center" wrapText="1"/>
    </xf>
    <xf numFmtId="0" fontId="0" fillId="16" borderId="26" xfId="0" applyFill="1" applyBorder="1" applyAlignment="1">
      <alignment horizontal="center" vertical="center" wrapText="1"/>
    </xf>
    <xf numFmtId="0" fontId="0" fillId="16" borderId="8" xfId="0" applyFill="1" applyBorder="1" applyAlignment="1">
      <alignment horizontal="center" vertical="center" wrapText="1"/>
    </xf>
    <xf numFmtId="0" fontId="21" fillId="16" borderId="38" xfId="0" applyFont="1" applyFill="1" applyBorder="1" applyAlignment="1">
      <alignment horizontal="center" vertical="center"/>
    </xf>
    <xf numFmtId="0" fontId="21" fillId="16" borderId="33" xfId="0" applyFont="1" applyFill="1" applyBorder="1" applyAlignment="1">
      <alignment horizontal="center" vertical="center"/>
    </xf>
    <xf numFmtId="0" fontId="21" fillId="16" borderId="35" xfId="0" applyFont="1" applyFill="1" applyBorder="1" applyAlignment="1">
      <alignment horizontal="center" vertical="center"/>
    </xf>
    <xf numFmtId="0" fontId="19" fillId="16" borderId="38" xfId="0" applyFont="1" applyFill="1" applyBorder="1" applyAlignment="1">
      <alignment horizontal="center" vertical="center"/>
    </xf>
    <xf numFmtId="0" fontId="19" fillId="16" borderId="33" xfId="0" applyFont="1" applyFill="1" applyBorder="1" applyAlignment="1">
      <alignment horizontal="center" vertical="center"/>
    </xf>
    <xf numFmtId="0" fontId="19" fillId="16" borderId="35" xfId="0" applyFont="1" applyFill="1" applyBorder="1" applyAlignment="1">
      <alignment horizontal="center" vertical="center"/>
    </xf>
    <xf numFmtId="0" fontId="19" fillId="16" borderId="27" xfId="0" applyFont="1" applyFill="1" applyBorder="1" applyAlignment="1">
      <alignment horizontal="center" vertical="center"/>
    </xf>
    <xf numFmtId="0" fontId="19" fillId="16" borderId="26" xfId="0" applyFont="1" applyFill="1" applyBorder="1" applyAlignment="1">
      <alignment horizontal="center" vertical="center"/>
    </xf>
    <xf numFmtId="0" fontId="19" fillId="16" borderId="28" xfId="0" applyFont="1" applyFill="1" applyBorder="1" applyAlignment="1">
      <alignment horizontal="center" vertical="center"/>
    </xf>
    <xf numFmtId="0" fontId="0" fillId="16" borderId="24" xfId="0" applyFill="1" applyBorder="1" applyAlignment="1">
      <alignment horizontal="center" vertical="center"/>
    </xf>
    <xf numFmtId="0" fontId="0" fillId="16" borderId="36" xfId="0" applyFill="1" applyBorder="1" applyAlignment="1">
      <alignment horizontal="center" vertical="center"/>
    </xf>
    <xf numFmtId="0" fontId="0" fillId="16" borderId="37" xfId="0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 wrapText="1"/>
    </xf>
    <xf numFmtId="0" fontId="0" fillId="18" borderId="2" xfId="0" applyFill="1" applyBorder="1" applyAlignment="1">
      <alignment horizontal="center" vertical="center" wrapText="1"/>
    </xf>
    <xf numFmtId="0" fontId="0" fillId="18" borderId="3" xfId="0" applyFill="1" applyBorder="1" applyAlignment="1">
      <alignment horizontal="center" vertical="center" wrapText="1"/>
    </xf>
    <xf numFmtId="0" fontId="19" fillId="18" borderId="6" xfId="0" applyFont="1" applyFill="1" applyBorder="1" applyAlignment="1">
      <alignment horizontal="center" vertical="center"/>
    </xf>
    <xf numFmtId="0" fontId="19" fillId="18" borderId="7" xfId="0" applyFont="1" applyFill="1" applyBorder="1" applyAlignment="1">
      <alignment horizontal="center" vertical="center"/>
    </xf>
    <xf numFmtId="0" fontId="21" fillId="17" borderId="13" xfId="0" applyFont="1" applyFill="1" applyBorder="1" applyAlignment="1">
      <alignment horizontal="center" vertical="center"/>
    </xf>
    <xf numFmtId="0" fontId="21" fillId="17" borderId="15" xfId="0" applyFont="1" applyFill="1" applyBorder="1" applyAlignment="1">
      <alignment horizontal="center" vertical="center"/>
    </xf>
    <xf numFmtId="0" fontId="21" fillId="18" borderId="1" xfId="0" applyFont="1" applyFill="1" applyBorder="1" applyAlignment="1">
      <alignment horizontal="center" vertical="center"/>
    </xf>
    <xf numFmtId="0" fontId="21" fillId="18" borderId="2" xfId="0" applyFont="1" applyFill="1" applyBorder="1" applyAlignment="1">
      <alignment horizontal="center" vertical="center"/>
    </xf>
    <xf numFmtId="0" fontId="21" fillId="18" borderId="3" xfId="0" applyFont="1" applyFill="1" applyBorder="1" applyAlignment="1">
      <alignment horizontal="center" vertical="center"/>
    </xf>
    <xf numFmtId="0" fontId="19" fillId="17" borderId="1" xfId="0" applyFont="1" applyFill="1" applyBorder="1" applyAlignment="1">
      <alignment horizontal="center" vertical="center"/>
    </xf>
    <xf numFmtId="0" fontId="19" fillId="17" borderId="3" xfId="0" applyFont="1" applyFill="1" applyBorder="1" applyAlignment="1">
      <alignment horizontal="center" vertical="center"/>
    </xf>
    <xf numFmtId="0" fontId="19" fillId="17" borderId="2" xfId="0" applyFont="1" applyFill="1" applyBorder="1" applyAlignment="1">
      <alignment horizontal="center" vertical="center"/>
    </xf>
    <xf numFmtId="0" fontId="21" fillId="21" borderId="31" xfId="0" applyFont="1" applyFill="1" applyBorder="1" applyAlignment="1">
      <alignment horizontal="center" vertical="center"/>
    </xf>
    <xf numFmtId="0" fontId="27" fillId="19" borderId="6" xfId="0" applyFont="1" applyFill="1" applyBorder="1" applyAlignment="1">
      <alignment horizontal="center" vertical="center"/>
    </xf>
    <xf numFmtId="0" fontId="28" fillId="19" borderId="25" xfId="0" applyFont="1" applyFill="1" applyBorder="1" applyAlignment="1">
      <alignment horizontal="center" vertical="center"/>
    </xf>
    <xf numFmtId="0" fontId="28" fillId="19" borderId="9" xfId="0" applyFont="1" applyFill="1" applyBorder="1" applyAlignment="1">
      <alignment horizontal="center" vertical="center"/>
    </xf>
    <xf numFmtId="0" fontId="28" fillId="19" borderId="7" xfId="0" applyFont="1" applyFill="1" applyBorder="1" applyAlignment="1">
      <alignment horizontal="center" vertical="center"/>
    </xf>
    <xf numFmtId="0" fontId="28" fillId="19" borderId="0" xfId="0" applyFont="1" applyFill="1" applyBorder="1" applyAlignment="1">
      <alignment horizontal="center" vertical="center"/>
    </xf>
    <xf numFmtId="0" fontId="28" fillId="19" borderId="29" xfId="0" applyFont="1" applyFill="1" applyBorder="1" applyAlignment="1">
      <alignment horizontal="center" vertical="center"/>
    </xf>
    <xf numFmtId="0" fontId="22" fillId="14" borderId="0" xfId="0" applyFont="1" applyFill="1" applyBorder="1" applyAlignment="1">
      <alignment horizontal="center"/>
    </xf>
    <xf numFmtId="0" fontId="19" fillId="21" borderId="31" xfId="0" applyFont="1" applyFill="1" applyBorder="1" applyAlignment="1">
      <alignment horizontal="center" vertical="center"/>
    </xf>
    <xf numFmtId="0" fontId="19" fillId="13" borderId="5" xfId="0" applyFont="1" applyFill="1" applyBorder="1" applyAlignment="1" applyProtection="1">
      <alignment horizontal="center" vertical="center" wrapText="1"/>
    </xf>
    <xf numFmtId="0" fontId="23" fillId="8" borderId="5" xfId="0" applyFont="1" applyFill="1" applyBorder="1" applyAlignment="1">
      <alignment horizontal="right" vertical="center" wrapText="1"/>
    </xf>
    <xf numFmtId="0" fontId="13" fillId="9" borderId="5" xfId="0" applyFont="1" applyFill="1" applyBorder="1" applyAlignment="1">
      <alignment horizontal="center"/>
    </xf>
    <xf numFmtId="0" fontId="13" fillId="9" borderId="5" xfId="0" applyFont="1" applyFill="1" applyBorder="1" applyAlignment="1">
      <alignment horizontal="center" vertical="center"/>
    </xf>
    <xf numFmtId="0" fontId="25" fillId="0" borderId="5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/>
    </xf>
    <xf numFmtId="0" fontId="14" fillId="8" borderId="0" xfId="0" applyFont="1" applyFill="1" applyBorder="1" applyAlignment="1">
      <alignment horizontal="left" vertical="center" wrapText="1"/>
    </xf>
    <xf numFmtId="0" fontId="0" fillId="8" borderId="5" xfId="0" applyFill="1" applyBorder="1" applyAlignment="1">
      <alignment horizontal="center"/>
    </xf>
    <xf numFmtId="0" fontId="12" fillId="10" borderId="5" xfId="0" applyFont="1" applyFill="1" applyBorder="1" applyAlignment="1">
      <alignment horizontal="center" vertical="center"/>
    </xf>
    <xf numFmtId="14" fontId="18" fillId="11" borderId="5" xfId="0" applyNumberFormat="1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FCC00"/>
      <color rgb="FFA8E7F0"/>
      <color rgb="FFFFFF66"/>
      <color rgb="FF66FF99"/>
      <color rgb="FF00CC66"/>
      <color rgb="FF99FF99"/>
      <color rgb="FF7BB656"/>
      <color rgb="FF476D2D"/>
      <color rgb="FFFFCC66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Radio" checked="Checked" firstButton="1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93133</xdr:colOff>
      <xdr:row>2</xdr:row>
      <xdr:rowOff>10584</xdr:rowOff>
    </xdr:from>
    <xdr:to>
      <xdr:col>6</xdr:col>
      <xdr:colOff>1652058</xdr:colOff>
      <xdr:row>3</xdr:row>
      <xdr:rowOff>17993</xdr:rowOff>
    </xdr:to>
    <xdr:grpSp>
      <xdr:nvGrpSpPr>
        <xdr:cNvPr id="3" name="Groupe 2"/>
        <xdr:cNvGrpSpPr/>
      </xdr:nvGrpSpPr>
      <xdr:grpSpPr>
        <a:xfrm>
          <a:off x="11882966" y="571501"/>
          <a:ext cx="1558925" cy="420159"/>
          <a:chOff x="10996070" y="910167"/>
          <a:chExt cx="1492250" cy="420159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100" name="Button 28" hidden="1">
                <a:extLst>
                  <a:ext uri="{63B3BB69-23CF-44E3-9099-C40C66FF867C}">
                    <a14:compatExt spid="_x0000_s3100"/>
                  </a:ext>
                </a:extLst>
              </xdr:cNvPr>
              <xdr:cNvSpPr/>
            </xdr:nvSpPr>
            <xdr:spPr bwMode="auto">
              <a:xfrm>
                <a:off x="10996070" y="910167"/>
                <a:ext cx="1492250" cy="420159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fr-FR" sz="1600" b="1" i="0" u="none" strike="noStrike" baseline="0">
                    <a:solidFill>
                      <a:srgbClr val="FF9900"/>
                    </a:solidFill>
                    <a:latin typeface="Times New Roman"/>
                    <a:cs typeface="Times New Roman"/>
                  </a:rPr>
                  <a:t>AJOUTER</a:t>
                </a:r>
              </a:p>
            </xdr:txBody>
          </xdr:sp>
        </mc:Choice>
        <mc:Fallback/>
      </mc:AlternateContent>
      <xdr:pic>
        <xdr:nvPicPr>
          <xdr:cNvPr id="2" name="Image 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005399" y="954665"/>
            <a:ext cx="399610" cy="296334"/>
          </a:xfrm>
          <a:prstGeom prst="rect">
            <a:avLst/>
          </a:prstGeom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9</xdr:row>
          <xdr:rowOff>0</xdr:rowOff>
        </xdr:from>
        <xdr:to>
          <xdr:col>2</xdr:col>
          <xdr:colOff>2800350</xdr:colOff>
          <xdr:row>9</xdr:row>
          <xdr:rowOff>323850</xdr:rowOff>
        </xdr:to>
        <xdr:sp macro="" textlink="">
          <xdr:nvSpPr>
            <xdr:cNvPr id="3116" name="Group Box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Zone de groupe 44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476250</xdr:colOff>
          <xdr:row>8</xdr:row>
          <xdr:rowOff>133350</xdr:rowOff>
        </xdr:from>
        <xdr:to>
          <xdr:col>2</xdr:col>
          <xdr:colOff>1143000</xdr:colOff>
          <xdr:row>10</xdr:row>
          <xdr:rowOff>38100</xdr:rowOff>
        </xdr:to>
        <xdr:sp macro="" textlink="">
          <xdr:nvSpPr>
            <xdr:cNvPr id="3117" name="Option Button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2200275</xdr:colOff>
          <xdr:row>8</xdr:row>
          <xdr:rowOff>9525</xdr:rowOff>
        </xdr:from>
        <xdr:to>
          <xdr:col>2</xdr:col>
          <xdr:colOff>2819400</xdr:colOff>
          <xdr:row>11</xdr:row>
          <xdr:rowOff>9525</xdr:rowOff>
        </xdr:to>
        <xdr:sp macro="" textlink="">
          <xdr:nvSpPr>
            <xdr:cNvPr id="3118" name="Option Button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101600</xdr:colOff>
          <xdr:row>13</xdr:row>
          <xdr:rowOff>81492</xdr:rowOff>
        </xdr:from>
        <xdr:to>
          <xdr:col>2</xdr:col>
          <xdr:colOff>1778000</xdr:colOff>
          <xdr:row>19</xdr:row>
          <xdr:rowOff>127000</xdr:rowOff>
        </xdr:to>
        <xdr:sp macro="" textlink="">
          <xdr:nvSpPr>
            <xdr:cNvPr id="3119" name="ListBox1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1016001</xdr:colOff>
      <xdr:row>11</xdr:row>
      <xdr:rowOff>31750</xdr:rowOff>
    </xdr:from>
    <xdr:to>
      <xdr:col>2</xdr:col>
      <xdr:colOff>1</xdr:colOff>
      <xdr:row>13</xdr:row>
      <xdr:rowOff>42333</xdr:rowOff>
    </xdr:to>
    <xdr:sp macro="[0]!Rectangle3_Cliquer" textlink="">
      <xdr:nvSpPr>
        <xdr:cNvPr id="4" name="Rectangle 3"/>
        <xdr:cNvSpPr/>
      </xdr:nvSpPr>
      <xdr:spPr>
        <a:xfrm>
          <a:off x="1016001" y="3365500"/>
          <a:ext cx="1587500" cy="529166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Times New Roman" panose="02020603050405020304" pitchFamily="18" charset="0"/>
              <a:cs typeface="Times New Roman" panose="02020603050405020304" pitchFamily="18" charset="0"/>
            </a:rPr>
            <a:t>Selectionner Les articles</a:t>
          </a:r>
        </a:p>
      </xdr:txBody>
    </xdr:sp>
    <xdr:clientData/>
  </xdr:twoCellAnchor>
  <xdr:twoCellAnchor>
    <xdr:from>
      <xdr:col>0</xdr:col>
      <xdr:colOff>74082</xdr:colOff>
      <xdr:row>13</xdr:row>
      <xdr:rowOff>232833</xdr:rowOff>
    </xdr:from>
    <xdr:to>
      <xdr:col>1</xdr:col>
      <xdr:colOff>338667</xdr:colOff>
      <xdr:row>17</xdr:row>
      <xdr:rowOff>84667</xdr:rowOff>
    </xdr:to>
    <xdr:sp macro="" textlink="">
      <xdr:nvSpPr>
        <xdr:cNvPr id="6" name="ZoneTexte 5"/>
        <xdr:cNvSpPr txBox="1"/>
      </xdr:nvSpPr>
      <xdr:spPr>
        <a:xfrm>
          <a:off x="74082" y="4085166"/>
          <a:ext cx="1291168" cy="8255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Appuyez sur le</a:t>
          </a:r>
          <a:r>
            <a:rPr lang="fr-FR" sz="1100" baseline="0"/>
            <a:t> rectangle orange pour selectionner les articles de linge</a:t>
          </a:r>
          <a:endParaRPr lang="fr-FR" sz="1100"/>
        </a:p>
      </xdr:txBody>
    </xdr:sp>
    <xdr:clientData/>
  </xdr:twoCellAnchor>
  <xdr:twoCellAnchor>
    <xdr:from>
      <xdr:col>0</xdr:col>
      <xdr:colOff>719666</xdr:colOff>
      <xdr:row>12</xdr:row>
      <xdr:rowOff>148166</xdr:rowOff>
    </xdr:from>
    <xdr:to>
      <xdr:col>0</xdr:col>
      <xdr:colOff>1016001</xdr:colOff>
      <xdr:row>13</xdr:row>
      <xdr:rowOff>232833</xdr:rowOff>
    </xdr:to>
    <xdr:cxnSp macro="">
      <xdr:nvCxnSpPr>
        <xdr:cNvPr id="9" name="Connecteur droit avec flèche 8"/>
        <xdr:cNvCxnSpPr>
          <a:stCxn id="6" idx="0"/>
          <a:endCxn id="4" idx="1"/>
        </xdr:cNvCxnSpPr>
      </xdr:nvCxnSpPr>
      <xdr:spPr>
        <a:xfrm flipV="1">
          <a:off x="719666" y="3630083"/>
          <a:ext cx="296335" cy="455083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1571624</xdr:colOff>
      <xdr:row>0</xdr:row>
      <xdr:rowOff>47625</xdr:rowOff>
    </xdr:from>
    <xdr:to>
      <xdr:col>3</xdr:col>
      <xdr:colOff>552449</xdr:colOff>
      <xdr:row>4</xdr:row>
      <xdr:rowOff>81054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71624" y="47625"/>
          <a:ext cx="3457575" cy="8335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13</xdr:row>
          <xdr:rowOff>133350</xdr:rowOff>
        </xdr:from>
        <xdr:to>
          <xdr:col>7</xdr:col>
          <xdr:colOff>552450</xdr:colOff>
          <xdr:row>15</xdr:row>
          <xdr:rowOff>28575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6600"/>
                  </a:solidFill>
                  <a:latin typeface="Times New Roman"/>
                  <a:cs typeface="Times New Roman"/>
                </a:rPr>
                <a:t>CACHER_VIDES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133350</xdr:colOff>
          <xdr:row>15</xdr:row>
          <xdr:rowOff>180975</xdr:rowOff>
        </xdr:from>
        <xdr:to>
          <xdr:col>7</xdr:col>
          <xdr:colOff>581025</xdr:colOff>
          <xdr:row>16</xdr:row>
          <xdr:rowOff>266700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6600"/>
                  </a:solidFill>
                  <a:latin typeface="Times New Roman"/>
                  <a:cs typeface="Times New Roman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142875</xdr:colOff>
          <xdr:row>17</xdr:row>
          <xdr:rowOff>133350</xdr:rowOff>
        </xdr:from>
        <xdr:to>
          <xdr:col>7</xdr:col>
          <xdr:colOff>581025</xdr:colOff>
          <xdr:row>18</xdr:row>
          <xdr:rowOff>152400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6600"/>
                  </a:solidFill>
                  <a:latin typeface="Times New Roman"/>
                  <a:cs typeface="Times New Roman"/>
                </a:rPr>
                <a:t>REINTIALIER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152400</xdr:colOff>
          <xdr:row>19</xdr:row>
          <xdr:rowOff>152400</xdr:rowOff>
        </xdr:from>
        <xdr:to>
          <xdr:col>7</xdr:col>
          <xdr:colOff>581025</xdr:colOff>
          <xdr:row>21</xdr:row>
          <xdr:rowOff>66675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6600"/>
                  </a:solidFill>
                  <a:latin typeface="Times New Roman"/>
                  <a:cs typeface="Times New Roman"/>
                </a:rPr>
                <a:t>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45"/>
  <sheetViews>
    <sheetView topLeftCell="E1" zoomScale="80" zoomScaleNormal="80" workbookViewId="0">
      <selection activeCell="F2" sqref="F2:F7"/>
    </sheetView>
  </sheetViews>
  <sheetFormatPr baseColWidth="10" defaultRowHeight="15.75" x14ac:dyDescent="0.25"/>
  <cols>
    <col min="1" max="1" width="23.375" customWidth="1"/>
    <col min="2" max="2" width="11" customWidth="1"/>
    <col min="3" max="3" width="13.875" customWidth="1"/>
    <col min="4" max="4" width="11" customWidth="1"/>
    <col min="5" max="5" width="12.125" customWidth="1"/>
    <col min="6" max="6" width="27" customWidth="1"/>
    <col min="7" max="7" width="54.125" customWidth="1"/>
    <col min="8" max="8" width="19" bestFit="1" customWidth="1"/>
    <col min="9" max="9" width="15" bestFit="1" customWidth="1"/>
    <col min="10" max="10" width="25.125" customWidth="1"/>
    <col min="11" max="11" width="28.625" customWidth="1"/>
  </cols>
  <sheetData>
    <row r="1" spans="1:17" ht="21" thickBot="1" x14ac:dyDescent="0.35">
      <c r="E1" s="186" t="s">
        <v>9</v>
      </c>
      <c r="F1" s="186"/>
      <c r="G1" s="186"/>
      <c r="H1" s="186"/>
      <c r="I1" s="186"/>
      <c r="J1" s="186"/>
      <c r="K1" s="186"/>
    </row>
    <row r="2" spans="1:17" s="3" customFormat="1" x14ac:dyDescent="0.25">
      <c r="E2" s="5" t="s">
        <v>8</v>
      </c>
      <c r="F2" s="8" t="s">
        <v>12</v>
      </c>
      <c r="G2" s="8" t="s">
        <v>5</v>
      </c>
      <c r="H2" s="8" t="s">
        <v>13</v>
      </c>
      <c r="I2" s="5" t="s">
        <v>32</v>
      </c>
      <c r="J2" s="12" t="s">
        <v>3</v>
      </c>
      <c r="K2" s="8" t="s">
        <v>35</v>
      </c>
    </row>
    <row r="3" spans="1:17" x14ac:dyDescent="0.25">
      <c r="A3" s="1" t="s">
        <v>43</v>
      </c>
      <c r="B3" s="1" t="s">
        <v>42</v>
      </c>
      <c r="C3" s="1" t="s">
        <v>0</v>
      </c>
      <c r="D3" s="1" t="s">
        <v>44</v>
      </c>
      <c r="E3" s="6" t="s">
        <v>12</v>
      </c>
      <c r="F3" s="9" t="s">
        <v>6</v>
      </c>
      <c r="G3" s="6" t="s">
        <v>15</v>
      </c>
      <c r="H3" s="6" t="s">
        <v>23</v>
      </c>
      <c r="I3" s="6" t="s">
        <v>2</v>
      </c>
      <c r="J3" s="13" t="s">
        <v>10</v>
      </c>
      <c r="K3" s="9" t="s">
        <v>36</v>
      </c>
    </row>
    <row r="4" spans="1:17" x14ac:dyDescent="0.25">
      <c r="A4" t="s">
        <v>45</v>
      </c>
      <c r="B4" s="1">
        <v>111</v>
      </c>
      <c r="C4" s="1"/>
      <c r="D4" s="1">
        <v>100</v>
      </c>
      <c r="E4" s="6" t="s">
        <v>33</v>
      </c>
      <c r="F4" s="9" t="s">
        <v>31</v>
      </c>
      <c r="G4" s="6" t="s">
        <v>96</v>
      </c>
      <c r="H4" s="6" t="s">
        <v>24</v>
      </c>
      <c r="I4" s="6" t="s">
        <v>3</v>
      </c>
      <c r="J4" s="13" t="s">
        <v>11</v>
      </c>
      <c r="K4" s="9" t="s">
        <v>37</v>
      </c>
    </row>
    <row r="5" spans="1:17" x14ac:dyDescent="0.25">
      <c r="E5" s="6" t="s">
        <v>34</v>
      </c>
      <c r="F5" s="9" t="s">
        <v>7</v>
      </c>
      <c r="G5" s="6" t="s">
        <v>97</v>
      </c>
      <c r="H5" s="6" t="s">
        <v>93</v>
      </c>
      <c r="I5" s="6" t="s">
        <v>4</v>
      </c>
      <c r="J5" s="13"/>
      <c r="K5" s="9" t="s">
        <v>38</v>
      </c>
    </row>
    <row r="6" spans="1:17" x14ac:dyDescent="0.25">
      <c r="E6" s="6" t="s">
        <v>32</v>
      </c>
      <c r="F6" s="15" t="s">
        <v>14</v>
      </c>
      <c r="G6" s="6" t="s">
        <v>98</v>
      </c>
      <c r="H6" s="6" t="s">
        <v>94</v>
      </c>
      <c r="I6" s="6"/>
      <c r="J6" s="13"/>
      <c r="K6" s="9" t="s">
        <v>39</v>
      </c>
    </row>
    <row r="7" spans="1:17" x14ac:dyDescent="0.25">
      <c r="E7" s="6"/>
      <c r="F7" s="15" t="s">
        <v>1</v>
      </c>
      <c r="G7" s="6" t="s">
        <v>19</v>
      </c>
      <c r="H7" s="6" t="s">
        <v>26</v>
      </c>
      <c r="I7" s="6"/>
      <c r="J7" s="13"/>
      <c r="K7" s="9" t="s">
        <v>40</v>
      </c>
    </row>
    <row r="8" spans="1:17" x14ac:dyDescent="0.25">
      <c r="E8" s="6"/>
      <c r="F8" s="9"/>
      <c r="G8" s="6" t="s">
        <v>20</v>
      </c>
      <c r="H8" s="6" t="s">
        <v>95</v>
      </c>
      <c r="I8" s="6"/>
      <c r="J8" s="13"/>
      <c r="K8" s="9" t="s">
        <v>41</v>
      </c>
    </row>
    <row r="9" spans="1:17" x14ac:dyDescent="0.25">
      <c r="E9" s="6"/>
      <c r="F9" s="9"/>
      <c r="G9" s="6" t="s">
        <v>21</v>
      </c>
      <c r="H9" s="6"/>
      <c r="I9" s="6"/>
      <c r="J9" s="13"/>
      <c r="K9" s="9"/>
    </row>
    <row r="10" spans="1:17" ht="16.5" thickBot="1" x14ac:dyDescent="0.3">
      <c r="E10" s="7"/>
      <c r="F10" s="10"/>
      <c r="G10" s="7" t="s">
        <v>99</v>
      </c>
      <c r="H10" s="7"/>
      <c r="I10" s="7"/>
      <c r="J10" s="14"/>
      <c r="K10" s="10"/>
    </row>
    <row r="12" spans="1:17" ht="16.5" customHeight="1" x14ac:dyDescent="0.25"/>
    <row r="13" spans="1:17" s="4" customFormat="1" x14ac:dyDescent="0.25">
      <c r="A13"/>
      <c r="B13"/>
      <c r="C13"/>
      <c r="D13"/>
      <c r="E13" s="11" t="s">
        <v>8</v>
      </c>
      <c r="F13" s="11" t="s">
        <v>9</v>
      </c>
      <c r="G13" s="11" t="s">
        <v>28</v>
      </c>
      <c r="H13" s="11" t="s">
        <v>29</v>
      </c>
      <c r="I13" s="11" t="s">
        <v>30</v>
      </c>
      <c r="J13" s="11" t="s">
        <v>48</v>
      </c>
      <c r="K13" s="11"/>
      <c r="L13" s="11" t="s">
        <v>47</v>
      </c>
      <c r="M13"/>
      <c r="N13"/>
      <c r="O13"/>
      <c r="P13"/>
      <c r="Q13"/>
    </row>
    <row r="14" spans="1:17" x14ac:dyDescent="0.25">
      <c r="E14" s="187" t="s">
        <v>12</v>
      </c>
      <c r="F14" s="187" t="s">
        <v>6</v>
      </c>
      <c r="G14" s="51" t="s">
        <v>101</v>
      </c>
      <c r="H14" s="52">
        <v>190</v>
      </c>
      <c r="I14" s="53">
        <v>90</v>
      </c>
      <c r="J14" s="68"/>
      <c r="K14" s="68"/>
      <c r="L14" s="54"/>
    </row>
    <row r="15" spans="1:17" x14ac:dyDescent="0.25">
      <c r="E15" s="188"/>
      <c r="F15" s="188"/>
      <c r="G15" s="55" t="s">
        <v>104</v>
      </c>
      <c r="H15" s="56">
        <v>200</v>
      </c>
      <c r="I15" s="57">
        <v>100</v>
      </c>
      <c r="J15" s="63"/>
      <c r="K15" s="63"/>
      <c r="L15" s="58"/>
    </row>
    <row r="16" spans="1:17" x14ac:dyDescent="0.25">
      <c r="E16" s="188"/>
      <c r="F16" s="188"/>
      <c r="G16" s="55" t="s">
        <v>105</v>
      </c>
      <c r="H16" s="56"/>
      <c r="I16" s="57">
        <v>110</v>
      </c>
      <c r="J16" s="63"/>
      <c r="K16" s="63"/>
      <c r="L16" s="58"/>
    </row>
    <row r="17" spans="5:12" x14ac:dyDescent="0.25">
      <c r="E17" s="188"/>
      <c r="F17" s="188"/>
      <c r="G17" s="55" t="s">
        <v>106</v>
      </c>
      <c r="H17" s="56"/>
      <c r="I17" s="57">
        <v>120</v>
      </c>
      <c r="J17" s="63"/>
      <c r="K17" s="63"/>
      <c r="L17" s="58"/>
    </row>
    <row r="18" spans="5:12" x14ac:dyDescent="0.25">
      <c r="E18" s="188"/>
      <c r="F18" s="188"/>
      <c r="G18" s="55" t="s">
        <v>107</v>
      </c>
      <c r="H18" s="56"/>
      <c r="I18" s="57">
        <v>130</v>
      </c>
      <c r="J18" s="63"/>
      <c r="K18" s="63"/>
      <c r="L18" s="58"/>
    </row>
    <row r="19" spans="5:12" x14ac:dyDescent="0.25">
      <c r="E19" s="188"/>
      <c r="F19" s="188"/>
      <c r="G19" s="55" t="s">
        <v>108</v>
      </c>
      <c r="H19" s="56"/>
      <c r="I19" s="57">
        <v>140</v>
      </c>
      <c r="J19" s="63"/>
      <c r="K19" s="63"/>
      <c r="L19" s="58"/>
    </row>
    <row r="20" spans="5:12" x14ac:dyDescent="0.25">
      <c r="E20" s="188"/>
      <c r="F20" s="188"/>
      <c r="G20" s="55" t="s">
        <v>110</v>
      </c>
      <c r="H20" s="56"/>
      <c r="I20" s="57">
        <v>150</v>
      </c>
      <c r="J20" s="63"/>
      <c r="K20" s="63"/>
      <c r="L20" s="58"/>
    </row>
    <row r="21" spans="5:12" x14ac:dyDescent="0.25">
      <c r="E21" s="188"/>
      <c r="F21" s="188"/>
      <c r="G21" s="55" t="s">
        <v>109</v>
      </c>
      <c r="H21" s="56"/>
      <c r="I21" s="57">
        <v>160</v>
      </c>
      <c r="J21" s="63"/>
      <c r="K21" s="63"/>
      <c r="L21" s="58"/>
    </row>
    <row r="22" spans="5:12" x14ac:dyDescent="0.25">
      <c r="E22" s="188"/>
      <c r="F22" s="188"/>
      <c r="G22" s="55" t="s">
        <v>111</v>
      </c>
      <c r="H22" s="56"/>
      <c r="I22" s="57">
        <v>170</v>
      </c>
      <c r="J22" s="63"/>
      <c r="K22" s="63"/>
      <c r="L22" s="58"/>
    </row>
    <row r="23" spans="5:12" x14ac:dyDescent="0.25">
      <c r="E23" s="188"/>
      <c r="F23" s="189"/>
      <c r="G23" s="59"/>
      <c r="H23" s="60"/>
      <c r="I23" s="61">
        <v>180</v>
      </c>
      <c r="J23" s="64"/>
      <c r="K23" s="64"/>
      <c r="L23" s="62"/>
    </row>
    <row r="24" spans="5:12" x14ac:dyDescent="0.25">
      <c r="E24" s="188"/>
      <c r="F24" s="187" t="s">
        <v>7</v>
      </c>
      <c r="G24" s="51" t="s">
        <v>112</v>
      </c>
      <c r="H24" s="52">
        <v>190</v>
      </c>
      <c r="I24" s="53">
        <v>90</v>
      </c>
      <c r="J24" s="68"/>
      <c r="K24" s="68"/>
      <c r="L24" s="54"/>
    </row>
    <row r="25" spans="5:12" x14ac:dyDescent="0.25">
      <c r="E25" s="188"/>
      <c r="F25" s="188"/>
      <c r="G25" s="55" t="s">
        <v>113</v>
      </c>
      <c r="H25" s="56">
        <v>200</v>
      </c>
      <c r="I25" s="57">
        <v>100</v>
      </c>
      <c r="J25" s="63"/>
      <c r="K25" s="63"/>
      <c r="L25" s="58"/>
    </row>
    <row r="26" spans="5:12" x14ac:dyDescent="0.25">
      <c r="E26" s="188"/>
      <c r="F26" s="188"/>
      <c r="G26" s="55" t="s">
        <v>114</v>
      </c>
      <c r="H26" s="56"/>
      <c r="I26" s="57">
        <v>120</v>
      </c>
      <c r="J26" s="63"/>
      <c r="K26" s="63"/>
      <c r="L26" s="58"/>
    </row>
    <row r="27" spans="5:12" x14ac:dyDescent="0.25">
      <c r="E27" s="188"/>
      <c r="F27" s="188"/>
      <c r="G27" s="55" t="s">
        <v>115</v>
      </c>
      <c r="H27" s="56"/>
      <c r="I27" s="57">
        <v>140</v>
      </c>
      <c r="J27" s="63"/>
      <c r="K27" s="63"/>
      <c r="L27" s="58"/>
    </row>
    <row r="28" spans="5:12" x14ac:dyDescent="0.25">
      <c r="E28" s="188"/>
      <c r="F28" s="188"/>
      <c r="G28" s="55"/>
      <c r="H28" s="56"/>
      <c r="I28" s="57">
        <v>160</v>
      </c>
      <c r="J28" s="63"/>
      <c r="K28" s="63"/>
      <c r="L28" s="58"/>
    </row>
    <row r="29" spans="5:12" x14ac:dyDescent="0.25">
      <c r="E29" s="188"/>
      <c r="F29" s="188"/>
      <c r="G29" s="55"/>
      <c r="H29" s="56"/>
      <c r="I29" s="57">
        <v>180</v>
      </c>
      <c r="J29" s="63"/>
      <c r="K29" s="63"/>
      <c r="L29" s="58"/>
    </row>
    <row r="30" spans="5:12" x14ac:dyDescent="0.25">
      <c r="E30" s="188"/>
      <c r="F30" s="188"/>
      <c r="G30" s="55"/>
      <c r="H30" s="56"/>
      <c r="I30" s="57">
        <v>200</v>
      </c>
      <c r="J30" s="63"/>
      <c r="K30" s="63"/>
      <c r="L30" s="58"/>
    </row>
    <row r="31" spans="5:12" x14ac:dyDescent="0.25">
      <c r="E31" s="188"/>
      <c r="F31" s="188"/>
      <c r="G31" s="55"/>
      <c r="H31" s="56"/>
      <c r="I31" s="57"/>
      <c r="J31" s="63"/>
      <c r="K31" s="63"/>
      <c r="L31" s="58"/>
    </row>
    <row r="32" spans="5:12" x14ac:dyDescent="0.25">
      <c r="E32" s="188"/>
      <c r="F32" s="188"/>
      <c r="G32" s="55"/>
      <c r="H32" s="63"/>
      <c r="I32" s="58"/>
      <c r="J32" s="63"/>
      <c r="K32" s="63"/>
      <c r="L32" s="58"/>
    </row>
    <row r="33" spans="5:12" x14ac:dyDescent="0.25">
      <c r="E33" s="188"/>
      <c r="F33" s="189"/>
      <c r="G33" s="59"/>
      <c r="H33" s="64"/>
      <c r="I33" s="62"/>
      <c r="J33" s="64"/>
      <c r="K33" s="64"/>
      <c r="L33" s="62"/>
    </row>
    <row r="34" spans="5:12" x14ac:dyDescent="0.25">
      <c r="E34" s="188"/>
      <c r="F34" s="65" t="s">
        <v>14</v>
      </c>
      <c r="G34" s="66"/>
      <c r="H34" s="66"/>
      <c r="I34" s="66"/>
      <c r="J34" s="66"/>
      <c r="K34" s="66"/>
      <c r="L34" s="67"/>
    </row>
    <row r="35" spans="5:12" x14ac:dyDescent="0.25">
      <c r="E35" s="188"/>
      <c r="F35" s="65" t="s">
        <v>1</v>
      </c>
      <c r="G35" s="66"/>
      <c r="H35" s="66"/>
      <c r="I35" s="66"/>
      <c r="J35" s="66"/>
      <c r="K35" s="66"/>
      <c r="L35" s="67"/>
    </row>
    <row r="36" spans="5:12" x14ac:dyDescent="0.25">
      <c r="E36" s="189"/>
      <c r="F36" s="66" t="s">
        <v>31</v>
      </c>
      <c r="G36" s="66"/>
      <c r="H36" s="66"/>
      <c r="I36" s="66"/>
      <c r="J36" s="66"/>
      <c r="K36" s="66"/>
      <c r="L36" s="67"/>
    </row>
    <row r="37" spans="5:12" x14ac:dyDescent="0.25">
      <c r="E37" s="190" t="s">
        <v>33</v>
      </c>
      <c r="F37" s="180" t="s">
        <v>15</v>
      </c>
      <c r="G37" s="36" t="s">
        <v>116</v>
      </c>
      <c r="H37" s="37">
        <v>300</v>
      </c>
      <c r="I37" s="38">
        <v>150</v>
      </c>
      <c r="J37" s="36"/>
      <c r="K37" s="36"/>
      <c r="L37" s="39"/>
    </row>
    <row r="38" spans="5:12" x14ac:dyDescent="0.25">
      <c r="E38" s="191"/>
      <c r="F38" s="181"/>
      <c r="G38" s="40" t="s">
        <v>117</v>
      </c>
      <c r="H38" s="41">
        <v>310</v>
      </c>
      <c r="I38" s="42">
        <v>180</v>
      </c>
      <c r="J38" s="40"/>
      <c r="K38" s="40"/>
      <c r="L38" s="43"/>
    </row>
    <row r="39" spans="5:12" x14ac:dyDescent="0.25">
      <c r="E39" s="191"/>
      <c r="F39" s="181"/>
      <c r="G39" s="40" t="s">
        <v>118</v>
      </c>
      <c r="H39" s="41">
        <v>320</v>
      </c>
      <c r="I39" s="42">
        <v>190</v>
      </c>
      <c r="J39" s="40"/>
      <c r="K39" s="40"/>
      <c r="L39" s="43"/>
    </row>
    <row r="40" spans="5:12" x14ac:dyDescent="0.25">
      <c r="E40" s="191"/>
      <c r="F40" s="181"/>
      <c r="G40" s="40" t="s">
        <v>119</v>
      </c>
      <c r="H40" s="41"/>
      <c r="I40" s="42">
        <v>200</v>
      </c>
      <c r="J40" s="40"/>
      <c r="K40" s="40"/>
      <c r="L40" s="43"/>
    </row>
    <row r="41" spans="5:12" x14ac:dyDescent="0.25">
      <c r="E41" s="191"/>
      <c r="F41" s="181"/>
      <c r="G41" s="40" t="s">
        <v>120</v>
      </c>
      <c r="H41" s="41"/>
      <c r="I41" s="42">
        <v>210</v>
      </c>
      <c r="J41" s="40"/>
      <c r="K41" s="40"/>
      <c r="L41" s="43"/>
    </row>
    <row r="42" spans="5:12" x14ac:dyDescent="0.25">
      <c r="E42" s="191"/>
      <c r="F42" s="181"/>
      <c r="G42" s="40"/>
      <c r="H42" s="41"/>
      <c r="I42" s="42">
        <v>220</v>
      </c>
      <c r="J42" s="40"/>
      <c r="K42" s="40"/>
      <c r="L42" s="43"/>
    </row>
    <row r="43" spans="5:12" x14ac:dyDescent="0.25">
      <c r="E43" s="191"/>
      <c r="F43" s="181"/>
      <c r="G43" s="40"/>
      <c r="H43" s="41"/>
      <c r="I43" s="42">
        <v>240</v>
      </c>
      <c r="J43" s="40"/>
      <c r="K43" s="40"/>
      <c r="L43" s="43"/>
    </row>
    <row r="44" spans="5:12" x14ac:dyDescent="0.25">
      <c r="E44" s="191"/>
      <c r="F44" s="181"/>
      <c r="G44" s="40"/>
      <c r="H44" s="41"/>
      <c r="I44" s="42">
        <v>260</v>
      </c>
      <c r="J44" s="40"/>
      <c r="K44" s="40"/>
      <c r="L44" s="43"/>
    </row>
    <row r="45" spans="5:12" x14ac:dyDescent="0.25">
      <c r="E45" s="191"/>
      <c r="F45" s="181"/>
      <c r="G45" s="40"/>
      <c r="H45" s="41"/>
      <c r="I45" s="42">
        <v>270</v>
      </c>
      <c r="J45" s="40"/>
      <c r="K45" s="40"/>
      <c r="L45" s="43"/>
    </row>
    <row r="46" spans="5:12" x14ac:dyDescent="0.25">
      <c r="E46" s="191"/>
      <c r="F46" s="181"/>
      <c r="G46" s="40"/>
      <c r="H46" s="41"/>
      <c r="I46" s="42">
        <v>280</v>
      </c>
      <c r="J46" s="40"/>
      <c r="K46" s="40"/>
      <c r="L46" s="43"/>
    </row>
    <row r="47" spans="5:12" x14ac:dyDescent="0.25">
      <c r="E47" s="191"/>
      <c r="F47" s="181"/>
      <c r="G47" s="40"/>
      <c r="H47" s="41"/>
      <c r="I47" s="42">
        <v>290</v>
      </c>
      <c r="J47" s="40"/>
      <c r="K47" s="40"/>
      <c r="L47" s="43"/>
    </row>
    <row r="48" spans="5:12" x14ac:dyDescent="0.25">
      <c r="E48" s="191"/>
      <c r="F48" s="181"/>
      <c r="G48" s="40"/>
      <c r="H48" s="41"/>
      <c r="I48" s="42">
        <v>300</v>
      </c>
      <c r="J48" s="40"/>
      <c r="K48" s="40"/>
      <c r="L48" s="43"/>
    </row>
    <row r="49" spans="5:12" x14ac:dyDescent="0.25">
      <c r="E49" s="191"/>
      <c r="F49" s="182"/>
      <c r="G49" s="44"/>
      <c r="H49" s="45"/>
      <c r="I49" s="46">
        <v>320</v>
      </c>
      <c r="J49" s="44"/>
      <c r="K49" s="44"/>
      <c r="L49" s="47"/>
    </row>
    <row r="50" spans="5:12" x14ac:dyDescent="0.25">
      <c r="E50" s="191"/>
      <c r="F50" s="180" t="s">
        <v>16</v>
      </c>
      <c r="G50" s="36" t="s">
        <v>123</v>
      </c>
      <c r="H50" s="37">
        <v>190</v>
      </c>
      <c r="I50" s="38">
        <v>90</v>
      </c>
      <c r="J50" s="36"/>
      <c r="K50" s="36"/>
      <c r="L50" s="39"/>
    </row>
    <row r="51" spans="5:12" x14ac:dyDescent="0.25">
      <c r="E51" s="191"/>
      <c r="F51" s="181"/>
      <c r="G51" s="40" t="s">
        <v>124</v>
      </c>
      <c r="H51" s="41">
        <v>200</v>
      </c>
      <c r="I51" s="42">
        <v>100</v>
      </c>
      <c r="J51" s="40"/>
      <c r="K51" s="40"/>
      <c r="L51" s="43"/>
    </row>
    <row r="52" spans="5:12" x14ac:dyDescent="0.25">
      <c r="E52" s="191"/>
      <c r="F52" s="181"/>
      <c r="G52" s="40" t="s">
        <v>121</v>
      </c>
      <c r="H52" s="41"/>
      <c r="I52" s="42">
        <v>110</v>
      </c>
      <c r="J52" s="40"/>
      <c r="K52" s="40"/>
      <c r="L52" s="43"/>
    </row>
    <row r="53" spans="5:12" x14ac:dyDescent="0.25">
      <c r="E53" s="191"/>
      <c r="F53" s="181"/>
      <c r="G53" s="40" t="s">
        <v>122</v>
      </c>
      <c r="H53" s="41"/>
      <c r="I53" s="42">
        <v>120</v>
      </c>
      <c r="J53" s="40"/>
      <c r="K53" s="40"/>
      <c r="L53" s="43"/>
    </row>
    <row r="54" spans="5:12" x14ac:dyDescent="0.25">
      <c r="E54" s="191"/>
      <c r="F54" s="181"/>
      <c r="G54" s="40"/>
      <c r="H54" s="41"/>
      <c r="I54" s="42">
        <v>140</v>
      </c>
      <c r="J54" s="40"/>
      <c r="K54" s="40"/>
      <c r="L54" s="43"/>
    </row>
    <row r="55" spans="5:12" x14ac:dyDescent="0.25">
      <c r="E55" s="191"/>
      <c r="F55" s="181"/>
      <c r="G55" s="40"/>
      <c r="H55" s="41"/>
      <c r="I55" s="42">
        <v>160</v>
      </c>
      <c r="J55" s="40"/>
      <c r="K55" s="40"/>
      <c r="L55" s="43"/>
    </row>
    <row r="56" spans="5:12" x14ac:dyDescent="0.25">
      <c r="E56" s="191"/>
      <c r="F56" s="181"/>
      <c r="G56" s="40"/>
      <c r="H56" s="41"/>
      <c r="I56" s="42">
        <v>180</v>
      </c>
      <c r="J56" s="40"/>
      <c r="K56" s="40"/>
      <c r="L56" s="43"/>
    </row>
    <row r="57" spans="5:12" x14ac:dyDescent="0.25">
      <c r="E57" s="191"/>
      <c r="F57" s="181"/>
      <c r="G57" s="40"/>
      <c r="H57" s="41"/>
      <c r="I57" s="42">
        <v>200</v>
      </c>
      <c r="J57" s="40"/>
      <c r="K57" s="40"/>
      <c r="L57" s="43"/>
    </row>
    <row r="58" spans="5:12" x14ac:dyDescent="0.25">
      <c r="E58" s="191"/>
      <c r="F58" s="182"/>
      <c r="G58" s="44"/>
      <c r="H58" s="45"/>
      <c r="I58" s="46">
        <v>210</v>
      </c>
      <c r="J58" s="44"/>
      <c r="K58" s="44"/>
      <c r="L58" s="47"/>
    </row>
    <row r="59" spans="5:12" x14ac:dyDescent="0.25">
      <c r="E59" s="191"/>
      <c r="F59" s="48" t="s">
        <v>17</v>
      </c>
      <c r="G59" s="49"/>
      <c r="H59" s="49"/>
      <c r="I59" s="50"/>
      <c r="J59" s="49"/>
      <c r="K59" s="49"/>
      <c r="L59" s="50"/>
    </row>
    <row r="60" spans="5:12" x14ac:dyDescent="0.25">
      <c r="E60" s="191"/>
      <c r="F60" s="180" t="s">
        <v>18</v>
      </c>
      <c r="G60" s="36" t="s">
        <v>125</v>
      </c>
      <c r="H60" s="37">
        <v>245</v>
      </c>
      <c r="I60" s="37">
        <v>170</v>
      </c>
      <c r="J60" s="36"/>
      <c r="K60" s="36"/>
      <c r="L60" s="39"/>
    </row>
    <row r="61" spans="5:12" x14ac:dyDescent="0.25">
      <c r="E61" s="191"/>
      <c r="F61" s="181"/>
      <c r="G61" s="40" t="s">
        <v>126</v>
      </c>
      <c r="H61" s="41"/>
      <c r="I61" s="41">
        <v>180</v>
      </c>
      <c r="J61" s="40"/>
      <c r="K61" s="40"/>
      <c r="L61" s="43"/>
    </row>
    <row r="62" spans="5:12" x14ac:dyDescent="0.25">
      <c r="E62" s="191"/>
      <c r="F62" s="181"/>
      <c r="G62" s="40" t="s">
        <v>127</v>
      </c>
      <c r="H62" s="41"/>
      <c r="I62" s="41">
        <v>190</v>
      </c>
      <c r="J62" s="40"/>
      <c r="K62" s="40"/>
      <c r="L62" s="43"/>
    </row>
    <row r="63" spans="5:12" x14ac:dyDescent="0.25">
      <c r="E63" s="191"/>
      <c r="F63" s="181"/>
      <c r="G63" s="40" t="s">
        <v>128</v>
      </c>
      <c r="H63" s="41"/>
      <c r="I63" s="41">
        <v>220</v>
      </c>
      <c r="J63" s="40"/>
      <c r="K63" s="40"/>
      <c r="L63" s="43"/>
    </row>
    <row r="64" spans="5:12" x14ac:dyDescent="0.25">
      <c r="E64" s="191"/>
      <c r="F64" s="181"/>
      <c r="G64" s="40" t="s">
        <v>129</v>
      </c>
      <c r="H64" s="41"/>
      <c r="I64" s="41">
        <v>240</v>
      </c>
      <c r="J64" s="40"/>
      <c r="K64" s="40"/>
      <c r="L64" s="43"/>
    </row>
    <row r="65" spans="5:12" x14ac:dyDescent="0.25">
      <c r="E65" s="191"/>
      <c r="F65" s="181"/>
      <c r="G65" s="40"/>
      <c r="H65" s="41"/>
      <c r="I65" s="41">
        <v>260</v>
      </c>
      <c r="J65" s="40"/>
      <c r="K65" s="40"/>
      <c r="L65" s="43"/>
    </row>
    <row r="66" spans="5:12" x14ac:dyDescent="0.25">
      <c r="E66" s="191"/>
      <c r="F66" s="181"/>
      <c r="G66" s="40"/>
      <c r="H66" s="41"/>
      <c r="I66" s="41">
        <v>280</v>
      </c>
      <c r="J66" s="40"/>
      <c r="K66" s="40"/>
      <c r="L66" s="43"/>
    </row>
    <row r="67" spans="5:12" x14ac:dyDescent="0.25">
      <c r="E67" s="191"/>
      <c r="F67" s="182"/>
      <c r="G67" s="44"/>
      <c r="H67" s="45"/>
      <c r="I67" s="45">
        <v>290</v>
      </c>
      <c r="J67" s="44"/>
      <c r="K67" s="44"/>
      <c r="L67" s="47"/>
    </row>
    <row r="68" spans="5:12" x14ac:dyDescent="0.25">
      <c r="E68" s="191"/>
      <c r="F68" s="180" t="s">
        <v>19</v>
      </c>
      <c r="G68" s="36" t="s">
        <v>178</v>
      </c>
      <c r="H68" s="37">
        <v>220</v>
      </c>
      <c r="I68" s="37">
        <v>160</v>
      </c>
      <c r="J68" s="36"/>
      <c r="K68" s="36"/>
      <c r="L68" s="39"/>
    </row>
    <row r="69" spans="5:12" x14ac:dyDescent="0.25">
      <c r="E69" s="191"/>
      <c r="F69" s="181"/>
      <c r="G69" s="40" t="s">
        <v>131</v>
      </c>
      <c r="H69" s="41">
        <v>235</v>
      </c>
      <c r="I69" s="41">
        <v>170</v>
      </c>
      <c r="J69" s="40"/>
      <c r="K69" s="40"/>
      <c r="L69" s="43"/>
    </row>
    <row r="70" spans="5:12" x14ac:dyDescent="0.25">
      <c r="E70" s="191"/>
      <c r="F70" s="181"/>
      <c r="G70" s="40" t="s">
        <v>132</v>
      </c>
      <c r="H70" s="41">
        <v>240</v>
      </c>
      <c r="I70" s="41">
        <v>180</v>
      </c>
      <c r="J70" s="40"/>
      <c r="K70" s="40"/>
      <c r="L70" s="43"/>
    </row>
    <row r="71" spans="5:12" x14ac:dyDescent="0.25">
      <c r="E71" s="191"/>
      <c r="F71" s="181"/>
      <c r="G71" s="40"/>
      <c r="H71" s="41">
        <v>260</v>
      </c>
      <c r="I71" s="41">
        <v>190</v>
      </c>
      <c r="J71" s="40"/>
      <c r="K71" s="40"/>
      <c r="L71" s="43"/>
    </row>
    <row r="72" spans="5:12" x14ac:dyDescent="0.25">
      <c r="E72" s="191"/>
      <c r="F72" s="181"/>
      <c r="G72" s="40"/>
      <c r="H72" s="40"/>
      <c r="I72" s="41">
        <v>210</v>
      </c>
      <c r="J72" s="40"/>
      <c r="K72" s="40"/>
      <c r="L72" s="43"/>
    </row>
    <row r="73" spans="5:12" x14ac:dyDescent="0.25">
      <c r="E73" s="191"/>
      <c r="F73" s="181"/>
      <c r="G73" s="40"/>
      <c r="H73" s="40"/>
      <c r="I73" s="41">
        <v>220</v>
      </c>
      <c r="J73" s="40"/>
      <c r="K73" s="40"/>
      <c r="L73" s="43"/>
    </row>
    <row r="74" spans="5:12" x14ac:dyDescent="0.25">
      <c r="E74" s="191"/>
      <c r="F74" s="181"/>
      <c r="G74" s="40"/>
      <c r="H74" s="40"/>
      <c r="I74" s="41">
        <v>230</v>
      </c>
      <c r="J74" s="40"/>
      <c r="K74" s="40"/>
      <c r="L74" s="43"/>
    </row>
    <row r="75" spans="5:12" x14ac:dyDescent="0.25">
      <c r="E75" s="191"/>
      <c r="F75" s="181"/>
      <c r="G75" s="40"/>
      <c r="H75" s="40"/>
      <c r="I75" s="41">
        <v>240</v>
      </c>
      <c r="J75" s="40"/>
      <c r="K75" s="40"/>
      <c r="L75" s="43"/>
    </row>
    <row r="76" spans="5:12" x14ac:dyDescent="0.25">
      <c r="E76" s="191"/>
      <c r="F76" s="181"/>
      <c r="G76" s="40"/>
      <c r="H76" s="40"/>
      <c r="I76" s="41">
        <v>250</v>
      </c>
      <c r="J76" s="40"/>
      <c r="K76" s="40"/>
      <c r="L76" s="43"/>
    </row>
    <row r="77" spans="5:12" x14ac:dyDescent="0.25">
      <c r="E77" s="191"/>
      <c r="F77" s="181"/>
      <c r="G77" s="40"/>
      <c r="H77" s="40"/>
      <c r="I77" s="41">
        <v>270</v>
      </c>
      <c r="J77" s="40"/>
      <c r="K77" s="40"/>
      <c r="L77" s="43"/>
    </row>
    <row r="78" spans="5:12" x14ac:dyDescent="0.25">
      <c r="E78" s="191"/>
      <c r="F78" s="182"/>
      <c r="G78" s="44"/>
      <c r="H78" s="44"/>
      <c r="I78" s="45">
        <v>280</v>
      </c>
      <c r="J78" s="44"/>
      <c r="K78" s="44"/>
      <c r="L78" s="47"/>
    </row>
    <row r="79" spans="5:12" x14ac:dyDescent="0.25">
      <c r="E79" s="191"/>
      <c r="F79" s="180" t="s">
        <v>20</v>
      </c>
      <c r="G79" s="36" t="s">
        <v>133</v>
      </c>
      <c r="H79" s="37" t="s">
        <v>49</v>
      </c>
      <c r="I79" s="37">
        <v>80</v>
      </c>
      <c r="J79" s="36"/>
      <c r="K79" s="36"/>
      <c r="L79" s="39"/>
    </row>
    <row r="80" spans="5:12" x14ac:dyDescent="0.25">
      <c r="E80" s="191"/>
      <c r="F80" s="181"/>
      <c r="G80" s="40" t="s">
        <v>179</v>
      </c>
      <c r="H80" s="41" t="s">
        <v>50</v>
      </c>
      <c r="I80" s="41">
        <v>90</v>
      </c>
      <c r="J80" s="40"/>
      <c r="K80" s="40"/>
      <c r="L80" s="43"/>
    </row>
    <row r="81" spans="5:12" x14ac:dyDescent="0.25">
      <c r="E81" s="191"/>
      <c r="F81" s="181"/>
      <c r="G81" s="40" t="s">
        <v>135</v>
      </c>
      <c r="H81" s="41" t="s">
        <v>51</v>
      </c>
      <c r="I81" s="41" t="s">
        <v>53</v>
      </c>
      <c r="J81" s="40"/>
      <c r="K81" s="40"/>
      <c r="L81" s="43"/>
    </row>
    <row r="82" spans="5:12" x14ac:dyDescent="0.25">
      <c r="E82" s="191"/>
      <c r="F82" s="181"/>
      <c r="G82" s="40" t="s">
        <v>136</v>
      </c>
      <c r="H82" s="41" t="s">
        <v>52</v>
      </c>
      <c r="I82" s="41" t="s">
        <v>54</v>
      </c>
      <c r="J82" s="40"/>
      <c r="K82" s="40"/>
      <c r="L82" s="43"/>
    </row>
    <row r="83" spans="5:12" x14ac:dyDescent="0.25">
      <c r="E83" s="191"/>
      <c r="F83" s="181"/>
      <c r="G83" s="40" t="s">
        <v>137</v>
      </c>
      <c r="H83" s="40"/>
      <c r="I83" s="41" t="s">
        <v>55</v>
      </c>
      <c r="J83" s="40"/>
      <c r="K83" s="40"/>
      <c r="L83" s="43"/>
    </row>
    <row r="84" spans="5:12" x14ac:dyDescent="0.25">
      <c r="E84" s="191"/>
      <c r="F84" s="181"/>
      <c r="G84" s="40" t="s">
        <v>138</v>
      </c>
      <c r="H84" s="40"/>
      <c r="I84" s="41" t="s">
        <v>56</v>
      </c>
      <c r="J84" s="40"/>
      <c r="K84" s="40"/>
      <c r="L84" s="43"/>
    </row>
    <row r="85" spans="5:12" x14ac:dyDescent="0.25">
      <c r="E85" s="191"/>
      <c r="F85" s="181"/>
      <c r="G85" s="40"/>
      <c r="H85" s="40"/>
      <c r="I85" s="41" t="s">
        <v>57</v>
      </c>
      <c r="J85" s="40"/>
      <c r="K85" s="40"/>
      <c r="L85" s="43"/>
    </row>
    <row r="86" spans="5:12" x14ac:dyDescent="0.25">
      <c r="E86" s="191"/>
      <c r="F86" s="181"/>
      <c r="G86" s="40"/>
      <c r="H86" s="40"/>
      <c r="I86" s="41" t="s">
        <v>58</v>
      </c>
      <c r="J86" s="40"/>
      <c r="K86" s="40"/>
      <c r="L86" s="43"/>
    </row>
    <row r="87" spans="5:12" x14ac:dyDescent="0.25">
      <c r="E87" s="191"/>
      <c r="F87" s="181"/>
      <c r="G87" s="40"/>
      <c r="H87" s="40"/>
      <c r="I87" s="41" t="s">
        <v>59</v>
      </c>
      <c r="J87" s="40"/>
      <c r="K87" s="40"/>
      <c r="L87" s="43"/>
    </row>
    <row r="88" spans="5:12" x14ac:dyDescent="0.25">
      <c r="E88" s="191"/>
      <c r="F88" s="181"/>
      <c r="G88" s="40"/>
      <c r="H88" s="40"/>
      <c r="I88" s="41" t="s">
        <v>60</v>
      </c>
      <c r="J88" s="40"/>
      <c r="K88" s="40"/>
      <c r="L88" s="43"/>
    </row>
    <row r="89" spans="5:12" x14ac:dyDescent="0.25">
      <c r="E89" s="191"/>
      <c r="F89" s="181"/>
      <c r="G89" s="40"/>
      <c r="H89" s="40"/>
      <c r="I89" s="41" t="s">
        <v>49</v>
      </c>
      <c r="J89" s="40"/>
      <c r="K89" s="40"/>
      <c r="L89" s="43"/>
    </row>
    <row r="90" spans="5:12" x14ac:dyDescent="0.25">
      <c r="E90" s="191"/>
      <c r="F90" s="182"/>
      <c r="G90" s="44"/>
      <c r="H90" s="44"/>
      <c r="I90" s="45" t="s">
        <v>50</v>
      </c>
      <c r="J90" s="44"/>
      <c r="K90" s="44"/>
      <c r="L90" s="47"/>
    </row>
    <row r="91" spans="5:12" x14ac:dyDescent="0.25">
      <c r="E91" s="191"/>
      <c r="F91" s="180" t="s">
        <v>21</v>
      </c>
      <c r="G91" s="36" t="s">
        <v>139</v>
      </c>
      <c r="H91" s="37">
        <v>43</v>
      </c>
      <c r="I91" s="37">
        <v>45</v>
      </c>
      <c r="J91" s="36"/>
      <c r="K91" s="36"/>
      <c r="L91" s="39"/>
    </row>
    <row r="92" spans="5:12" x14ac:dyDescent="0.25">
      <c r="E92" s="191"/>
      <c r="F92" s="181"/>
      <c r="G92" s="40" t="s">
        <v>180</v>
      </c>
      <c r="H92" s="41">
        <v>45</v>
      </c>
      <c r="I92" s="41">
        <v>50</v>
      </c>
      <c r="J92" s="40"/>
      <c r="K92" s="40"/>
      <c r="L92" s="43"/>
    </row>
    <row r="93" spans="5:12" x14ac:dyDescent="0.25">
      <c r="E93" s="191"/>
      <c r="F93" s="181"/>
      <c r="G93" s="40" t="s">
        <v>141</v>
      </c>
      <c r="H93" s="41">
        <v>50</v>
      </c>
      <c r="I93" s="41">
        <v>55</v>
      </c>
      <c r="J93" s="40"/>
      <c r="K93" s="40"/>
      <c r="L93" s="43"/>
    </row>
    <row r="94" spans="5:12" x14ac:dyDescent="0.25">
      <c r="E94" s="191"/>
      <c r="F94" s="181"/>
      <c r="G94" s="40" t="s">
        <v>181</v>
      </c>
      <c r="H94" s="41">
        <v>60</v>
      </c>
      <c r="I94" s="41">
        <v>60</v>
      </c>
      <c r="J94" s="40"/>
      <c r="K94" s="40"/>
      <c r="L94" s="43"/>
    </row>
    <row r="95" spans="5:12" x14ac:dyDescent="0.25">
      <c r="E95" s="191"/>
      <c r="F95" s="181"/>
      <c r="G95" s="40" t="s">
        <v>182</v>
      </c>
      <c r="H95" s="41">
        <v>70</v>
      </c>
      <c r="I95" s="41">
        <v>70</v>
      </c>
      <c r="J95" s="40"/>
      <c r="K95" s="40"/>
      <c r="L95" s="43"/>
    </row>
    <row r="96" spans="5:12" x14ac:dyDescent="0.25">
      <c r="E96" s="191"/>
      <c r="F96" s="181"/>
      <c r="G96" s="40" t="s">
        <v>144</v>
      </c>
      <c r="H96" s="41">
        <v>75</v>
      </c>
      <c r="I96" s="41">
        <v>73</v>
      </c>
      <c r="J96" s="40"/>
      <c r="K96" s="40"/>
      <c r="L96" s="43"/>
    </row>
    <row r="97" spans="5:12" x14ac:dyDescent="0.25">
      <c r="E97" s="191"/>
      <c r="F97" s="181"/>
      <c r="G97" s="40" t="s">
        <v>146</v>
      </c>
      <c r="H97" s="41">
        <v>90</v>
      </c>
      <c r="I97" s="41">
        <v>90</v>
      </c>
      <c r="J97" s="40"/>
      <c r="K97" s="40"/>
      <c r="L97" s="43"/>
    </row>
    <row r="98" spans="5:12" x14ac:dyDescent="0.25">
      <c r="E98" s="191"/>
      <c r="F98" s="181"/>
      <c r="G98" s="40" t="s">
        <v>183</v>
      </c>
      <c r="H98" s="41"/>
      <c r="I98" s="41"/>
      <c r="J98" s="40"/>
      <c r="K98" s="40"/>
      <c r="L98" s="43"/>
    </row>
    <row r="99" spans="5:12" x14ac:dyDescent="0.25">
      <c r="E99" s="191"/>
      <c r="F99" s="182"/>
      <c r="G99" s="44" t="s">
        <v>184</v>
      </c>
      <c r="H99" s="45"/>
      <c r="I99" s="45"/>
      <c r="J99" s="44"/>
      <c r="K99" s="44"/>
      <c r="L99" s="47"/>
    </row>
    <row r="100" spans="5:12" x14ac:dyDescent="0.25">
      <c r="E100" s="191"/>
      <c r="F100" s="180" t="s">
        <v>22</v>
      </c>
      <c r="G100" s="36" t="s">
        <v>149</v>
      </c>
      <c r="H100" s="37">
        <v>50</v>
      </c>
      <c r="I100" s="37">
        <v>62</v>
      </c>
      <c r="J100" s="40"/>
      <c r="K100" s="40"/>
      <c r="L100" s="43"/>
    </row>
    <row r="101" spans="5:12" x14ac:dyDescent="0.25">
      <c r="E101" s="191"/>
      <c r="F101" s="181"/>
      <c r="G101" s="40" t="s">
        <v>150</v>
      </c>
      <c r="H101" s="41">
        <v>55</v>
      </c>
      <c r="I101" s="41">
        <v>70</v>
      </c>
      <c r="J101" s="40"/>
      <c r="K101" s="40"/>
      <c r="L101" s="43"/>
    </row>
    <row r="102" spans="5:12" x14ac:dyDescent="0.25">
      <c r="E102" s="191"/>
      <c r="F102" s="181"/>
      <c r="G102" s="40" t="s">
        <v>151</v>
      </c>
      <c r="H102" s="41">
        <v>62</v>
      </c>
      <c r="I102" s="41">
        <v>72</v>
      </c>
      <c r="J102" s="40"/>
      <c r="K102" s="40"/>
      <c r="L102" s="43"/>
    </row>
    <row r="103" spans="5:12" x14ac:dyDescent="0.25">
      <c r="E103" s="191"/>
      <c r="F103" s="181"/>
      <c r="G103" s="40" t="s">
        <v>152</v>
      </c>
      <c r="H103" s="40"/>
      <c r="I103" s="41">
        <v>75</v>
      </c>
      <c r="J103" s="40"/>
      <c r="K103" s="40"/>
      <c r="L103" s="43"/>
    </row>
    <row r="104" spans="5:12" x14ac:dyDescent="0.25">
      <c r="E104" s="191"/>
      <c r="F104" s="181"/>
      <c r="G104" s="40" t="s">
        <v>153</v>
      </c>
      <c r="H104" s="40"/>
      <c r="I104" s="41">
        <v>92</v>
      </c>
      <c r="J104" s="40"/>
      <c r="K104" s="40"/>
      <c r="L104" s="43"/>
    </row>
    <row r="105" spans="5:12" x14ac:dyDescent="0.25">
      <c r="E105" s="191"/>
      <c r="F105" s="181"/>
      <c r="G105" s="40" t="s">
        <v>154</v>
      </c>
      <c r="H105" s="40"/>
      <c r="I105" s="40"/>
      <c r="J105" s="40"/>
      <c r="K105" s="40"/>
      <c r="L105" s="43"/>
    </row>
    <row r="106" spans="5:12" x14ac:dyDescent="0.25">
      <c r="E106" s="191"/>
      <c r="F106" s="181"/>
      <c r="G106" s="40" t="s">
        <v>155</v>
      </c>
      <c r="H106" s="40"/>
      <c r="I106" s="40"/>
      <c r="J106" s="40"/>
      <c r="K106" s="40"/>
      <c r="L106" s="43"/>
    </row>
    <row r="107" spans="5:12" x14ac:dyDescent="0.25">
      <c r="E107" s="191"/>
      <c r="F107" s="181"/>
      <c r="G107" s="40" t="s">
        <v>156</v>
      </c>
      <c r="H107" s="40"/>
      <c r="I107" s="40"/>
      <c r="J107" s="40"/>
      <c r="K107" s="40"/>
      <c r="L107" s="43"/>
    </row>
    <row r="108" spans="5:12" x14ac:dyDescent="0.25">
      <c r="E108" s="191"/>
      <c r="F108" s="181"/>
      <c r="G108" s="40" t="s">
        <v>157</v>
      </c>
      <c r="H108" s="40"/>
      <c r="I108" s="40"/>
      <c r="J108" s="40"/>
      <c r="K108" s="40"/>
      <c r="L108" s="43"/>
    </row>
    <row r="109" spans="5:12" x14ac:dyDescent="0.25">
      <c r="E109" s="191"/>
      <c r="F109" s="181"/>
      <c r="G109" s="40" t="s">
        <v>158</v>
      </c>
      <c r="H109" s="40"/>
      <c r="I109" s="40"/>
      <c r="J109" s="40"/>
      <c r="K109" s="40"/>
      <c r="L109" s="43"/>
    </row>
    <row r="110" spans="5:12" x14ac:dyDescent="0.25">
      <c r="E110" s="191"/>
      <c r="F110" s="181"/>
      <c r="G110" s="40" t="s">
        <v>159</v>
      </c>
      <c r="H110" s="40"/>
      <c r="I110" s="40"/>
      <c r="J110" s="40"/>
      <c r="K110" s="40"/>
      <c r="L110" s="43"/>
    </row>
    <row r="111" spans="5:12" x14ac:dyDescent="0.25">
      <c r="E111" s="191"/>
      <c r="F111" s="181"/>
      <c r="G111" s="40" t="s">
        <v>160</v>
      </c>
      <c r="H111" s="40"/>
      <c r="I111" s="40"/>
      <c r="J111" s="40"/>
      <c r="K111" s="40"/>
      <c r="L111" s="43"/>
    </row>
    <row r="112" spans="5:12" x14ac:dyDescent="0.25">
      <c r="E112" s="191"/>
      <c r="F112" s="181"/>
      <c r="G112" s="40" t="s">
        <v>161</v>
      </c>
      <c r="H112" s="40"/>
      <c r="I112" s="40"/>
      <c r="J112" s="40"/>
      <c r="K112" s="40"/>
      <c r="L112" s="43"/>
    </row>
    <row r="113" spans="5:12" x14ac:dyDescent="0.25">
      <c r="E113" s="191"/>
      <c r="F113" s="181"/>
      <c r="G113" s="40" t="s">
        <v>162</v>
      </c>
      <c r="H113" s="40"/>
      <c r="I113" s="40"/>
      <c r="J113" s="40"/>
      <c r="K113" s="40"/>
      <c r="L113" s="43"/>
    </row>
    <row r="114" spans="5:12" x14ac:dyDescent="0.25">
      <c r="E114" s="192"/>
      <c r="F114" s="182"/>
      <c r="G114" s="44" t="s">
        <v>163</v>
      </c>
      <c r="H114" s="44"/>
      <c r="I114" s="44"/>
      <c r="J114" s="44"/>
      <c r="K114" s="44"/>
      <c r="L114" s="47"/>
    </row>
    <row r="115" spans="5:12" x14ac:dyDescent="0.25">
      <c r="E115" s="183" t="s">
        <v>34</v>
      </c>
      <c r="F115" s="183" t="s">
        <v>23</v>
      </c>
      <c r="G115" s="16" t="s">
        <v>185</v>
      </c>
      <c r="H115" s="17">
        <v>30</v>
      </c>
      <c r="I115" s="17">
        <v>30</v>
      </c>
      <c r="J115" s="17" t="s">
        <v>64</v>
      </c>
      <c r="K115" s="18"/>
      <c r="L115" s="17">
        <v>7</v>
      </c>
    </row>
    <row r="116" spans="5:12" x14ac:dyDescent="0.25">
      <c r="E116" s="184"/>
      <c r="F116" s="185"/>
      <c r="G116" s="19" t="s">
        <v>186</v>
      </c>
      <c r="H116" s="20">
        <v>50</v>
      </c>
      <c r="I116" s="20">
        <v>30</v>
      </c>
      <c r="J116" s="20" t="s">
        <v>65</v>
      </c>
      <c r="K116" s="21"/>
      <c r="L116" s="20">
        <v>11.5</v>
      </c>
    </row>
    <row r="117" spans="5:12" x14ac:dyDescent="0.25">
      <c r="E117" s="184"/>
      <c r="F117" s="183" t="s">
        <v>24</v>
      </c>
      <c r="G117" s="16" t="s">
        <v>164</v>
      </c>
      <c r="H117" s="17">
        <v>70</v>
      </c>
      <c r="I117" s="17">
        <v>50</v>
      </c>
      <c r="J117" s="17" t="s">
        <v>62</v>
      </c>
      <c r="K117" s="16"/>
      <c r="L117" s="22">
        <v>15</v>
      </c>
    </row>
    <row r="118" spans="5:12" x14ac:dyDescent="0.25">
      <c r="E118" s="184"/>
      <c r="F118" s="184"/>
      <c r="G118" s="23" t="s">
        <v>165</v>
      </c>
      <c r="H118" s="24">
        <v>70</v>
      </c>
      <c r="I118" s="24">
        <v>50</v>
      </c>
      <c r="J118" s="24" t="s">
        <v>62</v>
      </c>
      <c r="K118" s="23"/>
      <c r="L118" s="22">
        <v>19</v>
      </c>
    </row>
    <row r="119" spans="5:12" x14ac:dyDescent="0.25">
      <c r="E119" s="184"/>
      <c r="F119" s="184"/>
      <c r="G119" s="23" t="s">
        <v>166</v>
      </c>
      <c r="H119" s="24">
        <v>90</v>
      </c>
      <c r="I119" s="24">
        <v>50</v>
      </c>
      <c r="J119" s="24" t="s">
        <v>63</v>
      </c>
      <c r="K119" s="23"/>
      <c r="L119" s="22">
        <v>24.5</v>
      </c>
    </row>
    <row r="120" spans="5:12" x14ac:dyDescent="0.25">
      <c r="E120" s="184"/>
      <c r="F120" s="184"/>
      <c r="G120" s="23" t="s">
        <v>167</v>
      </c>
      <c r="H120" s="24">
        <v>90</v>
      </c>
      <c r="I120" s="24">
        <v>50</v>
      </c>
      <c r="J120" s="24" t="s">
        <v>66</v>
      </c>
      <c r="K120" s="23"/>
      <c r="L120" s="22">
        <v>31</v>
      </c>
    </row>
    <row r="121" spans="5:12" x14ac:dyDescent="0.25">
      <c r="E121" s="184"/>
      <c r="F121" s="185"/>
      <c r="G121" s="19" t="s">
        <v>168</v>
      </c>
      <c r="H121" s="20">
        <v>100</v>
      </c>
      <c r="I121" s="20">
        <v>50</v>
      </c>
      <c r="J121" s="20" t="s">
        <v>67</v>
      </c>
      <c r="K121" s="19"/>
      <c r="L121" s="25">
        <v>35</v>
      </c>
    </row>
    <row r="122" spans="5:12" x14ac:dyDescent="0.25">
      <c r="E122" s="184"/>
      <c r="F122" s="183" t="s">
        <v>93</v>
      </c>
      <c r="G122" s="18" t="s">
        <v>169</v>
      </c>
      <c r="H122" s="17">
        <v>130</v>
      </c>
      <c r="I122" s="17">
        <v>70</v>
      </c>
      <c r="J122" s="26"/>
      <c r="K122" s="16"/>
      <c r="L122" s="17">
        <v>38.5</v>
      </c>
    </row>
    <row r="123" spans="5:12" x14ac:dyDescent="0.25">
      <c r="E123" s="184"/>
      <c r="F123" s="184"/>
      <c r="G123" s="21" t="s">
        <v>170</v>
      </c>
      <c r="H123" s="24">
        <v>130</v>
      </c>
      <c r="I123" s="24">
        <v>70</v>
      </c>
      <c r="J123" s="27" t="s">
        <v>68</v>
      </c>
      <c r="K123" s="23"/>
      <c r="L123" s="24">
        <v>46.5</v>
      </c>
    </row>
    <row r="124" spans="5:12" x14ac:dyDescent="0.25">
      <c r="E124" s="184"/>
      <c r="F124" s="184"/>
      <c r="G124" s="21" t="s">
        <v>171</v>
      </c>
      <c r="H124" s="24">
        <v>140</v>
      </c>
      <c r="I124" s="24">
        <v>90</v>
      </c>
      <c r="J124" s="27" t="s">
        <v>69</v>
      </c>
      <c r="K124" s="23"/>
      <c r="L124" s="24">
        <v>63.5</v>
      </c>
    </row>
    <row r="125" spans="5:12" x14ac:dyDescent="0.25">
      <c r="E125" s="184"/>
      <c r="F125" s="184"/>
      <c r="G125" s="21" t="s">
        <v>172</v>
      </c>
      <c r="H125" s="24">
        <v>140</v>
      </c>
      <c r="I125" s="24">
        <v>90</v>
      </c>
      <c r="J125" s="27" t="s">
        <v>70</v>
      </c>
      <c r="K125" s="23"/>
      <c r="L125" s="24">
        <v>82.5</v>
      </c>
    </row>
    <row r="126" spans="5:12" x14ac:dyDescent="0.25">
      <c r="E126" s="184"/>
      <c r="F126" s="185"/>
      <c r="G126" s="28" t="s">
        <v>173</v>
      </c>
      <c r="H126" s="20">
        <v>150</v>
      </c>
      <c r="I126" s="20">
        <v>100</v>
      </c>
      <c r="J126" s="29" t="s">
        <v>71</v>
      </c>
      <c r="K126" s="19"/>
      <c r="L126" s="20">
        <v>99.5</v>
      </c>
    </row>
    <row r="127" spans="5:12" x14ac:dyDescent="0.25">
      <c r="E127" s="184"/>
      <c r="F127" s="183" t="s">
        <v>25</v>
      </c>
      <c r="G127" s="18" t="s">
        <v>174</v>
      </c>
      <c r="H127" s="17">
        <v>70</v>
      </c>
      <c r="I127" s="17">
        <v>50</v>
      </c>
      <c r="J127" s="26" t="s">
        <v>73</v>
      </c>
      <c r="K127" s="16"/>
      <c r="L127" s="30">
        <v>25</v>
      </c>
    </row>
    <row r="128" spans="5:12" x14ac:dyDescent="0.25">
      <c r="E128" s="184"/>
      <c r="F128" s="184"/>
      <c r="G128" s="21" t="s">
        <v>175</v>
      </c>
      <c r="H128" s="24">
        <v>70</v>
      </c>
      <c r="I128" s="24">
        <v>50</v>
      </c>
      <c r="J128" s="27" t="s">
        <v>72</v>
      </c>
      <c r="K128" s="23"/>
      <c r="L128" s="22">
        <v>28</v>
      </c>
    </row>
    <row r="129" spans="5:12" x14ac:dyDescent="0.25">
      <c r="E129" s="184"/>
      <c r="F129" s="184"/>
      <c r="G129" s="21" t="s">
        <v>176</v>
      </c>
      <c r="H129" s="24">
        <v>70</v>
      </c>
      <c r="I129" s="24">
        <v>50</v>
      </c>
      <c r="J129" s="27" t="s">
        <v>72</v>
      </c>
      <c r="K129" s="23"/>
      <c r="L129" s="22">
        <v>29.5</v>
      </c>
    </row>
    <row r="130" spans="5:12" x14ac:dyDescent="0.25">
      <c r="E130" s="184"/>
      <c r="F130" s="185"/>
      <c r="G130" s="28" t="s">
        <v>177</v>
      </c>
      <c r="H130" s="20">
        <v>85</v>
      </c>
      <c r="I130" s="20">
        <v>55</v>
      </c>
      <c r="J130" s="29" t="s">
        <v>74</v>
      </c>
      <c r="K130" s="19"/>
      <c r="L130" s="25">
        <v>43.5</v>
      </c>
    </row>
    <row r="131" spans="5:12" ht="31.5" customHeight="1" x14ac:dyDescent="0.25">
      <c r="E131" s="184"/>
      <c r="F131" s="183" t="s">
        <v>75</v>
      </c>
      <c r="G131" s="31" t="s">
        <v>77</v>
      </c>
      <c r="H131" s="16"/>
      <c r="I131" s="32"/>
      <c r="J131" s="17" t="s">
        <v>76</v>
      </c>
      <c r="K131" s="32"/>
      <c r="L131" s="17">
        <v>225</v>
      </c>
    </row>
    <row r="132" spans="5:12" ht="31.5" customHeight="1" x14ac:dyDescent="0.25">
      <c r="E132" s="184"/>
      <c r="F132" s="184"/>
      <c r="G132" s="33" t="s">
        <v>78</v>
      </c>
      <c r="H132" s="23"/>
      <c r="I132" s="34"/>
      <c r="J132" s="24" t="s">
        <v>79</v>
      </c>
      <c r="K132" s="34"/>
      <c r="L132" s="24">
        <v>225</v>
      </c>
    </row>
    <row r="133" spans="5:12" x14ac:dyDescent="0.25">
      <c r="E133" s="184"/>
      <c r="F133" s="184"/>
      <c r="G133" s="21" t="s">
        <v>80</v>
      </c>
      <c r="H133" s="23"/>
      <c r="I133" s="34"/>
      <c r="J133" s="24" t="s">
        <v>81</v>
      </c>
      <c r="K133" s="34"/>
      <c r="L133" s="24">
        <v>270</v>
      </c>
    </row>
    <row r="134" spans="5:12" x14ac:dyDescent="0.25">
      <c r="E134" s="184"/>
      <c r="F134" s="184"/>
      <c r="G134" s="21" t="s">
        <v>82</v>
      </c>
      <c r="H134" s="23"/>
      <c r="I134" s="34"/>
      <c r="J134" s="24" t="s">
        <v>83</v>
      </c>
      <c r="K134" s="34"/>
      <c r="L134" s="24">
        <v>270</v>
      </c>
    </row>
    <row r="135" spans="5:12" x14ac:dyDescent="0.25">
      <c r="E135" s="184"/>
      <c r="F135" s="184"/>
      <c r="G135" s="21" t="s">
        <v>84</v>
      </c>
      <c r="H135" s="23"/>
      <c r="I135" s="34"/>
      <c r="J135" s="24"/>
      <c r="K135" s="34"/>
      <c r="L135" s="24">
        <v>295</v>
      </c>
    </row>
    <row r="136" spans="5:12" x14ac:dyDescent="0.25">
      <c r="E136" s="184"/>
      <c r="F136" s="185"/>
      <c r="G136" s="28" t="s">
        <v>85</v>
      </c>
      <c r="H136" s="19"/>
      <c r="I136" s="35"/>
      <c r="J136" s="20"/>
      <c r="K136" s="35"/>
      <c r="L136" s="20">
        <v>295</v>
      </c>
    </row>
    <row r="137" spans="5:12" x14ac:dyDescent="0.25">
      <c r="E137" s="184"/>
      <c r="F137" s="183" t="s">
        <v>27</v>
      </c>
      <c r="G137" s="16" t="s">
        <v>187</v>
      </c>
      <c r="H137" s="17">
        <v>100</v>
      </c>
      <c r="I137" s="17">
        <v>150</v>
      </c>
      <c r="J137" s="17" t="s">
        <v>86</v>
      </c>
      <c r="K137" s="16"/>
      <c r="L137" s="17"/>
    </row>
    <row r="138" spans="5:12" x14ac:dyDescent="0.25">
      <c r="E138" s="184"/>
      <c r="F138" s="184"/>
      <c r="G138" s="23" t="s">
        <v>188</v>
      </c>
      <c r="H138" s="24">
        <v>100</v>
      </c>
      <c r="I138" s="24">
        <v>150</v>
      </c>
      <c r="J138" s="24" t="s">
        <v>87</v>
      </c>
      <c r="K138" s="23"/>
      <c r="L138" s="24"/>
    </row>
    <row r="139" spans="5:12" x14ac:dyDescent="0.25">
      <c r="E139" s="184"/>
      <c r="F139" s="184"/>
      <c r="G139" s="23" t="s">
        <v>189</v>
      </c>
      <c r="H139" s="24">
        <v>100</v>
      </c>
      <c r="I139" s="24">
        <v>150</v>
      </c>
      <c r="J139" s="24" t="s">
        <v>88</v>
      </c>
      <c r="K139" s="23"/>
      <c r="L139" s="24"/>
    </row>
    <row r="140" spans="5:12" x14ac:dyDescent="0.25">
      <c r="E140" s="184"/>
      <c r="F140" s="184"/>
      <c r="G140" s="23" t="s">
        <v>190</v>
      </c>
      <c r="H140" s="24">
        <v>90</v>
      </c>
      <c r="I140" s="24">
        <v>200</v>
      </c>
      <c r="J140" s="24" t="s">
        <v>89</v>
      </c>
      <c r="K140" s="23"/>
      <c r="L140" s="24">
        <v>135</v>
      </c>
    </row>
    <row r="141" spans="5:12" x14ac:dyDescent="0.25">
      <c r="E141" s="184"/>
      <c r="F141" s="184"/>
      <c r="G141" s="23" t="s">
        <v>191</v>
      </c>
      <c r="H141" s="24">
        <v>90</v>
      </c>
      <c r="I141" s="24">
        <v>200</v>
      </c>
      <c r="J141" s="24" t="s">
        <v>90</v>
      </c>
      <c r="K141" s="23"/>
      <c r="L141" s="24">
        <v>135</v>
      </c>
    </row>
    <row r="142" spans="5:12" x14ac:dyDescent="0.25">
      <c r="E142" s="184"/>
      <c r="F142" s="184"/>
      <c r="G142" s="23" t="s">
        <v>192</v>
      </c>
      <c r="H142" s="24">
        <v>80</v>
      </c>
      <c r="I142" s="24">
        <v>160</v>
      </c>
      <c r="J142" s="24" t="s">
        <v>91</v>
      </c>
      <c r="K142" s="23"/>
      <c r="L142" s="24">
        <v>85</v>
      </c>
    </row>
    <row r="143" spans="5:12" x14ac:dyDescent="0.25">
      <c r="E143" s="185"/>
      <c r="F143" s="185"/>
      <c r="G143" s="19" t="s">
        <v>193</v>
      </c>
      <c r="H143" s="20">
        <v>80</v>
      </c>
      <c r="I143" s="20">
        <v>160</v>
      </c>
      <c r="J143" s="20" t="s">
        <v>92</v>
      </c>
      <c r="K143" s="19"/>
      <c r="L143" s="20">
        <v>85</v>
      </c>
    </row>
    <row r="144" spans="5:12" x14ac:dyDescent="0.25">
      <c r="H144" s="2"/>
      <c r="I144" s="2"/>
    </row>
    <row r="145" spans="8:9" x14ac:dyDescent="0.25">
      <c r="H145" s="2"/>
      <c r="I145" s="2"/>
    </row>
  </sheetData>
  <mergeCells count="19">
    <mergeCell ref="F137:F143"/>
    <mergeCell ref="E1:K1"/>
    <mergeCell ref="F24:F33"/>
    <mergeCell ref="F14:F23"/>
    <mergeCell ref="E14:E36"/>
    <mergeCell ref="F117:F121"/>
    <mergeCell ref="F115:F116"/>
    <mergeCell ref="E115:E143"/>
    <mergeCell ref="F100:F114"/>
    <mergeCell ref="E37:E114"/>
    <mergeCell ref="F68:F78"/>
    <mergeCell ref="F79:F90"/>
    <mergeCell ref="F91:F99"/>
    <mergeCell ref="F37:F49"/>
    <mergeCell ref="F50:F58"/>
    <mergeCell ref="F60:F67"/>
    <mergeCell ref="F122:F126"/>
    <mergeCell ref="F127:F130"/>
    <mergeCell ref="F131:F13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1:D9"/>
  <sheetViews>
    <sheetView workbookViewId="0">
      <selection activeCell="D2" sqref="D2:D9"/>
    </sheetView>
  </sheetViews>
  <sheetFormatPr baseColWidth="10" defaultRowHeight="15.75" x14ac:dyDescent="0.25"/>
  <cols>
    <col min="4" max="4" width="20.125" bestFit="1" customWidth="1"/>
  </cols>
  <sheetData>
    <row r="1" spans="4:4" ht="18.75" x14ac:dyDescent="0.3">
      <c r="D1" s="177" t="s">
        <v>588</v>
      </c>
    </row>
    <row r="2" spans="4:4" x14ac:dyDescent="0.25">
      <c r="D2" s="176" t="s">
        <v>15</v>
      </c>
    </row>
    <row r="3" spans="4:4" x14ac:dyDescent="0.25">
      <c r="D3" s="176" t="s">
        <v>96</v>
      </c>
    </row>
    <row r="4" spans="4:4" x14ac:dyDescent="0.25">
      <c r="D4" s="176" t="s">
        <v>97</v>
      </c>
    </row>
    <row r="5" spans="4:4" x14ac:dyDescent="0.25">
      <c r="D5" s="176" t="s">
        <v>98</v>
      </c>
    </row>
    <row r="6" spans="4:4" x14ac:dyDescent="0.25">
      <c r="D6" s="176" t="s">
        <v>19</v>
      </c>
    </row>
    <row r="7" spans="4:4" x14ac:dyDescent="0.25">
      <c r="D7" s="176" t="s">
        <v>20</v>
      </c>
    </row>
    <row r="8" spans="4:4" x14ac:dyDescent="0.25">
      <c r="D8" s="176" t="s">
        <v>21</v>
      </c>
    </row>
    <row r="9" spans="4:4" x14ac:dyDescent="0.25">
      <c r="D9" s="17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I626"/>
  <sheetViews>
    <sheetView zoomScale="70" zoomScaleNormal="70" workbookViewId="0">
      <selection activeCell="B2" sqref="B2:B138"/>
    </sheetView>
  </sheetViews>
  <sheetFormatPr baseColWidth="10" defaultRowHeight="15.75" x14ac:dyDescent="0.25"/>
  <cols>
    <col min="1" max="1" width="15.625" bestFit="1" customWidth="1"/>
    <col min="2" max="2" width="21.875" style="152" bestFit="1" customWidth="1"/>
    <col min="3" max="3" width="52.125" customWidth="1"/>
    <col min="4" max="4" width="11.125" customWidth="1"/>
    <col min="5" max="6" width="9.5" customWidth="1"/>
    <col min="7" max="7" width="63" bestFit="1" customWidth="1"/>
    <col min="8" max="8" width="11.875" style="2" bestFit="1" customWidth="1"/>
    <col min="9" max="9" width="27.125" bestFit="1" customWidth="1"/>
  </cols>
  <sheetData>
    <row r="1" spans="1:9" ht="18.75" x14ac:dyDescent="0.3">
      <c r="A1" s="154" t="s">
        <v>8</v>
      </c>
      <c r="B1" s="155" t="s">
        <v>9</v>
      </c>
      <c r="C1" s="154" t="s">
        <v>28</v>
      </c>
      <c r="D1" s="154" t="s">
        <v>29</v>
      </c>
      <c r="E1" s="153" t="s">
        <v>30</v>
      </c>
      <c r="F1" s="154" t="s">
        <v>103</v>
      </c>
      <c r="G1" s="153" t="s">
        <v>61</v>
      </c>
      <c r="H1" s="154" t="s">
        <v>47</v>
      </c>
      <c r="I1" s="153" t="s">
        <v>48</v>
      </c>
    </row>
    <row r="2" spans="1:9" hidden="1" x14ac:dyDescent="0.25">
      <c r="A2" s="213" t="s">
        <v>12</v>
      </c>
      <c r="B2" s="216" t="s">
        <v>6</v>
      </c>
      <c r="C2" s="206" t="s">
        <v>101</v>
      </c>
      <c r="D2" s="124">
        <v>190</v>
      </c>
      <c r="E2" s="124">
        <v>90</v>
      </c>
      <c r="F2" s="124" t="str">
        <f>+CONCATENATE((D2),"x",(E2))</f>
        <v>190x90</v>
      </c>
      <c r="G2" s="125" t="str">
        <f t="shared" ref="G2:G14" si="0">CONCATENATE(C$2," ",D2,"x",E2)</f>
        <v>BEAUTYREST_VIP 190x90</v>
      </c>
      <c r="H2" s="168">
        <v>2175</v>
      </c>
      <c r="I2" s="125" t="s">
        <v>225</v>
      </c>
    </row>
    <row r="3" spans="1:9" hidden="1" x14ac:dyDescent="0.25">
      <c r="A3" s="214"/>
      <c r="B3" s="217"/>
      <c r="C3" s="206"/>
      <c r="D3" s="124">
        <v>190</v>
      </c>
      <c r="E3" s="124">
        <v>100</v>
      </c>
      <c r="F3" s="124" t="str">
        <f t="shared" ref="F3:F66" si="1">+CONCATENATE((D3),"x",(E3))</f>
        <v>190x100</v>
      </c>
      <c r="G3" s="125" t="str">
        <f t="shared" si="0"/>
        <v>BEAUTYREST_VIP 190x100</v>
      </c>
      <c r="H3" s="168">
        <v>2375</v>
      </c>
      <c r="I3" s="125" t="s">
        <v>226</v>
      </c>
    </row>
    <row r="4" spans="1:9" hidden="1" x14ac:dyDescent="0.25">
      <c r="A4" s="214"/>
      <c r="B4" s="217"/>
      <c r="C4" s="206"/>
      <c r="D4" s="124">
        <v>190</v>
      </c>
      <c r="E4" s="124">
        <v>120</v>
      </c>
      <c r="F4" s="124" t="str">
        <f t="shared" si="1"/>
        <v>190x120</v>
      </c>
      <c r="G4" s="125" t="str">
        <f t="shared" si="0"/>
        <v>BEAUTYREST_VIP 190x120</v>
      </c>
      <c r="H4" s="168">
        <v>2775</v>
      </c>
      <c r="I4" s="125" t="s">
        <v>227</v>
      </c>
    </row>
    <row r="5" spans="1:9" hidden="1" x14ac:dyDescent="0.25">
      <c r="A5" s="214"/>
      <c r="B5" s="217"/>
      <c r="C5" s="206"/>
      <c r="D5" s="124">
        <v>190</v>
      </c>
      <c r="E5" s="124">
        <v>140</v>
      </c>
      <c r="F5" s="124" t="str">
        <f t="shared" si="1"/>
        <v>190x140</v>
      </c>
      <c r="G5" s="125" t="str">
        <f t="shared" si="0"/>
        <v>BEAUTYREST_VIP 190x140</v>
      </c>
      <c r="H5" s="168">
        <v>3180</v>
      </c>
      <c r="I5" s="125" t="s">
        <v>228</v>
      </c>
    </row>
    <row r="6" spans="1:9" hidden="1" x14ac:dyDescent="0.25">
      <c r="A6" s="214"/>
      <c r="B6" s="217"/>
      <c r="C6" s="206"/>
      <c r="D6" s="124">
        <v>190</v>
      </c>
      <c r="E6" s="124">
        <v>160</v>
      </c>
      <c r="F6" s="124" t="str">
        <f t="shared" si="1"/>
        <v>190x160</v>
      </c>
      <c r="G6" s="125" t="str">
        <f t="shared" si="0"/>
        <v>BEAUTYREST_VIP 190x160</v>
      </c>
      <c r="H6" s="168">
        <v>3625</v>
      </c>
      <c r="I6" s="125" t="s">
        <v>229</v>
      </c>
    </row>
    <row r="7" spans="1:9" x14ac:dyDescent="0.25">
      <c r="A7" s="214"/>
      <c r="B7" s="217"/>
      <c r="C7" s="206"/>
      <c r="D7" s="124">
        <v>190</v>
      </c>
      <c r="E7" s="124">
        <v>180</v>
      </c>
      <c r="F7" s="124" t="str">
        <f t="shared" si="1"/>
        <v>190x180</v>
      </c>
      <c r="G7" s="125" t="str">
        <f t="shared" si="0"/>
        <v>BEAUTYREST_VIP 190x180</v>
      </c>
      <c r="H7" s="168">
        <v>3810</v>
      </c>
      <c r="I7" s="125"/>
    </row>
    <row r="8" spans="1:9" hidden="1" x14ac:dyDescent="0.25">
      <c r="A8" s="214"/>
      <c r="B8" s="217"/>
      <c r="C8" s="206"/>
      <c r="D8" s="124">
        <v>200</v>
      </c>
      <c r="E8" s="124">
        <v>90</v>
      </c>
      <c r="F8" s="124" t="str">
        <f t="shared" si="1"/>
        <v>200x90</v>
      </c>
      <c r="G8" s="125" t="str">
        <f t="shared" si="0"/>
        <v>BEAUTYREST_VIP 200x90</v>
      </c>
      <c r="H8" s="168">
        <v>2390</v>
      </c>
      <c r="I8" s="125" t="s">
        <v>230</v>
      </c>
    </row>
    <row r="9" spans="1:9" hidden="1" x14ac:dyDescent="0.25">
      <c r="A9" s="214"/>
      <c r="B9" s="217"/>
      <c r="C9" s="206"/>
      <c r="D9" s="124">
        <v>200</v>
      </c>
      <c r="E9" s="124">
        <v>100</v>
      </c>
      <c r="F9" s="124" t="str">
        <f t="shared" si="1"/>
        <v>200x100</v>
      </c>
      <c r="G9" s="125" t="str">
        <f t="shared" si="0"/>
        <v>BEAUTYREST_VIP 200x100</v>
      </c>
      <c r="H9" s="168">
        <v>2610.3000000000002</v>
      </c>
      <c r="I9" s="125" t="s">
        <v>231</v>
      </c>
    </row>
    <row r="10" spans="1:9" hidden="1" x14ac:dyDescent="0.25">
      <c r="A10" s="214"/>
      <c r="B10" s="217"/>
      <c r="C10" s="206"/>
      <c r="D10" s="124">
        <v>200</v>
      </c>
      <c r="E10" s="124">
        <v>120</v>
      </c>
      <c r="F10" s="124" t="str">
        <f t="shared" si="1"/>
        <v>200x120</v>
      </c>
      <c r="G10" s="125" t="str">
        <f t="shared" si="0"/>
        <v>BEAUTYREST_VIP 200x120</v>
      </c>
      <c r="H10" s="168">
        <v>3054.9749999999999</v>
      </c>
      <c r="I10" s="125" t="s">
        <v>232</v>
      </c>
    </row>
    <row r="11" spans="1:9" hidden="1" x14ac:dyDescent="0.25">
      <c r="A11" s="214"/>
      <c r="B11" s="217"/>
      <c r="C11" s="206"/>
      <c r="D11" s="124">
        <v>200</v>
      </c>
      <c r="E11" s="124">
        <v>140</v>
      </c>
      <c r="F11" s="124" t="str">
        <f t="shared" si="1"/>
        <v>200x140</v>
      </c>
      <c r="G11" s="125" t="str">
        <f t="shared" si="0"/>
        <v>BEAUTYREST_VIP 200x140</v>
      </c>
      <c r="H11" s="168">
        <v>3499.65</v>
      </c>
      <c r="I11" s="125" t="s">
        <v>233</v>
      </c>
    </row>
    <row r="12" spans="1:9" hidden="1" x14ac:dyDescent="0.25">
      <c r="A12" s="214"/>
      <c r="B12" s="217"/>
      <c r="C12" s="206"/>
      <c r="D12" s="124">
        <v>200</v>
      </c>
      <c r="E12" s="124">
        <v>160</v>
      </c>
      <c r="F12" s="124" t="str">
        <f t="shared" si="1"/>
        <v>200x160</v>
      </c>
      <c r="G12" s="125" t="str">
        <f t="shared" si="0"/>
        <v>BEAUTYREST_VIP 200x160</v>
      </c>
      <c r="H12" s="168">
        <v>3984.7500000000005</v>
      </c>
      <c r="I12" s="125" t="s">
        <v>234</v>
      </c>
    </row>
    <row r="13" spans="1:9" hidden="1" x14ac:dyDescent="0.25">
      <c r="A13" s="214"/>
      <c r="B13" s="217"/>
      <c r="C13" s="206"/>
      <c r="D13" s="124">
        <v>200</v>
      </c>
      <c r="E13" s="124">
        <v>180</v>
      </c>
      <c r="F13" s="124" t="str">
        <f t="shared" si="1"/>
        <v>200x180</v>
      </c>
      <c r="G13" s="125" t="str">
        <f t="shared" si="0"/>
        <v>BEAUTYREST_VIP 200x180</v>
      </c>
      <c r="H13" s="168">
        <v>4095</v>
      </c>
      <c r="I13" s="125" t="s">
        <v>235</v>
      </c>
    </row>
    <row r="14" spans="1:9" ht="16.5" hidden="1" thickBot="1" x14ac:dyDescent="0.3">
      <c r="A14" s="214"/>
      <c r="B14" s="217"/>
      <c r="C14" s="208"/>
      <c r="D14" s="124">
        <v>200</v>
      </c>
      <c r="E14" s="124">
        <v>200</v>
      </c>
      <c r="F14" s="124" t="str">
        <f t="shared" si="1"/>
        <v>200x200</v>
      </c>
      <c r="G14" s="125" t="str">
        <f t="shared" si="0"/>
        <v>BEAUTYREST_VIP 200x200</v>
      </c>
      <c r="H14" s="168">
        <v>4515</v>
      </c>
      <c r="I14" s="125" t="s">
        <v>236</v>
      </c>
    </row>
    <row r="15" spans="1:9" hidden="1" x14ac:dyDescent="0.25">
      <c r="A15" s="214"/>
      <c r="B15" s="217"/>
      <c r="C15" s="205" t="s">
        <v>104</v>
      </c>
      <c r="D15" s="124">
        <v>190</v>
      </c>
      <c r="E15" s="124">
        <v>90</v>
      </c>
      <c r="F15" s="124" t="str">
        <f t="shared" si="1"/>
        <v>190x90</v>
      </c>
      <c r="G15" s="125" t="str">
        <f>CONCATENATE(C$15," ",D15,"x",E15)</f>
        <v>BEAUTYREST_VIP_PILOW 190x90</v>
      </c>
      <c r="H15" s="168">
        <v>2500.0500000000002</v>
      </c>
      <c r="I15" s="125" t="s">
        <v>237</v>
      </c>
    </row>
    <row r="16" spans="1:9" x14ac:dyDescent="0.25">
      <c r="A16" s="214"/>
      <c r="B16" s="217"/>
      <c r="C16" s="206"/>
      <c r="D16" s="124">
        <v>190</v>
      </c>
      <c r="E16" s="124">
        <v>100</v>
      </c>
      <c r="F16" s="124" t="str">
        <f t="shared" si="1"/>
        <v>190x100</v>
      </c>
      <c r="G16" s="125" t="str">
        <f t="shared" ref="G16:G28" si="2">CONCATENATE(C$15," ",D16,"x",E16)</f>
        <v>BEAUTYREST_VIP_PILOW 190x100</v>
      </c>
      <c r="H16" s="168">
        <v>2730</v>
      </c>
      <c r="I16" s="125"/>
    </row>
    <row r="17" spans="1:9" x14ac:dyDescent="0.25">
      <c r="A17" s="214"/>
      <c r="B17" s="217"/>
      <c r="C17" s="206"/>
      <c r="D17" s="124">
        <v>190</v>
      </c>
      <c r="E17" s="124">
        <v>120</v>
      </c>
      <c r="F17" s="124" t="str">
        <f t="shared" si="1"/>
        <v>190x120</v>
      </c>
      <c r="G17" s="125" t="str">
        <f t="shared" si="2"/>
        <v>BEAUTYREST_VIP_PILOW 190x120</v>
      </c>
      <c r="H17" s="168">
        <v>3195</v>
      </c>
      <c r="I17" s="125"/>
    </row>
    <row r="18" spans="1:9" hidden="1" x14ac:dyDescent="0.25">
      <c r="A18" s="214"/>
      <c r="B18" s="217"/>
      <c r="C18" s="206"/>
      <c r="D18" s="124">
        <v>190</v>
      </c>
      <c r="E18" s="124">
        <v>140</v>
      </c>
      <c r="F18" s="124" t="str">
        <f t="shared" si="1"/>
        <v>190x140</v>
      </c>
      <c r="G18" s="125" t="str">
        <f t="shared" si="2"/>
        <v>BEAUTYREST_VIP_PILOW 190x140</v>
      </c>
      <c r="H18" s="168">
        <v>3660</v>
      </c>
      <c r="I18" s="125" t="s">
        <v>238</v>
      </c>
    </row>
    <row r="19" spans="1:9" hidden="1" x14ac:dyDescent="0.25">
      <c r="A19" s="214"/>
      <c r="B19" s="217"/>
      <c r="C19" s="206"/>
      <c r="D19" s="124">
        <v>190</v>
      </c>
      <c r="E19" s="124">
        <v>160</v>
      </c>
      <c r="F19" s="124" t="str">
        <f t="shared" si="1"/>
        <v>190x160</v>
      </c>
      <c r="G19" s="125" t="str">
        <f t="shared" si="2"/>
        <v>BEAUTYREST_VIP_PILOW 190x160</v>
      </c>
      <c r="H19" s="168">
        <v>4165</v>
      </c>
      <c r="I19" s="125" t="s">
        <v>239</v>
      </c>
    </row>
    <row r="20" spans="1:9" x14ac:dyDescent="0.25">
      <c r="A20" s="214"/>
      <c r="B20" s="217"/>
      <c r="C20" s="206"/>
      <c r="D20" s="124">
        <v>190</v>
      </c>
      <c r="E20" s="124">
        <v>180</v>
      </c>
      <c r="F20" s="124" t="str">
        <f t="shared" si="1"/>
        <v>190x180</v>
      </c>
      <c r="G20" s="125" t="str">
        <f t="shared" si="2"/>
        <v>BEAUTYREST_VIP_PILOW 190x180</v>
      </c>
      <c r="H20" s="168">
        <v>4379.55</v>
      </c>
      <c r="I20" s="125"/>
    </row>
    <row r="21" spans="1:9" x14ac:dyDescent="0.25">
      <c r="A21" s="214"/>
      <c r="B21" s="217"/>
      <c r="C21" s="207"/>
      <c r="D21" s="124">
        <v>190</v>
      </c>
      <c r="E21" s="124">
        <v>200</v>
      </c>
      <c r="F21" s="124" t="str">
        <f t="shared" si="1"/>
        <v>190x200</v>
      </c>
      <c r="G21" s="125" t="str">
        <f t="shared" si="2"/>
        <v>BEAUTYREST_VIP_PILOW 190x200</v>
      </c>
      <c r="H21" s="168"/>
      <c r="I21" s="125"/>
    </row>
    <row r="22" spans="1:9" hidden="1" x14ac:dyDescent="0.25">
      <c r="A22" s="214"/>
      <c r="B22" s="217"/>
      <c r="C22" s="206"/>
      <c r="D22" s="124">
        <v>200</v>
      </c>
      <c r="E22" s="124">
        <v>90</v>
      </c>
      <c r="F22" s="124" t="str">
        <f t="shared" si="1"/>
        <v>200x90</v>
      </c>
      <c r="G22" s="125" t="str">
        <f t="shared" si="2"/>
        <v>BEAUTYREST_VIP_PILOW 200x90</v>
      </c>
      <c r="H22" s="168">
        <v>2750.0550000000003</v>
      </c>
      <c r="I22" s="125" t="s">
        <v>240</v>
      </c>
    </row>
    <row r="23" spans="1:9" hidden="1" x14ac:dyDescent="0.25">
      <c r="A23" s="214"/>
      <c r="B23" s="217"/>
      <c r="C23" s="206"/>
      <c r="D23" s="124">
        <v>200</v>
      </c>
      <c r="E23" s="124">
        <v>100</v>
      </c>
      <c r="F23" s="124" t="str">
        <f t="shared" si="1"/>
        <v>200x100</v>
      </c>
      <c r="G23" s="125" t="str">
        <f t="shared" si="2"/>
        <v>BEAUTYREST_VIP_PILOW 200x100</v>
      </c>
      <c r="H23" s="168">
        <v>3000</v>
      </c>
      <c r="I23" s="125" t="s">
        <v>241</v>
      </c>
    </row>
    <row r="24" spans="1:9" hidden="1" x14ac:dyDescent="0.25">
      <c r="A24" s="214"/>
      <c r="B24" s="217"/>
      <c r="C24" s="206"/>
      <c r="D24" s="124">
        <v>200</v>
      </c>
      <c r="E24" s="124">
        <v>120</v>
      </c>
      <c r="F24" s="124" t="str">
        <f t="shared" si="1"/>
        <v>200x120</v>
      </c>
      <c r="G24" s="125" t="str">
        <f t="shared" si="2"/>
        <v>BEAUTYREST_VIP_PILOW 200x120</v>
      </c>
      <c r="H24" s="168">
        <v>3515</v>
      </c>
      <c r="I24" s="125" t="s">
        <v>242</v>
      </c>
    </row>
    <row r="25" spans="1:9" ht="16.5" thickBot="1" x14ac:dyDescent="0.3">
      <c r="A25" s="214"/>
      <c r="B25" s="217"/>
      <c r="C25" s="206"/>
      <c r="D25" s="124">
        <v>200</v>
      </c>
      <c r="E25" s="124">
        <v>140</v>
      </c>
      <c r="F25" s="124" t="str">
        <f t="shared" si="1"/>
        <v>200x140</v>
      </c>
      <c r="G25" s="125" t="str">
        <f t="shared" si="2"/>
        <v>BEAUTYREST_VIP_PILOW 200x140</v>
      </c>
      <c r="H25" s="168">
        <v>4025.1750000000002</v>
      </c>
      <c r="I25" s="125"/>
    </row>
    <row r="26" spans="1:9" ht="16.5" hidden="1" thickBot="1" x14ac:dyDescent="0.3">
      <c r="A26" s="214"/>
      <c r="B26" s="217"/>
      <c r="C26" s="206"/>
      <c r="D26" s="124">
        <v>200</v>
      </c>
      <c r="E26" s="124">
        <v>160</v>
      </c>
      <c r="F26" s="124" t="str">
        <f t="shared" si="1"/>
        <v>200x160</v>
      </c>
      <c r="G26" s="125" t="str">
        <f t="shared" si="2"/>
        <v>BEAUTYREST_VIP_PILOW 200x160</v>
      </c>
      <c r="H26" s="168">
        <v>4580</v>
      </c>
      <c r="I26" s="125" t="s">
        <v>243</v>
      </c>
    </row>
    <row r="27" spans="1:9" ht="16.5" hidden="1" thickBot="1" x14ac:dyDescent="0.3">
      <c r="A27" s="214"/>
      <c r="B27" s="217"/>
      <c r="C27" s="206"/>
      <c r="D27" s="124">
        <v>200</v>
      </c>
      <c r="E27" s="124">
        <v>180</v>
      </c>
      <c r="F27" s="124" t="str">
        <f t="shared" si="1"/>
        <v>200x180</v>
      </c>
      <c r="G27" s="125" t="str">
        <f t="shared" si="2"/>
        <v>BEAUTYREST_VIP_PILOW 200x180</v>
      </c>
      <c r="H27" s="168">
        <v>4710</v>
      </c>
      <c r="I27" s="125" t="s">
        <v>244</v>
      </c>
    </row>
    <row r="28" spans="1:9" ht="16.5" hidden="1" thickBot="1" x14ac:dyDescent="0.3">
      <c r="A28" s="214"/>
      <c r="B28" s="217"/>
      <c r="C28" s="208"/>
      <c r="D28" s="124">
        <v>200</v>
      </c>
      <c r="E28" s="124">
        <v>200</v>
      </c>
      <c r="F28" s="124" t="str">
        <f t="shared" si="1"/>
        <v>200x200</v>
      </c>
      <c r="G28" s="125" t="str">
        <f t="shared" si="2"/>
        <v>BEAUTYREST_VIP_PILOW 200x200</v>
      </c>
      <c r="H28" s="168">
        <v>5190</v>
      </c>
      <c r="I28" s="125" t="s">
        <v>245</v>
      </c>
    </row>
    <row r="29" spans="1:9" x14ac:dyDescent="0.25">
      <c r="A29" s="214"/>
      <c r="B29" s="217"/>
      <c r="C29" s="205" t="s">
        <v>105</v>
      </c>
      <c r="D29" s="124">
        <v>190</v>
      </c>
      <c r="E29" s="124">
        <v>90</v>
      </c>
      <c r="F29" s="124" t="str">
        <f t="shared" si="1"/>
        <v>190x90</v>
      </c>
      <c r="G29" s="125" t="str">
        <f>CONCATENATE(C$29," ",D29,"x",E29)</f>
        <v>BEAUTYREST_PALACE1 190x90</v>
      </c>
      <c r="H29" s="168">
        <v>1845</v>
      </c>
      <c r="I29" s="125"/>
    </row>
    <row r="30" spans="1:9" x14ac:dyDescent="0.25">
      <c r="A30" s="214"/>
      <c r="B30" s="217"/>
      <c r="C30" s="206"/>
      <c r="D30" s="124">
        <v>190</v>
      </c>
      <c r="E30" s="124">
        <v>100</v>
      </c>
      <c r="F30" s="124" t="str">
        <f t="shared" si="1"/>
        <v>190x100</v>
      </c>
      <c r="G30" s="125" t="str">
        <f t="shared" ref="G30:G42" si="3">CONCATENATE(C$29," ",D30,"x",E30)</f>
        <v>BEAUTYREST_PALACE1 190x100</v>
      </c>
      <c r="H30" s="168">
        <v>2015</v>
      </c>
      <c r="I30" s="125"/>
    </row>
    <row r="31" spans="1:9" x14ac:dyDescent="0.25">
      <c r="A31" s="214"/>
      <c r="B31" s="217"/>
      <c r="C31" s="206"/>
      <c r="D31" s="124">
        <v>190</v>
      </c>
      <c r="E31" s="124">
        <v>120</v>
      </c>
      <c r="F31" s="124" t="str">
        <f t="shared" si="1"/>
        <v>190x120</v>
      </c>
      <c r="G31" s="125" t="str">
        <f t="shared" si="3"/>
        <v>BEAUTYREST_PALACE1 190x120</v>
      </c>
      <c r="H31" s="168">
        <v>2360</v>
      </c>
      <c r="I31" s="125"/>
    </row>
    <row r="32" spans="1:9" hidden="1" x14ac:dyDescent="0.25">
      <c r="A32" s="214"/>
      <c r="B32" s="217"/>
      <c r="C32" s="206"/>
      <c r="D32" s="124">
        <v>190</v>
      </c>
      <c r="E32" s="124">
        <v>140</v>
      </c>
      <c r="F32" s="124" t="str">
        <f t="shared" si="1"/>
        <v>190x140</v>
      </c>
      <c r="G32" s="125" t="str">
        <f t="shared" si="3"/>
        <v>BEAUTYREST_PALACE1 190x140</v>
      </c>
      <c r="H32" s="168">
        <v>2705</v>
      </c>
      <c r="I32" s="125" t="s">
        <v>246</v>
      </c>
    </row>
    <row r="33" spans="1:9" hidden="1" x14ac:dyDescent="0.25">
      <c r="A33" s="214"/>
      <c r="B33" s="217"/>
      <c r="C33" s="206"/>
      <c r="D33" s="124">
        <v>190</v>
      </c>
      <c r="E33" s="124">
        <v>160</v>
      </c>
      <c r="F33" s="124" t="str">
        <f t="shared" si="1"/>
        <v>190x160</v>
      </c>
      <c r="G33" s="125" t="str">
        <f t="shared" si="3"/>
        <v>BEAUTYREST_PALACE1 190x160</v>
      </c>
      <c r="H33" s="168">
        <v>3080</v>
      </c>
      <c r="I33" s="125" t="s">
        <v>247</v>
      </c>
    </row>
    <row r="34" spans="1:9" x14ac:dyDescent="0.25">
      <c r="A34" s="214"/>
      <c r="B34" s="217"/>
      <c r="C34" s="206"/>
      <c r="D34" s="124">
        <v>190</v>
      </c>
      <c r="E34" s="124">
        <v>180</v>
      </c>
      <c r="F34" s="124" t="str">
        <f t="shared" si="1"/>
        <v>190x180</v>
      </c>
      <c r="G34" s="125" t="str">
        <f t="shared" si="3"/>
        <v>BEAUTYREST_PALACE1 190x180</v>
      </c>
      <c r="H34" s="168">
        <v>3240</v>
      </c>
      <c r="I34" s="125"/>
    </row>
    <row r="35" spans="1:9" x14ac:dyDescent="0.25">
      <c r="A35" s="214"/>
      <c r="B35" s="217"/>
      <c r="C35" s="207"/>
      <c r="D35" s="124">
        <v>190</v>
      </c>
      <c r="E35" s="124">
        <v>200</v>
      </c>
      <c r="F35" s="124" t="str">
        <f t="shared" si="1"/>
        <v>190x200</v>
      </c>
      <c r="G35" s="125" t="str">
        <f t="shared" si="3"/>
        <v>BEAUTYREST_PALACE1 190x200</v>
      </c>
      <c r="H35" s="168"/>
      <c r="I35" s="125"/>
    </row>
    <row r="36" spans="1:9" hidden="1" x14ac:dyDescent="0.25">
      <c r="A36" s="214"/>
      <c r="B36" s="217"/>
      <c r="C36" s="206"/>
      <c r="D36" s="124">
        <v>200</v>
      </c>
      <c r="E36" s="124">
        <v>90</v>
      </c>
      <c r="F36" s="124" t="str">
        <f t="shared" si="1"/>
        <v>200x90</v>
      </c>
      <c r="G36" s="125" t="str">
        <f t="shared" si="3"/>
        <v>BEAUTYREST_PALACE1 200x90</v>
      </c>
      <c r="H36" s="168">
        <v>2030</v>
      </c>
      <c r="I36" s="125" t="s">
        <v>248</v>
      </c>
    </row>
    <row r="37" spans="1:9" hidden="1" x14ac:dyDescent="0.25">
      <c r="A37" s="214"/>
      <c r="B37" s="217"/>
      <c r="C37" s="206"/>
      <c r="D37" s="124">
        <v>200</v>
      </c>
      <c r="E37" s="124">
        <v>100</v>
      </c>
      <c r="F37" s="124" t="str">
        <f t="shared" si="1"/>
        <v>200x100</v>
      </c>
      <c r="G37" s="125" t="str">
        <f t="shared" si="3"/>
        <v>BEAUTYREST_PALACE1 200x100</v>
      </c>
      <c r="H37" s="168">
        <v>2220</v>
      </c>
      <c r="I37" s="125" t="s">
        <v>249</v>
      </c>
    </row>
    <row r="38" spans="1:9" ht="16.5" thickBot="1" x14ac:dyDescent="0.3">
      <c r="A38" s="214"/>
      <c r="B38" s="217"/>
      <c r="C38" s="206"/>
      <c r="D38" s="124">
        <v>200</v>
      </c>
      <c r="E38" s="124">
        <v>120</v>
      </c>
      <c r="F38" s="124" t="str">
        <f t="shared" si="1"/>
        <v>200x120</v>
      </c>
      <c r="G38" s="125" t="str">
        <f t="shared" si="3"/>
        <v>BEAUTYREST_PALACE1 200x120</v>
      </c>
      <c r="H38" s="168">
        <v>2595</v>
      </c>
      <c r="I38" s="125"/>
    </row>
    <row r="39" spans="1:9" ht="16.5" hidden="1" thickBot="1" x14ac:dyDescent="0.3">
      <c r="A39" s="214"/>
      <c r="B39" s="217"/>
      <c r="C39" s="206"/>
      <c r="D39" s="124">
        <v>200</v>
      </c>
      <c r="E39" s="124">
        <v>140</v>
      </c>
      <c r="F39" s="124" t="str">
        <f t="shared" si="1"/>
        <v>200x140</v>
      </c>
      <c r="G39" s="125" t="str">
        <f t="shared" si="3"/>
        <v>BEAUTYREST_PALACE1 200x140</v>
      </c>
      <c r="H39" s="168">
        <v>2974.7025000000003</v>
      </c>
      <c r="I39" s="125" t="s">
        <v>250</v>
      </c>
    </row>
    <row r="40" spans="1:9" ht="16.5" hidden="1" thickBot="1" x14ac:dyDescent="0.3">
      <c r="A40" s="214"/>
      <c r="B40" s="217"/>
      <c r="C40" s="206"/>
      <c r="D40" s="124">
        <v>200</v>
      </c>
      <c r="E40" s="124">
        <v>160</v>
      </c>
      <c r="F40" s="124" t="str">
        <f t="shared" si="1"/>
        <v>200x160</v>
      </c>
      <c r="G40" s="125" t="str">
        <f t="shared" si="3"/>
        <v>BEAUTYREST_PALACE1 200x160</v>
      </c>
      <c r="H40" s="168">
        <v>3385</v>
      </c>
      <c r="I40" s="125" t="s">
        <v>251</v>
      </c>
    </row>
    <row r="41" spans="1:9" ht="16.5" hidden="1" thickBot="1" x14ac:dyDescent="0.3">
      <c r="A41" s="214"/>
      <c r="B41" s="217"/>
      <c r="C41" s="206"/>
      <c r="D41" s="124">
        <v>200</v>
      </c>
      <c r="E41" s="124">
        <v>180</v>
      </c>
      <c r="F41" s="124" t="str">
        <f t="shared" si="1"/>
        <v>200x180</v>
      </c>
      <c r="G41" s="125" t="str">
        <f t="shared" si="3"/>
        <v>BEAUTYREST_PALACE1 200x180</v>
      </c>
      <c r="H41" s="168">
        <v>3480</v>
      </c>
      <c r="I41" s="125" t="s">
        <v>252</v>
      </c>
    </row>
    <row r="42" spans="1:9" ht="16.5" hidden="1" thickBot="1" x14ac:dyDescent="0.3">
      <c r="A42" s="214"/>
      <c r="B42" s="217"/>
      <c r="C42" s="208"/>
      <c r="D42" s="124">
        <v>200</v>
      </c>
      <c r="E42" s="124">
        <v>200</v>
      </c>
      <c r="F42" s="124" t="str">
        <f t="shared" si="1"/>
        <v>200x200</v>
      </c>
      <c r="G42" s="125" t="str">
        <f t="shared" si="3"/>
        <v>BEAUTYREST_PALACE1 200x200</v>
      </c>
      <c r="H42" s="168">
        <v>3840</v>
      </c>
      <c r="I42" s="125" t="s">
        <v>253</v>
      </c>
    </row>
    <row r="43" spans="1:9" x14ac:dyDescent="0.25">
      <c r="A43" s="214"/>
      <c r="B43" s="217"/>
      <c r="C43" s="205" t="s">
        <v>106</v>
      </c>
      <c r="D43" s="124">
        <v>190</v>
      </c>
      <c r="E43" s="124">
        <v>90</v>
      </c>
      <c r="F43" s="124" t="str">
        <f t="shared" si="1"/>
        <v>190x90</v>
      </c>
      <c r="G43" s="125" t="str">
        <f>CONCATENATE(C$43," ",D43,"x",E43)</f>
        <v>BEAUTYREST_PALACE2 190x90</v>
      </c>
      <c r="H43" s="168">
        <v>2175</v>
      </c>
      <c r="I43" s="125"/>
    </row>
    <row r="44" spans="1:9" x14ac:dyDescent="0.25">
      <c r="A44" s="214"/>
      <c r="B44" s="217"/>
      <c r="C44" s="206"/>
      <c r="D44" s="124">
        <v>190</v>
      </c>
      <c r="E44" s="124">
        <v>100</v>
      </c>
      <c r="F44" s="124" t="str">
        <f t="shared" si="1"/>
        <v>190x100</v>
      </c>
      <c r="G44" s="125" t="str">
        <f t="shared" ref="G44:G55" si="4">CONCATENATE(C$43," ",D44,"x",E44)</f>
        <v>BEAUTYREST_PALACE2 190x100</v>
      </c>
      <c r="H44" s="168">
        <v>2375</v>
      </c>
      <c r="I44" s="125"/>
    </row>
    <row r="45" spans="1:9" x14ac:dyDescent="0.25">
      <c r="A45" s="214"/>
      <c r="B45" s="217"/>
      <c r="C45" s="206"/>
      <c r="D45" s="124">
        <v>190</v>
      </c>
      <c r="E45" s="124">
        <v>120</v>
      </c>
      <c r="F45" s="124" t="str">
        <f t="shared" si="1"/>
        <v>190x120</v>
      </c>
      <c r="G45" s="125" t="str">
        <f t="shared" si="4"/>
        <v>BEAUTYREST_PALACE2 190x120</v>
      </c>
      <c r="H45" s="168">
        <v>2775</v>
      </c>
      <c r="I45" s="125"/>
    </row>
    <row r="46" spans="1:9" x14ac:dyDescent="0.25">
      <c r="A46" s="214"/>
      <c r="B46" s="217"/>
      <c r="C46" s="206"/>
      <c r="D46" s="124">
        <v>190</v>
      </c>
      <c r="E46" s="124">
        <v>140</v>
      </c>
      <c r="F46" s="124" t="str">
        <f t="shared" si="1"/>
        <v>190x140</v>
      </c>
      <c r="G46" s="125" t="str">
        <f t="shared" si="4"/>
        <v>BEAUTYREST_PALACE2 190x140</v>
      </c>
      <c r="H46" s="168">
        <v>3180</v>
      </c>
      <c r="I46" s="125"/>
    </row>
    <row r="47" spans="1:9" x14ac:dyDescent="0.25">
      <c r="A47" s="214"/>
      <c r="B47" s="217"/>
      <c r="C47" s="206"/>
      <c r="D47" s="124">
        <v>190</v>
      </c>
      <c r="E47" s="124">
        <v>160</v>
      </c>
      <c r="F47" s="124" t="str">
        <f t="shared" si="1"/>
        <v>190x160</v>
      </c>
      <c r="G47" s="125" t="str">
        <f t="shared" si="4"/>
        <v>BEAUTYREST_PALACE2 190x160</v>
      </c>
      <c r="H47" s="168">
        <v>3625</v>
      </c>
      <c r="I47" s="125"/>
    </row>
    <row r="48" spans="1:9" x14ac:dyDescent="0.25">
      <c r="A48" s="214"/>
      <c r="B48" s="217"/>
      <c r="C48" s="206"/>
      <c r="D48" s="124">
        <v>190</v>
      </c>
      <c r="E48" s="124">
        <v>180</v>
      </c>
      <c r="F48" s="124" t="str">
        <f t="shared" si="1"/>
        <v>190x180</v>
      </c>
      <c r="G48" s="125" t="str">
        <f t="shared" si="4"/>
        <v>BEAUTYREST_PALACE2 190x180</v>
      </c>
      <c r="H48" s="168">
        <v>3810</v>
      </c>
      <c r="I48" s="125"/>
    </row>
    <row r="49" spans="1:9" x14ac:dyDescent="0.25">
      <c r="A49" s="214"/>
      <c r="B49" s="217"/>
      <c r="C49" s="207"/>
      <c r="D49" s="124">
        <v>190</v>
      </c>
      <c r="E49" s="124">
        <v>200</v>
      </c>
      <c r="F49" s="124" t="str">
        <f t="shared" si="1"/>
        <v>190x200</v>
      </c>
      <c r="G49" s="125" t="str">
        <f t="shared" si="4"/>
        <v>BEAUTYREST_PALACE2 190x200</v>
      </c>
      <c r="H49" s="168"/>
      <c r="I49" s="125"/>
    </row>
    <row r="50" spans="1:9" x14ac:dyDescent="0.25">
      <c r="A50" s="214"/>
      <c r="B50" s="217"/>
      <c r="C50" s="206"/>
      <c r="D50" s="124">
        <v>200</v>
      </c>
      <c r="E50" s="124">
        <v>90</v>
      </c>
      <c r="F50" s="124" t="str">
        <f t="shared" si="1"/>
        <v>200x90</v>
      </c>
      <c r="G50" s="125" t="str">
        <f t="shared" si="4"/>
        <v>BEAUTYREST_PALACE2 200x90</v>
      </c>
      <c r="H50" s="168">
        <v>2390</v>
      </c>
      <c r="I50" s="125"/>
    </row>
    <row r="51" spans="1:9" x14ac:dyDescent="0.25">
      <c r="A51" s="214"/>
      <c r="B51" s="217"/>
      <c r="C51" s="206"/>
      <c r="D51" s="124">
        <v>200</v>
      </c>
      <c r="E51" s="124">
        <v>100</v>
      </c>
      <c r="F51" s="124" t="str">
        <f t="shared" si="1"/>
        <v>200x100</v>
      </c>
      <c r="G51" s="125" t="str">
        <f t="shared" si="4"/>
        <v>BEAUTYREST_PALACE2 200x100</v>
      </c>
      <c r="H51" s="168">
        <v>2610.3000000000002</v>
      </c>
      <c r="I51" s="125"/>
    </row>
    <row r="52" spans="1:9" x14ac:dyDescent="0.25">
      <c r="A52" s="214"/>
      <c r="B52" s="217"/>
      <c r="C52" s="206"/>
      <c r="D52" s="124">
        <v>200</v>
      </c>
      <c r="E52" s="124">
        <v>120</v>
      </c>
      <c r="F52" s="124" t="str">
        <f t="shared" si="1"/>
        <v>200x120</v>
      </c>
      <c r="G52" s="125" t="str">
        <f t="shared" si="4"/>
        <v>BEAUTYREST_PALACE2 200x120</v>
      </c>
      <c r="H52" s="168">
        <v>3054.9750000000004</v>
      </c>
      <c r="I52" s="125"/>
    </row>
    <row r="53" spans="1:9" x14ac:dyDescent="0.25">
      <c r="A53" s="214"/>
      <c r="B53" s="217"/>
      <c r="C53" s="206"/>
      <c r="D53" s="124">
        <v>200</v>
      </c>
      <c r="E53" s="124">
        <v>140</v>
      </c>
      <c r="F53" s="124" t="str">
        <f t="shared" si="1"/>
        <v>200x140</v>
      </c>
      <c r="G53" s="125" t="str">
        <f t="shared" si="4"/>
        <v>BEAUTYREST_PALACE2 200x140</v>
      </c>
      <c r="H53" s="168">
        <v>3499.65</v>
      </c>
      <c r="I53" s="125"/>
    </row>
    <row r="54" spans="1:9" x14ac:dyDescent="0.25">
      <c r="A54" s="214"/>
      <c r="B54" s="217"/>
      <c r="C54" s="206"/>
      <c r="D54" s="124">
        <v>200</v>
      </c>
      <c r="E54" s="124">
        <v>160</v>
      </c>
      <c r="F54" s="124" t="str">
        <f t="shared" si="1"/>
        <v>200x160</v>
      </c>
      <c r="G54" s="125" t="str">
        <f t="shared" si="4"/>
        <v>BEAUTYREST_PALACE2 200x160</v>
      </c>
      <c r="H54" s="168">
        <v>3984.7500000000005</v>
      </c>
      <c r="I54" s="125"/>
    </row>
    <row r="55" spans="1:9" x14ac:dyDescent="0.25">
      <c r="A55" s="214"/>
      <c r="B55" s="217"/>
      <c r="C55" s="206"/>
      <c r="D55" s="124">
        <v>200</v>
      </c>
      <c r="E55" s="124">
        <v>180</v>
      </c>
      <c r="F55" s="124" t="str">
        <f t="shared" si="1"/>
        <v>200x180</v>
      </c>
      <c r="G55" s="125" t="str">
        <f t="shared" si="4"/>
        <v>BEAUTYREST_PALACE2 200x180</v>
      </c>
      <c r="H55" s="168">
        <v>4095</v>
      </c>
      <c r="I55" s="125"/>
    </row>
    <row r="56" spans="1:9" ht="16.5" thickBot="1" x14ac:dyDescent="0.3">
      <c r="A56" s="214"/>
      <c r="B56" s="217"/>
      <c r="C56" s="208"/>
      <c r="D56" s="124">
        <v>200</v>
      </c>
      <c r="E56" s="124">
        <v>200</v>
      </c>
      <c r="F56" s="124" t="str">
        <f t="shared" si="1"/>
        <v>200x200</v>
      </c>
      <c r="G56" s="125" t="str">
        <f>CONCATENATE(C$43," ",D56,"x",E56)</f>
        <v>BEAUTYREST_PALACE2 200x200</v>
      </c>
      <c r="H56" s="168">
        <v>4515</v>
      </c>
      <c r="I56" s="125"/>
    </row>
    <row r="57" spans="1:9" ht="15.75" customHeight="1" x14ac:dyDescent="0.25">
      <c r="A57" s="214"/>
      <c r="B57" s="217"/>
      <c r="C57" s="222" t="s">
        <v>107</v>
      </c>
      <c r="D57" s="124">
        <v>190</v>
      </c>
      <c r="E57" s="124">
        <v>90</v>
      </c>
      <c r="F57" s="124" t="str">
        <f t="shared" si="1"/>
        <v>190x90</v>
      </c>
      <c r="G57" s="125" t="str">
        <f>CONCATENATE(C$57," ",D57,"x",E57)</f>
        <v>BEAUTYREST_EMINENCE 190x90</v>
      </c>
      <c r="H57" s="168">
        <v>3370</v>
      </c>
      <c r="I57" s="125"/>
    </row>
    <row r="58" spans="1:9" ht="15.75" customHeight="1" x14ac:dyDescent="0.25">
      <c r="A58" s="214"/>
      <c r="B58" s="217"/>
      <c r="C58" s="223"/>
      <c r="D58" s="124">
        <v>190</v>
      </c>
      <c r="E58" s="124">
        <v>100</v>
      </c>
      <c r="F58" s="124" t="str">
        <f t="shared" si="1"/>
        <v>190x100</v>
      </c>
      <c r="G58" s="125" t="str">
        <f t="shared" ref="G58:G73" si="5">CONCATENATE(C$57," ",D58,"x",E58)</f>
        <v>BEAUTYREST_EMINENCE 190x100</v>
      </c>
      <c r="H58" s="168">
        <v>3640</v>
      </c>
      <c r="I58" s="125"/>
    </row>
    <row r="59" spans="1:9" x14ac:dyDescent="0.25">
      <c r="A59" s="214"/>
      <c r="B59" s="217"/>
      <c r="C59" s="207"/>
      <c r="D59" s="124">
        <v>190</v>
      </c>
      <c r="E59" s="124">
        <v>110</v>
      </c>
      <c r="F59" s="124" t="str">
        <f t="shared" si="1"/>
        <v>190x110</v>
      </c>
      <c r="G59" s="125" t="str">
        <f t="shared" si="5"/>
        <v>BEAUTYREST_EMINENCE 190x110</v>
      </c>
      <c r="H59" s="168"/>
      <c r="I59" s="125"/>
    </row>
    <row r="60" spans="1:9" ht="14.25" customHeight="1" x14ac:dyDescent="0.25">
      <c r="A60" s="214"/>
      <c r="B60" s="217"/>
      <c r="C60" s="223"/>
      <c r="D60" s="124">
        <v>190</v>
      </c>
      <c r="E60" s="124">
        <v>120</v>
      </c>
      <c r="F60" s="124" t="str">
        <f t="shared" si="1"/>
        <v>190x120</v>
      </c>
      <c r="G60" s="125" t="str">
        <f t="shared" si="5"/>
        <v>BEAUTYREST_EMINENCE 190x120</v>
      </c>
      <c r="H60" s="168">
        <v>5140</v>
      </c>
      <c r="I60" s="125"/>
    </row>
    <row r="61" spans="1:9" ht="15.75" customHeight="1" x14ac:dyDescent="0.25">
      <c r="A61" s="214"/>
      <c r="B61" s="217"/>
      <c r="C61" s="223"/>
      <c r="D61" s="124">
        <v>190</v>
      </c>
      <c r="E61" s="124">
        <v>140</v>
      </c>
      <c r="F61" s="124" t="str">
        <f t="shared" si="1"/>
        <v>190x140</v>
      </c>
      <c r="G61" s="125" t="str">
        <f t="shared" si="5"/>
        <v>BEAUTYREST_EMINENCE 190x140</v>
      </c>
      <c r="H61" s="168">
        <v>5480</v>
      </c>
      <c r="I61" s="125"/>
    </row>
    <row r="62" spans="1:9" ht="15.75" customHeight="1" x14ac:dyDescent="0.25">
      <c r="A62" s="214"/>
      <c r="B62" s="217"/>
      <c r="C62" s="223"/>
      <c r="D62" s="124">
        <v>190</v>
      </c>
      <c r="E62" s="124">
        <v>160</v>
      </c>
      <c r="F62" s="124" t="str">
        <f t="shared" si="1"/>
        <v>190x160</v>
      </c>
      <c r="G62" s="125" t="str">
        <f t="shared" si="5"/>
        <v>BEAUTYREST_EMINENCE 190x160</v>
      </c>
      <c r="H62" s="168">
        <v>5900</v>
      </c>
      <c r="I62" s="125"/>
    </row>
    <row r="63" spans="1:9" ht="15.75" customHeight="1" x14ac:dyDescent="0.25">
      <c r="A63" s="214"/>
      <c r="B63" s="217"/>
      <c r="C63" s="223"/>
      <c r="D63" s="124">
        <v>190</v>
      </c>
      <c r="E63" s="124">
        <v>180</v>
      </c>
      <c r="F63" s="124" t="str">
        <f t="shared" si="1"/>
        <v>190x180</v>
      </c>
      <c r="G63" s="125" t="str">
        <f t="shared" si="5"/>
        <v>BEAUTYREST_EMINENCE 190x180</v>
      </c>
      <c r="H63" s="168">
        <v>6270</v>
      </c>
      <c r="I63" s="125"/>
    </row>
    <row r="64" spans="1:9" x14ac:dyDescent="0.25">
      <c r="A64" s="214"/>
      <c r="B64" s="217"/>
      <c r="C64" s="207"/>
      <c r="D64" s="124">
        <v>190</v>
      </c>
      <c r="E64" s="124">
        <v>200</v>
      </c>
      <c r="F64" s="124" t="str">
        <f t="shared" si="1"/>
        <v>190x200</v>
      </c>
      <c r="G64" s="125" t="str">
        <f t="shared" si="5"/>
        <v>BEAUTYREST_EMINENCE 190x200</v>
      </c>
      <c r="H64" s="168"/>
      <c r="I64" s="125"/>
    </row>
    <row r="65" spans="1:9" ht="15.75" hidden="1" customHeight="1" x14ac:dyDescent="0.25">
      <c r="A65" s="214"/>
      <c r="B65" s="217"/>
      <c r="C65" s="223"/>
      <c r="D65" s="124">
        <v>200</v>
      </c>
      <c r="E65" s="124">
        <v>90</v>
      </c>
      <c r="F65" s="124" t="str">
        <f t="shared" si="1"/>
        <v>200x90</v>
      </c>
      <c r="G65" s="125" t="str">
        <f t="shared" si="5"/>
        <v>BEAUTYREST_EMINENCE 200x90</v>
      </c>
      <c r="H65" s="168">
        <v>3400</v>
      </c>
      <c r="I65" s="125" t="s">
        <v>254</v>
      </c>
    </row>
    <row r="66" spans="1:9" ht="15.75" hidden="1" customHeight="1" x14ac:dyDescent="0.25">
      <c r="A66" s="214"/>
      <c r="B66" s="217"/>
      <c r="C66" s="223"/>
      <c r="D66" s="124">
        <v>200</v>
      </c>
      <c r="E66" s="124">
        <v>100</v>
      </c>
      <c r="F66" s="124" t="str">
        <f t="shared" si="1"/>
        <v>200x100</v>
      </c>
      <c r="G66" s="125" t="str">
        <f t="shared" si="5"/>
        <v>BEAUTYREST_EMINENCE 200x100</v>
      </c>
      <c r="H66" s="168">
        <v>3660</v>
      </c>
      <c r="I66" s="125" t="s">
        <v>255</v>
      </c>
    </row>
    <row r="67" spans="1:9" ht="15.75" customHeight="1" x14ac:dyDescent="0.25">
      <c r="A67" s="214"/>
      <c r="B67" s="217"/>
      <c r="C67" s="223"/>
      <c r="D67" s="124">
        <v>200</v>
      </c>
      <c r="E67" s="124">
        <v>110</v>
      </c>
      <c r="F67" s="124" t="str">
        <f t="shared" ref="F67:F130" si="6">+CONCATENATE((D67),"x",(E67))</f>
        <v>200x110</v>
      </c>
      <c r="G67" s="125" t="str">
        <f t="shared" si="5"/>
        <v>BEAUTYREST_EMINENCE 200x110</v>
      </c>
      <c r="H67" s="168">
        <v>4370</v>
      </c>
      <c r="I67" s="125"/>
    </row>
    <row r="68" spans="1:9" ht="15.75" hidden="1" customHeight="1" x14ac:dyDescent="0.25">
      <c r="A68" s="214"/>
      <c r="B68" s="217"/>
      <c r="C68" s="223"/>
      <c r="D68" s="124">
        <v>200</v>
      </c>
      <c r="E68" s="124">
        <v>120</v>
      </c>
      <c r="F68" s="124" t="str">
        <f t="shared" si="6"/>
        <v>200x120</v>
      </c>
      <c r="G68" s="125" t="str">
        <f t="shared" si="5"/>
        <v>BEAUTYREST_EMINENCE 200x120</v>
      </c>
      <c r="H68" s="168">
        <v>5170</v>
      </c>
      <c r="I68" s="125" t="s">
        <v>256</v>
      </c>
    </row>
    <row r="69" spans="1:9" ht="15.75" customHeight="1" x14ac:dyDescent="0.25">
      <c r="A69" s="214"/>
      <c r="B69" s="217"/>
      <c r="C69" s="223"/>
      <c r="D69" s="124">
        <v>200</v>
      </c>
      <c r="E69" s="124">
        <v>140</v>
      </c>
      <c r="F69" s="124" t="str">
        <f t="shared" si="6"/>
        <v>200x140</v>
      </c>
      <c r="G69" s="125" t="str">
        <f t="shared" si="5"/>
        <v>BEAUTYREST_EMINENCE 200x140</v>
      </c>
      <c r="H69" s="168">
        <v>5530</v>
      </c>
      <c r="I69" s="125"/>
    </row>
    <row r="70" spans="1:9" ht="15.75" customHeight="1" x14ac:dyDescent="0.25">
      <c r="A70" s="214"/>
      <c r="B70" s="217"/>
      <c r="C70" s="223"/>
      <c r="D70" s="124">
        <v>200</v>
      </c>
      <c r="E70" s="124">
        <v>160</v>
      </c>
      <c r="F70" s="124" t="str">
        <f t="shared" si="6"/>
        <v>200x160</v>
      </c>
      <c r="G70" s="125" t="str">
        <f t="shared" si="5"/>
        <v>BEAUTYREST_EMINENCE 200x160</v>
      </c>
      <c r="H70" s="168">
        <v>5950</v>
      </c>
      <c r="I70" s="125"/>
    </row>
    <row r="71" spans="1:9" ht="15" hidden="1" customHeight="1" x14ac:dyDescent="0.25">
      <c r="A71" s="214"/>
      <c r="B71" s="217"/>
      <c r="C71" s="223"/>
      <c r="D71" s="124">
        <v>200</v>
      </c>
      <c r="E71" s="124">
        <v>180</v>
      </c>
      <c r="F71" s="124" t="str">
        <f t="shared" si="6"/>
        <v>200x180</v>
      </c>
      <c r="G71" s="125" t="str">
        <f t="shared" si="5"/>
        <v>BEAUTYREST_EMINENCE 200x180</v>
      </c>
      <c r="H71" s="168">
        <v>6350</v>
      </c>
      <c r="I71" s="125" t="s">
        <v>257</v>
      </c>
    </row>
    <row r="72" spans="1:9" ht="15.75" hidden="1" customHeight="1" x14ac:dyDescent="0.25">
      <c r="A72" s="214"/>
      <c r="B72" s="217"/>
      <c r="C72" s="223"/>
      <c r="D72" s="124">
        <v>200</v>
      </c>
      <c r="E72" s="124">
        <v>200</v>
      </c>
      <c r="F72" s="124" t="str">
        <f t="shared" si="6"/>
        <v>200x200</v>
      </c>
      <c r="G72" s="125" t="str">
        <f t="shared" si="5"/>
        <v>BEAUTYREST_EMINENCE 200x200</v>
      </c>
      <c r="H72" s="168">
        <v>7400</v>
      </c>
      <c r="I72" s="125" t="s">
        <v>258</v>
      </c>
    </row>
    <row r="73" spans="1:9" ht="16.5" customHeight="1" thickBot="1" x14ac:dyDescent="0.3">
      <c r="A73" s="214"/>
      <c r="B73" s="217"/>
      <c r="C73" s="224"/>
      <c r="D73" s="124">
        <v>210</v>
      </c>
      <c r="E73" s="124">
        <v>200</v>
      </c>
      <c r="F73" s="124" t="str">
        <f t="shared" si="6"/>
        <v>210x200</v>
      </c>
      <c r="G73" s="125" t="str">
        <f t="shared" si="5"/>
        <v>BEAUTYREST_EMINENCE 210x200</v>
      </c>
      <c r="H73" s="168">
        <v>7750</v>
      </c>
      <c r="I73" s="125"/>
    </row>
    <row r="74" spans="1:9" x14ac:dyDescent="0.25">
      <c r="A74" s="214"/>
      <c r="B74" s="217"/>
      <c r="C74" s="205" t="s">
        <v>108</v>
      </c>
      <c r="D74" s="124">
        <v>190</v>
      </c>
      <c r="E74" s="124">
        <v>90</v>
      </c>
      <c r="F74" s="124" t="str">
        <f t="shared" si="6"/>
        <v>190x90</v>
      </c>
      <c r="G74" s="125" t="str">
        <f>CONCATENATE(C$74," ",D74,"x",E74)</f>
        <v>BEAUTYREST_SIGNATURE 190x90</v>
      </c>
      <c r="H74" s="168">
        <v>3810</v>
      </c>
      <c r="I74" s="125"/>
    </row>
    <row r="75" spans="1:9" x14ac:dyDescent="0.25">
      <c r="A75" s="214"/>
      <c r="B75" s="217"/>
      <c r="C75" s="206"/>
      <c r="D75" s="124">
        <v>190</v>
      </c>
      <c r="E75" s="124">
        <v>100</v>
      </c>
      <c r="F75" s="124" t="str">
        <f t="shared" si="6"/>
        <v>190x100</v>
      </c>
      <c r="G75" s="125" t="str">
        <f t="shared" ref="G75:G90" si="7">CONCATENATE(C$74," ",D75,"x",E75)</f>
        <v>BEAUTYREST_SIGNATURE 190x100</v>
      </c>
      <c r="H75" s="168">
        <v>4430</v>
      </c>
      <c r="I75" s="125"/>
    </row>
    <row r="76" spans="1:9" x14ac:dyDescent="0.25">
      <c r="A76" s="214"/>
      <c r="B76" s="217"/>
      <c r="C76" s="207"/>
      <c r="D76" s="124">
        <v>190</v>
      </c>
      <c r="E76" s="124">
        <v>110</v>
      </c>
      <c r="F76" s="124" t="str">
        <f t="shared" si="6"/>
        <v>190x110</v>
      </c>
      <c r="G76" s="125" t="str">
        <f t="shared" si="7"/>
        <v>BEAUTYREST_SIGNATURE 190x110</v>
      </c>
      <c r="H76" s="168"/>
      <c r="I76" s="125"/>
    </row>
    <row r="77" spans="1:9" x14ac:dyDescent="0.25">
      <c r="A77" s="214"/>
      <c r="B77" s="217"/>
      <c r="C77" s="206"/>
      <c r="D77" s="124">
        <v>190</v>
      </c>
      <c r="E77" s="124">
        <v>120</v>
      </c>
      <c r="F77" s="124" t="str">
        <f t="shared" si="6"/>
        <v>190x120</v>
      </c>
      <c r="G77" s="125" t="str">
        <f t="shared" si="7"/>
        <v>BEAUTYREST_SIGNATURE 190x120</v>
      </c>
      <c r="H77" s="168">
        <v>5120</v>
      </c>
      <c r="I77" s="125"/>
    </row>
    <row r="78" spans="1:9" x14ac:dyDescent="0.25">
      <c r="A78" s="214"/>
      <c r="B78" s="217"/>
      <c r="C78" s="206"/>
      <c r="D78" s="124">
        <v>190</v>
      </c>
      <c r="E78" s="124">
        <v>140</v>
      </c>
      <c r="F78" s="124" t="str">
        <f t="shared" si="6"/>
        <v>190x140</v>
      </c>
      <c r="G78" s="125" t="str">
        <f t="shared" si="7"/>
        <v>BEAUTYREST_SIGNATURE 190x140</v>
      </c>
      <c r="H78" s="168">
        <v>5800</v>
      </c>
      <c r="I78" s="125"/>
    </row>
    <row r="79" spans="1:9" x14ac:dyDescent="0.25">
      <c r="A79" s="214"/>
      <c r="B79" s="217"/>
      <c r="C79" s="206"/>
      <c r="D79" s="124">
        <v>190</v>
      </c>
      <c r="E79" s="124">
        <v>160</v>
      </c>
      <c r="F79" s="124" t="str">
        <f t="shared" si="6"/>
        <v>190x160</v>
      </c>
      <c r="G79" s="125" t="str">
        <f t="shared" si="7"/>
        <v>BEAUTYREST_SIGNATURE 190x160</v>
      </c>
      <c r="H79" s="168">
        <v>6470</v>
      </c>
      <c r="I79" s="125"/>
    </row>
    <row r="80" spans="1:9" x14ac:dyDescent="0.25">
      <c r="A80" s="214"/>
      <c r="B80" s="217"/>
      <c r="C80" s="206"/>
      <c r="D80" s="124">
        <v>190</v>
      </c>
      <c r="E80" s="124">
        <v>180</v>
      </c>
      <c r="F80" s="124" t="str">
        <f t="shared" si="6"/>
        <v>190x180</v>
      </c>
      <c r="G80" s="125" t="str">
        <f t="shared" si="7"/>
        <v>BEAUTYREST_SIGNATURE 190x180</v>
      </c>
      <c r="H80" s="168">
        <v>7200</v>
      </c>
      <c r="I80" s="125"/>
    </row>
    <row r="81" spans="1:9" x14ac:dyDescent="0.25">
      <c r="A81" s="214"/>
      <c r="B81" s="217"/>
      <c r="C81" s="207"/>
      <c r="D81" s="124">
        <v>190</v>
      </c>
      <c r="E81" s="124">
        <v>200</v>
      </c>
      <c r="F81" s="124" t="str">
        <f t="shared" si="6"/>
        <v>190x200</v>
      </c>
      <c r="G81" s="125" t="str">
        <f t="shared" si="7"/>
        <v>BEAUTYREST_SIGNATURE 190x200</v>
      </c>
      <c r="H81" s="168"/>
      <c r="I81" s="125"/>
    </row>
    <row r="82" spans="1:9" x14ac:dyDescent="0.25">
      <c r="A82" s="214"/>
      <c r="B82" s="217"/>
      <c r="C82" s="206"/>
      <c r="D82" s="124">
        <v>200</v>
      </c>
      <c r="E82" s="124">
        <v>90</v>
      </c>
      <c r="F82" s="124" t="str">
        <f t="shared" si="6"/>
        <v>200x90</v>
      </c>
      <c r="G82" s="125" t="str">
        <f t="shared" si="7"/>
        <v>BEAUTYREST_SIGNATURE 200x90</v>
      </c>
      <c r="H82" s="168">
        <v>3880</v>
      </c>
      <c r="I82" s="125"/>
    </row>
    <row r="83" spans="1:9" x14ac:dyDescent="0.25">
      <c r="A83" s="214"/>
      <c r="B83" s="217"/>
      <c r="C83" s="206"/>
      <c r="D83" s="124">
        <v>200</v>
      </c>
      <c r="E83" s="124">
        <v>100</v>
      </c>
      <c r="F83" s="124" t="str">
        <f t="shared" si="6"/>
        <v>200x100</v>
      </c>
      <c r="G83" s="125" t="str">
        <f t="shared" si="7"/>
        <v>BEAUTYREST_SIGNATURE 200x100</v>
      </c>
      <c r="H83" s="168">
        <v>4430</v>
      </c>
      <c r="I83" s="125"/>
    </row>
    <row r="84" spans="1:9" x14ac:dyDescent="0.25">
      <c r="A84" s="214"/>
      <c r="B84" s="217"/>
      <c r="C84" s="206"/>
      <c r="D84" s="124">
        <v>200</v>
      </c>
      <c r="E84" s="124">
        <v>110</v>
      </c>
      <c r="F84" s="124" t="str">
        <f t="shared" si="6"/>
        <v>200x110</v>
      </c>
      <c r="G84" s="125" t="str">
        <f t="shared" si="7"/>
        <v>BEAUTYREST_SIGNATURE 200x110</v>
      </c>
      <c r="H84" s="168">
        <v>4820</v>
      </c>
      <c r="I84" s="125"/>
    </row>
    <row r="85" spans="1:9" x14ac:dyDescent="0.25">
      <c r="A85" s="214"/>
      <c r="B85" s="217"/>
      <c r="C85" s="206"/>
      <c r="D85" s="124">
        <v>200</v>
      </c>
      <c r="E85" s="124">
        <v>120</v>
      </c>
      <c r="F85" s="124" t="str">
        <f t="shared" si="6"/>
        <v>200x120</v>
      </c>
      <c r="G85" s="125" t="str">
        <f t="shared" si="7"/>
        <v>BEAUTYREST_SIGNATURE 200x120</v>
      </c>
      <c r="H85" s="168">
        <v>5160</v>
      </c>
      <c r="I85" s="125"/>
    </row>
    <row r="86" spans="1:9" x14ac:dyDescent="0.25">
      <c r="A86" s="214"/>
      <c r="B86" s="217"/>
      <c r="C86" s="206"/>
      <c r="D86" s="124">
        <v>200</v>
      </c>
      <c r="E86" s="124">
        <v>140</v>
      </c>
      <c r="F86" s="124" t="str">
        <f t="shared" si="6"/>
        <v>200x140</v>
      </c>
      <c r="G86" s="125" t="str">
        <f t="shared" si="7"/>
        <v>BEAUTYREST_SIGNATURE 200x140</v>
      </c>
      <c r="H86" s="168">
        <v>5830</v>
      </c>
      <c r="I86" s="125"/>
    </row>
    <row r="87" spans="1:9" x14ac:dyDescent="0.25">
      <c r="A87" s="214"/>
      <c r="B87" s="217"/>
      <c r="C87" s="206"/>
      <c r="D87" s="124">
        <v>200</v>
      </c>
      <c r="E87" s="124">
        <v>160</v>
      </c>
      <c r="F87" s="124" t="str">
        <f t="shared" si="6"/>
        <v>200x160</v>
      </c>
      <c r="G87" s="125" t="str">
        <f t="shared" si="7"/>
        <v>BEAUTYREST_SIGNATURE 200x160</v>
      </c>
      <c r="H87" s="168">
        <v>6520</v>
      </c>
      <c r="I87" s="125"/>
    </row>
    <row r="88" spans="1:9" hidden="1" x14ac:dyDescent="0.25">
      <c r="A88" s="214"/>
      <c r="B88" s="217"/>
      <c r="C88" s="206"/>
      <c r="D88" s="124">
        <v>200</v>
      </c>
      <c r="E88" s="124">
        <v>180</v>
      </c>
      <c r="F88" s="124" t="str">
        <f t="shared" si="6"/>
        <v>200x180</v>
      </c>
      <c r="G88" s="125" t="str">
        <f t="shared" si="7"/>
        <v>BEAUTYREST_SIGNATURE 200x180</v>
      </c>
      <c r="H88" s="168">
        <v>7210</v>
      </c>
      <c r="I88" s="125" t="s">
        <v>259</v>
      </c>
    </row>
    <row r="89" spans="1:9" hidden="1" x14ac:dyDescent="0.25">
      <c r="A89" s="214"/>
      <c r="B89" s="217"/>
      <c r="C89" s="206"/>
      <c r="D89" s="124">
        <v>200</v>
      </c>
      <c r="E89" s="124">
        <v>200</v>
      </c>
      <c r="F89" s="124" t="str">
        <f t="shared" si="6"/>
        <v>200x200</v>
      </c>
      <c r="G89" s="125" t="str">
        <f t="shared" si="7"/>
        <v>BEAUTYREST_SIGNATURE 200x200</v>
      </c>
      <c r="H89" s="168">
        <v>8120</v>
      </c>
      <c r="I89" s="125" t="s">
        <v>260</v>
      </c>
    </row>
    <row r="90" spans="1:9" ht="16.5" thickBot="1" x14ac:dyDescent="0.3">
      <c r="A90" s="214"/>
      <c r="B90" s="217"/>
      <c r="C90" s="208"/>
      <c r="D90" s="124">
        <v>210</v>
      </c>
      <c r="E90" s="124">
        <v>200</v>
      </c>
      <c r="F90" s="124" t="str">
        <f t="shared" si="6"/>
        <v>210x200</v>
      </c>
      <c r="G90" s="125" t="str">
        <f t="shared" si="7"/>
        <v>BEAUTYREST_SIGNATURE 210x200</v>
      </c>
      <c r="H90" s="168">
        <v>8500</v>
      </c>
      <c r="I90" s="125"/>
    </row>
    <row r="91" spans="1:9" hidden="1" x14ac:dyDescent="0.25">
      <c r="A91" s="214"/>
      <c r="B91" s="217"/>
      <c r="C91" s="205" t="s">
        <v>110</v>
      </c>
      <c r="D91" s="124">
        <v>190</v>
      </c>
      <c r="E91" s="124">
        <v>80</v>
      </c>
      <c r="F91" s="124" t="str">
        <f t="shared" si="6"/>
        <v>190x80</v>
      </c>
      <c r="G91" s="125" t="str">
        <f t="shared" ref="G91:G106" si="8">CONCATENATE(C$91," ",D91,"x",E91)</f>
        <v>SIM_HOTEL_LUXE 190x80</v>
      </c>
      <c r="H91" s="168">
        <v>995.1</v>
      </c>
      <c r="I91" s="125" t="s">
        <v>261</v>
      </c>
    </row>
    <row r="92" spans="1:9" hidden="1" x14ac:dyDescent="0.25">
      <c r="A92" s="214"/>
      <c r="B92" s="217"/>
      <c r="C92" s="206"/>
      <c r="D92" s="124">
        <v>190</v>
      </c>
      <c r="E92" s="124">
        <v>90</v>
      </c>
      <c r="F92" s="124" t="str">
        <f t="shared" si="6"/>
        <v>190x90</v>
      </c>
      <c r="G92" s="125" t="str">
        <f t="shared" si="8"/>
        <v>SIM_HOTEL_LUXE 190x90</v>
      </c>
      <c r="H92" s="168">
        <v>995.1</v>
      </c>
      <c r="I92" s="125" t="s">
        <v>262</v>
      </c>
    </row>
    <row r="93" spans="1:9" hidden="1" x14ac:dyDescent="0.25">
      <c r="A93" s="214"/>
      <c r="B93" s="217"/>
      <c r="C93" s="206"/>
      <c r="D93" s="124">
        <v>190</v>
      </c>
      <c r="E93" s="124">
        <v>100</v>
      </c>
      <c r="F93" s="124" t="str">
        <f t="shared" si="6"/>
        <v>190x100</v>
      </c>
      <c r="G93" s="125" t="str">
        <f t="shared" si="8"/>
        <v>SIM_HOTEL_LUXE 190x100</v>
      </c>
      <c r="H93" s="168">
        <v>1144.9000000000001</v>
      </c>
      <c r="I93" s="125" t="s">
        <v>263</v>
      </c>
    </row>
    <row r="94" spans="1:9" hidden="1" x14ac:dyDescent="0.25">
      <c r="A94" s="214"/>
      <c r="B94" s="217"/>
      <c r="C94" s="206"/>
      <c r="D94" s="124">
        <v>190</v>
      </c>
      <c r="E94" s="124">
        <v>120</v>
      </c>
      <c r="F94" s="124" t="str">
        <f t="shared" si="6"/>
        <v>190x120</v>
      </c>
      <c r="G94" s="125" t="str">
        <f t="shared" si="8"/>
        <v>SIM_HOTEL_LUXE 190x120</v>
      </c>
      <c r="H94" s="168">
        <v>1240</v>
      </c>
      <c r="I94" s="125" t="s">
        <v>264</v>
      </c>
    </row>
    <row r="95" spans="1:9" hidden="1" x14ac:dyDescent="0.25">
      <c r="A95" s="214"/>
      <c r="B95" s="217"/>
      <c r="C95" s="206"/>
      <c r="D95" s="124">
        <v>190</v>
      </c>
      <c r="E95" s="124">
        <v>140</v>
      </c>
      <c r="F95" s="124" t="str">
        <f t="shared" si="6"/>
        <v>190x140</v>
      </c>
      <c r="G95" s="125" t="str">
        <f t="shared" si="8"/>
        <v>SIM_HOTEL_LUXE 190x140</v>
      </c>
      <c r="H95" s="168">
        <v>1410</v>
      </c>
      <c r="I95" s="125" t="s">
        <v>265</v>
      </c>
    </row>
    <row r="96" spans="1:9" hidden="1" x14ac:dyDescent="0.25">
      <c r="A96" s="214"/>
      <c r="B96" s="217"/>
      <c r="C96" s="206"/>
      <c r="D96" s="124">
        <v>190</v>
      </c>
      <c r="E96" s="124">
        <v>160</v>
      </c>
      <c r="F96" s="124" t="str">
        <f t="shared" si="6"/>
        <v>190x160</v>
      </c>
      <c r="G96" s="125" t="str">
        <f t="shared" si="8"/>
        <v>SIM_HOTEL_LUXE 190x160</v>
      </c>
      <c r="H96" s="168">
        <v>1585</v>
      </c>
      <c r="I96" s="125" t="s">
        <v>266</v>
      </c>
    </row>
    <row r="97" spans="1:9" x14ac:dyDescent="0.25">
      <c r="A97" s="214"/>
      <c r="B97" s="217"/>
      <c r="C97" s="206"/>
      <c r="D97" s="124">
        <v>190</v>
      </c>
      <c r="E97" s="124">
        <v>180</v>
      </c>
      <c r="F97" s="124" t="str">
        <f t="shared" si="6"/>
        <v>190x180</v>
      </c>
      <c r="G97" s="125" t="str">
        <f t="shared" si="8"/>
        <v>SIM_HOTEL_LUXE 190x180</v>
      </c>
      <c r="H97" s="168">
        <v>1740</v>
      </c>
      <c r="I97" s="125"/>
    </row>
    <row r="98" spans="1:9" x14ac:dyDescent="0.25">
      <c r="A98" s="214"/>
      <c r="B98" s="217"/>
      <c r="C98" s="207"/>
      <c r="D98" s="124">
        <v>190</v>
      </c>
      <c r="E98" s="124">
        <v>200</v>
      </c>
      <c r="F98" s="124" t="str">
        <f t="shared" si="6"/>
        <v>190x200</v>
      </c>
      <c r="G98" s="125" t="str">
        <f t="shared" si="8"/>
        <v>SIM_HOTEL_LUXE 190x200</v>
      </c>
      <c r="H98" s="168"/>
      <c r="I98" s="125"/>
    </row>
    <row r="99" spans="1:9" hidden="1" x14ac:dyDescent="0.25">
      <c r="A99" s="214"/>
      <c r="B99" s="217"/>
      <c r="C99" s="206"/>
      <c r="D99" s="124">
        <v>200</v>
      </c>
      <c r="E99" s="124">
        <v>80</v>
      </c>
      <c r="F99" s="124" t="str">
        <f t="shared" si="6"/>
        <v>200x80</v>
      </c>
      <c r="G99" s="125" t="str">
        <f t="shared" si="8"/>
        <v>SIM_HOTEL_LUXE 200x80</v>
      </c>
      <c r="H99" s="168">
        <v>1094.6100000000001</v>
      </c>
      <c r="I99" s="125" t="s">
        <v>267</v>
      </c>
    </row>
    <row r="100" spans="1:9" hidden="1" x14ac:dyDescent="0.25">
      <c r="A100" s="214"/>
      <c r="B100" s="217"/>
      <c r="C100" s="206"/>
      <c r="D100" s="124">
        <v>200</v>
      </c>
      <c r="E100" s="124">
        <v>90</v>
      </c>
      <c r="F100" s="124" t="str">
        <f t="shared" si="6"/>
        <v>200x90</v>
      </c>
      <c r="G100" s="125" t="str">
        <f t="shared" si="8"/>
        <v>SIM_HOTEL_LUXE 200x90</v>
      </c>
      <c r="H100" s="168">
        <v>1094.6100000000001</v>
      </c>
      <c r="I100" s="125" t="s">
        <v>268</v>
      </c>
    </row>
    <row r="101" spans="1:9" hidden="1" x14ac:dyDescent="0.25">
      <c r="A101" s="214"/>
      <c r="B101" s="217"/>
      <c r="C101" s="206"/>
      <c r="D101" s="124">
        <v>200</v>
      </c>
      <c r="E101" s="124">
        <v>100</v>
      </c>
      <c r="F101" s="124" t="str">
        <f t="shared" si="6"/>
        <v>200x100</v>
      </c>
      <c r="G101" s="125" t="str">
        <f t="shared" si="8"/>
        <v>SIM_HOTEL_LUXE 200x100</v>
      </c>
      <c r="H101" s="168">
        <v>1260</v>
      </c>
      <c r="I101" s="125" t="s">
        <v>269</v>
      </c>
    </row>
    <row r="102" spans="1:9" hidden="1" x14ac:dyDescent="0.25">
      <c r="A102" s="214"/>
      <c r="B102" s="217"/>
      <c r="C102" s="206"/>
      <c r="D102" s="124">
        <v>200</v>
      </c>
      <c r="E102" s="124">
        <v>120</v>
      </c>
      <c r="F102" s="124" t="str">
        <f t="shared" si="6"/>
        <v>200x120</v>
      </c>
      <c r="G102" s="125" t="str">
        <f t="shared" si="8"/>
        <v>SIM_HOTEL_LUXE 200x120</v>
      </c>
      <c r="H102" s="168">
        <v>1365.3200000000002</v>
      </c>
      <c r="I102" s="125" t="s">
        <v>270</v>
      </c>
    </row>
    <row r="103" spans="1:9" hidden="1" x14ac:dyDescent="0.25">
      <c r="A103" s="214"/>
      <c r="B103" s="217"/>
      <c r="C103" s="206"/>
      <c r="D103" s="124">
        <v>200</v>
      </c>
      <c r="E103" s="124">
        <v>140</v>
      </c>
      <c r="F103" s="124" t="str">
        <f t="shared" si="6"/>
        <v>200x140</v>
      </c>
      <c r="G103" s="125" t="str">
        <f t="shared" si="8"/>
        <v>SIM_HOTEL_LUXE 200x140</v>
      </c>
      <c r="H103" s="168">
        <v>1555</v>
      </c>
      <c r="I103" s="125" t="s">
        <v>271</v>
      </c>
    </row>
    <row r="104" spans="1:9" hidden="1" x14ac:dyDescent="0.25">
      <c r="A104" s="214"/>
      <c r="B104" s="217"/>
      <c r="C104" s="206"/>
      <c r="D104" s="124">
        <v>200</v>
      </c>
      <c r="E104" s="124">
        <v>160</v>
      </c>
      <c r="F104" s="124" t="str">
        <f t="shared" si="6"/>
        <v>200x160</v>
      </c>
      <c r="G104" s="125" t="str">
        <f t="shared" si="8"/>
        <v>SIM_HOTEL_LUXE 200x160</v>
      </c>
      <c r="H104" s="168">
        <v>1740</v>
      </c>
      <c r="I104" s="125" t="s">
        <v>272</v>
      </c>
    </row>
    <row r="105" spans="1:9" hidden="1" x14ac:dyDescent="0.25">
      <c r="A105" s="214"/>
      <c r="B105" s="217"/>
      <c r="C105" s="206"/>
      <c r="D105" s="124">
        <v>200</v>
      </c>
      <c r="E105" s="124">
        <v>180</v>
      </c>
      <c r="F105" s="124" t="str">
        <f t="shared" si="6"/>
        <v>200x180</v>
      </c>
      <c r="G105" s="125" t="str">
        <f t="shared" si="8"/>
        <v>SIM_HOTEL_LUXE 200x180</v>
      </c>
      <c r="H105" s="168">
        <v>1875</v>
      </c>
      <c r="I105" s="125" t="s">
        <v>273</v>
      </c>
    </row>
    <row r="106" spans="1:9" ht="16.5" hidden="1" thickBot="1" x14ac:dyDescent="0.3">
      <c r="A106" s="214"/>
      <c r="B106" s="217"/>
      <c r="C106" s="208"/>
      <c r="D106" s="124">
        <v>200</v>
      </c>
      <c r="E106" s="124">
        <v>200</v>
      </c>
      <c r="F106" s="124" t="str">
        <f t="shared" si="6"/>
        <v>200x200</v>
      </c>
      <c r="G106" s="125" t="str">
        <f t="shared" si="8"/>
        <v>SIM_HOTEL_LUXE 200x200</v>
      </c>
      <c r="H106" s="168">
        <v>2045</v>
      </c>
      <c r="I106" s="125" t="s">
        <v>274</v>
      </c>
    </row>
    <row r="107" spans="1:9" hidden="1" x14ac:dyDescent="0.25">
      <c r="A107" s="214"/>
      <c r="B107" s="217"/>
      <c r="C107" s="205" t="s">
        <v>109</v>
      </c>
      <c r="D107" s="124">
        <v>190</v>
      </c>
      <c r="E107" s="124">
        <v>80</v>
      </c>
      <c r="F107" s="124" t="str">
        <f t="shared" si="6"/>
        <v>190x80</v>
      </c>
      <c r="G107" s="125" t="str">
        <f t="shared" ref="G107:G122" si="9">CONCATENATE(C$107," ",D107,"x",E107)</f>
        <v>SIM_HOTEL_PRESTIGE 190x80</v>
      </c>
      <c r="H107" s="168">
        <v>1315</v>
      </c>
      <c r="I107" s="125" t="s">
        <v>275</v>
      </c>
    </row>
    <row r="108" spans="1:9" hidden="1" x14ac:dyDescent="0.25">
      <c r="A108" s="214"/>
      <c r="B108" s="217"/>
      <c r="C108" s="206"/>
      <c r="D108" s="124">
        <v>190</v>
      </c>
      <c r="E108" s="124">
        <v>90</v>
      </c>
      <c r="F108" s="124" t="str">
        <f t="shared" si="6"/>
        <v>190x90</v>
      </c>
      <c r="G108" s="125" t="str">
        <f t="shared" si="9"/>
        <v>SIM_HOTEL_PRESTIGE 190x90</v>
      </c>
      <c r="H108" s="168">
        <v>1315</v>
      </c>
      <c r="I108" s="125" t="s">
        <v>276</v>
      </c>
    </row>
    <row r="109" spans="1:9" hidden="1" x14ac:dyDescent="0.25">
      <c r="A109" s="214"/>
      <c r="B109" s="217"/>
      <c r="C109" s="206"/>
      <c r="D109" s="124">
        <v>190</v>
      </c>
      <c r="E109" s="124">
        <v>100</v>
      </c>
      <c r="F109" s="124" t="str">
        <f t="shared" si="6"/>
        <v>190x100</v>
      </c>
      <c r="G109" s="125" t="str">
        <f t="shared" si="9"/>
        <v>SIM_HOTEL_PRESTIGE 190x100</v>
      </c>
      <c r="H109" s="168">
        <v>1490</v>
      </c>
      <c r="I109" s="125" t="s">
        <v>277</v>
      </c>
    </row>
    <row r="110" spans="1:9" hidden="1" x14ac:dyDescent="0.25">
      <c r="A110" s="214"/>
      <c r="B110" s="217"/>
      <c r="C110" s="206"/>
      <c r="D110" s="124">
        <v>190</v>
      </c>
      <c r="E110" s="124">
        <v>120</v>
      </c>
      <c r="F110" s="124" t="str">
        <f t="shared" si="6"/>
        <v>190x120</v>
      </c>
      <c r="G110" s="125" t="str">
        <f t="shared" si="9"/>
        <v>SIM_HOTEL_PRESTIGE 190x120</v>
      </c>
      <c r="H110" s="168">
        <v>1690</v>
      </c>
      <c r="I110" s="125" t="s">
        <v>278</v>
      </c>
    </row>
    <row r="111" spans="1:9" hidden="1" x14ac:dyDescent="0.25">
      <c r="A111" s="214"/>
      <c r="B111" s="217"/>
      <c r="C111" s="206"/>
      <c r="D111" s="124">
        <v>190</v>
      </c>
      <c r="E111" s="124">
        <v>140</v>
      </c>
      <c r="F111" s="124" t="str">
        <f t="shared" si="6"/>
        <v>190x140</v>
      </c>
      <c r="G111" s="125" t="str">
        <f t="shared" si="9"/>
        <v>SIM_HOTEL_PRESTIGE 190x140</v>
      </c>
      <c r="H111" s="168">
        <v>1890</v>
      </c>
      <c r="I111" s="125" t="s">
        <v>279</v>
      </c>
    </row>
    <row r="112" spans="1:9" hidden="1" x14ac:dyDescent="0.25">
      <c r="A112" s="214"/>
      <c r="B112" s="217"/>
      <c r="C112" s="206"/>
      <c r="D112" s="124">
        <v>190</v>
      </c>
      <c r="E112" s="124">
        <v>160</v>
      </c>
      <c r="F112" s="124" t="str">
        <f t="shared" si="6"/>
        <v>190x160</v>
      </c>
      <c r="G112" s="125" t="str">
        <f t="shared" si="9"/>
        <v>SIM_HOTEL_PRESTIGE 190x160</v>
      </c>
      <c r="H112" s="168">
        <v>2155</v>
      </c>
      <c r="I112" s="125" t="s">
        <v>280</v>
      </c>
    </row>
    <row r="113" spans="1:9" x14ac:dyDescent="0.25">
      <c r="A113" s="214"/>
      <c r="B113" s="217"/>
      <c r="C113" s="206"/>
      <c r="D113" s="124">
        <v>190</v>
      </c>
      <c r="E113" s="124">
        <v>180</v>
      </c>
      <c r="F113" s="124" t="str">
        <f t="shared" si="6"/>
        <v>190x180</v>
      </c>
      <c r="G113" s="125" t="str">
        <f t="shared" si="9"/>
        <v>SIM_HOTEL_PRESTIGE 190x180</v>
      </c>
      <c r="H113" s="168">
        <v>2325</v>
      </c>
      <c r="I113" s="125"/>
    </row>
    <row r="114" spans="1:9" x14ac:dyDescent="0.25">
      <c r="A114" s="214"/>
      <c r="B114" s="217"/>
      <c r="C114" s="207"/>
      <c r="D114" s="124">
        <v>190</v>
      </c>
      <c r="E114" s="124">
        <v>200</v>
      </c>
      <c r="F114" s="124" t="str">
        <f t="shared" si="6"/>
        <v>190x200</v>
      </c>
      <c r="G114" s="125" t="str">
        <f t="shared" si="9"/>
        <v>SIM_HOTEL_PRESTIGE 190x200</v>
      </c>
      <c r="H114" s="168"/>
      <c r="I114" s="125"/>
    </row>
    <row r="115" spans="1:9" hidden="1" x14ac:dyDescent="0.25">
      <c r="A115" s="214"/>
      <c r="B115" s="217"/>
      <c r="C115" s="206"/>
      <c r="D115" s="124">
        <v>200</v>
      </c>
      <c r="E115" s="124">
        <v>80</v>
      </c>
      <c r="F115" s="124" t="str">
        <f t="shared" si="6"/>
        <v>200x80</v>
      </c>
      <c r="G115" s="125" t="str">
        <f t="shared" si="9"/>
        <v>SIM_HOTEL_PRESTIGE 200x80</v>
      </c>
      <c r="H115" s="168">
        <v>1445</v>
      </c>
      <c r="I115" s="125" t="s">
        <v>281</v>
      </c>
    </row>
    <row r="116" spans="1:9" hidden="1" x14ac:dyDescent="0.25">
      <c r="A116" s="214"/>
      <c r="B116" s="217"/>
      <c r="C116" s="206"/>
      <c r="D116" s="124">
        <v>200</v>
      </c>
      <c r="E116" s="124">
        <v>90</v>
      </c>
      <c r="F116" s="124" t="str">
        <f t="shared" si="6"/>
        <v>200x90</v>
      </c>
      <c r="G116" s="125" t="str">
        <f t="shared" si="9"/>
        <v>SIM_HOTEL_PRESTIGE 200x90</v>
      </c>
      <c r="H116" s="168">
        <v>1445</v>
      </c>
      <c r="I116" s="125" t="s">
        <v>282</v>
      </c>
    </row>
    <row r="117" spans="1:9" hidden="1" x14ac:dyDescent="0.25">
      <c r="A117" s="214"/>
      <c r="B117" s="217"/>
      <c r="C117" s="206"/>
      <c r="D117" s="124">
        <v>200</v>
      </c>
      <c r="E117" s="124">
        <v>100</v>
      </c>
      <c r="F117" s="124" t="str">
        <f t="shared" si="6"/>
        <v>200x100</v>
      </c>
      <c r="G117" s="125" t="str">
        <f t="shared" si="9"/>
        <v>SIM_HOTEL_PRESTIGE 200x100</v>
      </c>
      <c r="H117" s="168">
        <v>1640.1000000000001</v>
      </c>
      <c r="I117" s="125" t="s">
        <v>283</v>
      </c>
    </row>
    <row r="118" spans="1:9" hidden="1" x14ac:dyDescent="0.25">
      <c r="A118" s="214"/>
      <c r="B118" s="217"/>
      <c r="C118" s="206"/>
      <c r="D118" s="124">
        <v>200</v>
      </c>
      <c r="E118" s="124">
        <v>120</v>
      </c>
      <c r="F118" s="124" t="str">
        <f t="shared" si="6"/>
        <v>200x120</v>
      </c>
      <c r="G118" s="125" t="str">
        <f t="shared" si="9"/>
        <v>SIM_HOTEL_PRESTIGE 200x120</v>
      </c>
      <c r="H118" s="168">
        <v>1859.5500000000002</v>
      </c>
      <c r="I118" s="125" t="s">
        <v>284</v>
      </c>
    </row>
    <row r="119" spans="1:9" hidden="1" x14ac:dyDescent="0.25">
      <c r="A119" s="214"/>
      <c r="B119" s="217"/>
      <c r="C119" s="206"/>
      <c r="D119" s="124">
        <v>200</v>
      </c>
      <c r="E119" s="124">
        <v>140</v>
      </c>
      <c r="F119" s="124" t="str">
        <f t="shared" si="6"/>
        <v>200x140</v>
      </c>
      <c r="G119" s="125" t="str">
        <f t="shared" si="9"/>
        <v>SIM_HOTEL_PRESTIGE 200x140</v>
      </c>
      <c r="H119" s="168">
        <v>2080</v>
      </c>
      <c r="I119" s="125" t="s">
        <v>285</v>
      </c>
    </row>
    <row r="120" spans="1:9" hidden="1" x14ac:dyDescent="0.25">
      <c r="A120" s="214"/>
      <c r="B120" s="217"/>
      <c r="C120" s="206"/>
      <c r="D120" s="124">
        <v>200</v>
      </c>
      <c r="E120" s="124">
        <v>160</v>
      </c>
      <c r="F120" s="124" t="str">
        <f t="shared" si="6"/>
        <v>200x160</v>
      </c>
      <c r="G120" s="125" t="str">
        <f t="shared" si="9"/>
        <v>SIM_HOTEL_PRESTIGE 200x160</v>
      </c>
      <c r="H120" s="168">
        <v>2370</v>
      </c>
      <c r="I120" s="125" t="s">
        <v>286</v>
      </c>
    </row>
    <row r="121" spans="1:9" hidden="1" x14ac:dyDescent="0.25">
      <c r="A121" s="214"/>
      <c r="B121" s="217"/>
      <c r="C121" s="206"/>
      <c r="D121" s="124">
        <v>200</v>
      </c>
      <c r="E121" s="124">
        <v>180</v>
      </c>
      <c r="F121" s="124" t="str">
        <f t="shared" si="6"/>
        <v>200x180</v>
      </c>
      <c r="G121" s="125" t="str">
        <f t="shared" si="9"/>
        <v>SIM_HOTEL_PRESTIGE 200x180</v>
      </c>
      <c r="H121" s="168">
        <v>2500</v>
      </c>
      <c r="I121" s="125" t="s">
        <v>287</v>
      </c>
    </row>
    <row r="122" spans="1:9" ht="16.5" hidden="1" thickBot="1" x14ac:dyDescent="0.3">
      <c r="A122" s="214"/>
      <c r="B122" s="217"/>
      <c r="C122" s="208"/>
      <c r="D122" s="124">
        <v>200</v>
      </c>
      <c r="E122" s="124">
        <v>200</v>
      </c>
      <c r="F122" s="124" t="str">
        <f t="shared" si="6"/>
        <v>200x200</v>
      </c>
      <c r="G122" s="125" t="str">
        <f t="shared" si="9"/>
        <v>SIM_HOTEL_PRESTIGE 200x200</v>
      </c>
      <c r="H122" s="168">
        <v>2710</v>
      </c>
      <c r="I122" s="125" t="s">
        <v>288</v>
      </c>
    </row>
    <row r="123" spans="1:9" ht="16.5" hidden="1" customHeight="1" x14ac:dyDescent="0.25">
      <c r="A123" s="214"/>
      <c r="B123" s="217"/>
      <c r="C123" s="205" t="s">
        <v>111</v>
      </c>
      <c r="D123" s="124">
        <v>190</v>
      </c>
      <c r="E123" s="124">
        <v>80</v>
      </c>
      <c r="F123" s="124" t="str">
        <f t="shared" si="6"/>
        <v>190x80</v>
      </c>
      <c r="G123" s="125" t="str">
        <f t="shared" ref="G123:G138" si="10">CONCATENATE(C$123," ",D123,"x",E123)</f>
        <v>SIM_HOTEL_CLUB 190x80</v>
      </c>
      <c r="H123" s="168">
        <v>855</v>
      </c>
      <c r="I123" s="125" t="s">
        <v>289</v>
      </c>
    </row>
    <row r="124" spans="1:9" ht="16.5" hidden="1" customHeight="1" x14ac:dyDescent="0.25">
      <c r="A124" s="214"/>
      <c r="B124" s="217"/>
      <c r="C124" s="206"/>
      <c r="D124" s="124">
        <v>190</v>
      </c>
      <c r="E124" s="124">
        <v>90</v>
      </c>
      <c r="F124" s="124" t="str">
        <f t="shared" si="6"/>
        <v>190x90</v>
      </c>
      <c r="G124" s="125" t="str">
        <f t="shared" si="10"/>
        <v>SIM_HOTEL_CLUB 190x90</v>
      </c>
      <c r="H124" s="168">
        <v>855</v>
      </c>
      <c r="I124" s="125" t="s">
        <v>290</v>
      </c>
    </row>
    <row r="125" spans="1:9" hidden="1" x14ac:dyDescent="0.25">
      <c r="A125" s="214"/>
      <c r="B125" s="217"/>
      <c r="C125" s="206"/>
      <c r="D125" s="124">
        <v>190</v>
      </c>
      <c r="E125" s="124">
        <v>100</v>
      </c>
      <c r="F125" s="124" t="str">
        <f t="shared" si="6"/>
        <v>190x100</v>
      </c>
      <c r="G125" s="125" t="str">
        <f t="shared" si="10"/>
        <v>SIM_HOTEL_CLUB 190x100</v>
      </c>
      <c r="H125" s="168">
        <v>1020</v>
      </c>
      <c r="I125" s="125" t="s">
        <v>291</v>
      </c>
    </row>
    <row r="126" spans="1:9" x14ac:dyDescent="0.25">
      <c r="A126" s="214"/>
      <c r="B126" s="217"/>
      <c r="C126" s="206"/>
      <c r="D126" s="124">
        <v>190</v>
      </c>
      <c r="E126" s="124">
        <v>120</v>
      </c>
      <c r="F126" s="124" t="str">
        <f t="shared" si="6"/>
        <v>190x120</v>
      </c>
      <c r="G126" s="125" t="str">
        <f t="shared" si="10"/>
        <v>SIM_HOTEL_CLUB 190x120</v>
      </c>
      <c r="H126" s="168">
        <v>1070</v>
      </c>
      <c r="I126" s="125"/>
    </row>
    <row r="127" spans="1:9" hidden="1" x14ac:dyDescent="0.25">
      <c r="A127" s="214"/>
      <c r="B127" s="217"/>
      <c r="C127" s="206"/>
      <c r="D127" s="124">
        <v>190</v>
      </c>
      <c r="E127" s="124">
        <v>140</v>
      </c>
      <c r="F127" s="124" t="str">
        <f t="shared" si="6"/>
        <v>190x140</v>
      </c>
      <c r="G127" s="125" t="str">
        <f t="shared" si="10"/>
        <v>SIM_HOTEL_CLUB 190x140</v>
      </c>
      <c r="H127" s="168">
        <v>1235</v>
      </c>
      <c r="I127" s="125" t="s">
        <v>292</v>
      </c>
    </row>
    <row r="128" spans="1:9" x14ac:dyDescent="0.25">
      <c r="A128" s="214"/>
      <c r="B128" s="217"/>
      <c r="C128" s="206"/>
      <c r="D128" s="124">
        <v>190</v>
      </c>
      <c r="E128" s="124">
        <v>160</v>
      </c>
      <c r="F128" s="124" t="str">
        <f t="shared" si="6"/>
        <v>190x160</v>
      </c>
      <c r="G128" s="125" t="str">
        <f t="shared" si="10"/>
        <v>SIM_HOTEL_CLUB 190x160</v>
      </c>
      <c r="H128" s="168">
        <v>1380.3000000000002</v>
      </c>
      <c r="I128" s="125"/>
    </row>
    <row r="129" spans="1:9" ht="16.5" customHeight="1" x14ac:dyDescent="0.25">
      <c r="A129" s="214"/>
      <c r="B129" s="217"/>
      <c r="C129" s="206"/>
      <c r="D129" s="124">
        <v>190</v>
      </c>
      <c r="E129" s="124">
        <v>180</v>
      </c>
      <c r="F129" s="124" t="str">
        <f t="shared" si="6"/>
        <v>190x180</v>
      </c>
      <c r="G129" s="125" t="str">
        <f t="shared" si="10"/>
        <v>SIM_HOTEL_CLUB 190x180</v>
      </c>
      <c r="H129" s="168">
        <v>1520</v>
      </c>
      <c r="I129" s="125"/>
    </row>
    <row r="130" spans="1:9" x14ac:dyDescent="0.25">
      <c r="A130" s="214"/>
      <c r="B130" s="217"/>
      <c r="C130" s="207"/>
      <c r="D130" s="124">
        <v>190</v>
      </c>
      <c r="E130" s="124">
        <v>200</v>
      </c>
      <c r="F130" s="124" t="str">
        <f t="shared" si="6"/>
        <v>190x200</v>
      </c>
      <c r="G130" s="125" t="str">
        <f t="shared" si="10"/>
        <v>SIM_HOTEL_CLUB 190x200</v>
      </c>
      <c r="H130" s="168"/>
      <c r="I130" s="125"/>
    </row>
    <row r="131" spans="1:9" hidden="1" x14ac:dyDescent="0.25">
      <c r="A131" s="214"/>
      <c r="B131" s="217"/>
      <c r="C131" s="206"/>
      <c r="D131" s="124">
        <v>200</v>
      </c>
      <c r="E131" s="124">
        <v>80</v>
      </c>
      <c r="F131" s="124" t="str">
        <f t="shared" ref="F131:F194" si="11">+CONCATENATE((D131),"x",(E131))</f>
        <v>200x80</v>
      </c>
      <c r="G131" s="125" t="str">
        <f t="shared" si="10"/>
        <v>SIM_HOTEL_CLUB 200x80</v>
      </c>
      <c r="H131" s="168">
        <v>940</v>
      </c>
      <c r="I131" s="125" t="s">
        <v>293</v>
      </c>
    </row>
    <row r="132" spans="1:9" hidden="1" x14ac:dyDescent="0.25">
      <c r="A132" s="214"/>
      <c r="B132" s="217"/>
      <c r="C132" s="206"/>
      <c r="D132" s="124">
        <v>200</v>
      </c>
      <c r="E132" s="124">
        <v>90</v>
      </c>
      <c r="F132" s="124" t="str">
        <f t="shared" si="11"/>
        <v>200x90</v>
      </c>
      <c r="G132" s="125" t="str">
        <f t="shared" si="10"/>
        <v>SIM_HOTEL_CLUB 200x90</v>
      </c>
      <c r="H132" s="168">
        <v>940</v>
      </c>
      <c r="I132" s="125" t="s">
        <v>294</v>
      </c>
    </row>
    <row r="133" spans="1:9" hidden="1" x14ac:dyDescent="0.25">
      <c r="A133" s="214"/>
      <c r="B133" s="217"/>
      <c r="C133" s="206"/>
      <c r="D133" s="124">
        <v>200</v>
      </c>
      <c r="E133" s="124">
        <v>100</v>
      </c>
      <c r="F133" s="124" t="str">
        <f t="shared" si="11"/>
        <v>200x100</v>
      </c>
      <c r="G133" s="125" t="str">
        <f t="shared" si="10"/>
        <v>SIM_HOTEL_CLUB 200x100</v>
      </c>
      <c r="H133" s="168">
        <v>1020</v>
      </c>
      <c r="I133" s="125" t="s">
        <v>295</v>
      </c>
    </row>
    <row r="134" spans="1:9" x14ac:dyDescent="0.25">
      <c r="A134" s="214"/>
      <c r="B134" s="217"/>
      <c r="C134" s="206"/>
      <c r="D134" s="124">
        <v>200</v>
      </c>
      <c r="E134" s="124">
        <v>120</v>
      </c>
      <c r="F134" s="124" t="str">
        <f t="shared" si="11"/>
        <v>200x120</v>
      </c>
      <c r="G134" s="125" t="str">
        <f t="shared" si="10"/>
        <v>SIM_HOTEL_CLUB 200x120</v>
      </c>
      <c r="H134" s="168">
        <v>1180</v>
      </c>
      <c r="I134" s="125"/>
    </row>
    <row r="135" spans="1:9" x14ac:dyDescent="0.25">
      <c r="A135" s="214"/>
      <c r="B135" s="217"/>
      <c r="C135" s="206"/>
      <c r="D135" s="124">
        <v>200</v>
      </c>
      <c r="E135" s="124">
        <v>140</v>
      </c>
      <c r="F135" s="124" t="str">
        <f t="shared" si="11"/>
        <v>200x140</v>
      </c>
      <c r="G135" s="125" t="str">
        <f t="shared" si="10"/>
        <v>SIM_HOTEL_CLUB 200x140</v>
      </c>
      <c r="H135" s="168">
        <v>1360</v>
      </c>
      <c r="I135" s="125"/>
    </row>
    <row r="136" spans="1:9" hidden="1" x14ac:dyDescent="0.25">
      <c r="A136" s="214"/>
      <c r="B136" s="217"/>
      <c r="C136" s="206"/>
      <c r="D136" s="124">
        <v>200</v>
      </c>
      <c r="E136" s="124">
        <v>160</v>
      </c>
      <c r="F136" s="124" t="str">
        <f t="shared" si="11"/>
        <v>200x160</v>
      </c>
      <c r="G136" s="125" t="str">
        <f t="shared" si="10"/>
        <v>SIM_HOTEL_CLUB 200x160</v>
      </c>
      <c r="H136" s="168">
        <v>1520</v>
      </c>
      <c r="I136" s="125" t="s">
        <v>296</v>
      </c>
    </row>
    <row r="137" spans="1:9" ht="16.5" thickBot="1" x14ac:dyDescent="0.3">
      <c r="A137" s="214"/>
      <c r="B137" s="217"/>
      <c r="C137" s="206"/>
      <c r="D137" s="124">
        <v>200</v>
      </c>
      <c r="E137" s="124">
        <v>180</v>
      </c>
      <c r="F137" s="124" t="str">
        <f t="shared" si="11"/>
        <v>200x180</v>
      </c>
      <c r="G137" s="125" t="str">
        <f t="shared" si="10"/>
        <v>SIM_HOTEL_CLUB 200x180</v>
      </c>
      <c r="H137" s="168">
        <v>1670</v>
      </c>
      <c r="I137" s="125"/>
    </row>
    <row r="138" spans="1:9" ht="16.5" hidden="1" thickBot="1" x14ac:dyDescent="0.3">
      <c r="A138" s="214"/>
      <c r="B138" s="218"/>
      <c r="C138" s="208"/>
      <c r="D138" s="124">
        <v>200</v>
      </c>
      <c r="E138" s="124">
        <v>200</v>
      </c>
      <c r="F138" s="124" t="str">
        <f t="shared" si="11"/>
        <v>200x200</v>
      </c>
      <c r="G138" s="125" t="str">
        <f t="shared" si="10"/>
        <v>SIM_HOTEL_CLUB 200x200</v>
      </c>
      <c r="H138" s="168">
        <v>1790</v>
      </c>
      <c r="I138" s="125" t="s">
        <v>297</v>
      </c>
    </row>
    <row r="139" spans="1:9" ht="15.75" customHeight="1" x14ac:dyDescent="0.25">
      <c r="A139" s="214"/>
      <c r="B139" s="219" t="s">
        <v>7</v>
      </c>
      <c r="C139" s="209" t="s">
        <v>112</v>
      </c>
      <c r="D139" s="124">
        <v>190</v>
      </c>
      <c r="E139" s="124">
        <v>90</v>
      </c>
      <c r="F139" s="124" t="str">
        <f t="shared" si="11"/>
        <v>190x90</v>
      </c>
      <c r="G139" s="125" t="str">
        <f>CONCATENATE(C$139," ",D139,"x",E139)</f>
        <v>SOMMIER_FLEXOLATTES_LATTES_HABILLES 190x90</v>
      </c>
      <c r="H139" s="168">
        <f>1333+235</f>
        <v>1568</v>
      </c>
      <c r="I139" s="125"/>
    </row>
    <row r="140" spans="1:9" x14ac:dyDescent="0.25">
      <c r="A140" s="214"/>
      <c r="B140" s="220"/>
      <c r="C140" s="210"/>
      <c r="D140" s="124">
        <v>190</v>
      </c>
      <c r="E140" s="124">
        <v>100</v>
      </c>
      <c r="F140" s="124" t="str">
        <f t="shared" si="11"/>
        <v>190x100</v>
      </c>
      <c r="G140" s="125" t="str">
        <f t="shared" ref="G140:G152" si="12">CONCATENATE(C$139," ",D140,"x",E140)</f>
        <v>SOMMIER_FLEXOLATTES_LATTES_HABILLES 190x100</v>
      </c>
      <c r="H140" s="168">
        <f>1400+235</f>
        <v>1635</v>
      </c>
      <c r="I140" s="125"/>
    </row>
    <row r="141" spans="1:9" ht="15.75" customHeight="1" x14ac:dyDescent="0.25">
      <c r="A141" s="214"/>
      <c r="B141" s="220"/>
      <c r="C141" s="210"/>
      <c r="D141" s="124">
        <v>190</v>
      </c>
      <c r="E141" s="124">
        <v>120</v>
      </c>
      <c r="F141" s="124" t="str">
        <f t="shared" si="11"/>
        <v>190x120</v>
      </c>
      <c r="G141" s="125" t="str">
        <f t="shared" si="12"/>
        <v>SOMMIER_FLEXOLATTES_LATTES_HABILLES 190x120</v>
      </c>
      <c r="H141" s="168">
        <f>1607+235</f>
        <v>1842</v>
      </c>
      <c r="I141" s="125"/>
    </row>
    <row r="142" spans="1:9" x14ac:dyDescent="0.25">
      <c r="A142" s="214"/>
      <c r="B142" s="220"/>
      <c r="C142" s="210"/>
      <c r="D142" s="124">
        <v>190</v>
      </c>
      <c r="E142" s="124">
        <v>140</v>
      </c>
      <c r="F142" s="124" t="str">
        <f t="shared" si="11"/>
        <v>190x140</v>
      </c>
      <c r="G142" s="125" t="str">
        <f t="shared" si="12"/>
        <v>SOMMIER_FLEXOLATTES_LATTES_HABILLES 190x140</v>
      </c>
      <c r="H142" s="168">
        <f>1736+235</f>
        <v>1971</v>
      </c>
      <c r="I142" s="125"/>
    </row>
    <row r="143" spans="1:9" ht="15.75" customHeight="1" x14ac:dyDescent="0.25">
      <c r="A143" s="214"/>
      <c r="B143" s="220"/>
      <c r="C143" s="210"/>
      <c r="D143" s="124">
        <v>190</v>
      </c>
      <c r="E143" s="124">
        <v>160</v>
      </c>
      <c r="F143" s="124" t="str">
        <f t="shared" si="11"/>
        <v>190x160</v>
      </c>
      <c r="G143" s="125" t="str">
        <f t="shared" si="12"/>
        <v>SOMMIER_FLEXOLATTES_LATTES_HABILLES 190x160</v>
      </c>
      <c r="H143" s="168">
        <f>1882+235</f>
        <v>2117</v>
      </c>
      <c r="I143" s="125"/>
    </row>
    <row r="144" spans="1:9" x14ac:dyDescent="0.25">
      <c r="A144" s="214"/>
      <c r="B144" s="220"/>
      <c r="C144" s="210"/>
      <c r="D144" s="124">
        <v>190</v>
      </c>
      <c r="E144" s="124">
        <v>180</v>
      </c>
      <c r="F144" s="124" t="str">
        <f t="shared" si="11"/>
        <v>190x180</v>
      </c>
      <c r="G144" s="125" t="str">
        <f t="shared" si="12"/>
        <v>SOMMIER_FLEXOLATTES_LATTES_HABILLES 190x180</v>
      </c>
      <c r="H144" s="168">
        <f>1912+285</f>
        <v>2197</v>
      </c>
      <c r="I144" s="125"/>
    </row>
    <row r="145" spans="1:9" ht="15.75" customHeight="1" x14ac:dyDescent="0.25">
      <c r="A145" s="214"/>
      <c r="B145" s="220"/>
      <c r="C145" s="211"/>
      <c r="D145" s="124">
        <v>190</v>
      </c>
      <c r="E145" s="124">
        <v>200</v>
      </c>
      <c r="F145" s="124" t="str">
        <f t="shared" si="11"/>
        <v>190x200</v>
      </c>
      <c r="G145" s="125" t="str">
        <f t="shared" si="12"/>
        <v>SOMMIER_FLEXOLATTES_LATTES_HABILLES 190x200</v>
      </c>
      <c r="H145" s="168"/>
      <c r="I145" s="125"/>
    </row>
    <row r="146" spans="1:9" x14ac:dyDescent="0.25">
      <c r="A146" s="214"/>
      <c r="B146" s="220"/>
      <c r="C146" s="210"/>
      <c r="D146" s="124">
        <v>200</v>
      </c>
      <c r="E146" s="124">
        <v>90</v>
      </c>
      <c r="F146" s="124" t="str">
        <f t="shared" si="11"/>
        <v>200x90</v>
      </c>
      <c r="G146" s="125" t="str">
        <f t="shared" si="12"/>
        <v>SOMMIER_FLEXOLATTES_LATTES_HABILLES 200x90</v>
      </c>
      <c r="H146" s="168">
        <v>1724.8000000000002</v>
      </c>
      <c r="I146" s="125"/>
    </row>
    <row r="147" spans="1:9" ht="15.75" customHeight="1" x14ac:dyDescent="0.25">
      <c r="A147" s="214"/>
      <c r="B147" s="220"/>
      <c r="C147" s="210"/>
      <c r="D147" s="124">
        <v>200</v>
      </c>
      <c r="E147" s="124">
        <v>100</v>
      </c>
      <c r="F147" s="124" t="str">
        <f t="shared" si="11"/>
        <v>200x100</v>
      </c>
      <c r="G147" s="125" t="str">
        <f t="shared" si="12"/>
        <v>SOMMIER_FLEXOLATTES_LATTES_HABILLES 200x100</v>
      </c>
      <c r="H147" s="168">
        <v>1798.5000000000002</v>
      </c>
      <c r="I147" s="125"/>
    </row>
    <row r="148" spans="1:9" x14ac:dyDescent="0.25">
      <c r="A148" s="214"/>
      <c r="B148" s="220"/>
      <c r="C148" s="210"/>
      <c r="D148" s="124">
        <v>200</v>
      </c>
      <c r="E148" s="124">
        <v>120</v>
      </c>
      <c r="F148" s="124" t="str">
        <f t="shared" si="11"/>
        <v>200x120</v>
      </c>
      <c r="G148" s="125" t="str">
        <f t="shared" si="12"/>
        <v>SOMMIER_FLEXOLATTES_LATTES_HABILLES 200x120</v>
      </c>
      <c r="H148" s="168">
        <v>2026.2000000000003</v>
      </c>
      <c r="I148" s="125"/>
    </row>
    <row r="149" spans="1:9" ht="15.75" customHeight="1" x14ac:dyDescent="0.25">
      <c r="A149" s="214"/>
      <c r="B149" s="220"/>
      <c r="C149" s="210"/>
      <c r="D149" s="124">
        <v>200</v>
      </c>
      <c r="E149" s="124">
        <v>140</v>
      </c>
      <c r="F149" s="124" t="str">
        <f t="shared" si="11"/>
        <v>200x140</v>
      </c>
      <c r="G149" s="125" t="str">
        <f t="shared" si="12"/>
        <v>SOMMIER_FLEXOLATTES_LATTES_HABILLES 200x140</v>
      </c>
      <c r="H149" s="168">
        <v>2168.1000000000004</v>
      </c>
      <c r="I149" s="125"/>
    </row>
    <row r="150" spans="1:9" x14ac:dyDescent="0.25">
      <c r="A150" s="214"/>
      <c r="B150" s="220"/>
      <c r="C150" s="210"/>
      <c r="D150" s="124">
        <v>200</v>
      </c>
      <c r="E150" s="124">
        <v>160</v>
      </c>
      <c r="F150" s="124" t="str">
        <f t="shared" si="11"/>
        <v>200x160</v>
      </c>
      <c r="G150" s="125" t="str">
        <f t="shared" si="12"/>
        <v>SOMMIER_FLEXOLATTES_LATTES_HABILLES 200x160</v>
      </c>
      <c r="H150" s="168">
        <v>2328.7000000000003</v>
      </c>
      <c r="I150" s="125"/>
    </row>
    <row r="151" spans="1:9" ht="15.75" customHeight="1" x14ac:dyDescent="0.25">
      <c r="A151" s="214"/>
      <c r="B151" s="220"/>
      <c r="C151" s="210"/>
      <c r="D151" s="124">
        <v>200</v>
      </c>
      <c r="E151" s="124">
        <v>180</v>
      </c>
      <c r="F151" s="124" t="str">
        <f t="shared" si="11"/>
        <v>200x180</v>
      </c>
      <c r="G151" s="125" t="str">
        <f t="shared" si="12"/>
        <v>SOMMIER_FLEXOLATTES_LATTES_HABILLES 200x180</v>
      </c>
      <c r="H151" s="168">
        <v>2416.7000000000003</v>
      </c>
      <c r="I151" s="125"/>
    </row>
    <row r="152" spans="1:9" ht="16.5" thickBot="1" x14ac:dyDescent="0.3">
      <c r="A152" s="214"/>
      <c r="B152" s="220"/>
      <c r="C152" s="212"/>
      <c r="D152" s="124">
        <v>200</v>
      </c>
      <c r="E152" s="124">
        <v>200</v>
      </c>
      <c r="F152" s="124" t="str">
        <f t="shared" si="11"/>
        <v>200x200</v>
      </c>
      <c r="G152" s="125" t="str">
        <f t="shared" si="12"/>
        <v>SOMMIER_FLEXOLATTES_LATTES_HABILLES 200x200</v>
      </c>
      <c r="H152" s="168">
        <v>2596</v>
      </c>
      <c r="I152" s="125"/>
    </row>
    <row r="153" spans="1:9" x14ac:dyDescent="0.25">
      <c r="A153" s="214"/>
      <c r="B153" s="220"/>
      <c r="C153" s="205" t="s">
        <v>113</v>
      </c>
      <c r="D153" s="124">
        <v>190</v>
      </c>
      <c r="E153" s="124">
        <v>90</v>
      </c>
      <c r="F153" s="124" t="str">
        <f t="shared" si="11"/>
        <v>190x90</v>
      </c>
      <c r="G153" s="125" t="str">
        <f>CONCATENATE(C$153," ",D153,"x",E153)</f>
        <v>SOMMIER_FLEXOLATTES_LATTES_APPARENTES 190x90</v>
      </c>
      <c r="H153" s="126">
        <v>1425</v>
      </c>
      <c r="I153" s="125"/>
    </row>
    <row r="154" spans="1:9" x14ac:dyDescent="0.25">
      <c r="A154" s="214"/>
      <c r="B154" s="220"/>
      <c r="C154" s="206"/>
      <c r="D154" s="124">
        <v>190</v>
      </c>
      <c r="E154" s="124">
        <v>100</v>
      </c>
      <c r="F154" s="124" t="str">
        <f t="shared" si="11"/>
        <v>190x100</v>
      </c>
      <c r="G154" s="125" t="str">
        <f t="shared" ref="G154:G166" si="13">CONCATENATE(C$153," ",D154,"x",E154)</f>
        <v>SOMMIER_FLEXOLATTES_LATTES_APPARENTES 190x100</v>
      </c>
      <c r="H154" s="126">
        <v>1485</v>
      </c>
      <c r="I154" s="125"/>
    </row>
    <row r="155" spans="1:9" x14ac:dyDescent="0.25">
      <c r="A155" s="214"/>
      <c r="B155" s="220"/>
      <c r="C155" s="206"/>
      <c r="D155" s="124">
        <v>190</v>
      </c>
      <c r="E155" s="124">
        <v>120</v>
      </c>
      <c r="F155" s="124" t="str">
        <f t="shared" si="11"/>
        <v>190x120</v>
      </c>
      <c r="G155" s="125" t="str">
        <f t="shared" si="13"/>
        <v>SOMMIER_FLEXOLATTES_LATTES_APPARENTES 190x120</v>
      </c>
      <c r="H155" s="126">
        <v>1610</v>
      </c>
      <c r="I155" s="125"/>
    </row>
    <row r="156" spans="1:9" x14ac:dyDescent="0.25">
      <c r="A156" s="214"/>
      <c r="B156" s="220"/>
      <c r="C156" s="206"/>
      <c r="D156" s="124">
        <v>190</v>
      </c>
      <c r="E156" s="124">
        <v>140</v>
      </c>
      <c r="F156" s="124" t="str">
        <f t="shared" si="11"/>
        <v>190x140</v>
      </c>
      <c r="G156" s="125" t="str">
        <f t="shared" si="13"/>
        <v>SOMMIER_FLEXOLATTES_LATTES_APPARENTES 190x140</v>
      </c>
      <c r="H156" s="126">
        <v>1785</v>
      </c>
      <c r="I156" s="125"/>
    </row>
    <row r="157" spans="1:9" x14ac:dyDescent="0.25">
      <c r="A157" s="214"/>
      <c r="B157" s="220"/>
      <c r="C157" s="206"/>
      <c r="D157" s="124">
        <v>190</v>
      </c>
      <c r="E157" s="124">
        <v>160</v>
      </c>
      <c r="F157" s="124" t="str">
        <f t="shared" si="11"/>
        <v>190x160</v>
      </c>
      <c r="G157" s="125" t="str">
        <f t="shared" si="13"/>
        <v>SOMMIER_FLEXOLATTES_LATTES_APPARENTES 190x160</v>
      </c>
      <c r="H157" s="126">
        <v>1915</v>
      </c>
      <c r="I157" s="125"/>
    </row>
    <row r="158" spans="1:9" x14ac:dyDescent="0.25">
      <c r="A158" s="214"/>
      <c r="B158" s="220"/>
      <c r="C158" s="206"/>
      <c r="D158" s="124">
        <v>190</v>
      </c>
      <c r="E158" s="124">
        <v>180</v>
      </c>
      <c r="F158" s="124" t="str">
        <f t="shared" si="11"/>
        <v>190x180</v>
      </c>
      <c r="G158" s="125" t="str">
        <f t="shared" si="13"/>
        <v>SOMMIER_FLEXOLATTES_LATTES_APPARENTES 190x180</v>
      </c>
      <c r="H158" s="126">
        <v>1992</v>
      </c>
      <c r="I158" s="125"/>
    </row>
    <row r="159" spans="1:9" x14ac:dyDescent="0.25">
      <c r="A159" s="214"/>
      <c r="B159" s="220"/>
      <c r="C159" s="207"/>
      <c r="D159" s="124">
        <v>190</v>
      </c>
      <c r="E159" s="124">
        <v>200</v>
      </c>
      <c r="F159" s="124" t="str">
        <f t="shared" si="11"/>
        <v>190x200</v>
      </c>
      <c r="G159" s="125" t="str">
        <f t="shared" si="13"/>
        <v>SOMMIER_FLEXOLATTES_LATTES_APPARENTES 190x200</v>
      </c>
      <c r="H159" s="126"/>
      <c r="I159" s="125"/>
    </row>
    <row r="160" spans="1:9" x14ac:dyDescent="0.25">
      <c r="A160" s="214"/>
      <c r="B160" s="220"/>
      <c r="C160" s="206"/>
      <c r="D160" s="124">
        <v>200</v>
      </c>
      <c r="E160" s="124">
        <v>90</v>
      </c>
      <c r="F160" s="124" t="str">
        <f t="shared" si="11"/>
        <v>200x90</v>
      </c>
      <c r="G160" s="125" t="str">
        <f t="shared" si="13"/>
        <v>SOMMIER_FLEXOLATTES_LATTES_APPARENTES 200x90</v>
      </c>
      <c r="H160" s="126">
        <v>1544</v>
      </c>
      <c r="I160" s="125"/>
    </row>
    <row r="161" spans="1:9" x14ac:dyDescent="0.25">
      <c r="A161" s="214"/>
      <c r="B161" s="220"/>
      <c r="C161" s="206"/>
      <c r="D161" s="124">
        <v>200</v>
      </c>
      <c r="E161" s="124">
        <v>100</v>
      </c>
      <c r="F161" s="124" t="str">
        <f t="shared" si="11"/>
        <v>200x100</v>
      </c>
      <c r="G161" s="125" t="str">
        <f t="shared" si="13"/>
        <v>SOMMIER_FLEXOLATTES_LATTES_APPARENTES 200x100</v>
      </c>
      <c r="H161" s="126">
        <v>1610</v>
      </c>
      <c r="I161" s="125"/>
    </row>
    <row r="162" spans="1:9" x14ac:dyDescent="0.25">
      <c r="A162" s="214"/>
      <c r="B162" s="220"/>
      <c r="C162" s="206"/>
      <c r="D162" s="124">
        <v>200</v>
      </c>
      <c r="E162" s="124">
        <v>120</v>
      </c>
      <c r="F162" s="124" t="str">
        <f t="shared" si="11"/>
        <v>200x120</v>
      </c>
      <c r="G162" s="125" t="str">
        <f t="shared" si="13"/>
        <v>SOMMIER_FLEXOLATTES_LATTES_APPARENTES 200x120</v>
      </c>
      <c r="H162" s="126">
        <v>1814</v>
      </c>
      <c r="I162" s="125"/>
    </row>
    <row r="163" spans="1:9" x14ac:dyDescent="0.25">
      <c r="A163" s="214"/>
      <c r="B163" s="220"/>
      <c r="C163" s="206"/>
      <c r="D163" s="124">
        <v>200</v>
      </c>
      <c r="E163" s="124">
        <v>140</v>
      </c>
      <c r="F163" s="124" t="str">
        <f t="shared" si="11"/>
        <v>200x140</v>
      </c>
      <c r="G163" s="125" t="str">
        <f t="shared" si="13"/>
        <v>SOMMIER_FLEXOLATTES_LATTES_APPARENTES 200x140</v>
      </c>
      <c r="H163" s="126">
        <v>1940</v>
      </c>
      <c r="I163" s="125"/>
    </row>
    <row r="164" spans="1:9" x14ac:dyDescent="0.25">
      <c r="A164" s="214"/>
      <c r="B164" s="220"/>
      <c r="C164" s="206"/>
      <c r="D164" s="124">
        <v>200</v>
      </c>
      <c r="E164" s="124">
        <v>160</v>
      </c>
      <c r="F164" s="124" t="str">
        <f t="shared" si="11"/>
        <v>200x160</v>
      </c>
      <c r="G164" s="125" t="str">
        <f t="shared" si="13"/>
        <v>SOMMIER_FLEXOLATTES_LATTES_APPARENTES 200x160</v>
      </c>
      <c r="H164" s="126">
        <v>2070</v>
      </c>
      <c r="I164" s="125"/>
    </row>
    <row r="165" spans="1:9" x14ac:dyDescent="0.25">
      <c r="A165" s="214"/>
      <c r="B165" s="220"/>
      <c r="C165" s="206"/>
      <c r="D165" s="124">
        <v>200</v>
      </c>
      <c r="E165" s="124">
        <v>180</v>
      </c>
      <c r="F165" s="124" t="str">
        <f t="shared" si="11"/>
        <v>200x180</v>
      </c>
      <c r="G165" s="125" t="str">
        <f t="shared" si="13"/>
        <v>SOMMIER_FLEXOLATTES_LATTES_APPARENTES 200x180</v>
      </c>
      <c r="H165" s="126">
        <v>2133</v>
      </c>
      <c r="I165" s="125"/>
    </row>
    <row r="166" spans="1:9" ht="16.5" thickBot="1" x14ac:dyDescent="0.3">
      <c r="A166" s="214"/>
      <c r="B166" s="220"/>
      <c r="C166" s="208"/>
      <c r="D166" s="124">
        <v>200</v>
      </c>
      <c r="E166" s="124">
        <v>200</v>
      </c>
      <c r="F166" s="124" t="str">
        <f t="shared" si="11"/>
        <v>200x200</v>
      </c>
      <c r="G166" s="125" t="str">
        <f t="shared" si="13"/>
        <v>SOMMIER_FLEXOLATTES_LATTES_APPARENTES 200x200</v>
      </c>
      <c r="H166" s="126">
        <v>2360</v>
      </c>
      <c r="I166" s="125"/>
    </row>
    <row r="167" spans="1:9" ht="16.5" hidden="1" thickBot="1" x14ac:dyDescent="0.3">
      <c r="A167" s="214"/>
      <c r="B167" s="220"/>
      <c r="C167" s="205" t="s">
        <v>114</v>
      </c>
      <c r="D167" s="124">
        <v>190</v>
      </c>
      <c r="E167" s="124">
        <v>90</v>
      </c>
      <c r="F167" s="124" t="str">
        <f t="shared" si="11"/>
        <v>190x90</v>
      </c>
      <c r="G167" s="125" t="str">
        <f t="shared" ref="G167:G172" si="14">CONCATENATE(C$167," ",D167,"x",E167)</f>
        <v>SOMMIER_BOIS_FERME 190x90</v>
      </c>
      <c r="H167" s="126">
        <v>923</v>
      </c>
      <c r="I167" s="125" t="s">
        <v>352</v>
      </c>
    </row>
    <row r="168" spans="1:9" ht="16.5" hidden="1" thickBot="1" x14ac:dyDescent="0.3">
      <c r="A168" s="214"/>
      <c r="B168" s="220"/>
      <c r="C168" s="206"/>
      <c r="D168" s="124">
        <v>190</v>
      </c>
      <c r="E168" s="124">
        <v>100</v>
      </c>
      <c r="F168" s="124" t="str">
        <f t="shared" si="11"/>
        <v>190x100</v>
      </c>
      <c r="G168" s="125" t="str">
        <f t="shared" si="14"/>
        <v>SOMMIER_BOIS_FERME 190x100</v>
      </c>
      <c r="H168" s="126">
        <v>949</v>
      </c>
      <c r="I168" s="125" t="s">
        <v>353</v>
      </c>
    </row>
    <row r="169" spans="1:9" ht="16.5" hidden="1" thickBot="1" x14ac:dyDescent="0.3">
      <c r="A169" s="214"/>
      <c r="B169" s="220"/>
      <c r="C169" s="206"/>
      <c r="D169" s="124">
        <v>190</v>
      </c>
      <c r="E169" s="124">
        <v>120</v>
      </c>
      <c r="F169" s="124" t="str">
        <f t="shared" si="11"/>
        <v>190x120</v>
      </c>
      <c r="G169" s="125" t="str">
        <f t="shared" si="14"/>
        <v>SOMMIER_BOIS_FERME 190x120</v>
      </c>
      <c r="H169" s="126">
        <v>1080</v>
      </c>
      <c r="I169" s="125" t="s">
        <v>354</v>
      </c>
    </row>
    <row r="170" spans="1:9" ht="16.5" hidden="1" thickBot="1" x14ac:dyDescent="0.3">
      <c r="A170" s="214"/>
      <c r="B170" s="220"/>
      <c r="C170" s="206"/>
      <c r="D170" s="124">
        <v>200</v>
      </c>
      <c r="E170" s="124">
        <v>90</v>
      </c>
      <c r="F170" s="124" t="str">
        <f t="shared" si="11"/>
        <v>200x90</v>
      </c>
      <c r="G170" s="125" t="str">
        <f t="shared" si="14"/>
        <v>SOMMIER_BOIS_FERME 200x90</v>
      </c>
      <c r="H170" s="126">
        <v>949</v>
      </c>
      <c r="I170" s="125" t="s">
        <v>355</v>
      </c>
    </row>
    <row r="171" spans="1:9" ht="16.5" hidden="1" thickBot="1" x14ac:dyDescent="0.3">
      <c r="A171" s="214"/>
      <c r="B171" s="220"/>
      <c r="C171" s="206"/>
      <c r="D171" s="124">
        <v>200</v>
      </c>
      <c r="E171" s="124">
        <v>100</v>
      </c>
      <c r="F171" s="124" t="str">
        <f t="shared" si="11"/>
        <v>200x100</v>
      </c>
      <c r="G171" s="125" t="str">
        <f t="shared" si="14"/>
        <v>SOMMIER_BOIS_FERME 200x100</v>
      </c>
      <c r="H171" s="126">
        <v>957</v>
      </c>
      <c r="I171" s="125" t="s">
        <v>356</v>
      </c>
    </row>
    <row r="172" spans="1:9" ht="16.5" hidden="1" thickBot="1" x14ac:dyDescent="0.3">
      <c r="A172" s="214"/>
      <c r="B172" s="220"/>
      <c r="C172" s="208"/>
      <c r="D172" s="124">
        <v>200</v>
      </c>
      <c r="E172" s="124">
        <v>120</v>
      </c>
      <c r="F172" s="124" t="str">
        <f t="shared" si="11"/>
        <v>200x120</v>
      </c>
      <c r="G172" s="125" t="str">
        <f t="shared" si="14"/>
        <v>SOMMIER_BOIS_FERME 200x120</v>
      </c>
      <c r="H172" s="126">
        <v>1268</v>
      </c>
      <c r="I172" s="125" t="s">
        <v>357</v>
      </c>
    </row>
    <row r="173" spans="1:9" x14ac:dyDescent="0.25">
      <c r="A173" s="214"/>
      <c r="B173" s="220"/>
      <c r="C173" s="205" t="s">
        <v>115</v>
      </c>
      <c r="D173" s="124">
        <v>190</v>
      </c>
      <c r="E173" s="124">
        <v>90</v>
      </c>
      <c r="F173" s="124" t="str">
        <f t="shared" si="11"/>
        <v>190x90</v>
      </c>
      <c r="G173" s="125" t="str">
        <f>CONCATENATE(C$173," ",D173,"x",E173)</f>
        <v>SOMMIER_EXTRAPLAT 190x90</v>
      </c>
      <c r="H173" s="126">
        <v>676</v>
      </c>
      <c r="I173" s="125"/>
    </row>
    <row r="174" spans="1:9" x14ac:dyDescent="0.25">
      <c r="A174" s="214"/>
      <c r="B174" s="220"/>
      <c r="C174" s="206"/>
      <c r="D174" s="124">
        <v>190</v>
      </c>
      <c r="E174" s="124">
        <v>100</v>
      </c>
      <c r="F174" s="124" t="str">
        <f t="shared" si="11"/>
        <v>190x100</v>
      </c>
      <c r="G174" s="125" t="str">
        <f t="shared" ref="G174:G186" si="15">CONCATENATE(C$173," ",D174,"x",E174)</f>
        <v>SOMMIER_EXTRAPLAT 190x100</v>
      </c>
      <c r="H174" s="126">
        <v>728</v>
      </c>
      <c r="I174" s="125"/>
    </row>
    <row r="175" spans="1:9" x14ac:dyDescent="0.25">
      <c r="A175" s="214"/>
      <c r="B175" s="220"/>
      <c r="C175" s="206"/>
      <c r="D175" s="124">
        <v>190</v>
      </c>
      <c r="E175" s="124">
        <v>120</v>
      </c>
      <c r="F175" s="124" t="str">
        <f t="shared" si="11"/>
        <v>190x120</v>
      </c>
      <c r="G175" s="125" t="str">
        <f t="shared" si="15"/>
        <v>SOMMIER_EXTRAPLAT 190x120</v>
      </c>
      <c r="H175" s="126">
        <v>950</v>
      </c>
      <c r="I175" s="125"/>
    </row>
    <row r="176" spans="1:9" x14ac:dyDescent="0.25">
      <c r="A176" s="214"/>
      <c r="B176" s="220"/>
      <c r="C176" s="206"/>
      <c r="D176" s="124">
        <v>190</v>
      </c>
      <c r="E176" s="124">
        <v>140</v>
      </c>
      <c r="F176" s="124" t="str">
        <f t="shared" si="11"/>
        <v>190x140</v>
      </c>
      <c r="G176" s="125" t="str">
        <f t="shared" si="15"/>
        <v>SOMMIER_EXTRAPLAT 190x140</v>
      </c>
      <c r="H176" s="126">
        <v>989</v>
      </c>
      <c r="I176" s="125"/>
    </row>
    <row r="177" spans="1:9" x14ac:dyDescent="0.25">
      <c r="A177" s="214"/>
      <c r="B177" s="220"/>
      <c r="C177" s="206"/>
      <c r="D177" s="124">
        <v>190</v>
      </c>
      <c r="E177" s="124">
        <v>160</v>
      </c>
      <c r="F177" s="124" t="str">
        <f t="shared" si="11"/>
        <v>190x160</v>
      </c>
      <c r="G177" s="125" t="str">
        <f t="shared" si="15"/>
        <v>SOMMIER_EXTRAPLAT 190x160</v>
      </c>
      <c r="H177" s="126">
        <v>1352</v>
      </c>
      <c r="I177" s="125"/>
    </row>
    <row r="178" spans="1:9" x14ac:dyDescent="0.25">
      <c r="A178" s="214"/>
      <c r="B178" s="220"/>
      <c r="C178" s="206"/>
      <c r="D178" s="124">
        <v>190</v>
      </c>
      <c r="E178" s="124">
        <v>180</v>
      </c>
      <c r="F178" s="124" t="str">
        <f t="shared" si="11"/>
        <v>190x180</v>
      </c>
      <c r="G178" s="125" t="str">
        <f t="shared" si="15"/>
        <v>SOMMIER_EXTRAPLAT 190x180</v>
      </c>
      <c r="H178" s="126">
        <v>1592</v>
      </c>
      <c r="I178" s="125"/>
    </row>
    <row r="179" spans="1:9" x14ac:dyDescent="0.25">
      <c r="A179" s="214"/>
      <c r="B179" s="220"/>
      <c r="C179" s="207"/>
      <c r="D179" s="124">
        <v>190</v>
      </c>
      <c r="E179" s="124">
        <v>200</v>
      </c>
      <c r="F179" s="124" t="str">
        <f t="shared" si="11"/>
        <v>190x200</v>
      </c>
      <c r="G179" s="125" t="str">
        <f t="shared" si="15"/>
        <v>SOMMIER_EXTRAPLAT 190x200</v>
      </c>
      <c r="H179" s="126"/>
      <c r="I179" s="125"/>
    </row>
    <row r="180" spans="1:9" x14ac:dyDescent="0.25">
      <c r="A180" s="214"/>
      <c r="B180" s="220"/>
      <c r="C180" s="206"/>
      <c r="D180" s="124">
        <v>200</v>
      </c>
      <c r="E180" s="124">
        <v>90</v>
      </c>
      <c r="F180" s="124" t="str">
        <f t="shared" si="11"/>
        <v>200x90</v>
      </c>
      <c r="G180" s="125" t="str">
        <f t="shared" si="15"/>
        <v>SOMMIER_EXTRAPLAT 200x90</v>
      </c>
      <c r="H180" s="126">
        <v>734</v>
      </c>
      <c r="I180" s="125"/>
    </row>
    <row r="181" spans="1:9" x14ac:dyDescent="0.25">
      <c r="A181" s="214"/>
      <c r="B181" s="220"/>
      <c r="C181" s="206"/>
      <c r="D181" s="124">
        <v>200</v>
      </c>
      <c r="E181" s="124">
        <v>100</v>
      </c>
      <c r="F181" s="124" t="str">
        <f t="shared" si="11"/>
        <v>200x100</v>
      </c>
      <c r="G181" s="125" t="str">
        <f t="shared" si="15"/>
        <v>SOMMIER_EXTRAPLAT 200x100</v>
      </c>
      <c r="H181" s="126">
        <v>792</v>
      </c>
      <c r="I181" s="125"/>
    </row>
    <row r="182" spans="1:9" x14ac:dyDescent="0.25">
      <c r="A182" s="214"/>
      <c r="B182" s="220"/>
      <c r="C182" s="206"/>
      <c r="D182" s="124">
        <v>200</v>
      </c>
      <c r="E182" s="124">
        <v>120</v>
      </c>
      <c r="F182" s="124" t="str">
        <f t="shared" si="11"/>
        <v>200x120</v>
      </c>
      <c r="G182" s="125" t="str">
        <f t="shared" si="15"/>
        <v>SOMMIER_EXTRAPLAT 200x120</v>
      </c>
      <c r="H182" s="126">
        <v>862</v>
      </c>
      <c r="I182" s="125"/>
    </row>
    <row r="183" spans="1:9" x14ac:dyDescent="0.25">
      <c r="A183" s="214"/>
      <c r="B183" s="220"/>
      <c r="C183" s="206"/>
      <c r="D183" s="124">
        <v>200</v>
      </c>
      <c r="E183" s="124">
        <v>140</v>
      </c>
      <c r="F183" s="124" t="str">
        <f t="shared" si="11"/>
        <v>200x140</v>
      </c>
      <c r="G183" s="125" t="str">
        <f t="shared" si="15"/>
        <v>SOMMIER_EXTRAPLAT 200x140</v>
      </c>
      <c r="H183" s="126">
        <v>1079</v>
      </c>
      <c r="I183" s="125"/>
    </row>
    <row r="184" spans="1:9" x14ac:dyDescent="0.25">
      <c r="A184" s="214"/>
      <c r="B184" s="220"/>
      <c r="C184" s="206"/>
      <c r="D184" s="124">
        <v>200</v>
      </c>
      <c r="E184" s="124">
        <v>160</v>
      </c>
      <c r="F184" s="124" t="str">
        <f t="shared" si="11"/>
        <v>200x160</v>
      </c>
      <c r="G184" s="125" t="str">
        <f t="shared" si="15"/>
        <v>SOMMIER_EXTRAPLAT 200x160</v>
      </c>
      <c r="H184" s="126">
        <v>1474</v>
      </c>
      <c r="I184" s="125"/>
    </row>
    <row r="185" spans="1:9" x14ac:dyDescent="0.25">
      <c r="A185" s="214"/>
      <c r="B185" s="220"/>
      <c r="C185" s="206"/>
      <c r="D185" s="124">
        <v>200</v>
      </c>
      <c r="E185" s="124">
        <v>180</v>
      </c>
      <c r="F185" s="124" t="str">
        <f t="shared" si="11"/>
        <v>200x180</v>
      </c>
      <c r="G185" s="125" t="str">
        <f t="shared" si="15"/>
        <v>SOMMIER_EXTRAPLAT 200x180</v>
      </c>
      <c r="H185" s="126">
        <v>1738</v>
      </c>
      <c r="I185" s="125"/>
    </row>
    <row r="186" spans="1:9" ht="16.5" thickBot="1" x14ac:dyDescent="0.3">
      <c r="A186" s="214"/>
      <c r="B186" s="221"/>
      <c r="C186" s="208"/>
      <c r="D186" s="124">
        <v>200</v>
      </c>
      <c r="E186" s="124">
        <v>200</v>
      </c>
      <c r="F186" s="124" t="str">
        <f t="shared" si="11"/>
        <v>200x200</v>
      </c>
      <c r="G186" s="125" t="str">
        <f t="shared" si="15"/>
        <v>SOMMIER_EXTRAPLAT 200x200</v>
      </c>
      <c r="H186" s="126">
        <v>2028</v>
      </c>
      <c r="I186" s="125"/>
    </row>
    <row r="187" spans="1:9" ht="32.25" thickBot="1" x14ac:dyDescent="0.3">
      <c r="A187" s="214"/>
      <c r="B187" s="149" t="s">
        <v>14</v>
      </c>
      <c r="C187" s="127"/>
      <c r="D187" s="125"/>
      <c r="E187" s="125"/>
      <c r="F187" s="124" t="str">
        <f t="shared" si="11"/>
        <v>x</v>
      </c>
      <c r="G187" s="125"/>
      <c r="H187" s="168"/>
      <c r="I187" s="125"/>
    </row>
    <row r="188" spans="1:9" ht="16.5" thickBot="1" x14ac:dyDescent="0.3">
      <c r="A188" s="214"/>
      <c r="B188" s="150" t="s">
        <v>1</v>
      </c>
      <c r="C188" s="127"/>
      <c r="D188" s="125"/>
      <c r="E188" s="125"/>
      <c r="F188" s="124" t="str">
        <f t="shared" si="11"/>
        <v>x</v>
      </c>
      <c r="G188" s="125"/>
      <c r="H188" s="168"/>
      <c r="I188" s="125"/>
    </row>
    <row r="189" spans="1:9" ht="32.25" thickBot="1" x14ac:dyDescent="0.3">
      <c r="A189" s="215"/>
      <c r="B189" s="151" t="s">
        <v>31</v>
      </c>
      <c r="C189" s="127"/>
      <c r="D189" s="125"/>
      <c r="E189" s="125"/>
      <c r="F189" s="124" t="str">
        <f t="shared" si="11"/>
        <v>x</v>
      </c>
      <c r="G189" s="125"/>
      <c r="H189" s="168"/>
      <c r="I189" s="125"/>
    </row>
    <row r="190" spans="1:9" hidden="1" x14ac:dyDescent="0.25">
      <c r="A190" s="232" t="s">
        <v>33</v>
      </c>
      <c r="B190" s="201" t="s">
        <v>15</v>
      </c>
      <c r="C190" s="193" t="s">
        <v>116</v>
      </c>
      <c r="D190" s="128">
        <v>180</v>
      </c>
      <c r="E190" s="129">
        <v>300</v>
      </c>
      <c r="F190" s="129" t="str">
        <f t="shared" si="11"/>
        <v>180x300</v>
      </c>
      <c r="G190" s="130" t="str">
        <f t="shared" ref="G190:G203" si="16">CONCATENATE(C$190," ",D190,"x",E190)</f>
        <v>DRAP_PLAT_UNI_POLYCOTON 180x300</v>
      </c>
      <c r="H190" s="142">
        <v>83</v>
      </c>
      <c r="I190" s="130" t="s">
        <v>299</v>
      </c>
    </row>
    <row r="191" spans="1:9" hidden="1" x14ac:dyDescent="0.25">
      <c r="A191" s="233"/>
      <c r="B191" s="202"/>
      <c r="C191" s="194"/>
      <c r="D191" s="128">
        <v>190</v>
      </c>
      <c r="E191" s="129">
        <v>300</v>
      </c>
      <c r="F191" s="129" t="str">
        <f t="shared" si="11"/>
        <v>190x300</v>
      </c>
      <c r="G191" s="130" t="str">
        <f t="shared" si="16"/>
        <v>DRAP_PLAT_UNI_POLYCOTON 190x300</v>
      </c>
      <c r="H191" s="142">
        <v>87</v>
      </c>
      <c r="I191" s="130" t="s">
        <v>301</v>
      </c>
    </row>
    <row r="192" spans="1:9" hidden="1" x14ac:dyDescent="0.25">
      <c r="A192" s="233"/>
      <c r="B192" s="202"/>
      <c r="C192" s="194"/>
      <c r="D192" s="128">
        <v>200</v>
      </c>
      <c r="E192" s="129">
        <v>300</v>
      </c>
      <c r="F192" s="129" t="str">
        <f t="shared" si="11"/>
        <v>200x300</v>
      </c>
      <c r="G192" s="130" t="str">
        <f t="shared" si="16"/>
        <v>DRAP_PLAT_UNI_POLYCOTON 200x300</v>
      </c>
      <c r="H192" s="142">
        <v>91</v>
      </c>
      <c r="I192" s="130" t="s">
        <v>298</v>
      </c>
    </row>
    <row r="193" spans="1:9" hidden="1" x14ac:dyDescent="0.25">
      <c r="A193" s="233"/>
      <c r="B193" s="202"/>
      <c r="C193" s="194"/>
      <c r="D193" s="128">
        <v>210</v>
      </c>
      <c r="E193" s="129">
        <v>300</v>
      </c>
      <c r="F193" s="129" t="str">
        <f t="shared" si="11"/>
        <v>210x300</v>
      </c>
      <c r="G193" s="130" t="str">
        <f t="shared" si="16"/>
        <v>DRAP_PLAT_UNI_POLYCOTON 210x300</v>
      </c>
      <c r="H193" s="142">
        <v>96</v>
      </c>
      <c r="I193" s="130" t="s">
        <v>308</v>
      </c>
    </row>
    <row r="194" spans="1:9" hidden="1" x14ac:dyDescent="0.25">
      <c r="A194" s="233"/>
      <c r="B194" s="202"/>
      <c r="C194" s="194"/>
      <c r="D194" s="128">
        <v>220</v>
      </c>
      <c r="E194" s="129">
        <v>300</v>
      </c>
      <c r="F194" s="129" t="str">
        <f t="shared" si="11"/>
        <v>220x300</v>
      </c>
      <c r="G194" s="130" t="str">
        <f t="shared" si="16"/>
        <v>DRAP_PLAT_UNI_POLYCOTON 220x300</v>
      </c>
      <c r="H194" s="142">
        <v>100</v>
      </c>
      <c r="I194" s="130" t="s">
        <v>309</v>
      </c>
    </row>
    <row r="195" spans="1:9" hidden="1" x14ac:dyDescent="0.25">
      <c r="A195" s="233"/>
      <c r="B195" s="202"/>
      <c r="C195" s="194"/>
      <c r="D195" s="128">
        <v>240</v>
      </c>
      <c r="E195" s="129">
        <v>300</v>
      </c>
      <c r="F195" s="129" t="str">
        <f t="shared" ref="F195:F258" si="17">+CONCATENATE((D195),"x",(E195))</f>
        <v>240x300</v>
      </c>
      <c r="G195" s="130" t="str">
        <f t="shared" si="16"/>
        <v>DRAP_PLAT_UNI_POLYCOTON 240x300</v>
      </c>
      <c r="H195" s="142">
        <v>109</v>
      </c>
      <c r="I195" s="130" t="s">
        <v>310</v>
      </c>
    </row>
    <row r="196" spans="1:9" hidden="1" x14ac:dyDescent="0.25">
      <c r="A196" s="233"/>
      <c r="B196" s="202"/>
      <c r="C196" s="194"/>
      <c r="D196" s="128">
        <v>260</v>
      </c>
      <c r="E196" s="129">
        <v>300</v>
      </c>
      <c r="F196" s="129" t="str">
        <f t="shared" si="17"/>
        <v>260x300</v>
      </c>
      <c r="G196" s="130" t="str">
        <f t="shared" si="16"/>
        <v>DRAP_PLAT_UNI_POLYCOTON 260x300</v>
      </c>
      <c r="H196" s="142">
        <v>118</v>
      </c>
      <c r="I196" s="130" t="s">
        <v>585</v>
      </c>
    </row>
    <row r="197" spans="1:9" hidden="1" x14ac:dyDescent="0.25">
      <c r="A197" s="233"/>
      <c r="B197" s="202"/>
      <c r="C197" s="194"/>
      <c r="D197" s="128">
        <v>280</v>
      </c>
      <c r="E197" s="129">
        <v>300</v>
      </c>
      <c r="F197" s="129" t="str">
        <f t="shared" si="17"/>
        <v>280x300</v>
      </c>
      <c r="G197" s="130" t="str">
        <f t="shared" si="16"/>
        <v>DRAP_PLAT_UNI_POLYCOTON 280x300</v>
      </c>
      <c r="H197" s="142">
        <v>127</v>
      </c>
      <c r="I197" s="130" t="s">
        <v>307</v>
      </c>
    </row>
    <row r="198" spans="1:9" hidden="1" x14ac:dyDescent="0.25">
      <c r="A198" s="233"/>
      <c r="B198" s="202"/>
      <c r="C198" s="194"/>
      <c r="D198" s="128">
        <v>290</v>
      </c>
      <c r="E198" s="129">
        <v>300</v>
      </c>
      <c r="F198" s="129" t="str">
        <f t="shared" si="17"/>
        <v>290x300</v>
      </c>
      <c r="G198" s="130" t="str">
        <f t="shared" si="16"/>
        <v>DRAP_PLAT_UNI_POLYCOTON 290x300</v>
      </c>
      <c r="H198" s="142">
        <v>131</v>
      </c>
      <c r="I198" s="130" t="s">
        <v>300</v>
      </c>
    </row>
    <row r="199" spans="1:9" hidden="1" x14ac:dyDescent="0.25">
      <c r="A199" s="233"/>
      <c r="B199" s="202"/>
      <c r="C199" s="194"/>
      <c r="D199" s="128">
        <v>300</v>
      </c>
      <c r="E199" s="129">
        <v>300</v>
      </c>
      <c r="F199" s="129" t="str">
        <f t="shared" si="17"/>
        <v>300x300</v>
      </c>
      <c r="G199" s="130" t="str">
        <f t="shared" si="16"/>
        <v>DRAP_PLAT_UNI_POLYCOTON 300x300</v>
      </c>
      <c r="H199" s="142">
        <v>135</v>
      </c>
      <c r="I199" s="130" t="s">
        <v>302</v>
      </c>
    </row>
    <row r="200" spans="1:9" hidden="1" x14ac:dyDescent="0.25">
      <c r="A200" s="233"/>
      <c r="B200" s="202"/>
      <c r="C200" s="194"/>
      <c r="D200" s="128">
        <v>320</v>
      </c>
      <c r="E200" s="129">
        <v>300</v>
      </c>
      <c r="F200" s="129" t="str">
        <f t="shared" si="17"/>
        <v>320x300</v>
      </c>
      <c r="G200" s="130" t="str">
        <f t="shared" si="16"/>
        <v>DRAP_PLAT_UNI_POLYCOTON 320x300</v>
      </c>
      <c r="H200" s="142">
        <v>144</v>
      </c>
      <c r="I200" s="130" t="s">
        <v>304</v>
      </c>
    </row>
    <row r="201" spans="1:9" hidden="1" x14ac:dyDescent="0.25">
      <c r="A201" s="233"/>
      <c r="B201" s="202"/>
      <c r="C201" s="194"/>
      <c r="D201" s="128">
        <v>150</v>
      </c>
      <c r="E201" s="129">
        <v>300</v>
      </c>
      <c r="F201" s="129" t="str">
        <f t="shared" si="17"/>
        <v>150x300</v>
      </c>
      <c r="G201" s="130" t="str">
        <f t="shared" si="16"/>
        <v>DRAP_PLAT_UNI_POLYCOTON 150x300</v>
      </c>
      <c r="H201" s="142">
        <v>69</v>
      </c>
      <c r="I201" s="130" t="s">
        <v>303</v>
      </c>
    </row>
    <row r="202" spans="1:9" hidden="1" x14ac:dyDescent="0.25">
      <c r="A202" s="233"/>
      <c r="B202" s="202"/>
      <c r="C202" s="194"/>
      <c r="D202" s="128">
        <v>280</v>
      </c>
      <c r="E202" s="129">
        <v>320</v>
      </c>
      <c r="F202" s="129" t="str">
        <f t="shared" si="17"/>
        <v>280x320</v>
      </c>
      <c r="G202" s="130" t="str">
        <f t="shared" si="16"/>
        <v>DRAP_PLAT_UNI_POLYCOTON 280x320</v>
      </c>
      <c r="H202" s="142">
        <v>144</v>
      </c>
      <c r="I202" s="130" t="s">
        <v>305</v>
      </c>
    </row>
    <row r="203" spans="1:9" ht="16.5" hidden="1" thickBot="1" x14ac:dyDescent="0.3">
      <c r="A203" s="233"/>
      <c r="B203" s="202"/>
      <c r="C203" s="195"/>
      <c r="D203" s="128">
        <v>180</v>
      </c>
      <c r="E203" s="129">
        <v>320</v>
      </c>
      <c r="F203" s="129" t="str">
        <f t="shared" si="17"/>
        <v>180x320</v>
      </c>
      <c r="G203" s="130" t="str">
        <f t="shared" si="16"/>
        <v>DRAP_PLAT_UNI_POLYCOTON 180x320</v>
      </c>
      <c r="H203" s="142">
        <v>144</v>
      </c>
      <c r="I203" s="130" t="s">
        <v>306</v>
      </c>
    </row>
    <row r="204" spans="1:9" hidden="1" x14ac:dyDescent="0.25">
      <c r="A204" s="233"/>
      <c r="B204" s="202"/>
      <c r="C204" s="193" t="s">
        <v>117</v>
      </c>
      <c r="D204" s="128">
        <v>180</v>
      </c>
      <c r="E204" s="129">
        <v>300</v>
      </c>
      <c r="F204" s="129" t="str">
        <f t="shared" si="17"/>
        <v>180x300</v>
      </c>
      <c r="G204" s="130" t="str">
        <f t="shared" ref="G204:G216" si="18">CONCATENATE(C$204," ",D204,"x",E204)</f>
        <v>DRAP_PLAT_UNI_COTON 180x300</v>
      </c>
      <c r="H204" s="142">
        <v>136</v>
      </c>
      <c r="I204" s="130" t="s">
        <v>323</v>
      </c>
    </row>
    <row r="205" spans="1:9" hidden="1" x14ac:dyDescent="0.25">
      <c r="A205" s="233"/>
      <c r="B205" s="202"/>
      <c r="C205" s="194"/>
      <c r="D205" s="128">
        <v>190</v>
      </c>
      <c r="E205" s="129">
        <v>300</v>
      </c>
      <c r="F205" s="129" t="str">
        <f t="shared" si="17"/>
        <v>190x300</v>
      </c>
      <c r="G205" s="130" t="str">
        <f t="shared" si="18"/>
        <v>DRAP_PLAT_UNI_COTON 190x300</v>
      </c>
      <c r="H205" s="142">
        <v>143</v>
      </c>
      <c r="I205" s="130" t="s">
        <v>311</v>
      </c>
    </row>
    <row r="206" spans="1:9" hidden="1" x14ac:dyDescent="0.25">
      <c r="A206" s="233"/>
      <c r="B206" s="202"/>
      <c r="C206" s="194"/>
      <c r="D206" s="128">
        <v>200</v>
      </c>
      <c r="E206" s="129">
        <v>300</v>
      </c>
      <c r="F206" s="129" t="str">
        <f t="shared" si="17"/>
        <v>200x300</v>
      </c>
      <c r="G206" s="130" t="str">
        <f t="shared" si="18"/>
        <v>DRAP_PLAT_UNI_COTON 200x300</v>
      </c>
      <c r="H206" s="142">
        <v>151</v>
      </c>
      <c r="I206" s="130" t="s">
        <v>312</v>
      </c>
    </row>
    <row r="207" spans="1:9" hidden="1" x14ac:dyDescent="0.25">
      <c r="A207" s="233"/>
      <c r="B207" s="202"/>
      <c r="C207" s="194"/>
      <c r="D207" s="128">
        <v>210</v>
      </c>
      <c r="E207" s="129">
        <v>300</v>
      </c>
      <c r="F207" s="129" t="str">
        <f t="shared" si="17"/>
        <v>210x300</v>
      </c>
      <c r="G207" s="130" t="str">
        <f t="shared" si="18"/>
        <v>DRAP_PLAT_UNI_COTON 210x300</v>
      </c>
      <c r="H207" s="142">
        <v>158</v>
      </c>
      <c r="I207" s="130" t="s">
        <v>313</v>
      </c>
    </row>
    <row r="208" spans="1:9" hidden="1" x14ac:dyDescent="0.25">
      <c r="A208" s="233"/>
      <c r="B208" s="202"/>
      <c r="C208" s="194"/>
      <c r="D208" s="128">
        <v>220</v>
      </c>
      <c r="E208" s="129">
        <v>300</v>
      </c>
      <c r="F208" s="129" t="str">
        <f t="shared" si="17"/>
        <v>220x300</v>
      </c>
      <c r="G208" s="130" t="str">
        <f t="shared" si="18"/>
        <v>DRAP_PLAT_UNI_COTON 220x300</v>
      </c>
      <c r="H208" s="142">
        <v>165</v>
      </c>
      <c r="I208" s="130" t="s">
        <v>314</v>
      </c>
    </row>
    <row r="209" spans="1:9" hidden="1" x14ac:dyDescent="0.25">
      <c r="A209" s="233"/>
      <c r="B209" s="202"/>
      <c r="C209" s="194"/>
      <c r="D209" s="128">
        <v>240</v>
      </c>
      <c r="E209" s="129">
        <v>300</v>
      </c>
      <c r="F209" s="129" t="str">
        <f t="shared" si="17"/>
        <v>240x300</v>
      </c>
      <c r="G209" s="130" t="str">
        <f t="shared" si="18"/>
        <v>DRAP_PLAT_UNI_COTON 240x300</v>
      </c>
      <c r="H209" s="142">
        <v>180</v>
      </c>
      <c r="I209" s="130" t="s">
        <v>315</v>
      </c>
    </row>
    <row r="210" spans="1:9" hidden="1" x14ac:dyDescent="0.25">
      <c r="A210" s="233"/>
      <c r="B210" s="202"/>
      <c r="C210" s="194"/>
      <c r="D210" s="128">
        <v>260</v>
      </c>
      <c r="E210" s="129">
        <v>300</v>
      </c>
      <c r="F210" s="129" t="str">
        <f t="shared" si="17"/>
        <v>260x300</v>
      </c>
      <c r="G210" s="130" t="str">
        <f t="shared" si="18"/>
        <v>DRAP_PLAT_UNI_COTON 260x300</v>
      </c>
      <c r="H210" s="142">
        <v>194</v>
      </c>
      <c r="I210" s="130" t="s">
        <v>316</v>
      </c>
    </row>
    <row r="211" spans="1:9" hidden="1" x14ac:dyDescent="0.25">
      <c r="A211" s="233"/>
      <c r="B211" s="202"/>
      <c r="C211" s="194"/>
      <c r="D211" s="128">
        <v>280</v>
      </c>
      <c r="E211" s="129">
        <v>300</v>
      </c>
      <c r="F211" s="129" t="str">
        <f t="shared" si="17"/>
        <v>280x300</v>
      </c>
      <c r="G211" s="130" t="str">
        <f t="shared" si="18"/>
        <v>DRAP_PLAT_UNI_COTON 280x300</v>
      </c>
      <c r="H211" s="142">
        <v>209</v>
      </c>
      <c r="I211" s="130" t="s">
        <v>317</v>
      </c>
    </row>
    <row r="212" spans="1:9" hidden="1" x14ac:dyDescent="0.25">
      <c r="A212" s="233"/>
      <c r="B212" s="202"/>
      <c r="C212" s="194"/>
      <c r="D212" s="128">
        <v>290</v>
      </c>
      <c r="E212" s="129">
        <v>300</v>
      </c>
      <c r="F212" s="129" t="str">
        <f t="shared" si="17"/>
        <v>290x300</v>
      </c>
      <c r="G212" s="130" t="str">
        <f t="shared" si="18"/>
        <v>DRAP_PLAT_UNI_COTON 290x300</v>
      </c>
      <c r="H212" s="142">
        <v>216</v>
      </c>
      <c r="I212" s="130" t="s">
        <v>318</v>
      </c>
    </row>
    <row r="213" spans="1:9" hidden="1" x14ac:dyDescent="0.25">
      <c r="A213" s="233"/>
      <c r="B213" s="202"/>
      <c r="C213" s="194"/>
      <c r="D213" s="128">
        <v>300</v>
      </c>
      <c r="E213" s="129">
        <v>300</v>
      </c>
      <c r="F213" s="129" t="str">
        <f t="shared" si="17"/>
        <v>300x300</v>
      </c>
      <c r="G213" s="130" t="str">
        <f t="shared" si="18"/>
        <v>DRAP_PLAT_UNI_COTON 300x300</v>
      </c>
      <c r="H213" s="142">
        <v>223</v>
      </c>
      <c r="I213" s="130" t="s">
        <v>319</v>
      </c>
    </row>
    <row r="214" spans="1:9" hidden="1" x14ac:dyDescent="0.25">
      <c r="A214" s="233"/>
      <c r="B214" s="202"/>
      <c r="C214" s="194"/>
      <c r="D214" s="128">
        <v>320</v>
      </c>
      <c r="E214" s="129">
        <v>300</v>
      </c>
      <c r="F214" s="129" t="str">
        <f t="shared" si="17"/>
        <v>320x300</v>
      </c>
      <c r="G214" s="130" t="str">
        <f t="shared" si="18"/>
        <v>DRAP_PLAT_UNI_COTON 320x300</v>
      </c>
      <c r="H214" s="142">
        <v>238</v>
      </c>
      <c r="I214" s="130" t="s">
        <v>320</v>
      </c>
    </row>
    <row r="215" spans="1:9" hidden="1" x14ac:dyDescent="0.25">
      <c r="A215" s="233"/>
      <c r="B215" s="202"/>
      <c r="C215" s="194"/>
      <c r="D215" s="128">
        <v>270</v>
      </c>
      <c r="E215" s="129">
        <v>310</v>
      </c>
      <c r="F215" s="129" t="str">
        <f t="shared" si="17"/>
        <v>270x310</v>
      </c>
      <c r="G215" s="130" t="str">
        <f t="shared" si="18"/>
        <v>DRAP_PLAT_UNI_COTON 270x310</v>
      </c>
      <c r="H215" s="142">
        <v>231</v>
      </c>
      <c r="I215" s="130" t="s">
        <v>321</v>
      </c>
    </row>
    <row r="216" spans="1:9" ht="16.5" hidden="1" thickBot="1" x14ac:dyDescent="0.3">
      <c r="A216" s="233"/>
      <c r="B216" s="202"/>
      <c r="C216" s="195"/>
      <c r="D216" s="128">
        <v>190</v>
      </c>
      <c r="E216" s="129">
        <v>310</v>
      </c>
      <c r="F216" s="129" t="str">
        <f t="shared" si="17"/>
        <v>190x310</v>
      </c>
      <c r="G216" s="130" t="str">
        <f t="shared" si="18"/>
        <v>DRAP_PLAT_UNI_COTON 190x310</v>
      </c>
      <c r="H216" s="142">
        <v>231</v>
      </c>
      <c r="I216" s="130" t="s">
        <v>322</v>
      </c>
    </row>
    <row r="217" spans="1:9" hidden="1" x14ac:dyDescent="0.25">
      <c r="A217" s="233"/>
      <c r="B217" s="202"/>
      <c r="C217" s="193" t="s">
        <v>118</v>
      </c>
      <c r="D217" s="128">
        <v>180</v>
      </c>
      <c r="E217" s="129">
        <v>300</v>
      </c>
      <c r="F217" s="129" t="str">
        <f t="shared" si="17"/>
        <v>180x300</v>
      </c>
      <c r="G217" s="130" t="str">
        <f>CONCATENATE(C$217," ",D217,"x",E217)</f>
        <v>DRAP_PLAT_PERCALE_200_FILS 180x300</v>
      </c>
      <c r="H217" s="142">
        <v>144</v>
      </c>
      <c r="I217" s="130" t="s">
        <v>324</v>
      </c>
    </row>
    <row r="218" spans="1:9" hidden="1" x14ac:dyDescent="0.25">
      <c r="A218" s="233"/>
      <c r="B218" s="202"/>
      <c r="C218" s="194"/>
      <c r="D218" s="128">
        <v>190</v>
      </c>
      <c r="E218" s="129">
        <v>300</v>
      </c>
      <c r="F218" s="129" t="str">
        <f t="shared" si="17"/>
        <v>190x300</v>
      </c>
      <c r="G218" s="130" t="str">
        <f t="shared" ref="G218:G229" si="19">CONCATENATE(C$217," ",D218,"x",E218)</f>
        <v>DRAP_PLAT_PERCALE_200_FILS 190x300</v>
      </c>
      <c r="H218" s="142">
        <v>151</v>
      </c>
      <c r="I218" s="130" t="s">
        <v>325</v>
      </c>
    </row>
    <row r="219" spans="1:9" hidden="1" x14ac:dyDescent="0.25">
      <c r="A219" s="233"/>
      <c r="B219" s="202"/>
      <c r="C219" s="194"/>
      <c r="D219" s="128">
        <v>200</v>
      </c>
      <c r="E219" s="129">
        <v>300</v>
      </c>
      <c r="F219" s="129" t="str">
        <f t="shared" si="17"/>
        <v>200x300</v>
      </c>
      <c r="G219" s="130" t="str">
        <f t="shared" si="19"/>
        <v>DRAP_PLAT_PERCALE_200_FILS 200x300</v>
      </c>
      <c r="H219" s="142">
        <v>159</v>
      </c>
      <c r="I219" s="130" t="s">
        <v>326</v>
      </c>
    </row>
    <row r="220" spans="1:9" hidden="1" x14ac:dyDescent="0.25">
      <c r="A220" s="233"/>
      <c r="B220" s="202"/>
      <c r="C220" s="194"/>
      <c r="D220" s="128">
        <v>210</v>
      </c>
      <c r="E220" s="129">
        <v>300</v>
      </c>
      <c r="F220" s="129" t="str">
        <f t="shared" si="17"/>
        <v>210x300</v>
      </c>
      <c r="G220" s="130" t="str">
        <f t="shared" si="19"/>
        <v>DRAP_PLAT_PERCALE_200_FILS 210x300</v>
      </c>
      <c r="H220" s="142">
        <v>167</v>
      </c>
      <c r="I220" s="130" t="s">
        <v>327</v>
      </c>
    </row>
    <row r="221" spans="1:9" hidden="1" x14ac:dyDescent="0.25">
      <c r="A221" s="233"/>
      <c r="B221" s="202"/>
      <c r="C221" s="194"/>
      <c r="D221" s="128">
        <v>220</v>
      </c>
      <c r="E221" s="129">
        <v>300</v>
      </c>
      <c r="F221" s="129" t="str">
        <f t="shared" si="17"/>
        <v>220x300</v>
      </c>
      <c r="G221" s="130" t="str">
        <f t="shared" si="19"/>
        <v>DRAP_PLAT_PERCALE_200_FILS 220x300</v>
      </c>
      <c r="H221" s="142">
        <v>175</v>
      </c>
      <c r="I221" s="130" t="s">
        <v>328</v>
      </c>
    </row>
    <row r="222" spans="1:9" hidden="1" x14ac:dyDescent="0.25">
      <c r="A222" s="233"/>
      <c r="B222" s="202"/>
      <c r="C222" s="194"/>
      <c r="D222" s="128">
        <v>240</v>
      </c>
      <c r="E222" s="129">
        <v>300</v>
      </c>
      <c r="F222" s="129" t="str">
        <f t="shared" si="17"/>
        <v>240x300</v>
      </c>
      <c r="G222" s="130" t="str">
        <f t="shared" si="19"/>
        <v>DRAP_PLAT_PERCALE_200_FILS 240x300</v>
      </c>
      <c r="H222" s="142">
        <v>190</v>
      </c>
      <c r="I222" s="130" t="s">
        <v>329</v>
      </c>
    </row>
    <row r="223" spans="1:9" hidden="1" x14ac:dyDescent="0.25">
      <c r="A223" s="233"/>
      <c r="B223" s="202"/>
      <c r="C223" s="194"/>
      <c r="D223" s="128">
        <v>260</v>
      </c>
      <c r="E223" s="129">
        <v>300</v>
      </c>
      <c r="F223" s="129" t="str">
        <f t="shared" si="17"/>
        <v>260x300</v>
      </c>
      <c r="G223" s="130" t="str">
        <f t="shared" si="19"/>
        <v>DRAP_PLAT_PERCALE_200_FILS 260x300</v>
      </c>
      <c r="H223" s="142">
        <v>205</v>
      </c>
      <c r="I223" s="130" t="s">
        <v>330</v>
      </c>
    </row>
    <row r="224" spans="1:9" hidden="1" x14ac:dyDescent="0.25">
      <c r="A224" s="233"/>
      <c r="B224" s="202"/>
      <c r="C224" s="194"/>
      <c r="D224" s="128">
        <v>280</v>
      </c>
      <c r="E224" s="129">
        <v>300</v>
      </c>
      <c r="F224" s="129" t="str">
        <f t="shared" si="17"/>
        <v>280x300</v>
      </c>
      <c r="G224" s="130" t="str">
        <f t="shared" si="19"/>
        <v>DRAP_PLAT_PERCALE_200_FILS 280x300</v>
      </c>
      <c r="H224" s="142">
        <v>221</v>
      </c>
      <c r="I224" s="130" t="s">
        <v>331</v>
      </c>
    </row>
    <row r="225" spans="1:9" hidden="1" x14ac:dyDescent="0.25">
      <c r="A225" s="233"/>
      <c r="B225" s="202"/>
      <c r="C225" s="194"/>
      <c r="D225" s="128">
        <v>290</v>
      </c>
      <c r="E225" s="129">
        <v>300</v>
      </c>
      <c r="F225" s="129" t="str">
        <f t="shared" si="17"/>
        <v>290x300</v>
      </c>
      <c r="G225" s="130" t="str">
        <f t="shared" si="19"/>
        <v>DRAP_PLAT_PERCALE_200_FILS 290x300</v>
      </c>
      <c r="H225" s="142">
        <v>228</v>
      </c>
      <c r="I225" s="130" t="s">
        <v>332</v>
      </c>
    </row>
    <row r="226" spans="1:9" hidden="1" x14ac:dyDescent="0.25">
      <c r="A226" s="233"/>
      <c r="B226" s="202"/>
      <c r="C226" s="194"/>
      <c r="D226" s="128">
        <v>300</v>
      </c>
      <c r="E226" s="129">
        <v>300</v>
      </c>
      <c r="F226" s="129" t="str">
        <f t="shared" si="17"/>
        <v>300x300</v>
      </c>
      <c r="G226" s="130" t="str">
        <f t="shared" si="19"/>
        <v>DRAP_PLAT_PERCALE_200_FILS 300x300</v>
      </c>
      <c r="H226" s="142">
        <v>236</v>
      </c>
      <c r="I226" s="130" t="s">
        <v>333</v>
      </c>
    </row>
    <row r="227" spans="1:9" hidden="1" x14ac:dyDescent="0.25">
      <c r="A227" s="233"/>
      <c r="B227" s="202"/>
      <c r="C227" s="194"/>
      <c r="D227" s="128">
        <v>320</v>
      </c>
      <c r="E227" s="129">
        <v>300</v>
      </c>
      <c r="F227" s="129" t="str">
        <f t="shared" si="17"/>
        <v>320x300</v>
      </c>
      <c r="G227" s="130" t="str">
        <f t="shared" si="19"/>
        <v>DRAP_PLAT_PERCALE_200_FILS 320x300</v>
      </c>
      <c r="H227" s="142">
        <v>251</v>
      </c>
      <c r="I227" s="130" t="s">
        <v>334</v>
      </c>
    </row>
    <row r="228" spans="1:9" hidden="1" x14ac:dyDescent="0.25">
      <c r="A228" s="233"/>
      <c r="B228" s="202"/>
      <c r="C228" s="194"/>
      <c r="D228" s="128">
        <v>270</v>
      </c>
      <c r="E228" s="129">
        <v>310</v>
      </c>
      <c r="F228" s="129" t="str">
        <f t="shared" si="17"/>
        <v>270x310</v>
      </c>
      <c r="G228" s="130" t="str">
        <f t="shared" si="19"/>
        <v>DRAP_PLAT_PERCALE_200_FILS 270x310</v>
      </c>
      <c r="H228" s="142">
        <v>244</v>
      </c>
      <c r="I228" s="130" t="s">
        <v>335</v>
      </c>
    </row>
    <row r="229" spans="1:9" ht="16.5" hidden="1" thickBot="1" x14ac:dyDescent="0.3">
      <c r="A229" s="233"/>
      <c r="B229" s="202"/>
      <c r="C229" s="195"/>
      <c r="D229" s="128">
        <v>190</v>
      </c>
      <c r="E229" s="129">
        <v>310</v>
      </c>
      <c r="F229" s="129" t="str">
        <f t="shared" si="17"/>
        <v>190x310</v>
      </c>
      <c r="G229" s="130" t="str">
        <f t="shared" si="19"/>
        <v>DRAP_PLAT_PERCALE_200_FILS 190x310</v>
      </c>
      <c r="H229" s="142">
        <v>244</v>
      </c>
      <c r="I229" s="130" t="s">
        <v>336</v>
      </c>
    </row>
    <row r="230" spans="1:9" hidden="1" x14ac:dyDescent="0.25">
      <c r="A230" s="233"/>
      <c r="B230" s="202"/>
      <c r="C230" s="193" t="s">
        <v>119</v>
      </c>
      <c r="D230" s="128">
        <v>180</v>
      </c>
      <c r="E230" s="129">
        <v>300</v>
      </c>
      <c r="F230" s="129" t="str">
        <f t="shared" si="17"/>
        <v>180x300</v>
      </c>
      <c r="G230" s="130" t="str">
        <f>CONCATENATE(C$230," ",D230,"x",E230)</f>
        <v>DRAP_PLAT_PERCALE_300_FILS 180x300</v>
      </c>
      <c r="H230" s="142">
        <v>258</v>
      </c>
      <c r="I230" s="130" t="s">
        <v>337</v>
      </c>
    </row>
    <row r="231" spans="1:9" hidden="1" x14ac:dyDescent="0.25">
      <c r="A231" s="233"/>
      <c r="B231" s="202"/>
      <c r="C231" s="194"/>
      <c r="D231" s="128">
        <v>190</v>
      </c>
      <c r="E231" s="129">
        <v>300</v>
      </c>
      <c r="F231" s="129" t="str">
        <f t="shared" si="17"/>
        <v>190x300</v>
      </c>
      <c r="G231" s="130" t="str">
        <f t="shared" ref="G231:G240" si="20">CONCATENATE(C$230," ",D231,"x",E231)</f>
        <v>DRAP_PLAT_PERCALE_300_FILS 190x300</v>
      </c>
      <c r="H231" s="142">
        <v>272</v>
      </c>
      <c r="I231" s="130" t="s">
        <v>338</v>
      </c>
    </row>
    <row r="232" spans="1:9" hidden="1" x14ac:dyDescent="0.25">
      <c r="A232" s="233"/>
      <c r="B232" s="202"/>
      <c r="C232" s="194"/>
      <c r="D232" s="128">
        <v>200</v>
      </c>
      <c r="E232" s="129">
        <v>300</v>
      </c>
      <c r="F232" s="129" t="str">
        <f t="shared" si="17"/>
        <v>200x300</v>
      </c>
      <c r="G232" s="130" t="str">
        <f t="shared" si="20"/>
        <v>DRAP_PLAT_PERCALE_300_FILS 200x300</v>
      </c>
      <c r="H232" s="142">
        <v>285</v>
      </c>
      <c r="I232" s="130" t="s">
        <v>339</v>
      </c>
    </row>
    <row r="233" spans="1:9" hidden="1" x14ac:dyDescent="0.25">
      <c r="A233" s="233"/>
      <c r="B233" s="202"/>
      <c r="C233" s="194"/>
      <c r="D233" s="128">
        <v>210</v>
      </c>
      <c r="E233" s="129">
        <v>300</v>
      </c>
      <c r="F233" s="129" t="str">
        <f t="shared" si="17"/>
        <v>210x300</v>
      </c>
      <c r="G233" s="130" t="str">
        <f t="shared" si="20"/>
        <v>DRAP_PLAT_PERCALE_300_FILS 210x300</v>
      </c>
      <c r="H233" s="142">
        <v>299</v>
      </c>
      <c r="I233" s="130" t="s">
        <v>340</v>
      </c>
    </row>
    <row r="234" spans="1:9" hidden="1" x14ac:dyDescent="0.25">
      <c r="A234" s="233"/>
      <c r="B234" s="202"/>
      <c r="C234" s="194"/>
      <c r="D234" s="128">
        <v>220</v>
      </c>
      <c r="E234" s="129">
        <v>300</v>
      </c>
      <c r="F234" s="129" t="str">
        <f t="shared" si="17"/>
        <v>220x300</v>
      </c>
      <c r="G234" s="130" t="str">
        <f t="shared" si="20"/>
        <v>DRAP_PLAT_PERCALE_300_FILS 220x300</v>
      </c>
      <c r="H234" s="142">
        <v>313</v>
      </c>
      <c r="I234" s="130" t="s">
        <v>341</v>
      </c>
    </row>
    <row r="235" spans="1:9" hidden="1" x14ac:dyDescent="0.25">
      <c r="A235" s="233"/>
      <c r="B235" s="202"/>
      <c r="C235" s="194"/>
      <c r="D235" s="128">
        <v>240</v>
      </c>
      <c r="E235" s="129">
        <v>300</v>
      </c>
      <c r="F235" s="129" t="str">
        <f t="shared" si="17"/>
        <v>240x300</v>
      </c>
      <c r="G235" s="130" t="str">
        <f t="shared" si="20"/>
        <v>DRAP_PLAT_PERCALE_300_FILS 240x300</v>
      </c>
      <c r="H235" s="142">
        <v>341</v>
      </c>
      <c r="I235" s="130" t="s">
        <v>342</v>
      </c>
    </row>
    <row r="236" spans="1:9" hidden="1" x14ac:dyDescent="0.25">
      <c r="A236" s="233"/>
      <c r="B236" s="202"/>
      <c r="C236" s="194"/>
      <c r="D236" s="128">
        <v>260</v>
      </c>
      <c r="E236" s="129">
        <v>300</v>
      </c>
      <c r="F236" s="129" t="str">
        <f t="shared" si="17"/>
        <v>260x300</v>
      </c>
      <c r="G236" s="130" t="str">
        <f t="shared" si="20"/>
        <v>DRAP_PLAT_PERCALE_300_FILS 260x300</v>
      </c>
      <c r="H236" s="142">
        <v>368</v>
      </c>
      <c r="I236" s="130" t="s">
        <v>343</v>
      </c>
    </row>
    <row r="237" spans="1:9" hidden="1" x14ac:dyDescent="0.25">
      <c r="A237" s="233"/>
      <c r="B237" s="202"/>
      <c r="C237" s="194"/>
      <c r="D237" s="128">
        <v>280</v>
      </c>
      <c r="E237" s="129">
        <v>300</v>
      </c>
      <c r="F237" s="129" t="str">
        <f t="shared" si="17"/>
        <v>280x300</v>
      </c>
      <c r="G237" s="130" t="str">
        <f t="shared" si="20"/>
        <v>DRAP_PLAT_PERCALE_300_FILS 280x300</v>
      </c>
      <c r="H237" s="142">
        <v>396</v>
      </c>
      <c r="I237" s="130" t="s">
        <v>344</v>
      </c>
    </row>
    <row r="238" spans="1:9" hidden="1" x14ac:dyDescent="0.25">
      <c r="A238" s="233"/>
      <c r="B238" s="202"/>
      <c r="C238" s="194"/>
      <c r="D238" s="128">
        <v>290</v>
      </c>
      <c r="E238" s="129">
        <v>300</v>
      </c>
      <c r="F238" s="129" t="str">
        <f t="shared" si="17"/>
        <v>290x300</v>
      </c>
      <c r="G238" s="130" t="str">
        <f t="shared" si="20"/>
        <v>DRAP_PLAT_PERCALE_300_FILS 290x300</v>
      </c>
      <c r="H238" s="142">
        <v>410</v>
      </c>
      <c r="I238" s="130" t="s">
        <v>345</v>
      </c>
    </row>
    <row r="239" spans="1:9" hidden="1" x14ac:dyDescent="0.25">
      <c r="A239" s="233"/>
      <c r="B239" s="202"/>
      <c r="C239" s="194"/>
      <c r="D239" s="128">
        <v>300</v>
      </c>
      <c r="E239" s="129">
        <v>300</v>
      </c>
      <c r="F239" s="129" t="str">
        <f t="shared" si="17"/>
        <v>300x300</v>
      </c>
      <c r="G239" s="130" t="str">
        <f t="shared" si="20"/>
        <v>DRAP_PLAT_PERCALE_300_FILS 300x300</v>
      </c>
      <c r="H239" s="142">
        <v>424</v>
      </c>
      <c r="I239" s="130" t="s">
        <v>346</v>
      </c>
    </row>
    <row r="240" spans="1:9" ht="16.5" hidden="1" thickBot="1" x14ac:dyDescent="0.3">
      <c r="A240" s="233"/>
      <c r="B240" s="202"/>
      <c r="C240" s="195"/>
      <c r="D240" s="128">
        <v>320</v>
      </c>
      <c r="E240" s="129">
        <v>300</v>
      </c>
      <c r="F240" s="129" t="str">
        <f t="shared" si="17"/>
        <v>320x300</v>
      </c>
      <c r="G240" s="130" t="str">
        <f t="shared" si="20"/>
        <v>DRAP_PLAT_PERCALE_300_FILS 320x300</v>
      </c>
      <c r="H240" s="142">
        <v>451</v>
      </c>
      <c r="I240" s="130" t="s">
        <v>347</v>
      </c>
    </row>
    <row r="241" spans="1:9" hidden="1" x14ac:dyDescent="0.25">
      <c r="A241" s="233"/>
      <c r="B241" s="202"/>
      <c r="C241" s="193" t="s">
        <v>120</v>
      </c>
      <c r="D241" s="131">
        <v>180</v>
      </c>
      <c r="E241" s="132">
        <v>300</v>
      </c>
      <c r="F241" s="129" t="str">
        <f t="shared" si="17"/>
        <v>180x300</v>
      </c>
      <c r="G241" s="130" t="str">
        <f>CONCATENATE(C$241," ",D241,"x",E241)</f>
        <v>DRAP_PLAT_SATIN_RAYE 180x300</v>
      </c>
      <c r="H241" s="142">
        <v>266</v>
      </c>
      <c r="I241" s="130" t="s">
        <v>358</v>
      </c>
    </row>
    <row r="242" spans="1:9" hidden="1" x14ac:dyDescent="0.25">
      <c r="A242" s="233"/>
      <c r="B242" s="202"/>
      <c r="C242" s="194"/>
      <c r="D242" s="131">
        <v>190</v>
      </c>
      <c r="E242" s="132">
        <v>300</v>
      </c>
      <c r="F242" s="129" t="str">
        <f t="shared" si="17"/>
        <v>190x300</v>
      </c>
      <c r="G242" s="130" t="str">
        <f t="shared" ref="G242:G251" si="21">CONCATENATE(C$241," ",D242,"x",E242)</f>
        <v>DRAP_PLAT_SATIN_RAYE 190x300</v>
      </c>
      <c r="H242" s="142">
        <v>280</v>
      </c>
      <c r="I242" s="130" t="s">
        <v>359</v>
      </c>
    </row>
    <row r="243" spans="1:9" hidden="1" x14ac:dyDescent="0.25">
      <c r="A243" s="233"/>
      <c r="B243" s="202"/>
      <c r="C243" s="194"/>
      <c r="D243" s="131">
        <v>200</v>
      </c>
      <c r="E243" s="132">
        <v>300</v>
      </c>
      <c r="F243" s="129" t="str">
        <f t="shared" si="17"/>
        <v>200x300</v>
      </c>
      <c r="G243" s="130" t="str">
        <f t="shared" si="21"/>
        <v>DRAP_PLAT_SATIN_RAYE 200x300</v>
      </c>
      <c r="H243" s="142">
        <v>294</v>
      </c>
      <c r="I243" s="130" t="s">
        <v>360</v>
      </c>
    </row>
    <row r="244" spans="1:9" hidden="1" x14ac:dyDescent="0.25">
      <c r="A244" s="233"/>
      <c r="B244" s="202"/>
      <c r="C244" s="194"/>
      <c r="D244" s="131">
        <v>210</v>
      </c>
      <c r="E244" s="132">
        <v>300</v>
      </c>
      <c r="F244" s="129" t="str">
        <f t="shared" si="17"/>
        <v>210x300</v>
      </c>
      <c r="G244" s="130" t="str">
        <f t="shared" si="21"/>
        <v>DRAP_PLAT_SATIN_RAYE 210x300</v>
      </c>
      <c r="H244" s="142">
        <v>308</v>
      </c>
      <c r="I244" s="130" t="s">
        <v>361</v>
      </c>
    </row>
    <row r="245" spans="1:9" hidden="1" x14ac:dyDescent="0.25">
      <c r="A245" s="233"/>
      <c r="B245" s="202"/>
      <c r="C245" s="194"/>
      <c r="D245" s="131">
        <v>220</v>
      </c>
      <c r="E245" s="132">
        <v>300</v>
      </c>
      <c r="F245" s="129" t="str">
        <f t="shared" si="17"/>
        <v>220x300</v>
      </c>
      <c r="G245" s="130" t="str">
        <f t="shared" si="21"/>
        <v>DRAP_PLAT_SATIN_RAYE 220x300</v>
      </c>
      <c r="H245" s="142">
        <v>323</v>
      </c>
      <c r="I245" s="130" t="s">
        <v>362</v>
      </c>
    </row>
    <row r="246" spans="1:9" hidden="1" x14ac:dyDescent="0.25">
      <c r="A246" s="233"/>
      <c r="B246" s="202"/>
      <c r="C246" s="194"/>
      <c r="D246" s="131">
        <v>240</v>
      </c>
      <c r="E246" s="132">
        <v>300</v>
      </c>
      <c r="F246" s="129" t="str">
        <f t="shared" si="17"/>
        <v>240x300</v>
      </c>
      <c r="G246" s="130" t="str">
        <f t="shared" si="21"/>
        <v>DRAP_PLAT_SATIN_RAYE 240x300</v>
      </c>
      <c r="H246" s="142">
        <v>351</v>
      </c>
      <c r="I246" s="130" t="s">
        <v>363</v>
      </c>
    </row>
    <row r="247" spans="1:9" hidden="1" x14ac:dyDescent="0.25">
      <c r="A247" s="233"/>
      <c r="B247" s="202"/>
      <c r="C247" s="194"/>
      <c r="D247" s="131">
        <v>260</v>
      </c>
      <c r="E247" s="132">
        <v>300</v>
      </c>
      <c r="F247" s="129" t="str">
        <f t="shared" si="17"/>
        <v>260x300</v>
      </c>
      <c r="G247" s="130" t="str">
        <f t="shared" si="21"/>
        <v>DRAP_PLAT_SATIN_RAYE 260x300</v>
      </c>
      <c r="H247" s="142">
        <v>379</v>
      </c>
      <c r="I247" s="130" t="s">
        <v>364</v>
      </c>
    </row>
    <row r="248" spans="1:9" hidden="1" x14ac:dyDescent="0.25">
      <c r="A248" s="233"/>
      <c r="B248" s="202"/>
      <c r="C248" s="194"/>
      <c r="D248" s="131">
        <v>280</v>
      </c>
      <c r="E248" s="132">
        <v>300</v>
      </c>
      <c r="F248" s="129" t="str">
        <f t="shared" si="17"/>
        <v>280x300</v>
      </c>
      <c r="G248" s="130" t="str">
        <f t="shared" si="21"/>
        <v>DRAP_PLAT_SATIN_RAYE 280x300</v>
      </c>
      <c r="H248" s="142">
        <v>408</v>
      </c>
      <c r="I248" s="130" t="s">
        <v>365</v>
      </c>
    </row>
    <row r="249" spans="1:9" hidden="1" x14ac:dyDescent="0.25">
      <c r="A249" s="233"/>
      <c r="B249" s="202"/>
      <c r="C249" s="194"/>
      <c r="D249" s="131">
        <v>290</v>
      </c>
      <c r="E249" s="132">
        <v>300</v>
      </c>
      <c r="F249" s="129" t="str">
        <f t="shared" si="17"/>
        <v>290x300</v>
      </c>
      <c r="G249" s="130" t="str">
        <f t="shared" si="21"/>
        <v>DRAP_PLAT_SATIN_RAYE 290x300</v>
      </c>
      <c r="H249" s="142">
        <v>422</v>
      </c>
      <c r="I249" s="130" t="s">
        <v>366</v>
      </c>
    </row>
    <row r="250" spans="1:9" hidden="1" x14ac:dyDescent="0.25">
      <c r="A250" s="233"/>
      <c r="B250" s="202"/>
      <c r="C250" s="194"/>
      <c r="D250" s="131">
        <v>300</v>
      </c>
      <c r="E250" s="132">
        <v>300</v>
      </c>
      <c r="F250" s="129" t="str">
        <f t="shared" si="17"/>
        <v>300x300</v>
      </c>
      <c r="G250" s="130" t="str">
        <f t="shared" si="21"/>
        <v>DRAP_PLAT_SATIN_RAYE 300x300</v>
      </c>
      <c r="H250" s="142">
        <v>436</v>
      </c>
      <c r="I250" s="130" t="s">
        <v>367</v>
      </c>
    </row>
    <row r="251" spans="1:9" ht="16.5" hidden="1" thickBot="1" x14ac:dyDescent="0.3">
      <c r="A251" s="233"/>
      <c r="B251" s="203"/>
      <c r="C251" s="195"/>
      <c r="D251" s="131">
        <v>320</v>
      </c>
      <c r="E251" s="132">
        <v>300</v>
      </c>
      <c r="F251" s="129" t="str">
        <f t="shared" si="17"/>
        <v>320x300</v>
      </c>
      <c r="G251" s="130" t="str">
        <f t="shared" si="21"/>
        <v>DRAP_PLAT_SATIN_RAYE 320x300</v>
      </c>
      <c r="H251" s="142">
        <v>465</v>
      </c>
      <c r="I251" s="130" t="s">
        <v>368</v>
      </c>
    </row>
    <row r="252" spans="1:9" hidden="1" x14ac:dyDescent="0.25">
      <c r="A252" s="233"/>
      <c r="B252" s="196" t="s">
        <v>16</v>
      </c>
      <c r="C252" s="193" t="s">
        <v>123</v>
      </c>
      <c r="D252" s="128">
        <v>190</v>
      </c>
      <c r="E252" s="129">
        <v>90</v>
      </c>
      <c r="F252" s="129" t="str">
        <f t="shared" si="17"/>
        <v>190x90</v>
      </c>
      <c r="G252" s="130" t="str">
        <f>CONCATENATE(C$252," ",D252,"x",E252)</f>
        <v>DRAP_HOUSSE_UNI_POLYCOTON 190x90</v>
      </c>
      <c r="H252" s="142">
        <v>70</v>
      </c>
      <c r="I252" s="130" t="s">
        <v>369</v>
      </c>
    </row>
    <row r="253" spans="1:9" hidden="1" x14ac:dyDescent="0.25">
      <c r="A253" s="233"/>
      <c r="B253" s="197"/>
      <c r="C253" s="194"/>
      <c r="D253" s="128">
        <v>190</v>
      </c>
      <c r="E253" s="129">
        <v>100</v>
      </c>
      <c r="F253" s="129" t="str">
        <f t="shared" si="17"/>
        <v>190x100</v>
      </c>
      <c r="G253" s="130" t="str">
        <f t="shared" ref="G253:G269" si="22">CONCATENATE(C$252," ",D253,"x",E253)</f>
        <v>DRAP_HOUSSE_UNI_POLYCOTON 190x100</v>
      </c>
      <c r="H253" s="142">
        <v>74</v>
      </c>
      <c r="I253" s="130" t="s">
        <v>370</v>
      </c>
    </row>
    <row r="254" spans="1:9" hidden="1" x14ac:dyDescent="0.25">
      <c r="A254" s="233"/>
      <c r="B254" s="197"/>
      <c r="C254" s="194"/>
      <c r="D254" s="128">
        <v>190</v>
      </c>
      <c r="E254" s="129">
        <v>110</v>
      </c>
      <c r="F254" s="129" t="str">
        <f t="shared" si="17"/>
        <v>190x110</v>
      </c>
      <c r="G254" s="130" t="str">
        <f t="shared" si="22"/>
        <v>DRAP_HOUSSE_UNI_POLYCOTON 190x110</v>
      </c>
      <c r="H254" s="142">
        <v>78</v>
      </c>
      <c r="I254" s="130" t="s">
        <v>371</v>
      </c>
    </row>
    <row r="255" spans="1:9" hidden="1" x14ac:dyDescent="0.25">
      <c r="A255" s="233"/>
      <c r="B255" s="197"/>
      <c r="C255" s="194"/>
      <c r="D255" s="128">
        <v>190</v>
      </c>
      <c r="E255" s="129">
        <v>120</v>
      </c>
      <c r="F255" s="129" t="str">
        <f t="shared" si="17"/>
        <v>190x120</v>
      </c>
      <c r="G255" s="130" t="str">
        <f t="shared" si="22"/>
        <v>DRAP_HOUSSE_UNI_POLYCOTON 190x120</v>
      </c>
      <c r="H255" s="142">
        <v>83</v>
      </c>
      <c r="I255" s="130" t="s">
        <v>372</v>
      </c>
    </row>
    <row r="256" spans="1:9" hidden="1" x14ac:dyDescent="0.25">
      <c r="A256" s="233"/>
      <c r="B256" s="197"/>
      <c r="C256" s="194"/>
      <c r="D256" s="128">
        <v>190</v>
      </c>
      <c r="E256" s="129">
        <v>140</v>
      </c>
      <c r="F256" s="129" t="str">
        <f t="shared" si="17"/>
        <v>190x140</v>
      </c>
      <c r="G256" s="130" t="str">
        <f t="shared" si="22"/>
        <v>DRAP_HOUSSE_UNI_POLYCOTON 190x140</v>
      </c>
      <c r="H256" s="142">
        <v>91</v>
      </c>
      <c r="I256" s="130" t="s">
        <v>373</v>
      </c>
    </row>
    <row r="257" spans="1:9" hidden="1" x14ac:dyDescent="0.25">
      <c r="A257" s="233"/>
      <c r="B257" s="197"/>
      <c r="C257" s="194"/>
      <c r="D257" s="128">
        <v>190</v>
      </c>
      <c r="E257" s="129">
        <v>160</v>
      </c>
      <c r="F257" s="129" t="str">
        <f t="shared" si="17"/>
        <v>190x160</v>
      </c>
      <c r="G257" s="130" t="str">
        <f t="shared" si="22"/>
        <v>DRAP_HOUSSE_UNI_POLYCOTON 190x160</v>
      </c>
      <c r="H257" s="142">
        <v>100</v>
      </c>
      <c r="I257" s="130" t="s">
        <v>374</v>
      </c>
    </row>
    <row r="258" spans="1:9" hidden="1" x14ac:dyDescent="0.25">
      <c r="A258" s="233"/>
      <c r="B258" s="197"/>
      <c r="C258" s="194"/>
      <c r="D258" s="128">
        <v>190</v>
      </c>
      <c r="E258" s="129">
        <v>180</v>
      </c>
      <c r="F258" s="129" t="str">
        <f t="shared" si="17"/>
        <v>190x180</v>
      </c>
      <c r="G258" s="130" t="str">
        <f t="shared" si="22"/>
        <v>DRAP_HOUSSE_UNI_POLYCOTON 190x180</v>
      </c>
      <c r="H258" s="142">
        <v>109</v>
      </c>
      <c r="I258" s="130" t="s">
        <v>375</v>
      </c>
    </row>
    <row r="259" spans="1:9" hidden="1" x14ac:dyDescent="0.25">
      <c r="A259" s="233"/>
      <c r="B259" s="197"/>
      <c r="C259" s="194"/>
      <c r="D259" s="128">
        <v>190</v>
      </c>
      <c r="E259" s="129">
        <v>200</v>
      </c>
      <c r="F259" s="129" t="str">
        <f t="shared" ref="F259:F322" si="23">+CONCATENATE((D259),"x",(E259))</f>
        <v>190x200</v>
      </c>
      <c r="G259" s="130" t="str">
        <f t="shared" si="22"/>
        <v>DRAP_HOUSSE_UNI_POLYCOTON 190x200</v>
      </c>
      <c r="H259" s="142">
        <v>118</v>
      </c>
      <c r="I259" s="130" t="s">
        <v>376</v>
      </c>
    </row>
    <row r="260" spans="1:9" hidden="1" x14ac:dyDescent="0.25">
      <c r="A260" s="233"/>
      <c r="B260" s="197"/>
      <c r="C260" s="194"/>
      <c r="D260" s="128">
        <v>190</v>
      </c>
      <c r="E260" s="129">
        <v>210</v>
      </c>
      <c r="F260" s="129" t="str">
        <f t="shared" si="23"/>
        <v>190x210</v>
      </c>
      <c r="G260" s="130" t="str">
        <f t="shared" si="22"/>
        <v>DRAP_HOUSSE_UNI_POLYCOTON 190x210</v>
      </c>
      <c r="H260" s="142">
        <v>122</v>
      </c>
      <c r="I260" s="130" t="s">
        <v>377</v>
      </c>
    </row>
    <row r="261" spans="1:9" ht="16.5" thickBot="1" x14ac:dyDescent="0.3">
      <c r="A261" s="233"/>
      <c r="B261" s="197"/>
      <c r="C261" s="194"/>
      <c r="D261" s="128">
        <v>200</v>
      </c>
      <c r="E261" s="129">
        <v>90</v>
      </c>
      <c r="F261" s="129" t="str">
        <f t="shared" si="23"/>
        <v>200x90</v>
      </c>
      <c r="G261" s="130" t="str">
        <f t="shared" si="22"/>
        <v>DRAP_HOUSSE_UNI_POLYCOTON 200x90</v>
      </c>
      <c r="H261" s="142">
        <v>70</v>
      </c>
      <c r="I261" s="130"/>
    </row>
    <row r="262" spans="1:9" ht="16.5" hidden="1" thickBot="1" x14ac:dyDescent="0.3">
      <c r="A262" s="233"/>
      <c r="B262" s="197"/>
      <c r="C262" s="194"/>
      <c r="D262" s="128">
        <v>200</v>
      </c>
      <c r="E262" s="129">
        <v>100</v>
      </c>
      <c r="F262" s="129" t="str">
        <f t="shared" si="23"/>
        <v>200x100</v>
      </c>
      <c r="G262" s="130" t="str">
        <f t="shared" si="22"/>
        <v>DRAP_HOUSSE_UNI_POLYCOTON 200x100</v>
      </c>
      <c r="H262" s="142">
        <v>74</v>
      </c>
      <c r="I262" s="130" t="s">
        <v>378</v>
      </c>
    </row>
    <row r="263" spans="1:9" ht="16.5" hidden="1" thickBot="1" x14ac:dyDescent="0.3">
      <c r="A263" s="233"/>
      <c r="B263" s="197"/>
      <c r="C263" s="194"/>
      <c r="D263" s="128">
        <v>200</v>
      </c>
      <c r="E263" s="129">
        <v>110</v>
      </c>
      <c r="F263" s="129" t="str">
        <f t="shared" si="23"/>
        <v>200x110</v>
      </c>
      <c r="G263" s="130" t="str">
        <f t="shared" si="22"/>
        <v>DRAP_HOUSSE_UNI_POLYCOTON 200x110</v>
      </c>
      <c r="H263" s="142">
        <v>78</v>
      </c>
      <c r="I263" s="130" t="s">
        <v>378</v>
      </c>
    </row>
    <row r="264" spans="1:9" ht="16.5" hidden="1" thickBot="1" x14ac:dyDescent="0.3">
      <c r="A264" s="233"/>
      <c r="B264" s="197"/>
      <c r="C264" s="194"/>
      <c r="D264" s="128">
        <v>200</v>
      </c>
      <c r="E264" s="129">
        <v>120</v>
      </c>
      <c r="F264" s="129" t="str">
        <f t="shared" si="23"/>
        <v>200x120</v>
      </c>
      <c r="G264" s="130" t="str">
        <f t="shared" si="22"/>
        <v>DRAP_HOUSSE_UNI_POLYCOTON 200x120</v>
      </c>
      <c r="H264" s="142">
        <v>83</v>
      </c>
      <c r="I264" s="130" t="s">
        <v>379</v>
      </c>
    </row>
    <row r="265" spans="1:9" ht="16.5" hidden="1" thickBot="1" x14ac:dyDescent="0.3">
      <c r="A265" s="233"/>
      <c r="B265" s="197"/>
      <c r="C265" s="194"/>
      <c r="D265" s="128">
        <v>200</v>
      </c>
      <c r="E265" s="129">
        <v>140</v>
      </c>
      <c r="F265" s="129" t="str">
        <f t="shared" si="23"/>
        <v>200x140</v>
      </c>
      <c r="G265" s="130" t="str">
        <f t="shared" si="22"/>
        <v>DRAP_HOUSSE_UNI_POLYCOTON 200x140</v>
      </c>
      <c r="H265" s="142">
        <v>91</v>
      </c>
      <c r="I265" s="130" t="s">
        <v>380</v>
      </c>
    </row>
    <row r="266" spans="1:9" ht="16.5" hidden="1" thickBot="1" x14ac:dyDescent="0.3">
      <c r="A266" s="233"/>
      <c r="B266" s="197"/>
      <c r="C266" s="194"/>
      <c r="D266" s="128">
        <v>200</v>
      </c>
      <c r="E266" s="129">
        <v>160</v>
      </c>
      <c r="F266" s="129" t="str">
        <f t="shared" si="23"/>
        <v>200x160</v>
      </c>
      <c r="G266" s="130" t="str">
        <f t="shared" si="22"/>
        <v>DRAP_HOUSSE_UNI_POLYCOTON 200x160</v>
      </c>
      <c r="H266" s="142">
        <v>100</v>
      </c>
      <c r="I266" s="130" t="s">
        <v>381</v>
      </c>
    </row>
    <row r="267" spans="1:9" ht="16.5" hidden="1" thickBot="1" x14ac:dyDescent="0.3">
      <c r="A267" s="233"/>
      <c r="B267" s="197"/>
      <c r="C267" s="194"/>
      <c r="D267" s="128">
        <v>200</v>
      </c>
      <c r="E267" s="129">
        <v>180</v>
      </c>
      <c r="F267" s="129" t="str">
        <f t="shared" si="23"/>
        <v>200x180</v>
      </c>
      <c r="G267" s="130" t="str">
        <f t="shared" si="22"/>
        <v>DRAP_HOUSSE_UNI_POLYCOTON 200x180</v>
      </c>
      <c r="H267" s="142">
        <v>109</v>
      </c>
      <c r="I267" s="130" t="s">
        <v>382</v>
      </c>
    </row>
    <row r="268" spans="1:9" ht="16.5" hidden="1" thickBot="1" x14ac:dyDescent="0.3">
      <c r="A268" s="233"/>
      <c r="B268" s="197"/>
      <c r="C268" s="194"/>
      <c r="D268" s="128">
        <v>200</v>
      </c>
      <c r="E268" s="129">
        <v>200</v>
      </c>
      <c r="F268" s="129" t="str">
        <f t="shared" si="23"/>
        <v>200x200</v>
      </c>
      <c r="G268" s="130" t="str">
        <f t="shared" si="22"/>
        <v>DRAP_HOUSSE_UNI_POLYCOTON 200x200</v>
      </c>
      <c r="H268" s="142">
        <v>118</v>
      </c>
      <c r="I268" s="130" t="s">
        <v>383</v>
      </c>
    </row>
    <row r="269" spans="1:9" ht="16.5" hidden="1" thickBot="1" x14ac:dyDescent="0.3">
      <c r="A269" s="233"/>
      <c r="B269" s="197"/>
      <c r="C269" s="195"/>
      <c r="D269" s="128">
        <v>200</v>
      </c>
      <c r="E269" s="129">
        <v>210</v>
      </c>
      <c r="F269" s="129" t="str">
        <f t="shared" si="23"/>
        <v>200x210</v>
      </c>
      <c r="G269" s="130" t="str">
        <f t="shared" si="22"/>
        <v>DRAP_HOUSSE_UNI_POLYCOTON 200x210</v>
      </c>
      <c r="H269" s="142">
        <v>122</v>
      </c>
      <c r="I269" s="130" t="s">
        <v>384</v>
      </c>
    </row>
    <row r="270" spans="1:9" x14ac:dyDescent="0.25">
      <c r="A270" s="233"/>
      <c r="B270" s="197"/>
      <c r="C270" s="193" t="s">
        <v>124</v>
      </c>
      <c r="D270" s="128">
        <v>190</v>
      </c>
      <c r="E270" s="129">
        <v>90</v>
      </c>
      <c r="F270" s="129" t="str">
        <f t="shared" si="23"/>
        <v>190x90</v>
      </c>
      <c r="G270" s="130" t="str">
        <f t="shared" ref="G270:G287" si="24">CONCATENATE(C$270," ",D270,"x",E270)</f>
        <v>DRAP_HOUSSE_UNI_100_COTON_160_fils 190x90</v>
      </c>
      <c r="H270" s="142">
        <v>114</v>
      </c>
      <c r="I270" s="130"/>
    </row>
    <row r="271" spans="1:9" x14ac:dyDescent="0.25">
      <c r="A271" s="233"/>
      <c r="B271" s="197"/>
      <c r="C271" s="194"/>
      <c r="D271" s="128">
        <v>190</v>
      </c>
      <c r="E271" s="129">
        <v>100</v>
      </c>
      <c r="F271" s="129" t="str">
        <f t="shared" si="23"/>
        <v>190x100</v>
      </c>
      <c r="G271" s="130" t="str">
        <f t="shared" si="24"/>
        <v>DRAP_HOUSSE_UNI_100_COTON_160_fils 190x100</v>
      </c>
      <c r="H271" s="142">
        <v>122</v>
      </c>
      <c r="I271" s="130"/>
    </row>
    <row r="272" spans="1:9" x14ac:dyDescent="0.25">
      <c r="A272" s="233"/>
      <c r="B272" s="197"/>
      <c r="C272" s="194"/>
      <c r="D272" s="128">
        <v>190</v>
      </c>
      <c r="E272" s="129">
        <v>110</v>
      </c>
      <c r="F272" s="129" t="str">
        <f t="shared" si="23"/>
        <v>190x110</v>
      </c>
      <c r="G272" s="130" t="str">
        <f t="shared" si="24"/>
        <v>DRAP_HOUSSE_UNI_100_COTON_160_fils 190x110</v>
      </c>
      <c r="H272" s="142">
        <v>129</v>
      </c>
      <c r="I272" s="130"/>
    </row>
    <row r="273" spans="1:9" x14ac:dyDescent="0.25">
      <c r="A273" s="233"/>
      <c r="B273" s="197"/>
      <c r="C273" s="194"/>
      <c r="D273" s="128">
        <v>190</v>
      </c>
      <c r="E273" s="129">
        <v>120</v>
      </c>
      <c r="F273" s="129" t="str">
        <f t="shared" si="23"/>
        <v>190x120</v>
      </c>
      <c r="G273" s="130" t="str">
        <f t="shared" si="24"/>
        <v>DRAP_HOUSSE_UNI_100_COTON_160_fils 190x120</v>
      </c>
      <c r="H273" s="142">
        <v>136</v>
      </c>
      <c r="I273" s="130"/>
    </row>
    <row r="274" spans="1:9" x14ac:dyDescent="0.25">
      <c r="A274" s="233"/>
      <c r="B274" s="197"/>
      <c r="C274" s="194"/>
      <c r="D274" s="128">
        <v>190</v>
      </c>
      <c r="E274" s="129">
        <v>140</v>
      </c>
      <c r="F274" s="129" t="str">
        <f t="shared" si="23"/>
        <v>190x140</v>
      </c>
      <c r="G274" s="130" t="str">
        <f t="shared" si="24"/>
        <v>DRAP_HOUSSE_UNI_100_COTON_160_fils 190x140</v>
      </c>
      <c r="H274" s="142">
        <v>151</v>
      </c>
      <c r="I274" s="130"/>
    </row>
    <row r="275" spans="1:9" x14ac:dyDescent="0.25">
      <c r="A275" s="233"/>
      <c r="B275" s="197"/>
      <c r="C275" s="194"/>
      <c r="D275" s="128">
        <v>190</v>
      </c>
      <c r="E275" s="129">
        <v>160</v>
      </c>
      <c r="F275" s="129" t="str">
        <f t="shared" si="23"/>
        <v>190x160</v>
      </c>
      <c r="G275" s="130" t="str">
        <f t="shared" si="24"/>
        <v>DRAP_HOUSSE_UNI_100_COTON_160_fils 190x160</v>
      </c>
      <c r="H275" s="142">
        <v>165</v>
      </c>
      <c r="I275" s="130"/>
    </row>
    <row r="276" spans="1:9" x14ac:dyDescent="0.25">
      <c r="A276" s="233"/>
      <c r="B276" s="197"/>
      <c r="C276" s="194"/>
      <c r="D276" s="128">
        <v>190</v>
      </c>
      <c r="E276" s="129">
        <v>180</v>
      </c>
      <c r="F276" s="129" t="str">
        <f t="shared" si="23"/>
        <v>190x180</v>
      </c>
      <c r="G276" s="130" t="str">
        <f t="shared" si="24"/>
        <v>DRAP_HOUSSE_UNI_100_COTON_160_fils 190x180</v>
      </c>
      <c r="H276" s="142">
        <v>180</v>
      </c>
      <c r="I276" s="130"/>
    </row>
    <row r="277" spans="1:9" x14ac:dyDescent="0.25">
      <c r="A277" s="233"/>
      <c r="B277" s="197"/>
      <c r="C277" s="194"/>
      <c r="D277" s="128">
        <v>190</v>
      </c>
      <c r="E277" s="129">
        <v>200</v>
      </c>
      <c r="F277" s="129" t="str">
        <f t="shared" si="23"/>
        <v>190x200</v>
      </c>
      <c r="G277" s="130" t="str">
        <f t="shared" si="24"/>
        <v>DRAP_HOUSSE_UNI_100_COTON_160_fils 190x200</v>
      </c>
      <c r="H277" s="142">
        <v>194</v>
      </c>
      <c r="I277" s="130"/>
    </row>
    <row r="278" spans="1:9" x14ac:dyDescent="0.25">
      <c r="A278" s="233"/>
      <c r="B278" s="197"/>
      <c r="C278" s="194"/>
      <c r="D278" s="128">
        <v>190</v>
      </c>
      <c r="E278" s="129">
        <v>210</v>
      </c>
      <c r="F278" s="129" t="str">
        <f t="shared" si="23"/>
        <v>190x210</v>
      </c>
      <c r="G278" s="130" t="str">
        <f t="shared" si="24"/>
        <v>DRAP_HOUSSE_UNI_100_COTON_160_fils 190x210</v>
      </c>
      <c r="H278" s="142">
        <v>202</v>
      </c>
      <c r="I278" s="130"/>
    </row>
    <row r="279" spans="1:9" x14ac:dyDescent="0.25">
      <c r="A279" s="233"/>
      <c r="B279" s="197"/>
      <c r="C279" s="194"/>
      <c r="D279" s="128">
        <v>200</v>
      </c>
      <c r="E279" s="129">
        <v>90</v>
      </c>
      <c r="F279" s="129" t="str">
        <f t="shared" si="23"/>
        <v>200x90</v>
      </c>
      <c r="G279" s="130" t="str">
        <f t="shared" si="24"/>
        <v>DRAP_HOUSSE_UNI_100_COTON_160_fils 200x90</v>
      </c>
      <c r="H279" s="142">
        <v>144</v>
      </c>
      <c r="I279" s="130"/>
    </row>
    <row r="280" spans="1:9" x14ac:dyDescent="0.25">
      <c r="A280" s="233"/>
      <c r="B280" s="197"/>
      <c r="C280" s="194"/>
      <c r="D280" s="128">
        <v>200</v>
      </c>
      <c r="E280" s="129">
        <v>100</v>
      </c>
      <c r="F280" s="129" t="str">
        <f t="shared" si="23"/>
        <v>200x100</v>
      </c>
      <c r="G280" s="130" t="str">
        <f t="shared" si="24"/>
        <v>DRAP_HOUSSE_UNI_100_COTON_160_fils 200x100</v>
      </c>
      <c r="H280" s="142">
        <v>122</v>
      </c>
      <c r="I280" s="130"/>
    </row>
    <row r="281" spans="1:9" x14ac:dyDescent="0.25">
      <c r="A281" s="233"/>
      <c r="B281" s="197"/>
      <c r="C281" s="194"/>
      <c r="D281" s="128">
        <v>200</v>
      </c>
      <c r="E281" s="129">
        <v>110</v>
      </c>
      <c r="F281" s="129" t="str">
        <f t="shared" si="23"/>
        <v>200x110</v>
      </c>
      <c r="G281" s="130" t="str">
        <f t="shared" si="24"/>
        <v>DRAP_HOUSSE_UNI_100_COTON_160_fils 200x110</v>
      </c>
      <c r="H281" s="142">
        <v>129</v>
      </c>
      <c r="I281" s="130"/>
    </row>
    <row r="282" spans="1:9" x14ac:dyDescent="0.25">
      <c r="A282" s="233"/>
      <c r="B282" s="197"/>
      <c r="C282" s="194"/>
      <c r="D282" s="128">
        <v>200</v>
      </c>
      <c r="E282" s="129">
        <v>120</v>
      </c>
      <c r="F282" s="129" t="str">
        <f t="shared" si="23"/>
        <v>200x120</v>
      </c>
      <c r="G282" s="130" t="str">
        <f t="shared" si="24"/>
        <v>DRAP_HOUSSE_UNI_100_COTON_160_fils 200x120</v>
      </c>
      <c r="H282" s="142">
        <v>136</v>
      </c>
      <c r="I282" s="130"/>
    </row>
    <row r="283" spans="1:9" x14ac:dyDescent="0.25">
      <c r="A283" s="233"/>
      <c r="B283" s="197"/>
      <c r="C283" s="194"/>
      <c r="D283" s="128">
        <v>200</v>
      </c>
      <c r="E283" s="129">
        <v>140</v>
      </c>
      <c r="F283" s="129" t="str">
        <f t="shared" si="23"/>
        <v>200x140</v>
      </c>
      <c r="G283" s="130" t="str">
        <f t="shared" si="24"/>
        <v>DRAP_HOUSSE_UNI_100_COTON_160_fils 200x140</v>
      </c>
      <c r="H283" s="142">
        <v>151</v>
      </c>
      <c r="I283" s="130"/>
    </row>
    <row r="284" spans="1:9" x14ac:dyDescent="0.25">
      <c r="A284" s="233"/>
      <c r="B284" s="197"/>
      <c r="C284" s="194"/>
      <c r="D284" s="128">
        <v>200</v>
      </c>
      <c r="E284" s="129">
        <v>160</v>
      </c>
      <c r="F284" s="129" t="str">
        <f t="shared" si="23"/>
        <v>200x160</v>
      </c>
      <c r="G284" s="130" t="str">
        <f t="shared" si="24"/>
        <v>DRAP_HOUSSE_UNI_100_COTON_160_fils 200x160</v>
      </c>
      <c r="H284" s="142">
        <v>165</v>
      </c>
      <c r="I284" s="130"/>
    </row>
    <row r="285" spans="1:9" x14ac:dyDescent="0.25">
      <c r="A285" s="233"/>
      <c r="B285" s="197"/>
      <c r="C285" s="194"/>
      <c r="D285" s="128">
        <v>200</v>
      </c>
      <c r="E285" s="129">
        <v>180</v>
      </c>
      <c r="F285" s="129" t="str">
        <f t="shared" si="23"/>
        <v>200x180</v>
      </c>
      <c r="G285" s="130" t="str">
        <f t="shared" si="24"/>
        <v>DRAP_HOUSSE_UNI_100_COTON_160_fils 200x180</v>
      </c>
      <c r="H285" s="142">
        <v>180</v>
      </c>
      <c r="I285" s="130"/>
    </row>
    <row r="286" spans="1:9" x14ac:dyDescent="0.25">
      <c r="A286" s="233"/>
      <c r="B286" s="197"/>
      <c r="C286" s="194"/>
      <c r="D286" s="128">
        <v>200</v>
      </c>
      <c r="E286" s="129">
        <v>200</v>
      </c>
      <c r="F286" s="129" t="str">
        <f t="shared" si="23"/>
        <v>200x200</v>
      </c>
      <c r="G286" s="130" t="str">
        <f t="shared" si="24"/>
        <v>DRAP_HOUSSE_UNI_100_COTON_160_fils 200x200</v>
      </c>
      <c r="H286" s="142">
        <v>194</v>
      </c>
      <c r="I286" s="130"/>
    </row>
    <row r="287" spans="1:9" ht="16.5" thickBot="1" x14ac:dyDescent="0.3">
      <c r="A287" s="233"/>
      <c r="B287" s="197"/>
      <c r="C287" s="195"/>
      <c r="D287" s="128">
        <v>200</v>
      </c>
      <c r="E287" s="129">
        <v>210</v>
      </c>
      <c r="F287" s="129" t="str">
        <f t="shared" si="23"/>
        <v>200x210</v>
      </c>
      <c r="G287" s="130" t="str">
        <f t="shared" si="24"/>
        <v>DRAP_HOUSSE_UNI_100_COTON_160_fils 200x210</v>
      </c>
      <c r="H287" s="142">
        <v>202</v>
      </c>
      <c r="I287" s="130"/>
    </row>
    <row r="288" spans="1:9" ht="16.5" hidden="1" thickBot="1" x14ac:dyDescent="0.3">
      <c r="A288" s="233"/>
      <c r="B288" s="197"/>
      <c r="C288" s="193" t="s">
        <v>121</v>
      </c>
      <c r="D288" s="128">
        <v>190</v>
      </c>
      <c r="E288" s="129">
        <v>90</v>
      </c>
      <c r="F288" s="129" t="str">
        <f t="shared" si="23"/>
        <v>190x90</v>
      </c>
      <c r="G288" s="130" t="str">
        <f t="shared" ref="G288:G305" si="25">CONCATENATE(C$288," ",D288,"x",E288)</f>
        <v>DRAP_HOUSSE_PERCALE_200_FILS 190x90</v>
      </c>
      <c r="H288" s="142">
        <v>121</v>
      </c>
      <c r="I288" s="130" t="s">
        <v>385</v>
      </c>
    </row>
    <row r="289" spans="1:9" ht="16.5" hidden="1" thickBot="1" x14ac:dyDescent="0.3">
      <c r="A289" s="233"/>
      <c r="B289" s="197"/>
      <c r="C289" s="194"/>
      <c r="D289" s="128">
        <v>190</v>
      </c>
      <c r="E289" s="129">
        <v>100</v>
      </c>
      <c r="F289" s="129" t="str">
        <f t="shared" si="23"/>
        <v>190x100</v>
      </c>
      <c r="G289" s="130" t="str">
        <f t="shared" si="25"/>
        <v>DRAP_HOUSSE_PERCALE_200_FILS 190x100</v>
      </c>
      <c r="H289" s="142">
        <v>128</v>
      </c>
      <c r="I289" s="130" t="s">
        <v>386</v>
      </c>
    </row>
    <row r="290" spans="1:9" ht="16.5" hidden="1" thickBot="1" x14ac:dyDescent="0.3">
      <c r="A290" s="233"/>
      <c r="B290" s="197"/>
      <c r="C290" s="194"/>
      <c r="D290" s="128">
        <v>190</v>
      </c>
      <c r="E290" s="129">
        <v>110</v>
      </c>
      <c r="F290" s="129" t="str">
        <f t="shared" si="23"/>
        <v>190x110</v>
      </c>
      <c r="G290" s="130" t="str">
        <f t="shared" si="25"/>
        <v>DRAP_HOUSSE_PERCALE_200_FILS 190x110</v>
      </c>
      <c r="H290" s="142">
        <v>136</v>
      </c>
      <c r="I290" s="130" t="s">
        <v>387</v>
      </c>
    </row>
    <row r="291" spans="1:9" ht="16.5" hidden="1" thickBot="1" x14ac:dyDescent="0.3">
      <c r="A291" s="233"/>
      <c r="B291" s="197"/>
      <c r="C291" s="194"/>
      <c r="D291" s="128">
        <v>190</v>
      </c>
      <c r="E291" s="129">
        <v>120</v>
      </c>
      <c r="F291" s="129" t="str">
        <f t="shared" si="23"/>
        <v>190x120</v>
      </c>
      <c r="G291" s="130" t="str">
        <f t="shared" si="25"/>
        <v>DRAP_HOUSSE_PERCALE_200_FILS 190x120</v>
      </c>
      <c r="H291" s="142">
        <v>144</v>
      </c>
      <c r="I291" s="130" t="s">
        <v>388</v>
      </c>
    </row>
    <row r="292" spans="1:9" ht="16.5" hidden="1" thickBot="1" x14ac:dyDescent="0.3">
      <c r="A292" s="233"/>
      <c r="B292" s="197"/>
      <c r="C292" s="194"/>
      <c r="D292" s="128">
        <v>190</v>
      </c>
      <c r="E292" s="129">
        <v>140</v>
      </c>
      <c r="F292" s="129" t="str">
        <f t="shared" si="23"/>
        <v>190x140</v>
      </c>
      <c r="G292" s="130" t="str">
        <f t="shared" si="25"/>
        <v>DRAP_HOUSSE_PERCALE_200_FILS 190x140</v>
      </c>
      <c r="H292" s="142">
        <v>159</v>
      </c>
      <c r="I292" s="130" t="s">
        <v>389</v>
      </c>
    </row>
    <row r="293" spans="1:9" ht="16.5" hidden="1" thickBot="1" x14ac:dyDescent="0.3">
      <c r="A293" s="233"/>
      <c r="B293" s="197"/>
      <c r="C293" s="194"/>
      <c r="D293" s="128">
        <v>190</v>
      </c>
      <c r="E293" s="129">
        <v>160</v>
      </c>
      <c r="F293" s="129" t="str">
        <f t="shared" si="23"/>
        <v>190x160</v>
      </c>
      <c r="G293" s="130" t="str">
        <f t="shared" si="25"/>
        <v>DRAP_HOUSSE_PERCALE_200_FILS 190x160</v>
      </c>
      <c r="H293" s="142">
        <v>175</v>
      </c>
      <c r="I293" s="130" t="s">
        <v>390</v>
      </c>
    </row>
    <row r="294" spans="1:9" ht="16.5" hidden="1" thickBot="1" x14ac:dyDescent="0.3">
      <c r="A294" s="233"/>
      <c r="B294" s="197"/>
      <c r="C294" s="194"/>
      <c r="D294" s="128">
        <v>190</v>
      </c>
      <c r="E294" s="129">
        <v>180</v>
      </c>
      <c r="F294" s="129" t="str">
        <f t="shared" si="23"/>
        <v>190x180</v>
      </c>
      <c r="G294" s="130" t="str">
        <f t="shared" si="25"/>
        <v>DRAP_HOUSSE_PERCALE_200_FILS 190x180</v>
      </c>
      <c r="H294" s="142">
        <v>190</v>
      </c>
      <c r="I294" s="130" t="s">
        <v>391</v>
      </c>
    </row>
    <row r="295" spans="1:9" ht="16.5" hidden="1" thickBot="1" x14ac:dyDescent="0.3">
      <c r="A295" s="233"/>
      <c r="B295" s="197"/>
      <c r="C295" s="194"/>
      <c r="D295" s="128">
        <v>190</v>
      </c>
      <c r="E295" s="129">
        <v>200</v>
      </c>
      <c r="F295" s="129" t="str">
        <f t="shared" si="23"/>
        <v>190x200</v>
      </c>
      <c r="G295" s="130" t="str">
        <f t="shared" si="25"/>
        <v>DRAP_HOUSSE_PERCALE_200_FILS 190x200</v>
      </c>
      <c r="H295" s="142">
        <v>205</v>
      </c>
      <c r="I295" s="130" t="s">
        <v>392</v>
      </c>
    </row>
    <row r="296" spans="1:9" ht="16.5" hidden="1" thickBot="1" x14ac:dyDescent="0.3">
      <c r="A296" s="233"/>
      <c r="B296" s="197"/>
      <c r="C296" s="194"/>
      <c r="D296" s="128">
        <v>190</v>
      </c>
      <c r="E296" s="129">
        <v>210</v>
      </c>
      <c r="F296" s="129" t="str">
        <f t="shared" si="23"/>
        <v>190x210</v>
      </c>
      <c r="G296" s="130" t="str">
        <f t="shared" si="25"/>
        <v>DRAP_HOUSSE_PERCALE_200_FILS 190x210</v>
      </c>
      <c r="H296" s="142">
        <v>213</v>
      </c>
      <c r="I296" s="130" t="s">
        <v>393</v>
      </c>
    </row>
    <row r="297" spans="1:9" ht="16.5" hidden="1" thickBot="1" x14ac:dyDescent="0.3">
      <c r="A297" s="233"/>
      <c r="B297" s="197"/>
      <c r="C297" s="194"/>
      <c r="D297" s="128">
        <v>200</v>
      </c>
      <c r="E297" s="129">
        <v>90</v>
      </c>
      <c r="F297" s="129" t="str">
        <f t="shared" si="23"/>
        <v>200x90</v>
      </c>
      <c r="G297" s="130" t="str">
        <f t="shared" si="25"/>
        <v>DRAP_HOUSSE_PERCALE_200_FILS 200x90</v>
      </c>
      <c r="H297" s="142">
        <v>121</v>
      </c>
      <c r="I297" s="130" t="s">
        <v>394</v>
      </c>
    </row>
    <row r="298" spans="1:9" ht="16.5" hidden="1" thickBot="1" x14ac:dyDescent="0.3">
      <c r="A298" s="233"/>
      <c r="B298" s="197"/>
      <c r="C298" s="194"/>
      <c r="D298" s="128">
        <v>200</v>
      </c>
      <c r="E298" s="129">
        <v>100</v>
      </c>
      <c r="F298" s="129" t="str">
        <f t="shared" si="23"/>
        <v>200x100</v>
      </c>
      <c r="G298" s="130" t="str">
        <f t="shared" si="25"/>
        <v>DRAP_HOUSSE_PERCALE_200_FILS 200x100</v>
      </c>
      <c r="H298" s="142">
        <v>128</v>
      </c>
      <c r="I298" s="130" t="s">
        <v>395</v>
      </c>
    </row>
    <row r="299" spans="1:9" ht="16.5" hidden="1" thickBot="1" x14ac:dyDescent="0.3">
      <c r="A299" s="233"/>
      <c r="B299" s="197"/>
      <c r="C299" s="194"/>
      <c r="D299" s="128">
        <v>200</v>
      </c>
      <c r="E299" s="129">
        <v>110</v>
      </c>
      <c r="F299" s="129" t="str">
        <f t="shared" si="23"/>
        <v>200x110</v>
      </c>
      <c r="G299" s="130" t="str">
        <f t="shared" si="25"/>
        <v>DRAP_HOUSSE_PERCALE_200_FILS 200x110</v>
      </c>
      <c r="H299" s="142">
        <v>136</v>
      </c>
      <c r="I299" s="130" t="s">
        <v>396</v>
      </c>
    </row>
    <row r="300" spans="1:9" ht="16.5" hidden="1" thickBot="1" x14ac:dyDescent="0.3">
      <c r="A300" s="233"/>
      <c r="B300" s="197"/>
      <c r="C300" s="194"/>
      <c r="D300" s="128">
        <v>200</v>
      </c>
      <c r="E300" s="129">
        <v>120</v>
      </c>
      <c r="F300" s="129" t="str">
        <f t="shared" si="23"/>
        <v>200x120</v>
      </c>
      <c r="G300" s="130" t="str">
        <f t="shared" si="25"/>
        <v>DRAP_HOUSSE_PERCALE_200_FILS 200x120</v>
      </c>
      <c r="H300" s="142">
        <v>144</v>
      </c>
      <c r="I300" s="130" t="s">
        <v>397</v>
      </c>
    </row>
    <row r="301" spans="1:9" ht="16.5" hidden="1" thickBot="1" x14ac:dyDescent="0.3">
      <c r="A301" s="233"/>
      <c r="B301" s="197"/>
      <c r="C301" s="194"/>
      <c r="D301" s="128">
        <v>200</v>
      </c>
      <c r="E301" s="129">
        <v>140</v>
      </c>
      <c r="F301" s="129" t="str">
        <f t="shared" si="23"/>
        <v>200x140</v>
      </c>
      <c r="G301" s="130" t="str">
        <f t="shared" si="25"/>
        <v>DRAP_HOUSSE_PERCALE_200_FILS 200x140</v>
      </c>
      <c r="H301" s="142">
        <v>159</v>
      </c>
      <c r="I301" s="130" t="s">
        <v>398</v>
      </c>
    </row>
    <row r="302" spans="1:9" ht="16.5" hidden="1" thickBot="1" x14ac:dyDescent="0.3">
      <c r="A302" s="233"/>
      <c r="B302" s="197"/>
      <c r="C302" s="194"/>
      <c r="D302" s="128">
        <v>200</v>
      </c>
      <c r="E302" s="129">
        <v>160</v>
      </c>
      <c r="F302" s="129" t="str">
        <f t="shared" si="23"/>
        <v>200x160</v>
      </c>
      <c r="G302" s="130" t="str">
        <f t="shared" si="25"/>
        <v>DRAP_HOUSSE_PERCALE_200_FILS 200x160</v>
      </c>
      <c r="H302" s="142">
        <v>175</v>
      </c>
      <c r="I302" s="130" t="s">
        <v>399</v>
      </c>
    </row>
    <row r="303" spans="1:9" ht="16.5" hidden="1" thickBot="1" x14ac:dyDescent="0.3">
      <c r="A303" s="233"/>
      <c r="B303" s="197"/>
      <c r="C303" s="194"/>
      <c r="D303" s="128">
        <v>200</v>
      </c>
      <c r="E303" s="129">
        <v>180</v>
      </c>
      <c r="F303" s="129" t="str">
        <f t="shared" si="23"/>
        <v>200x180</v>
      </c>
      <c r="G303" s="130" t="str">
        <f t="shared" si="25"/>
        <v>DRAP_HOUSSE_PERCALE_200_FILS 200x180</v>
      </c>
      <c r="H303" s="142">
        <v>190</v>
      </c>
      <c r="I303" s="130" t="s">
        <v>400</v>
      </c>
    </row>
    <row r="304" spans="1:9" ht="16.5" hidden="1" thickBot="1" x14ac:dyDescent="0.3">
      <c r="A304" s="233"/>
      <c r="B304" s="197"/>
      <c r="C304" s="194"/>
      <c r="D304" s="128">
        <v>200</v>
      </c>
      <c r="E304" s="129">
        <v>200</v>
      </c>
      <c r="F304" s="129" t="str">
        <f t="shared" si="23"/>
        <v>200x200</v>
      </c>
      <c r="G304" s="130" t="str">
        <f t="shared" si="25"/>
        <v>DRAP_HOUSSE_PERCALE_200_FILS 200x200</v>
      </c>
      <c r="H304" s="142">
        <v>205</v>
      </c>
      <c r="I304" s="130" t="s">
        <v>401</v>
      </c>
    </row>
    <row r="305" spans="1:9" ht="16.5" hidden="1" thickBot="1" x14ac:dyDescent="0.3">
      <c r="A305" s="233"/>
      <c r="B305" s="197"/>
      <c r="C305" s="195"/>
      <c r="D305" s="128">
        <v>200</v>
      </c>
      <c r="E305" s="129">
        <v>210</v>
      </c>
      <c r="F305" s="129" t="str">
        <f t="shared" si="23"/>
        <v>200x210</v>
      </c>
      <c r="G305" s="130" t="str">
        <f t="shared" si="25"/>
        <v>DRAP_HOUSSE_PERCALE_200_FILS 200x210</v>
      </c>
      <c r="H305" s="142">
        <v>213</v>
      </c>
      <c r="I305" s="130" t="s">
        <v>402</v>
      </c>
    </row>
    <row r="306" spans="1:9" ht="16.5" hidden="1" thickBot="1" x14ac:dyDescent="0.3">
      <c r="A306" s="233"/>
      <c r="B306" s="197"/>
      <c r="C306" s="193" t="s">
        <v>122</v>
      </c>
      <c r="D306" s="128">
        <v>190</v>
      </c>
      <c r="E306" s="129">
        <v>90</v>
      </c>
      <c r="F306" s="129" t="str">
        <f t="shared" si="23"/>
        <v>190x90</v>
      </c>
      <c r="G306" s="130" t="str">
        <f t="shared" ref="G306:G323" si="26">CONCATENATE(C$306," ",D306,"x",E306)</f>
        <v>DRAP_HOUSSE_PERCALE_300_FILS 190x90</v>
      </c>
      <c r="H306" s="142"/>
      <c r="I306" s="129" t="s">
        <v>403</v>
      </c>
    </row>
    <row r="307" spans="1:9" ht="16.5" hidden="1" thickBot="1" x14ac:dyDescent="0.3">
      <c r="A307" s="233"/>
      <c r="B307" s="197"/>
      <c r="C307" s="194"/>
      <c r="D307" s="128">
        <v>190</v>
      </c>
      <c r="E307" s="129">
        <v>100</v>
      </c>
      <c r="F307" s="129" t="str">
        <f t="shared" si="23"/>
        <v>190x100</v>
      </c>
      <c r="G307" s="130" t="str">
        <f t="shared" si="26"/>
        <v>DRAP_HOUSSE_PERCALE_300_FILS 190x100</v>
      </c>
      <c r="H307" s="142">
        <v>260</v>
      </c>
      <c r="I307" s="130" t="s">
        <v>404</v>
      </c>
    </row>
    <row r="308" spans="1:9" ht="16.5" hidden="1" thickBot="1" x14ac:dyDescent="0.3">
      <c r="A308" s="233"/>
      <c r="B308" s="197"/>
      <c r="C308" s="194"/>
      <c r="D308" s="128">
        <v>190</v>
      </c>
      <c r="E308" s="129">
        <v>110</v>
      </c>
      <c r="F308" s="129" t="str">
        <f t="shared" si="23"/>
        <v>190x110</v>
      </c>
      <c r="G308" s="130" t="str">
        <f t="shared" si="26"/>
        <v>DRAP_HOUSSE_PERCALE_300_FILS 190x110</v>
      </c>
      <c r="H308" s="142">
        <v>270</v>
      </c>
      <c r="I308" s="130" t="s">
        <v>405</v>
      </c>
    </row>
    <row r="309" spans="1:9" ht="16.5" hidden="1" thickBot="1" x14ac:dyDescent="0.3">
      <c r="A309" s="233"/>
      <c r="B309" s="197"/>
      <c r="C309" s="194"/>
      <c r="D309" s="128">
        <v>190</v>
      </c>
      <c r="E309" s="129">
        <v>120</v>
      </c>
      <c r="F309" s="129" t="str">
        <f t="shared" si="23"/>
        <v>190x120</v>
      </c>
      <c r="G309" s="130" t="str">
        <f t="shared" si="26"/>
        <v>DRAP_HOUSSE_PERCALE_300_FILS 190x120</v>
      </c>
      <c r="H309" s="142">
        <v>290</v>
      </c>
      <c r="I309" s="130" t="s">
        <v>406</v>
      </c>
    </row>
    <row r="310" spans="1:9" ht="16.5" hidden="1" thickBot="1" x14ac:dyDescent="0.3">
      <c r="A310" s="233"/>
      <c r="B310" s="197"/>
      <c r="C310" s="194"/>
      <c r="D310" s="128">
        <v>190</v>
      </c>
      <c r="E310" s="129">
        <v>140</v>
      </c>
      <c r="F310" s="129" t="str">
        <f t="shared" si="23"/>
        <v>190x140</v>
      </c>
      <c r="G310" s="130" t="str">
        <f t="shared" si="26"/>
        <v>DRAP_HOUSSE_PERCALE_300_FILS 190x140</v>
      </c>
      <c r="H310" s="142">
        <v>310</v>
      </c>
      <c r="I310" s="130" t="s">
        <v>407</v>
      </c>
    </row>
    <row r="311" spans="1:9" ht="16.5" hidden="1" thickBot="1" x14ac:dyDescent="0.3">
      <c r="A311" s="233"/>
      <c r="B311" s="197"/>
      <c r="C311" s="194"/>
      <c r="D311" s="128">
        <v>190</v>
      </c>
      <c r="E311" s="129">
        <v>160</v>
      </c>
      <c r="F311" s="129" t="str">
        <f t="shared" si="23"/>
        <v>190x160</v>
      </c>
      <c r="G311" s="130" t="str">
        <f t="shared" si="26"/>
        <v>DRAP_HOUSSE_PERCALE_300_FILS 190x160</v>
      </c>
      <c r="H311" s="142">
        <v>340</v>
      </c>
      <c r="I311" s="130" t="s">
        <v>408</v>
      </c>
    </row>
    <row r="312" spans="1:9" ht="16.5" hidden="1" thickBot="1" x14ac:dyDescent="0.3">
      <c r="A312" s="233"/>
      <c r="B312" s="197"/>
      <c r="C312" s="194"/>
      <c r="D312" s="128">
        <v>190</v>
      </c>
      <c r="E312" s="129">
        <v>180</v>
      </c>
      <c r="F312" s="129" t="str">
        <f t="shared" si="23"/>
        <v>190x180</v>
      </c>
      <c r="G312" s="130" t="str">
        <f t="shared" si="26"/>
        <v>DRAP_HOUSSE_PERCALE_300_FILS 190x180</v>
      </c>
      <c r="H312" s="142">
        <v>370</v>
      </c>
      <c r="I312" s="130" t="s">
        <v>409</v>
      </c>
    </row>
    <row r="313" spans="1:9" ht="16.5" hidden="1" thickBot="1" x14ac:dyDescent="0.3">
      <c r="A313" s="233"/>
      <c r="B313" s="197"/>
      <c r="C313" s="194"/>
      <c r="D313" s="128">
        <v>190</v>
      </c>
      <c r="E313" s="129">
        <v>200</v>
      </c>
      <c r="F313" s="129" t="str">
        <f t="shared" si="23"/>
        <v>190x200</v>
      </c>
      <c r="G313" s="130" t="str">
        <f t="shared" si="26"/>
        <v>DRAP_HOUSSE_PERCALE_300_FILS 190x200</v>
      </c>
      <c r="H313" s="142">
        <v>390</v>
      </c>
      <c r="I313" s="130" t="s">
        <v>410</v>
      </c>
    </row>
    <row r="314" spans="1:9" ht="16.5" hidden="1" thickBot="1" x14ac:dyDescent="0.3">
      <c r="A314" s="233"/>
      <c r="B314" s="197"/>
      <c r="C314" s="194"/>
      <c r="D314" s="128">
        <v>190</v>
      </c>
      <c r="E314" s="129">
        <v>210</v>
      </c>
      <c r="F314" s="129" t="str">
        <f t="shared" si="23"/>
        <v>190x210</v>
      </c>
      <c r="G314" s="130" t="str">
        <f t="shared" si="26"/>
        <v>DRAP_HOUSSE_PERCALE_300_FILS 190x210</v>
      </c>
      <c r="H314" s="142">
        <v>390</v>
      </c>
      <c r="I314" s="130" t="s">
        <v>411</v>
      </c>
    </row>
    <row r="315" spans="1:9" ht="16.5" hidden="1" thickBot="1" x14ac:dyDescent="0.3">
      <c r="A315" s="233"/>
      <c r="B315" s="197"/>
      <c r="C315" s="194"/>
      <c r="D315" s="128">
        <v>200</v>
      </c>
      <c r="E315" s="129">
        <v>90</v>
      </c>
      <c r="F315" s="129" t="str">
        <f t="shared" si="23"/>
        <v>200x90</v>
      </c>
      <c r="G315" s="130" t="str">
        <f t="shared" si="26"/>
        <v>DRAP_HOUSSE_PERCALE_300_FILS 200x90</v>
      </c>
      <c r="H315" s="142">
        <v>240</v>
      </c>
      <c r="I315" s="130" t="s">
        <v>412</v>
      </c>
    </row>
    <row r="316" spans="1:9" ht="16.5" hidden="1" thickBot="1" x14ac:dyDescent="0.3">
      <c r="A316" s="233"/>
      <c r="B316" s="197"/>
      <c r="C316" s="194"/>
      <c r="D316" s="128">
        <v>200</v>
      </c>
      <c r="E316" s="129">
        <v>100</v>
      </c>
      <c r="F316" s="129" t="str">
        <f t="shared" si="23"/>
        <v>200x100</v>
      </c>
      <c r="G316" s="130" t="str">
        <f t="shared" si="26"/>
        <v>DRAP_HOUSSE_PERCALE_300_FILS 200x100</v>
      </c>
      <c r="H316" s="142">
        <v>260</v>
      </c>
      <c r="I316" s="130" t="s">
        <v>413</v>
      </c>
    </row>
    <row r="317" spans="1:9" ht="16.5" hidden="1" thickBot="1" x14ac:dyDescent="0.3">
      <c r="A317" s="233"/>
      <c r="B317" s="197"/>
      <c r="C317" s="194"/>
      <c r="D317" s="128">
        <v>200</v>
      </c>
      <c r="E317" s="129">
        <v>110</v>
      </c>
      <c r="F317" s="129" t="str">
        <f t="shared" si="23"/>
        <v>200x110</v>
      </c>
      <c r="G317" s="130" t="str">
        <f t="shared" si="26"/>
        <v>DRAP_HOUSSE_PERCALE_300_FILS 200x110</v>
      </c>
      <c r="H317" s="142">
        <v>270</v>
      </c>
      <c r="I317" s="130" t="s">
        <v>414</v>
      </c>
    </row>
    <row r="318" spans="1:9" ht="16.5" hidden="1" thickBot="1" x14ac:dyDescent="0.3">
      <c r="A318" s="233"/>
      <c r="B318" s="197"/>
      <c r="C318" s="194"/>
      <c r="D318" s="128">
        <v>200</v>
      </c>
      <c r="E318" s="129">
        <v>120</v>
      </c>
      <c r="F318" s="129" t="str">
        <f t="shared" si="23"/>
        <v>200x120</v>
      </c>
      <c r="G318" s="130" t="str">
        <f t="shared" si="26"/>
        <v>DRAP_HOUSSE_PERCALE_300_FILS 200x120</v>
      </c>
      <c r="H318" s="142">
        <v>290</v>
      </c>
      <c r="I318" s="133" t="s">
        <v>415</v>
      </c>
    </row>
    <row r="319" spans="1:9" ht="16.5" hidden="1" thickBot="1" x14ac:dyDescent="0.3">
      <c r="A319" s="233"/>
      <c r="B319" s="197"/>
      <c r="C319" s="194"/>
      <c r="D319" s="128">
        <v>200</v>
      </c>
      <c r="E319" s="129">
        <v>140</v>
      </c>
      <c r="F319" s="129" t="str">
        <f t="shared" si="23"/>
        <v>200x140</v>
      </c>
      <c r="G319" s="130" t="str">
        <f t="shared" si="26"/>
        <v>DRAP_HOUSSE_PERCALE_300_FILS 200x140</v>
      </c>
      <c r="H319" s="169">
        <v>310</v>
      </c>
      <c r="I319" s="130" t="s">
        <v>416</v>
      </c>
    </row>
    <row r="320" spans="1:9" ht="16.5" hidden="1" thickBot="1" x14ac:dyDescent="0.3">
      <c r="A320" s="233"/>
      <c r="B320" s="197"/>
      <c r="C320" s="194"/>
      <c r="D320" s="128">
        <v>200</v>
      </c>
      <c r="E320" s="129">
        <v>160</v>
      </c>
      <c r="F320" s="129" t="str">
        <f t="shared" si="23"/>
        <v>200x160</v>
      </c>
      <c r="G320" s="130" t="str">
        <f t="shared" si="26"/>
        <v>DRAP_HOUSSE_PERCALE_300_FILS 200x160</v>
      </c>
      <c r="H320" s="142">
        <v>340</v>
      </c>
      <c r="I320" s="135" t="s">
        <v>417</v>
      </c>
    </row>
    <row r="321" spans="1:9" ht="16.5" hidden="1" thickBot="1" x14ac:dyDescent="0.3">
      <c r="A321" s="233"/>
      <c r="B321" s="197"/>
      <c r="C321" s="194"/>
      <c r="D321" s="128">
        <v>200</v>
      </c>
      <c r="E321" s="129">
        <v>180</v>
      </c>
      <c r="F321" s="129" t="str">
        <f t="shared" si="23"/>
        <v>200x180</v>
      </c>
      <c r="G321" s="130" t="str">
        <f t="shared" si="26"/>
        <v>DRAP_HOUSSE_PERCALE_300_FILS 200x180</v>
      </c>
      <c r="H321" s="142">
        <v>370</v>
      </c>
      <c r="I321" s="130" t="s">
        <v>418</v>
      </c>
    </row>
    <row r="322" spans="1:9" ht="16.5" hidden="1" thickBot="1" x14ac:dyDescent="0.3">
      <c r="A322" s="233"/>
      <c r="B322" s="197"/>
      <c r="C322" s="194"/>
      <c r="D322" s="128">
        <v>200</v>
      </c>
      <c r="E322" s="129">
        <v>200</v>
      </c>
      <c r="F322" s="129" t="str">
        <f t="shared" si="23"/>
        <v>200x200</v>
      </c>
      <c r="G322" s="130" t="str">
        <f t="shared" si="26"/>
        <v>DRAP_HOUSSE_PERCALE_300_FILS 200x200</v>
      </c>
      <c r="H322" s="142">
        <v>400</v>
      </c>
      <c r="I322" s="130" t="s">
        <v>419</v>
      </c>
    </row>
    <row r="323" spans="1:9" ht="16.5" hidden="1" thickBot="1" x14ac:dyDescent="0.3">
      <c r="A323" s="233"/>
      <c r="B323" s="198"/>
      <c r="C323" s="194"/>
      <c r="D323" s="128">
        <v>200</v>
      </c>
      <c r="E323" s="129">
        <v>210</v>
      </c>
      <c r="F323" s="129" t="str">
        <f t="shared" ref="F323:F386" si="27">+CONCATENATE((D323),"x",(E323))</f>
        <v>200x210</v>
      </c>
      <c r="G323" s="130" t="str">
        <f t="shared" si="26"/>
        <v>DRAP_HOUSSE_PERCALE_300_FILS 200x210</v>
      </c>
      <c r="H323" s="142">
        <v>400</v>
      </c>
      <c r="I323" s="130" t="s">
        <v>420</v>
      </c>
    </row>
    <row r="324" spans="1:9" ht="16.5" hidden="1" thickBot="1" x14ac:dyDescent="0.3">
      <c r="A324" s="233"/>
      <c r="B324" s="199" t="s">
        <v>18</v>
      </c>
      <c r="C324" s="193" t="s">
        <v>125</v>
      </c>
      <c r="D324" s="128">
        <v>170</v>
      </c>
      <c r="E324" s="129">
        <v>245</v>
      </c>
      <c r="F324" s="129" t="str">
        <f t="shared" si="27"/>
        <v>170x245</v>
      </c>
      <c r="G324" s="130" t="str">
        <f>CONCATENATE(C$324," ",D324,"x",E324)</f>
        <v>H.COUETTE_SIM_HOTEL_COTON 170x245</v>
      </c>
      <c r="H324" s="142">
        <v>200</v>
      </c>
      <c r="I324" s="136" t="s">
        <v>421</v>
      </c>
    </row>
    <row r="325" spans="1:9" ht="16.5" hidden="1" thickBot="1" x14ac:dyDescent="0.3">
      <c r="A325" s="233"/>
      <c r="B325" s="200"/>
      <c r="C325" s="194"/>
      <c r="D325" s="128">
        <v>180</v>
      </c>
      <c r="E325" s="129">
        <v>245</v>
      </c>
      <c r="F325" s="129" t="str">
        <f t="shared" si="27"/>
        <v>180x245</v>
      </c>
      <c r="G325" s="130" t="str">
        <f t="shared" ref="G325:G331" si="28">CONCATENATE(C$324," ",D325,"x",E325)</f>
        <v>H.COUETTE_SIM_HOTEL_COTON 180x245</v>
      </c>
      <c r="H325" s="142">
        <v>212</v>
      </c>
      <c r="I325" s="136" t="s">
        <v>422</v>
      </c>
    </row>
    <row r="326" spans="1:9" ht="16.5" hidden="1" thickBot="1" x14ac:dyDescent="0.3">
      <c r="A326" s="233"/>
      <c r="B326" s="200"/>
      <c r="C326" s="194"/>
      <c r="D326" s="128">
        <v>190</v>
      </c>
      <c r="E326" s="129">
        <v>245</v>
      </c>
      <c r="F326" s="129" t="str">
        <f t="shared" si="27"/>
        <v>190x245</v>
      </c>
      <c r="G326" s="130" t="str">
        <f t="shared" si="28"/>
        <v>H.COUETTE_SIM_HOTEL_COTON 190x245</v>
      </c>
      <c r="H326" s="142">
        <v>223</v>
      </c>
      <c r="I326" s="136" t="s">
        <v>423</v>
      </c>
    </row>
    <row r="327" spans="1:9" ht="16.5" hidden="1" thickBot="1" x14ac:dyDescent="0.3">
      <c r="A327" s="233"/>
      <c r="B327" s="200"/>
      <c r="C327" s="194"/>
      <c r="D327" s="128">
        <v>220</v>
      </c>
      <c r="E327" s="129">
        <v>245</v>
      </c>
      <c r="F327" s="129" t="str">
        <f t="shared" si="27"/>
        <v>220x245</v>
      </c>
      <c r="G327" s="130" t="str">
        <f t="shared" si="28"/>
        <v>H.COUETTE_SIM_HOTEL_COTON 220x245</v>
      </c>
      <c r="H327" s="142">
        <v>257</v>
      </c>
      <c r="I327" s="136" t="s">
        <v>424</v>
      </c>
    </row>
    <row r="328" spans="1:9" ht="16.5" hidden="1" thickBot="1" x14ac:dyDescent="0.3">
      <c r="A328" s="233"/>
      <c r="B328" s="200"/>
      <c r="C328" s="194"/>
      <c r="D328" s="128">
        <v>240</v>
      </c>
      <c r="E328" s="129">
        <v>245</v>
      </c>
      <c r="F328" s="129" t="str">
        <f t="shared" si="27"/>
        <v>240x245</v>
      </c>
      <c r="G328" s="130" t="str">
        <f t="shared" si="28"/>
        <v>H.COUETTE_SIM_HOTEL_COTON 240x245</v>
      </c>
      <c r="H328" s="142">
        <v>280</v>
      </c>
      <c r="I328" s="136" t="s">
        <v>425</v>
      </c>
    </row>
    <row r="329" spans="1:9" ht="16.5" hidden="1" thickBot="1" x14ac:dyDescent="0.3">
      <c r="A329" s="233"/>
      <c r="B329" s="200"/>
      <c r="C329" s="194"/>
      <c r="D329" s="128">
        <v>260</v>
      </c>
      <c r="E329" s="129">
        <v>245</v>
      </c>
      <c r="F329" s="129" t="str">
        <f t="shared" si="27"/>
        <v>260x245</v>
      </c>
      <c r="G329" s="130" t="str">
        <f t="shared" si="28"/>
        <v>H.COUETTE_SIM_HOTEL_COTON 260x245</v>
      </c>
      <c r="H329" s="142">
        <v>303</v>
      </c>
      <c r="I329" s="136" t="s">
        <v>426</v>
      </c>
    </row>
    <row r="330" spans="1:9" ht="16.5" hidden="1" thickBot="1" x14ac:dyDescent="0.3">
      <c r="A330" s="233"/>
      <c r="B330" s="200"/>
      <c r="C330" s="194"/>
      <c r="D330" s="128">
        <v>280</v>
      </c>
      <c r="E330" s="129">
        <v>245</v>
      </c>
      <c r="F330" s="129" t="str">
        <f t="shared" si="27"/>
        <v>280x245</v>
      </c>
      <c r="G330" s="130" t="str">
        <f t="shared" si="28"/>
        <v>H.COUETTE_SIM_HOTEL_COTON 280x245</v>
      </c>
      <c r="H330" s="142">
        <v>325</v>
      </c>
      <c r="I330" s="136" t="s">
        <v>427</v>
      </c>
    </row>
    <row r="331" spans="1:9" ht="16.5" hidden="1" thickBot="1" x14ac:dyDescent="0.3">
      <c r="A331" s="233"/>
      <c r="B331" s="200"/>
      <c r="C331" s="195"/>
      <c r="D331" s="128">
        <v>290</v>
      </c>
      <c r="E331" s="129">
        <v>245</v>
      </c>
      <c r="F331" s="129" t="str">
        <f t="shared" si="27"/>
        <v>290x245</v>
      </c>
      <c r="G331" s="130" t="str">
        <f t="shared" si="28"/>
        <v>H.COUETTE_SIM_HOTEL_COTON 290x245</v>
      </c>
      <c r="H331" s="142">
        <v>337</v>
      </c>
      <c r="I331" s="136" t="s">
        <v>428</v>
      </c>
    </row>
    <row r="332" spans="1:9" ht="16.5" hidden="1" thickBot="1" x14ac:dyDescent="0.3">
      <c r="A332" s="233"/>
      <c r="B332" s="200"/>
      <c r="C332" s="193" t="s">
        <v>126</v>
      </c>
      <c r="D332" s="128">
        <v>170</v>
      </c>
      <c r="E332" s="129">
        <v>245</v>
      </c>
      <c r="F332" s="129" t="str">
        <f t="shared" si="27"/>
        <v>170x245</v>
      </c>
      <c r="G332" s="130" t="str">
        <f>CONCATENATE(C$332," ",D332,"x",E332)</f>
        <v>H.COUETTE_SIM_HOTEL_POLYCOTON 170x245</v>
      </c>
      <c r="H332" s="142">
        <v>151</v>
      </c>
      <c r="I332" s="136" t="s">
        <v>429</v>
      </c>
    </row>
    <row r="333" spans="1:9" ht="16.5" hidden="1" thickBot="1" x14ac:dyDescent="0.3">
      <c r="A333" s="233"/>
      <c r="B333" s="200"/>
      <c r="C333" s="194"/>
      <c r="D333" s="128">
        <v>180</v>
      </c>
      <c r="E333" s="129">
        <v>245</v>
      </c>
      <c r="F333" s="129" t="str">
        <f t="shared" si="27"/>
        <v>180x245</v>
      </c>
      <c r="G333" s="130" t="str">
        <f t="shared" ref="G333:G339" si="29">CONCATENATE(C$332," ",D333,"x",E333)</f>
        <v>H.COUETTE_SIM_HOTEL_POLYCOTON 180x245</v>
      </c>
      <c r="H333" s="142">
        <v>159</v>
      </c>
      <c r="I333" s="136" t="s">
        <v>430</v>
      </c>
    </row>
    <row r="334" spans="1:9" ht="16.5" hidden="1" thickBot="1" x14ac:dyDescent="0.3">
      <c r="A334" s="233"/>
      <c r="B334" s="200"/>
      <c r="C334" s="194"/>
      <c r="D334" s="128">
        <v>190</v>
      </c>
      <c r="E334" s="129">
        <v>245</v>
      </c>
      <c r="F334" s="129" t="str">
        <f t="shared" si="27"/>
        <v>190x245</v>
      </c>
      <c r="G334" s="130" t="str">
        <f t="shared" si="29"/>
        <v>H.COUETTE_SIM_HOTEL_POLYCOTON 190x245</v>
      </c>
      <c r="H334" s="142">
        <v>168</v>
      </c>
      <c r="I334" s="136" t="s">
        <v>431</v>
      </c>
    </row>
    <row r="335" spans="1:9" ht="16.5" hidden="1" thickBot="1" x14ac:dyDescent="0.3">
      <c r="A335" s="233"/>
      <c r="B335" s="200"/>
      <c r="C335" s="194"/>
      <c r="D335" s="128">
        <v>220</v>
      </c>
      <c r="E335" s="129">
        <v>245</v>
      </c>
      <c r="F335" s="129" t="str">
        <f t="shared" si="27"/>
        <v>220x245</v>
      </c>
      <c r="G335" s="130" t="str">
        <f t="shared" si="29"/>
        <v>H.COUETTE_SIM_HOTEL_POLYCOTON 220x245</v>
      </c>
      <c r="H335" s="142">
        <v>193</v>
      </c>
      <c r="I335" s="136" t="s">
        <v>432</v>
      </c>
    </row>
    <row r="336" spans="1:9" ht="16.5" hidden="1" thickBot="1" x14ac:dyDescent="0.3">
      <c r="A336" s="233"/>
      <c r="B336" s="200"/>
      <c r="C336" s="194"/>
      <c r="D336" s="128">
        <v>240</v>
      </c>
      <c r="E336" s="129">
        <v>245</v>
      </c>
      <c r="F336" s="129" t="str">
        <f t="shared" si="27"/>
        <v>240x245</v>
      </c>
      <c r="G336" s="130" t="str">
        <f t="shared" si="29"/>
        <v>H.COUETTE_SIM_HOTEL_POLYCOTON 240x245</v>
      </c>
      <c r="H336" s="142">
        <v>210</v>
      </c>
      <c r="I336" s="136" t="s">
        <v>433</v>
      </c>
    </row>
    <row r="337" spans="1:9" ht="16.5" hidden="1" thickBot="1" x14ac:dyDescent="0.3">
      <c r="A337" s="233"/>
      <c r="B337" s="200"/>
      <c r="C337" s="194"/>
      <c r="D337" s="128">
        <v>260</v>
      </c>
      <c r="E337" s="129">
        <v>245</v>
      </c>
      <c r="F337" s="129" t="str">
        <f t="shared" si="27"/>
        <v>260x245</v>
      </c>
      <c r="G337" s="130" t="str">
        <f t="shared" si="29"/>
        <v>H.COUETTE_SIM_HOTEL_POLYCOTON 260x245</v>
      </c>
      <c r="H337" s="142">
        <v>227</v>
      </c>
      <c r="I337" s="136" t="s">
        <v>434</v>
      </c>
    </row>
    <row r="338" spans="1:9" ht="16.5" hidden="1" thickBot="1" x14ac:dyDescent="0.3">
      <c r="A338" s="233"/>
      <c r="B338" s="200"/>
      <c r="C338" s="194"/>
      <c r="D338" s="128">
        <v>280</v>
      </c>
      <c r="E338" s="129">
        <v>245</v>
      </c>
      <c r="F338" s="129" t="str">
        <f t="shared" si="27"/>
        <v>280x245</v>
      </c>
      <c r="G338" s="130" t="str">
        <f t="shared" si="29"/>
        <v>H.COUETTE_SIM_HOTEL_POLYCOTON 280x245</v>
      </c>
      <c r="H338" s="142">
        <v>244</v>
      </c>
      <c r="I338" s="136" t="s">
        <v>435</v>
      </c>
    </row>
    <row r="339" spans="1:9" ht="16.5" hidden="1" thickBot="1" x14ac:dyDescent="0.3">
      <c r="A339" s="233"/>
      <c r="B339" s="200"/>
      <c r="C339" s="195"/>
      <c r="D339" s="128">
        <v>290</v>
      </c>
      <c r="E339" s="129">
        <v>245</v>
      </c>
      <c r="F339" s="129" t="str">
        <f t="shared" si="27"/>
        <v>290x245</v>
      </c>
      <c r="G339" s="130" t="str">
        <f t="shared" si="29"/>
        <v>H.COUETTE_SIM_HOTEL_POLYCOTON 290x245</v>
      </c>
      <c r="H339" s="142">
        <v>253</v>
      </c>
      <c r="I339" s="136" t="s">
        <v>436</v>
      </c>
    </row>
    <row r="340" spans="1:9" ht="16.5" hidden="1" thickBot="1" x14ac:dyDescent="0.3">
      <c r="A340" s="233"/>
      <c r="B340" s="200"/>
      <c r="C340" s="193" t="s">
        <v>127</v>
      </c>
      <c r="D340" s="128">
        <v>170</v>
      </c>
      <c r="E340" s="129">
        <v>245</v>
      </c>
      <c r="F340" s="129" t="str">
        <f t="shared" si="27"/>
        <v>170x245</v>
      </c>
      <c r="G340" s="130" t="str">
        <f>CONCATENATE(C$340," ",D340,"x",E340)</f>
        <v>H.COUETTE_SIM_HOTEL_PERCALE_200_FILS 170x245</v>
      </c>
      <c r="H340" s="142">
        <v>215</v>
      </c>
      <c r="I340" s="136" t="s">
        <v>437</v>
      </c>
    </row>
    <row r="341" spans="1:9" ht="16.5" hidden="1" thickBot="1" x14ac:dyDescent="0.3">
      <c r="A341" s="233"/>
      <c r="B341" s="200"/>
      <c r="C341" s="194"/>
      <c r="D341" s="128">
        <v>180</v>
      </c>
      <c r="E341" s="129">
        <v>245</v>
      </c>
      <c r="F341" s="129" t="str">
        <f t="shared" si="27"/>
        <v>180x245</v>
      </c>
      <c r="G341" s="130" t="str">
        <f t="shared" ref="G341:G346" si="30">CONCATENATE(C$340," ",D341,"x",E341)</f>
        <v>H.COUETTE_SIM_HOTEL_PERCALE_200_FILS 180x245</v>
      </c>
      <c r="H341" s="142">
        <v>228</v>
      </c>
      <c r="I341" s="136" t="s">
        <v>438</v>
      </c>
    </row>
    <row r="342" spans="1:9" ht="16.5" hidden="1" thickBot="1" x14ac:dyDescent="0.3">
      <c r="A342" s="233"/>
      <c r="B342" s="200"/>
      <c r="C342" s="194"/>
      <c r="D342" s="128">
        <v>190</v>
      </c>
      <c r="E342" s="129">
        <v>245</v>
      </c>
      <c r="F342" s="129" t="str">
        <f t="shared" si="27"/>
        <v>190x245</v>
      </c>
      <c r="G342" s="130" t="str">
        <f t="shared" si="30"/>
        <v>H.COUETTE_SIM_HOTEL_PERCALE_200_FILS 190x245</v>
      </c>
      <c r="H342" s="142">
        <v>240</v>
      </c>
      <c r="I342" s="136" t="s">
        <v>439</v>
      </c>
    </row>
    <row r="343" spans="1:9" ht="16.5" hidden="1" thickBot="1" x14ac:dyDescent="0.3">
      <c r="A343" s="233"/>
      <c r="B343" s="200"/>
      <c r="C343" s="194"/>
      <c r="D343" s="128">
        <v>220</v>
      </c>
      <c r="E343" s="129">
        <v>245</v>
      </c>
      <c r="F343" s="129" t="str">
        <f t="shared" si="27"/>
        <v>220x245</v>
      </c>
      <c r="G343" s="130" t="str">
        <f t="shared" si="30"/>
        <v>H.COUETTE_SIM_HOTEL_PERCALE_200_FILS 220x245</v>
      </c>
      <c r="H343" s="142">
        <v>276</v>
      </c>
      <c r="I343" s="136" t="s">
        <v>440</v>
      </c>
    </row>
    <row r="344" spans="1:9" ht="16.5" hidden="1" thickBot="1" x14ac:dyDescent="0.3">
      <c r="A344" s="233"/>
      <c r="B344" s="200"/>
      <c r="C344" s="194"/>
      <c r="D344" s="128">
        <v>240</v>
      </c>
      <c r="E344" s="129">
        <v>245</v>
      </c>
      <c r="F344" s="129" t="str">
        <f t="shared" si="27"/>
        <v>240x245</v>
      </c>
      <c r="G344" s="130" t="str">
        <f t="shared" si="30"/>
        <v>H.COUETTE_SIM_HOTEL_PERCALE_200_FILS 240x245</v>
      </c>
      <c r="H344" s="142">
        <v>301</v>
      </c>
      <c r="I344" s="136" t="s">
        <v>441</v>
      </c>
    </row>
    <row r="345" spans="1:9" ht="16.5" hidden="1" thickBot="1" x14ac:dyDescent="0.3">
      <c r="A345" s="233"/>
      <c r="B345" s="200"/>
      <c r="C345" s="194"/>
      <c r="D345" s="128">
        <v>260</v>
      </c>
      <c r="E345" s="129">
        <v>245</v>
      </c>
      <c r="F345" s="129" t="str">
        <f t="shared" si="27"/>
        <v>260x245</v>
      </c>
      <c r="G345" s="130" t="str">
        <f t="shared" si="30"/>
        <v>H.COUETTE_SIM_HOTEL_PERCALE_200_FILS 260x245</v>
      </c>
      <c r="H345" s="142">
        <v>325</v>
      </c>
      <c r="I345" s="136" t="s">
        <v>442</v>
      </c>
    </row>
    <row r="346" spans="1:9" ht="16.5" hidden="1" thickBot="1" x14ac:dyDescent="0.3">
      <c r="A346" s="233"/>
      <c r="B346" s="200"/>
      <c r="C346" s="194"/>
      <c r="D346" s="128">
        <v>280</v>
      </c>
      <c r="E346" s="129">
        <v>245</v>
      </c>
      <c r="F346" s="129" t="str">
        <f t="shared" si="27"/>
        <v>280x245</v>
      </c>
      <c r="G346" s="130" t="str">
        <f t="shared" si="30"/>
        <v>H.COUETTE_SIM_HOTEL_PERCALE_200_FILS 280x245</v>
      </c>
      <c r="H346" s="142">
        <v>349</v>
      </c>
      <c r="I346" s="136" t="s">
        <v>443</v>
      </c>
    </row>
    <row r="347" spans="1:9" ht="16.5" hidden="1" thickBot="1" x14ac:dyDescent="0.3">
      <c r="A347" s="233"/>
      <c r="B347" s="200"/>
      <c r="C347" s="195"/>
      <c r="D347" s="128">
        <v>290</v>
      </c>
      <c r="E347" s="129">
        <v>245</v>
      </c>
      <c r="F347" s="129" t="str">
        <f t="shared" si="27"/>
        <v>290x245</v>
      </c>
      <c r="G347" s="130" t="str">
        <f>CONCATENATE(C$340," ",D347,"x",E347)</f>
        <v>H.COUETTE_SIM_HOTEL_PERCALE_200_FILS 290x245</v>
      </c>
      <c r="H347" s="142">
        <v>362</v>
      </c>
      <c r="I347" s="136" t="s">
        <v>444</v>
      </c>
    </row>
    <row r="348" spans="1:9" ht="16.5" hidden="1" thickBot="1" x14ac:dyDescent="0.3">
      <c r="A348" s="233"/>
      <c r="B348" s="200"/>
      <c r="C348" s="193" t="s">
        <v>128</v>
      </c>
      <c r="D348" s="128">
        <v>170</v>
      </c>
      <c r="E348" s="129">
        <v>245</v>
      </c>
      <c r="F348" s="129" t="str">
        <f t="shared" si="27"/>
        <v>170x245</v>
      </c>
      <c r="G348" s="130" t="str">
        <f>CONCATENATE(C$348," ",D348,"x",E348)</f>
        <v>H.COUETTE_SIM_HOTEL_PERCALE_300_FILS 170x245</v>
      </c>
      <c r="H348" s="142">
        <v>993</v>
      </c>
      <c r="I348" s="136" t="s">
        <v>445</v>
      </c>
    </row>
    <row r="349" spans="1:9" ht="16.5" hidden="1" thickBot="1" x14ac:dyDescent="0.3">
      <c r="A349" s="233"/>
      <c r="B349" s="200"/>
      <c r="C349" s="194"/>
      <c r="D349" s="128">
        <v>180</v>
      </c>
      <c r="E349" s="129">
        <v>245</v>
      </c>
      <c r="F349" s="129" t="str">
        <f t="shared" si="27"/>
        <v>180x245</v>
      </c>
      <c r="G349" s="130" t="str">
        <f t="shared" ref="G349:G355" si="31">CONCATENATE(C$348," ",D349,"x",E349)</f>
        <v>H.COUETTE_SIM_HOTEL_PERCALE_300_FILS 180x245</v>
      </c>
      <c r="H349" s="142">
        <v>1050</v>
      </c>
      <c r="I349" s="136" t="s">
        <v>446</v>
      </c>
    </row>
    <row r="350" spans="1:9" ht="16.5" hidden="1" thickBot="1" x14ac:dyDescent="0.3">
      <c r="A350" s="233"/>
      <c r="B350" s="200"/>
      <c r="C350" s="194"/>
      <c r="D350" s="128">
        <v>190</v>
      </c>
      <c r="E350" s="129">
        <v>245</v>
      </c>
      <c r="F350" s="129" t="str">
        <f t="shared" si="27"/>
        <v>190x245</v>
      </c>
      <c r="G350" s="130" t="str">
        <f t="shared" si="31"/>
        <v>H.COUETTE_SIM_HOTEL_PERCALE_300_FILS 190x245</v>
      </c>
      <c r="H350" s="142">
        <v>1106</v>
      </c>
      <c r="I350" s="136" t="s">
        <v>447</v>
      </c>
    </row>
    <row r="351" spans="1:9" ht="16.5" hidden="1" thickBot="1" x14ac:dyDescent="0.3">
      <c r="A351" s="233"/>
      <c r="B351" s="200"/>
      <c r="C351" s="194"/>
      <c r="D351" s="128">
        <v>220</v>
      </c>
      <c r="E351" s="129">
        <v>245</v>
      </c>
      <c r="F351" s="129" t="str">
        <f t="shared" si="27"/>
        <v>220x245</v>
      </c>
      <c r="G351" s="130" t="str">
        <f t="shared" si="31"/>
        <v>H.COUETTE_SIM_HOTEL_PERCALE_300_FILS 220x245</v>
      </c>
      <c r="H351" s="142">
        <v>1275</v>
      </c>
      <c r="I351" s="136" t="s">
        <v>448</v>
      </c>
    </row>
    <row r="352" spans="1:9" ht="16.5" hidden="1" thickBot="1" x14ac:dyDescent="0.3">
      <c r="A352" s="233"/>
      <c r="B352" s="200"/>
      <c r="C352" s="194"/>
      <c r="D352" s="128">
        <v>240</v>
      </c>
      <c r="E352" s="129">
        <v>245</v>
      </c>
      <c r="F352" s="129" t="str">
        <f t="shared" si="27"/>
        <v>240x245</v>
      </c>
      <c r="G352" s="130" t="str">
        <f t="shared" si="31"/>
        <v>H.COUETTE_SIM_HOTEL_PERCALE_300_FILS 240x245</v>
      </c>
      <c r="H352" s="142">
        <v>1388</v>
      </c>
      <c r="I352" s="136" t="s">
        <v>449</v>
      </c>
    </row>
    <row r="353" spans="1:9" ht="16.5" hidden="1" thickBot="1" x14ac:dyDescent="0.3">
      <c r="A353" s="233"/>
      <c r="B353" s="200"/>
      <c r="C353" s="194"/>
      <c r="D353" s="128">
        <v>260</v>
      </c>
      <c r="E353" s="129">
        <v>245</v>
      </c>
      <c r="F353" s="129" t="str">
        <f t="shared" si="27"/>
        <v>260x245</v>
      </c>
      <c r="G353" s="130" t="str">
        <f t="shared" si="31"/>
        <v>H.COUETTE_SIM_HOTEL_PERCALE_300_FILS 260x245</v>
      </c>
      <c r="H353" s="142">
        <v>1500</v>
      </c>
      <c r="I353" s="136" t="s">
        <v>450</v>
      </c>
    </row>
    <row r="354" spans="1:9" ht="16.5" hidden="1" thickBot="1" x14ac:dyDescent="0.3">
      <c r="A354" s="233"/>
      <c r="B354" s="200"/>
      <c r="C354" s="194"/>
      <c r="D354" s="128">
        <v>280</v>
      </c>
      <c r="E354" s="129">
        <v>245</v>
      </c>
      <c r="F354" s="129" t="str">
        <f t="shared" si="27"/>
        <v>280x245</v>
      </c>
      <c r="G354" s="130" t="str">
        <f t="shared" si="31"/>
        <v>H.COUETTE_SIM_HOTEL_PERCALE_300_FILS 280x245</v>
      </c>
      <c r="H354" s="142">
        <v>1613</v>
      </c>
      <c r="I354" s="136" t="s">
        <v>451</v>
      </c>
    </row>
    <row r="355" spans="1:9" ht="16.5" hidden="1" thickBot="1" x14ac:dyDescent="0.3">
      <c r="A355" s="233"/>
      <c r="B355" s="200"/>
      <c r="C355" s="195"/>
      <c r="D355" s="128">
        <v>290</v>
      </c>
      <c r="E355" s="129">
        <v>245</v>
      </c>
      <c r="F355" s="129" t="str">
        <f t="shared" si="27"/>
        <v>290x245</v>
      </c>
      <c r="G355" s="130" t="str">
        <f t="shared" si="31"/>
        <v>H.COUETTE_SIM_HOTEL_PERCALE_300_FILS 290x245</v>
      </c>
      <c r="H355" s="142">
        <v>1670</v>
      </c>
      <c r="I355" s="136" t="s">
        <v>452</v>
      </c>
    </row>
    <row r="356" spans="1:9" ht="16.5" hidden="1" thickBot="1" x14ac:dyDescent="0.3">
      <c r="A356" s="233"/>
      <c r="B356" s="200"/>
      <c r="C356" s="193" t="s">
        <v>129</v>
      </c>
      <c r="D356" s="128">
        <v>170</v>
      </c>
      <c r="E356" s="129">
        <v>245</v>
      </c>
      <c r="F356" s="129" t="str">
        <f t="shared" si="27"/>
        <v>170x245</v>
      </c>
      <c r="G356" s="130" t="str">
        <f>CONCATENATE(C$356," ",D356,"x",E356)</f>
        <v>H.COUETTE_SIM_HOTEL_SATIN_RAYE 170x245</v>
      </c>
      <c r="H356" s="142">
        <v>784</v>
      </c>
      <c r="I356" s="136" t="s">
        <v>453</v>
      </c>
    </row>
    <row r="357" spans="1:9" ht="16.5" hidden="1" thickBot="1" x14ac:dyDescent="0.3">
      <c r="A357" s="233"/>
      <c r="B357" s="200"/>
      <c r="C357" s="194"/>
      <c r="D357" s="128">
        <v>180</v>
      </c>
      <c r="E357" s="129">
        <v>245</v>
      </c>
      <c r="F357" s="129" t="str">
        <f t="shared" si="27"/>
        <v>180x245</v>
      </c>
      <c r="G357" s="130" t="str">
        <f t="shared" ref="G357:G363" si="32">CONCATENATE(C$356," ",D357,"x",E357)</f>
        <v>H.COUETTE_SIM_HOTEL_SATIN_RAYE 180x245</v>
      </c>
      <c r="H357" s="142">
        <v>829</v>
      </c>
      <c r="I357" s="136" t="s">
        <v>454</v>
      </c>
    </row>
    <row r="358" spans="1:9" ht="16.5" hidden="1" thickBot="1" x14ac:dyDescent="0.3">
      <c r="A358" s="233"/>
      <c r="B358" s="200"/>
      <c r="C358" s="194"/>
      <c r="D358" s="128">
        <v>190</v>
      </c>
      <c r="E358" s="129">
        <v>245</v>
      </c>
      <c r="F358" s="129" t="str">
        <f t="shared" si="27"/>
        <v>190x245</v>
      </c>
      <c r="G358" s="130" t="str">
        <f t="shared" si="32"/>
        <v>H.COUETTE_SIM_HOTEL_SATIN_RAYE 190x245</v>
      </c>
      <c r="H358" s="142">
        <v>873</v>
      </c>
      <c r="I358" s="136" t="s">
        <v>455</v>
      </c>
    </row>
    <row r="359" spans="1:9" ht="16.5" hidden="1" thickBot="1" x14ac:dyDescent="0.3">
      <c r="A359" s="233"/>
      <c r="B359" s="200"/>
      <c r="C359" s="194"/>
      <c r="D359" s="128">
        <v>220</v>
      </c>
      <c r="E359" s="129">
        <v>245</v>
      </c>
      <c r="F359" s="129" t="str">
        <f t="shared" si="27"/>
        <v>220x245</v>
      </c>
      <c r="G359" s="130" t="str">
        <f t="shared" si="32"/>
        <v>H.COUETTE_SIM_HOTEL_SATIN_RAYE 220x245</v>
      </c>
      <c r="H359" s="142">
        <v>1006</v>
      </c>
      <c r="I359" s="136" t="s">
        <v>456</v>
      </c>
    </row>
    <row r="360" spans="1:9" ht="16.5" hidden="1" thickBot="1" x14ac:dyDescent="0.3">
      <c r="A360" s="233"/>
      <c r="B360" s="200"/>
      <c r="C360" s="194"/>
      <c r="D360" s="128">
        <v>240</v>
      </c>
      <c r="E360" s="129">
        <v>245</v>
      </c>
      <c r="F360" s="129" t="str">
        <f t="shared" si="27"/>
        <v>240x245</v>
      </c>
      <c r="G360" s="130" t="str">
        <f t="shared" si="32"/>
        <v>H.COUETTE_SIM_HOTEL_SATIN_RAYE 240x245</v>
      </c>
      <c r="H360" s="142">
        <v>1095</v>
      </c>
      <c r="I360" s="136" t="s">
        <v>457</v>
      </c>
    </row>
    <row r="361" spans="1:9" ht="16.5" hidden="1" thickBot="1" x14ac:dyDescent="0.3">
      <c r="A361" s="233"/>
      <c r="B361" s="200"/>
      <c r="C361" s="194"/>
      <c r="D361" s="128">
        <v>260</v>
      </c>
      <c r="E361" s="129">
        <v>245</v>
      </c>
      <c r="F361" s="129" t="str">
        <f t="shared" si="27"/>
        <v>260x245</v>
      </c>
      <c r="G361" s="130" t="str">
        <f t="shared" si="32"/>
        <v>H.COUETTE_SIM_HOTEL_SATIN_RAYE 260x245</v>
      </c>
      <c r="H361" s="142">
        <v>1184</v>
      </c>
      <c r="I361" s="136" t="s">
        <v>458</v>
      </c>
    </row>
    <row r="362" spans="1:9" ht="16.5" hidden="1" thickBot="1" x14ac:dyDescent="0.3">
      <c r="A362" s="233"/>
      <c r="B362" s="200"/>
      <c r="C362" s="194"/>
      <c r="D362" s="128">
        <v>280</v>
      </c>
      <c r="E362" s="129">
        <v>245</v>
      </c>
      <c r="F362" s="129" t="str">
        <f t="shared" si="27"/>
        <v>280x245</v>
      </c>
      <c r="G362" s="130" t="str">
        <f t="shared" si="32"/>
        <v>H.COUETTE_SIM_HOTEL_SATIN_RAYE 280x245</v>
      </c>
      <c r="H362" s="142">
        <v>1273</v>
      </c>
      <c r="I362" s="136" t="s">
        <v>459</v>
      </c>
    </row>
    <row r="363" spans="1:9" ht="16.5" hidden="1" thickBot="1" x14ac:dyDescent="0.3">
      <c r="A363" s="233"/>
      <c r="B363" s="204"/>
      <c r="C363" s="194"/>
      <c r="D363" s="128">
        <v>290</v>
      </c>
      <c r="E363" s="129">
        <v>245</v>
      </c>
      <c r="F363" s="129" t="str">
        <f t="shared" si="27"/>
        <v>290x245</v>
      </c>
      <c r="G363" s="130" t="str">
        <f t="shared" si="32"/>
        <v>H.COUETTE_SIM_HOTEL_SATIN_RAYE 290x245</v>
      </c>
      <c r="H363" s="142">
        <v>1317</v>
      </c>
      <c r="I363" s="136" t="s">
        <v>460</v>
      </c>
    </row>
    <row r="364" spans="1:9" ht="16.5" hidden="1" thickBot="1" x14ac:dyDescent="0.3">
      <c r="A364" s="233"/>
      <c r="B364" s="199" t="s">
        <v>19</v>
      </c>
      <c r="C364" s="193" t="s">
        <v>130</v>
      </c>
      <c r="D364" s="128">
        <v>160</v>
      </c>
      <c r="E364" s="129">
        <v>220</v>
      </c>
      <c r="F364" s="129" t="str">
        <f t="shared" si="27"/>
        <v>160x220</v>
      </c>
      <c r="G364" s="130" t="str">
        <f>CONCATENATE(C$364," ",D364,"x",E364)</f>
        <v>COUETTE_SIM_HOTEL_DUVET  160x220</v>
      </c>
      <c r="H364" s="142">
        <v>1177</v>
      </c>
      <c r="I364" s="130" t="s">
        <v>461</v>
      </c>
    </row>
    <row r="365" spans="1:9" ht="16.5" hidden="1" thickBot="1" x14ac:dyDescent="0.3">
      <c r="A365" s="233"/>
      <c r="B365" s="200"/>
      <c r="C365" s="194"/>
      <c r="D365" s="128">
        <v>220</v>
      </c>
      <c r="E365" s="129">
        <v>240</v>
      </c>
      <c r="F365" s="129" t="str">
        <f t="shared" si="27"/>
        <v>220x240</v>
      </c>
      <c r="G365" s="130" t="str">
        <f>CONCATENATE(C$364," ",D365,"x",E365)</f>
        <v>COUETTE_SIM_HOTEL_DUVET  220x240</v>
      </c>
      <c r="H365" s="142">
        <v>1687</v>
      </c>
      <c r="I365" s="130" t="s">
        <v>463</v>
      </c>
    </row>
    <row r="366" spans="1:9" ht="16.5" hidden="1" thickBot="1" x14ac:dyDescent="0.3">
      <c r="A366" s="233"/>
      <c r="B366" s="200"/>
      <c r="C366" s="195"/>
      <c r="D366" s="128">
        <v>240</v>
      </c>
      <c r="E366" s="129">
        <v>260</v>
      </c>
      <c r="F366" s="129" t="str">
        <f t="shared" si="27"/>
        <v>240x260</v>
      </c>
      <c r="G366" s="130" t="str">
        <f>CONCATENATE(C$364," ",D366,"x",E366)</f>
        <v>COUETTE_SIM_HOTEL_DUVET  240x260</v>
      </c>
      <c r="H366" s="142">
        <v>1720</v>
      </c>
      <c r="I366" s="130" t="s">
        <v>462</v>
      </c>
    </row>
    <row r="367" spans="1:9" ht="16.5" hidden="1" thickBot="1" x14ac:dyDescent="0.3">
      <c r="A367" s="233"/>
      <c r="B367" s="200"/>
      <c r="C367" s="193" t="s">
        <v>131</v>
      </c>
      <c r="D367" s="128">
        <v>160</v>
      </c>
      <c r="E367" s="129">
        <v>235</v>
      </c>
      <c r="F367" s="129" t="str">
        <f t="shared" si="27"/>
        <v>160x235</v>
      </c>
      <c r="G367" s="130" t="str">
        <f>CONCATENATE(C$367," ",D367,"x",E367)</f>
        <v>COUETTE_SIM_HOTEL_COTON 160x235</v>
      </c>
      <c r="H367" s="142">
        <v>429</v>
      </c>
      <c r="I367" s="130" t="s">
        <v>464</v>
      </c>
    </row>
    <row r="368" spans="1:9" ht="16.5" hidden="1" thickBot="1" x14ac:dyDescent="0.3">
      <c r="A368" s="233"/>
      <c r="B368" s="200"/>
      <c r="C368" s="194"/>
      <c r="D368" s="128">
        <v>170</v>
      </c>
      <c r="E368" s="129">
        <v>235</v>
      </c>
      <c r="F368" s="129" t="str">
        <f t="shared" si="27"/>
        <v>170x235</v>
      </c>
      <c r="G368" s="130" t="str">
        <f t="shared" ref="G368:G377" si="33">CONCATENATE(C$367," ",D368,"x",E368)</f>
        <v>COUETTE_SIM_HOTEL_COTON 170x235</v>
      </c>
      <c r="H368" s="142">
        <v>454</v>
      </c>
      <c r="I368" s="130" t="s">
        <v>465</v>
      </c>
    </row>
    <row r="369" spans="1:9" ht="16.5" hidden="1" thickBot="1" x14ac:dyDescent="0.3">
      <c r="A369" s="233"/>
      <c r="B369" s="200"/>
      <c r="C369" s="194"/>
      <c r="D369" s="128">
        <v>180</v>
      </c>
      <c r="E369" s="129">
        <v>235</v>
      </c>
      <c r="F369" s="129" t="str">
        <f t="shared" si="27"/>
        <v>180x235</v>
      </c>
      <c r="G369" s="130" t="str">
        <f t="shared" si="33"/>
        <v>COUETTE_SIM_HOTEL_COTON 180x235</v>
      </c>
      <c r="H369" s="142">
        <v>479</v>
      </c>
      <c r="I369" s="130" t="s">
        <v>466</v>
      </c>
    </row>
    <row r="370" spans="1:9" ht="16.5" hidden="1" thickBot="1" x14ac:dyDescent="0.3">
      <c r="A370" s="233"/>
      <c r="B370" s="200"/>
      <c r="C370" s="194"/>
      <c r="D370" s="128">
        <v>210</v>
      </c>
      <c r="E370" s="129">
        <v>235</v>
      </c>
      <c r="F370" s="129" t="str">
        <f t="shared" si="27"/>
        <v>210x235</v>
      </c>
      <c r="G370" s="130" t="str">
        <f t="shared" si="33"/>
        <v>COUETTE_SIM_HOTEL_COTON 210x235</v>
      </c>
      <c r="H370" s="142">
        <v>554</v>
      </c>
      <c r="I370" s="130" t="s">
        <v>467</v>
      </c>
    </row>
    <row r="371" spans="1:9" ht="16.5" hidden="1" thickBot="1" x14ac:dyDescent="0.3">
      <c r="A371" s="233"/>
      <c r="B371" s="200"/>
      <c r="C371" s="194"/>
      <c r="D371" s="128">
        <v>230</v>
      </c>
      <c r="E371" s="129">
        <v>235</v>
      </c>
      <c r="F371" s="129" t="str">
        <f t="shared" si="27"/>
        <v>230x235</v>
      </c>
      <c r="G371" s="130" t="str">
        <f t="shared" si="33"/>
        <v>COUETTE_SIM_HOTEL_COTON 230x235</v>
      </c>
      <c r="H371" s="142">
        <v>604</v>
      </c>
      <c r="I371" s="130" t="s">
        <v>468</v>
      </c>
    </row>
    <row r="372" spans="1:9" ht="16.5" hidden="1" thickBot="1" x14ac:dyDescent="0.3">
      <c r="A372" s="233"/>
      <c r="B372" s="200"/>
      <c r="C372" s="194"/>
      <c r="D372" s="128">
        <v>250</v>
      </c>
      <c r="E372" s="129">
        <v>235</v>
      </c>
      <c r="F372" s="129" t="str">
        <f t="shared" si="27"/>
        <v>250x235</v>
      </c>
      <c r="G372" s="130" t="str">
        <f t="shared" si="33"/>
        <v>COUETTE_SIM_HOTEL_COTON 250x235</v>
      </c>
      <c r="H372" s="142">
        <v>653</v>
      </c>
      <c r="I372" s="130" t="s">
        <v>469</v>
      </c>
    </row>
    <row r="373" spans="1:9" ht="16.5" hidden="1" thickBot="1" x14ac:dyDescent="0.3">
      <c r="A373" s="233"/>
      <c r="B373" s="200"/>
      <c r="C373" s="194"/>
      <c r="D373" s="128">
        <v>270</v>
      </c>
      <c r="E373" s="129">
        <v>235</v>
      </c>
      <c r="F373" s="129" t="str">
        <f t="shared" si="27"/>
        <v>270x235</v>
      </c>
      <c r="G373" s="130" t="str">
        <f t="shared" si="33"/>
        <v>COUETTE_SIM_HOTEL_COTON 270x235</v>
      </c>
      <c r="H373" s="142">
        <v>703</v>
      </c>
      <c r="I373" s="130" t="s">
        <v>470</v>
      </c>
    </row>
    <row r="374" spans="1:9" ht="16.5" hidden="1" thickBot="1" x14ac:dyDescent="0.3">
      <c r="A374" s="233"/>
      <c r="B374" s="200"/>
      <c r="C374" s="194"/>
      <c r="D374" s="128">
        <v>280</v>
      </c>
      <c r="E374" s="129">
        <v>235</v>
      </c>
      <c r="F374" s="129" t="str">
        <f t="shared" si="27"/>
        <v>280x235</v>
      </c>
      <c r="G374" s="130" t="str">
        <f t="shared" si="33"/>
        <v>COUETTE_SIM_HOTEL_COTON 280x235</v>
      </c>
      <c r="H374" s="142">
        <v>728</v>
      </c>
      <c r="I374" s="130" t="s">
        <v>471</v>
      </c>
    </row>
    <row r="375" spans="1:9" ht="16.5" hidden="1" thickBot="1" x14ac:dyDescent="0.3">
      <c r="A375" s="233"/>
      <c r="B375" s="200"/>
      <c r="C375" s="194"/>
      <c r="D375" s="128">
        <v>180</v>
      </c>
      <c r="E375" s="129">
        <v>240</v>
      </c>
      <c r="F375" s="129" t="str">
        <f t="shared" si="27"/>
        <v>180x240</v>
      </c>
      <c r="G375" s="130" t="str">
        <f t="shared" si="33"/>
        <v>COUETTE_SIM_HOTEL_COTON 180x240</v>
      </c>
      <c r="H375" s="142">
        <v>478</v>
      </c>
      <c r="I375" s="130" t="s">
        <v>472</v>
      </c>
    </row>
    <row r="376" spans="1:9" ht="16.5" hidden="1" thickBot="1" x14ac:dyDescent="0.3">
      <c r="A376" s="233"/>
      <c r="B376" s="200"/>
      <c r="C376" s="194"/>
      <c r="D376" s="128">
        <v>240</v>
      </c>
      <c r="E376" s="129">
        <v>240</v>
      </c>
      <c r="F376" s="129" t="str">
        <f t="shared" si="27"/>
        <v>240x240</v>
      </c>
      <c r="G376" s="130" t="str">
        <f t="shared" si="33"/>
        <v>COUETTE_SIM_HOTEL_COTON 240x240</v>
      </c>
      <c r="H376" s="142">
        <v>621</v>
      </c>
      <c r="I376" s="130" t="s">
        <v>473</v>
      </c>
    </row>
    <row r="377" spans="1:9" ht="16.5" hidden="1" thickBot="1" x14ac:dyDescent="0.3">
      <c r="A377" s="233"/>
      <c r="B377" s="200"/>
      <c r="C377" s="195"/>
      <c r="D377" s="128">
        <v>260</v>
      </c>
      <c r="E377" s="129">
        <v>240</v>
      </c>
      <c r="F377" s="129" t="str">
        <f t="shared" si="27"/>
        <v>260x240</v>
      </c>
      <c r="G377" s="130" t="str">
        <f t="shared" si="33"/>
        <v>COUETTE_SIM_HOTEL_COTON 260x240</v>
      </c>
      <c r="H377" s="142">
        <v>671</v>
      </c>
      <c r="I377" s="130" t="s">
        <v>474</v>
      </c>
    </row>
    <row r="378" spans="1:9" x14ac:dyDescent="0.25">
      <c r="A378" s="233"/>
      <c r="B378" s="200"/>
      <c r="C378" s="193" t="s">
        <v>132</v>
      </c>
      <c r="D378" s="128">
        <v>160</v>
      </c>
      <c r="E378" s="129">
        <v>235</v>
      </c>
      <c r="F378" s="129" t="str">
        <f t="shared" si="27"/>
        <v>160x235</v>
      </c>
      <c r="G378" s="130" t="str">
        <f>CONCATENATE(C$378," ",D378,"x",E378)</f>
        <v>COUETTE_SIM_HOTEL_POLYCOTON 160x235</v>
      </c>
      <c r="H378" s="142">
        <v>350</v>
      </c>
      <c r="I378" s="130"/>
    </row>
    <row r="379" spans="1:9" hidden="1" x14ac:dyDescent="0.25">
      <c r="A379" s="233"/>
      <c r="B379" s="200"/>
      <c r="C379" s="194"/>
      <c r="D379" s="128">
        <v>170</v>
      </c>
      <c r="E379" s="129">
        <v>235</v>
      </c>
      <c r="F379" s="129" t="str">
        <f t="shared" si="27"/>
        <v>170x235</v>
      </c>
      <c r="G379" s="130" t="str">
        <f t="shared" ref="G379:G387" si="34">CONCATENATE(C$378," ",D379,"x",E379)</f>
        <v>COUETTE_SIM_HOTEL_POLYCOTON 170x235</v>
      </c>
      <c r="H379" s="142">
        <v>371</v>
      </c>
      <c r="I379" s="130" t="s">
        <v>349</v>
      </c>
    </row>
    <row r="380" spans="1:9" x14ac:dyDescent="0.25">
      <c r="A380" s="233"/>
      <c r="B380" s="200"/>
      <c r="C380" s="194"/>
      <c r="D380" s="128">
        <v>180</v>
      </c>
      <c r="E380" s="129">
        <v>235</v>
      </c>
      <c r="F380" s="129" t="str">
        <f t="shared" si="27"/>
        <v>180x235</v>
      </c>
      <c r="G380" s="130" t="str">
        <f t="shared" si="34"/>
        <v>COUETTE_SIM_HOTEL_POLYCOTON 180x235</v>
      </c>
      <c r="H380" s="142">
        <v>391</v>
      </c>
      <c r="I380" s="130"/>
    </row>
    <row r="381" spans="1:9" x14ac:dyDescent="0.25">
      <c r="A381" s="233"/>
      <c r="B381" s="200"/>
      <c r="C381" s="194"/>
      <c r="D381" s="128">
        <v>190</v>
      </c>
      <c r="E381" s="129">
        <v>235</v>
      </c>
      <c r="F381" s="129" t="str">
        <f t="shared" si="27"/>
        <v>190x235</v>
      </c>
      <c r="G381" s="130" t="str">
        <f t="shared" si="34"/>
        <v>COUETTE_SIM_HOTEL_POLYCOTON 190x235</v>
      </c>
      <c r="H381" s="142">
        <v>405</v>
      </c>
      <c r="I381" s="130"/>
    </row>
    <row r="382" spans="1:9" x14ac:dyDescent="0.25">
      <c r="A382" s="233"/>
      <c r="B382" s="200"/>
      <c r="C382" s="194"/>
      <c r="D382" s="128">
        <v>210</v>
      </c>
      <c r="E382" s="129">
        <v>235</v>
      </c>
      <c r="F382" s="129" t="str">
        <f t="shared" si="27"/>
        <v>210x235</v>
      </c>
      <c r="G382" s="130" t="str">
        <f t="shared" si="34"/>
        <v>COUETTE_SIM_HOTEL_POLYCOTON 210x235</v>
      </c>
      <c r="H382" s="142">
        <v>451</v>
      </c>
      <c r="I382" s="130"/>
    </row>
    <row r="383" spans="1:9" x14ac:dyDescent="0.25">
      <c r="A383" s="233"/>
      <c r="B383" s="200"/>
      <c r="C383" s="194"/>
      <c r="D383" s="128">
        <v>220</v>
      </c>
      <c r="E383" s="129">
        <v>235</v>
      </c>
      <c r="F383" s="129" t="str">
        <f t="shared" si="27"/>
        <v>220x235</v>
      </c>
      <c r="G383" s="130" t="str">
        <f t="shared" si="34"/>
        <v>COUETTE_SIM_HOTEL_POLYCOTON 220x235</v>
      </c>
      <c r="H383" s="142">
        <v>465</v>
      </c>
      <c r="I383" s="130"/>
    </row>
    <row r="384" spans="1:9" hidden="1" x14ac:dyDescent="0.25">
      <c r="A384" s="233"/>
      <c r="B384" s="200"/>
      <c r="C384" s="194"/>
      <c r="D384" s="128">
        <v>230</v>
      </c>
      <c r="E384" s="129">
        <v>235</v>
      </c>
      <c r="F384" s="129" t="str">
        <f t="shared" si="27"/>
        <v>230x235</v>
      </c>
      <c r="G384" s="130" t="str">
        <f t="shared" si="34"/>
        <v>COUETTE_SIM_HOTEL_POLYCOTON 230x235</v>
      </c>
      <c r="H384" s="142">
        <v>492</v>
      </c>
      <c r="I384" s="130" t="s">
        <v>350</v>
      </c>
    </row>
    <row r="385" spans="1:9" hidden="1" x14ac:dyDescent="0.25">
      <c r="A385" s="233"/>
      <c r="B385" s="200"/>
      <c r="C385" s="194"/>
      <c r="D385" s="128">
        <v>250</v>
      </c>
      <c r="E385" s="129">
        <v>235</v>
      </c>
      <c r="F385" s="129" t="str">
        <f t="shared" si="27"/>
        <v>250x235</v>
      </c>
      <c r="G385" s="130" t="str">
        <f t="shared" si="34"/>
        <v>COUETTE_SIM_HOTEL_POLYCOTON 250x235</v>
      </c>
      <c r="H385" s="142">
        <v>532</v>
      </c>
      <c r="I385" s="130" t="s">
        <v>351</v>
      </c>
    </row>
    <row r="386" spans="1:9" hidden="1" x14ac:dyDescent="0.25">
      <c r="A386" s="233"/>
      <c r="B386" s="200"/>
      <c r="C386" s="194"/>
      <c r="D386" s="128">
        <v>270</v>
      </c>
      <c r="E386" s="129">
        <v>235</v>
      </c>
      <c r="F386" s="129" t="str">
        <f t="shared" si="27"/>
        <v>270x235</v>
      </c>
      <c r="G386" s="130" t="str">
        <f t="shared" si="34"/>
        <v>COUETTE_SIM_HOTEL_POLYCOTON 270x235</v>
      </c>
      <c r="H386" s="142">
        <v>573</v>
      </c>
      <c r="I386" s="130" t="s">
        <v>348</v>
      </c>
    </row>
    <row r="387" spans="1:9" ht="16.5" thickBot="1" x14ac:dyDescent="0.3">
      <c r="A387" s="233"/>
      <c r="B387" s="204"/>
      <c r="C387" s="194"/>
      <c r="D387" s="128">
        <v>280</v>
      </c>
      <c r="E387" s="129">
        <v>235</v>
      </c>
      <c r="F387" s="129" t="str">
        <f t="shared" ref="F387:F447" si="35">+CONCATENATE((D387),"x",(E387))</f>
        <v>280x235</v>
      </c>
      <c r="G387" s="130" t="str">
        <f t="shared" si="34"/>
        <v>COUETTE_SIM_HOTEL_POLYCOTON 280x235</v>
      </c>
      <c r="H387" s="142">
        <v>593</v>
      </c>
      <c r="I387" s="130"/>
    </row>
    <row r="388" spans="1:9" x14ac:dyDescent="0.25">
      <c r="A388" s="233"/>
      <c r="B388" s="199" t="s">
        <v>20</v>
      </c>
      <c r="C388" s="193" t="s">
        <v>133</v>
      </c>
      <c r="D388" s="128" t="s">
        <v>53</v>
      </c>
      <c r="E388" s="129">
        <v>200</v>
      </c>
      <c r="F388" s="129" t="str">
        <f t="shared" si="35"/>
        <v>100x200</v>
      </c>
      <c r="G388" s="130" t="str">
        <f>CONCATENATE(C$388," ",D388,"x",E388)</f>
        <v>SURMATELAS_SIM_HOTEL_DUVET_GOLD 100x200</v>
      </c>
      <c r="H388" s="170">
        <v>852</v>
      </c>
      <c r="I388" s="130"/>
    </row>
    <row r="389" spans="1:9" x14ac:dyDescent="0.25">
      <c r="A389" s="233"/>
      <c r="B389" s="200"/>
      <c r="C389" s="194"/>
      <c r="D389" s="128">
        <v>140</v>
      </c>
      <c r="E389" s="129">
        <v>200</v>
      </c>
      <c r="F389" s="129" t="str">
        <f t="shared" si="35"/>
        <v>140x200</v>
      </c>
      <c r="G389" s="130" t="str">
        <f>CONCATENATE(C$388," ",D389,"x",E389)</f>
        <v>SURMATELAS_SIM_HOTEL_DUVET_GOLD 140x200</v>
      </c>
      <c r="H389" s="170">
        <v>1123</v>
      </c>
      <c r="I389" s="130"/>
    </row>
    <row r="390" spans="1:9" x14ac:dyDescent="0.25">
      <c r="A390" s="233"/>
      <c r="B390" s="200"/>
      <c r="C390" s="194"/>
      <c r="D390" s="128" t="s">
        <v>58</v>
      </c>
      <c r="E390" s="129">
        <v>200</v>
      </c>
      <c r="F390" s="129" t="str">
        <f t="shared" si="35"/>
        <v>160x200</v>
      </c>
      <c r="G390" s="130" t="str">
        <f>CONCATENATE(C$388," ",D390,"x",E390)</f>
        <v>SURMATELAS_SIM_HOTEL_DUVET_GOLD 160x200</v>
      </c>
      <c r="H390" s="170">
        <v>1205</v>
      </c>
      <c r="I390" s="130"/>
    </row>
    <row r="391" spans="1:9" x14ac:dyDescent="0.25">
      <c r="A391" s="233"/>
      <c r="B391" s="200"/>
      <c r="C391" s="194"/>
      <c r="D391" s="128" t="s">
        <v>60</v>
      </c>
      <c r="E391" s="129">
        <v>200</v>
      </c>
      <c r="F391" s="129" t="str">
        <f t="shared" si="35"/>
        <v>180x200</v>
      </c>
      <c r="G391" s="130" t="str">
        <f>CONCATENATE(C$388," ",D391,"x",E391)</f>
        <v>SURMATELAS_SIM_HOTEL_DUVET_GOLD 180x200</v>
      </c>
      <c r="H391" s="170">
        <v>1322</v>
      </c>
      <c r="I391" s="130"/>
    </row>
    <row r="392" spans="1:9" ht="16.5" thickBot="1" x14ac:dyDescent="0.3">
      <c r="A392" s="233"/>
      <c r="B392" s="200"/>
      <c r="C392" s="195"/>
      <c r="D392" s="128" t="s">
        <v>50</v>
      </c>
      <c r="E392" s="129">
        <v>200</v>
      </c>
      <c r="F392" s="129" t="str">
        <f t="shared" si="35"/>
        <v>200x200</v>
      </c>
      <c r="G392" s="130" t="str">
        <f>CONCATENATE(C$388," ",D392,"x",E392)</f>
        <v>SURMATELAS_SIM_HOTEL_DUVET_GOLD 200x200</v>
      </c>
      <c r="H392" s="170">
        <v>1440</v>
      </c>
      <c r="I392" s="130"/>
    </row>
    <row r="393" spans="1:9" hidden="1" x14ac:dyDescent="0.25">
      <c r="A393" s="233"/>
      <c r="B393" s="200"/>
      <c r="C393" s="193" t="s">
        <v>134</v>
      </c>
      <c r="D393" s="128">
        <v>190</v>
      </c>
      <c r="E393" s="129">
        <v>80</v>
      </c>
      <c r="F393" s="129" t="str">
        <f t="shared" si="35"/>
        <v>190x80</v>
      </c>
      <c r="G393" s="130" t="str">
        <f>CONCATENATE(C$393," ",D393,"x",E393)</f>
        <v>SURMATELAS_SIM_HOTEL_MAGESTIC_1000  190x80</v>
      </c>
      <c r="H393" s="171">
        <v>301</v>
      </c>
      <c r="I393" s="137" t="s">
        <v>475</v>
      </c>
    </row>
    <row r="394" spans="1:9" hidden="1" x14ac:dyDescent="0.25">
      <c r="A394" s="233"/>
      <c r="B394" s="200"/>
      <c r="C394" s="194"/>
      <c r="D394" s="128">
        <v>190</v>
      </c>
      <c r="E394" s="129">
        <v>90</v>
      </c>
      <c r="F394" s="129" t="str">
        <f t="shared" si="35"/>
        <v>190x90</v>
      </c>
      <c r="G394" s="130" t="str">
        <f t="shared" ref="G394:G419" si="36">CONCATENATE(C$393," ",D394,"x",E394)</f>
        <v>SURMATELAS_SIM_HOTEL_MAGESTIC_1000  190x90</v>
      </c>
      <c r="H394" s="171">
        <v>335</v>
      </c>
      <c r="I394" s="137" t="s">
        <v>476</v>
      </c>
    </row>
    <row r="395" spans="1:9" hidden="1" x14ac:dyDescent="0.25">
      <c r="A395" s="233"/>
      <c r="B395" s="200"/>
      <c r="C395" s="194"/>
      <c r="D395" s="128">
        <v>190</v>
      </c>
      <c r="E395" s="129" t="s">
        <v>53</v>
      </c>
      <c r="F395" s="129" t="str">
        <f t="shared" si="35"/>
        <v>190x100</v>
      </c>
      <c r="G395" s="130" t="str">
        <f t="shared" si="36"/>
        <v>SURMATELAS_SIM_HOTEL_MAGESTIC_1000  190x100</v>
      </c>
      <c r="H395" s="171">
        <v>368</v>
      </c>
      <c r="I395" s="137" t="s">
        <v>477</v>
      </c>
    </row>
    <row r="396" spans="1:9" hidden="1" x14ac:dyDescent="0.25">
      <c r="A396" s="233"/>
      <c r="B396" s="200"/>
      <c r="C396" s="194"/>
      <c r="D396" s="128">
        <v>190</v>
      </c>
      <c r="E396" s="129" t="s">
        <v>55</v>
      </c>
      <c r="F396" s="129" t="str">
        <f t="shared" si="35"/>
        <v>190x120</v>
      </c>
      <c r="G396" s="130" t="str">
        <f t="shared" si="36"/>
        <v>SURMATELAS_SIM_HOTEL_MAGESTIC_1000  190x120</v>
      </c>
      <c r="H396" s="171">
        <v>435</v>
      </c>
      <c r="I396" s="137" t="s">
        <v>478</v>
      </c>
    </row>
    <row r="397" spans="1:9" hidden="1" x14ac:dyDescent="0.25">
      <c r="A397" s="233"/>
      <c r="B397" s="200"/>
      <c r="C397" s="194"/>
      <c r="D397" s="128">
        <v>190</v>
      </c>
      <c r="E397" s="129" t="s">
        <v>56</v>
      </c>
      <c r="F397" s="129" t="str">
        <f t="shared" si="35"/>
        <v>190x140</v>
      </c>
      <c r="G397" s="130" t="str">
        <f t="shared" si="36"/>
        <v>SURMATELAS_SIM_HOTEL_MAGESTIC_1000  190x140</v>
      </c>
      <c r="H397" s="171">
        <v>501</v>
      </c>
      <c r="I397" s="137" t="s">
        <v>479</v>
      </c>
    </row>
    <row r="398" spans="1:9" hidden="1" x14ac:dyDescent="0.25">
      <c r="A398" s="233"/>
      <c r="B398" s="200"/>
      <c r="C398" s="194"/>
      <c r="D398" s="128">
        <v>190</v>
      </c>
      <c r="E398" s="129" t="s">
        <v>57</v>
      </c>
      <c r="F398" s="129" t="str">
        <f t="shared" si="35"/>
        <v>190x150</v>
      </c>
      <c r="G398" s="130" t="str">
        <f t="shared" si="36"/>
        <v>SURMATELAS_SIM_HOTEL_MAGESTIC_1000  190x150</v>
      </c>
      <c r="H398" s="171">
        <v>535</v>
      </c>
      <c r="I398" s="137" t="s">
        <v>480</v>
      </c>
    </row>
    <row r="399" spans="1:9" hidden="1" x14ac:dyDescent="0.25">
      <c r="A399" s="233"/>
      <c r="B399" s="200"/>
      <c r="C399" s="194"/>
      <c r="D399" s="128">
        <v>190</v>
      </c>
      <c r="E399" s="129" t="s">
        <v>58</v>
      </c>
      <c r="F399" s="129" t="str">
        <f t="shared" si="35"/>
        <v>190x160</v>
      </c>
      <c r="G399" s="130" t="str">
        <f t="shared" si="36"/>
        <v>SURMATELAS_SIM_HOTEL_MAGESTIC_1000  190x160</v>
      </c>
      <c r="H399" s="171">
        <v>568</v>
      </c>
      <c r="I399" s="137" t="s">
        <v>481</v>
      </c>
    </row>
    <row r="400" spans="1:9" hidden="1" x14ac:dyDescent="0.25">
      <c r="A400" s="233"/>
      <c r="B400" s="200"/>
      <c r="C400" s="194"/>
      <c r="D400" s="128">
        <v>190</v>
      </c>
      <c r="E400" s="129" t="s">
        <v>59</v>
      </c>
      <c r="F400" s="129" t="str">
        <f t="shared" si="35"/>
        <v>190x170</v>
      </c>
      <c r="G400" s="130" t="str">
        <f t="shared" si="36"/>
        <v>SURMATELAS_SIM_HOTEL_MAGESTIC_1000  190x170</v>
      </c>
      <c r="H400" s="171">
        <v>591</v>
      </c>
      <c r="I400" s="137" t="s">
        <v>482</v>
      </c>
    </row>
    <row r="401" spans="1:9" hidden="1" x14ac:dyDescent="0.25">
      <c r="A401" s="233"/>
      <c r="B401" s="200"/>
      <c r="C401" s="194"/>
      <c r="D401" s="128">
        <v>190</v>
      </c>
      <c r="E401" s="129" t="s">
        <v>60</v>
      </c>
      <c r="F401" s="129" t="str">
        <f t="shared" si="35"/>
        <v>190x180</v>
      </c>
      <c r="G401" s="130" t="str">
        <f t="shared" si="36"/>
        <v>SURMATELAS_SIM_HOTEL_MAGESTIC_1000  190x180</v>
      </c>
      <c r="H401" s="171">
        <v>623</v>
      </c>
      <c r="I401" s="137" t="s">
        <v>483</v>
      </c>
    </row>
    <row r="402" spans="1:9" hidden="1" x14ac:dyDescent="0.25">
      <c r="A402" s="233"/>
      <c r="B402" s="200"/>
      <c r="C402" s="194"/>
      <c r="D402" s="128">
        <v>200</v>
      </c>
      <c r="E402" s="129">
        <v>80</v>
      </c>
      <c r="F402" s="129" t="str">
        <f t="shared" si="35"/>
        <v>200x80</v>
      </c>
      <c r="G402" s="130" t="str">
        <f t="shared" si="36"/>
        <v>SURMATELAS_SIM_HOTEL_MAGESTIC_1000  200x80</v>
      </c>
      <c r="H402" s="171">
        <v>296</v>
      </c>
      <c r="I402" s="130" t="s">
        <v>484</v>
      </c>
    </row>
    <row r="403" spans="1:9" hidden="1" x14ac:dyDescent="0.25">
      <c r="A403" s="233"/>
      <c r="B403" s="200"/>
      <c r="C403" s="194"/>
      <c r="D403" s="128">
        <v>200</v>
      </c>
      <c r="E403" s="129">
        <v>90</v>
      </c>
      <c r="F403" s="129" t="str">
        <f t="shared" si="35"/>
        <v>200x90</v>
      </c>
      <c r="G403" s="130" t="str">
        <f t="shared" si="36"/>
        <v>SURMATELAS_SIM_HOTEL_MAGESTIC_1000  200x90</v>
      </c>
      <c r="H403" s="171">
        <v>329</v>
      </c>
      <c r="I403" s="130" t="s">
        <v>485</v>
      </c>
    </row>
    <row r="404" spans="1:9" hidden="1" x14ac:dyDescent="0.25">
      <c r="A404" s="233"/>
      <c r="B404" s="200"/>
      <c r="C404" s="194"/>
      <c r="D404" s="128">
        <v>200</v>
      </c>
      <c r="E404" s="129" t="s">
        <v>53</v>
      </c>
      <c r="F404" s="129" t="str">
        <f t="shared" si="35"/>
        <v>200x100</v>
      </c>
      <c r="G404" s="130" t="str">
        <f t="shared" si="36"/>
        <v>SURMATELAS_SIM_HOTEL_MAGESTIC_1000  200x100</v>
      </c>
      <c r="H404" s="171">
        <v>362</v>
      </c>
      <c r="I404" s="130" t="s">
        <v>486</v>
      </c>
    </row>
    <row r="405" spans="1:9" hidden="1" x14ac:dyDescent="0.25">
      <c r="A405" s="233"/>
      <c r="B405" s="200"/>
      <c r="C405" s="194"/>
      <c r="D405" s="128">
        <v>200</v>
      </c>
      <c r="E405" s="129" t="s">
        <v>54</v>
      </c>
      <c r="F405" s="129" t="str">
        <f t="shared" si="35"/>
        <v>200x110</v>
      </c>
      <c r="G405" s="130" t="str">
        <f t="shared" si="36"/>
        <v>SURMATELAS_SIM_HOTEL_MAGESTIC_1000  200x110</v>
      </c>
      <c r="H405" s="171">
        <v>394</v>
      </c>
      <c r="I405" s="130" t="s">
        <v>487</v>
      </c>
    </row>
    <row r="406" spans="1:9" hidden="1" x14ac:dyDescent="0.25">
      <c r="A406" s="233"/>
      <c r="B406" s="200"/>
      <c r="C406" s="194"/>
      <c r="D406" s="128">
        <v>200</v>
      </c>
      <c r="E406" s="129" t="s">
        <v>55</v>
      </c>
      <c r="F406" s="129" t="str">
        <f t="shared" si="35"/>
        <v>200x120</v>
      </c>
      <c r="G406" s="130" t="str">
        <f t="shared" si="36"/>
        <v>SURMATELAS_SIM_HOTEL_MAGESTIC_1000  200x120</v>
      </c>
      <c r="H406" s="171">
        <v>427</v>
      </c>
      <c r="I406" s="130" t="s">
        <v>488</v>
      </c>
    </row>
    <row r="407" spans="1:9" hidden="1" x14ac:dyDescent="0.25">
      <c r="A407" s="233"/>
      <c r="B407" s="200"/>
      <c r="C407" s="194"/>
      <c r="D407" s="128">
        <v>200</v>
      </c>
      <c r="E407" s="129" t="s">
        <v>56</v>
      </c>
      <c r="F407" s="129" t="str">
        <f t="shared" si="35"/>
        <v>200x140</v>
      </c>
      <c r="G407" s="130" t="str">
        <f t="shared" si="36"/>
        <v>SURMATELAS_SIM_HOTEL_MAGESTIC_1000  200x140</v>
      </c>
      <c r="H407" s="171">
        <v>501</v>
      </c>
      <c r="I407" s="130" t="s">
        <v>489</v>
      </c>
    </row>
    <row r="408" spans="1:9" hidden="1" x14ac:dyDescent="0.25">
      <c r="A408" s="233"/>
      <c r="B408" s="200"/>
      <c r="C408" s="194"/>
      <c r="D408" s="128">
        <v>200</v>
      </c>
      <c r="E408" s="129" t="s">
        <v>57</v>
      </c>
      <c r="F408" s="129" t="str">
        <f t="shared" si="35"/>
        <v>200x150</v>
      </c>
      <c r="G408" s="130" t="str">
        <f t="shared" si="36"/>
        <v>SURMATELAS_SIM_HOTEL_MAGESTIC_1000  200x150</v>
      </c>
      <c r="H408" s="171">
        <v>535</v>
      </c>
      <c r="I408" s="130" t="s">
        <v>490</v>
      </c>
    </row>
    <row r="409" spans="1:9" hidden="1" x14ac:dyDescent="0.25">
      <c r="A409" s="233"/>
      <c r="B409" s="200"/>
      <c r="C409" s="194"/>
      <c r="D409" s="128">
        <v>200</v>
      </c>
      <c r="E409" s="129" t="s">
        <v>58</v>
      </c>
      <c r="F409" s="129" t="str">
        <f t="shared" si="35"/>
        <v>200x160</v>
      </c>
      <c r="G409" s="130" t="str">
        <f t="shared" si="36"/>
        <v>SURMATELAS_SIM_HOTEL_MAGESTIC_1000  200x160</v>
      </c>
      <c r="H409" s="171">
        <v>568</v>
      </c>
      <c r="I409" s="130" t="s">
        <v>491</v>
      </c>
    </row>
    <row r="410" spans="1:9" hidden="1" x14ac:dyDescent="0.25">
      <c r="A410" s="233"/>
      <c r="B410" s="200"/>
      <c r="C410" s="194"/>
      <c r="D410" s="128">
        <v>200</v>
      </c>
      <c r="E410" s="129" t="s">
        <v>59</v>
      </c>
      <c r="F410" s="129" t="str">
        <f t="shared" si="35"/>
        <v>200x170</v>
      </c>
      <c r="G410" s="130" t="str">
        <f t="shared" si="36"/>
        <v>SURMATELAS_SIM_HOTEL_MAGESTIC_1000  200x170</v>
      </c>
      <c r="H410" s="171">
        <v>601</v>
      </c>
      <c r="I410" s="130" t="s">
        <v>492</v>
      </c>
    </row>
    <row r="411" spans="1:9" hidden="1" x14ac:dyDescent="0.25">
      <c r="A411" s="233"/>
      <c r="B411" s="200"/>
      <c r="C411" s="194"/>
      <c r="D411" s="128">
        <v>200</v>
      </c>
      <c r="E411" s="129" t="s">
        <v>60</v>
      </c>
      <c r="F411" s="129" t="str">
        <f t="shared" si="35"/>
        <v>200x180</v>
      </c>
      <c r="G411" s="130" t="str">
        <f t="shared" si="36"/>
        <v>SURMATELAS_SIM_HOTEL_MAGESTIC_1000  200x180</v>
      </c>
      <c r="H411" s="171">
        <v>635</v>
      </c>
      <c r="I411" s="130" t="s">
        <v>493</v>
      </c>
    </row>
    <row r="412" spans="1:9" hidden="1" x14ac:dyDescent="0.25">
      <c r="A412" s="233"/>
      <c r="B412" s="200"/>
      <c r="C412" s="194"/>
      <c r="D412" s="128">
        <v>200</v>
      </c>
      <c r="E412" s="129" t="s">
        <v>49</v>
      </c>
      <c r="F412" s="129" t="str">
        <f t="shared" si="35"/>
        <v>200x190</v>
      </c>
      <c r="G412" s="130" t="str">
        <f t="shared" si="36"/>
        <v>SURMATELAS_SIM_HOTEL_MAGESTIC_1000  200x190</v>
      </c>
      <c r="H412" s="171">
        <v>668</v>
      </c>
      <c r="I412" s="130" t="s">
        <v>494</v>
      </c>
    </row>
    <row r="413" spans="1:9" hidden="1" x14ac:dyDescent="0.25">
      <c r="A413" s="233"/>
      <c r="B413" s="200"/>
      <c r="C413" s="194"/>
      <c r="D413" s="128">
        <v>200</v>
      </c>
      <c r="E413" s="129" t="s">
        <v>50</v>
      </c>
      <c r="F413" s="129" t="str">
        <f t="shared" si="35"/>
        <v>200x200</v>
      </c>
      <c r="G413" s="130" t="str">
        <f t="shared" si="36"/>
        <v>SURMATELAS_SIM_HOTEL_MAGESTIC_1000  200x200</v>
      </c>
      <c r="H413" s="171">
        <v>701</v>
      </c>
      <c r="I413" s="130" t="s">
        <v>495</v>
      </c>
    </row>
    <row r="414" spans="1:9" hidden="1" x14ac:dyDescent="0.25">
      <c r="A414" s="233"/>
      <c r="B414" s="200"/>
      <c r="C414" s="194"/>
      <c r="D414" s="128">
        <v>90</v>
      </c>
      <c r="E414" s="129">
        <v>210</v>
      </c>
      <c r="F414" s="129" t="str">
        <f t="shared" si="35"/>
        <v>90x210</v>
      </c>
      <c r="G414" s="130" t="str">
        <f t="shared" si="36"/>
        <v>SURMATELAS_SIM_HOTEL_MAGESTIC_1000  90x210</v>
      </c>
      <c r="H414" s="171">
        <v>339</v>
      </c>
      <c r="I414" s="130" t="s">
        <v>496</v>
      </c>
    </row>
    <row r="415" spans="1:9" hidden="1" x14ac:dyDescent="0.25">
      <c r="A415" s="233"/>
      <c r="B415" s="200"/>
      <c r="C415" s="194"/>
      <c r="D415" s="128">
        <v>160</v>
      </c>
      <c r="E415" s="129">
        <v>210</v>
      </c>
      <c r="F415" s="129" t="str">
        <f t="shared" si="35"/>
        <v>160x210</v>
      </c>
      <c r="G415" s="130" t="str">
        <f t="shared" si="36"/>
        <v>SURMATELAS_SIM_HOTEL_MAGESTIC_1000  160x210</v>
      </c>
      <c r="H415" s="171">
        <v>578</v>
      </c>
      <c r="I415" s="130" t="s">
        <v>497</v>
      </c>
    </row>
    <row r="416" spans="1:9" hidden="1" x14ac:dyDescent="0.25">
      <c r="A416" s="233"/>
      <c r="B416" s="200"/>
      <c r="C416" s="194"/>
      <c r="D416" s="128">
        <v>180</v>
      </c>
      <c r="E416" s="129">
        <v>210</v>
      </c>
      <c r="F416" s="129" t="str">
        <f t="shared" si="35"/>
        <v>180x210</v>
      </c>
      <c r="G416" s="130" t="str">
        <f t="shared" si="36"/>
        <v>SURMATELAS_SIM_HOTEL_MAGESTIC_1000  180x210</v>
      </c>
      <c r="H416" s="171">
        <v>645</v>
      </c>
      <c r="I416" s="130" t="s">
        <v>498</v>
      </c>
    </row>
    <row r="417" spans="1:9" hidden="1" x14ac:dyDescent="0.25">
      <c r="A417" s="233"/>
      <c r="B417" s="200"/>
      <c r="C417" s="194"/>
      <c r="D417" s="128">
        <v>160</v>
      </c>
      <c r="E417" s="129">
        <v>220</v>
      </c>
      <c r="F417" s="129" t="str">
        <f t="shared" si="35"/>
        <v>160x220</v>
      </c>
      <c r="G417" s="130" t="str">
        <f t="shared" si="36"/>
        <v>SURMATELAS_SIM_HOTEL_MAGESTIC_1000  160x220</v>
      </c>
      <c r="H417" s="171">
        <v>754</v>
      </c>
      <c r="I417" s="130" t="s">
        <v>499</v>
      </c>
    </row>
    <row r="418" spans="1:9" hidden="1" x14ac:dyDescent="0.25">
      <c r="A418" s="233"/>
      <c r="B418" s="200"/>
      <c r="C418" s="194"/>
      <c r="D418" s="128">
        <v>180</v>
      </c>
      <c r="E418" s="129">
        <v>220</v>
      </c>
      <c r="F418" s="129" t="str">
        <f t="shared" si="35"/>
        <v>180x220</v>
      </c>
      <c r="G418" s="130" t="str">
        <f t="shared" si="36"/>
        <v>SURMATELAS_SIM_HOTEL_MAGESTIC_1000  180x220</v>
      </c>
      <c r="H418" s="171">
        <v>754</v>
      </c>
      <c r="I418" s="130" t="s">
        <v>500</v>
      </c>
    </row>
    <row r="419" spans="1:9" ht="16.5" hidden="1" thickBot="1" x14ac:dyDescent="0.3">
      <c r="A419" s="233"/>
      <c r="B419" s="200"/>
      <c r="C419" s="195"/>
      <c r="D419" s="128">
        <v>200</v>
      </c>
      <c r="E419" s="129">
        <v>220</v>
      </c>
      <c r="F419" s="129" t="str">
        <f t="shared" si="35"/>
        <v>200x220</v>
      </c>
      <c r="G419" s="130" t="str">
        <f t="shared" si="36"/>
        <v>SURMATELAS_SIM_HOTEL_MAGESTIC_1000  200x220</v>
      </c>
      <c r="H419" s="171">
        <v>754</v>
      </c>
      <c r="I419" s="130" t="s">
        <v>501</v>
      </c>
    </row>
    <row r="420" spans="1:9" hidden="1" x14ac:dyDescent="0.25">
      <c r="A420" s="233"/>
      <c r="B420" s="197"/>
      <c r="C420" s="138" t="s">
        <v>100</v>
      </c>
      <c r="D420" s="128">
        <v>190</v>
      </c>
      <c r="E420" s="129">
        <v>80</v>
      </c>
      <c r="F420" s="129" t="str">
        <f t="shared" si="35"/>
        <v>190x80</v>
      </c>
      <c r="G420" s="130" t="str">
        <f>CONCATENATE(C$430," ",D420,"x",E420)</f>
        <v>SURMATELAS_SIM_HOTEL_CONFORT_500 190x80</v>
      </c>
      <c r="H420" s="171">
        <v>224</v>
      </c>
      <c r="I420" s="130" t="s">
        <v>502</v>
      </c>
    </row>
    <row r="421" spans="1:9" hidden="1" x14ac:dyDescent="0.25">
      <c r="A421" s="233"/>
      <c r="B421" s="197"/>
      <c r="C421" s="139"/>
      <c r="D421" s="128">
        <v>190</v>
      </c>
      <c r="E421" s="129">
        <v>90</v>
      </c>
      <c r="F421" s="129" t="str">
        <f t="shared" si="35"/>
        <v>190x90</v>
      </c>
      <c r="G421" s="130" t="str">
        <f t="shared" ref="G421:G447" si="37">CONCATENATE(C$430," ",D421,"x",E421)</f>
        <v>SURMATELAS_SIM_HOTEL_CONFORT_500 190x90</v>
      </c>
      <c r="H421" s="171">
        <v>249</v>
      </c>
      <c r="I421" s="130" t="s">
        <v>503</v>
      </c>
    </row>
    <row r="422" spans="1:9" hidden="1" x14ac:dyDescent="0.25">
      <c r="A422" s="233"/>
      <c r="B422" s="197"/>
      <c r="C422" s="139"/>
      <c r="D422" s="128">
        <v>190</v>
      </c>
      <c r="E422" s="129" t="s">
        <v>53</v>
      </c>
      <c r="F422" s="129" t="str">
        <f t="shared" si="35"/>
        <v>190x100</v>
      </c>
      <c r="G422" s="130" t="str">
        <f t="shared" si="37"/>
        <v>SURMATELAS_SIM_HOTEL_CONFORT_500 190x100</v>
      </c>
      <c r="H422" s="171">
        <v>274</v>
      </c>
      <c r="I422" s="130" t="s">
        <v>504</v>
      </c>
    </row>
    <row r="423" spans="1:9" x14ac:dyDescent="0.25">
      <c r="A423" s="233"/>
      <c r="B423" s="197"/>
      <c r="C423" s="139"/>
      <c r="D423" s="128">
        <v>190</v>
      </c>
      <c r="E423" s="129" t="s">
        <v>54</v>
      </c>
      <c r="F423" s="129" t="str">
        <f t="shared" si="35"/>
        <v>190x110</v>
      </c>
      <c r="G423" s="130" t="str">
        <f t="shared" si="37"/>
        <v>SURMATELAS_SIM_HOTEL_CONFORT_500 190x110</v>
      </c>
      <c r="H423" s="172"/>
      <c r="I423" s="129"/>
    </row>
    <row r="424" spans="1:9" hidden="1" x14ac:dyDescent="0.25">
      <c r="A424" s="233"/>
      <c r="B424" s="197"/>
      <c r="C424" s="139"/>
      <c r="D424" s="128">
        <v>190</v>
      </c>
      <c r="E424" s="129" t="s">
        <v>55</v>
      </c>
      <c r="F424" s="129" t="str">
        <f t="shared" si="35"/>
        <v>190x120</v>
      </c>
      <c r="G424" s="130" t="str">
        <f t="shared" si="37"/>
        <v>SURMATELAS_SIM_HOTEL_CONFORT_500 190x120</v>
      </c>
      <c r="H424" s="171">
        <v>324</v>
      </c>
      <c r="I424" s="130" t="s">
        <v>505</v>
      </c>
    </row>
    <row r="425" spans="1:9" hidden="1" x14ac:dyDescent="0.25">
      <c r="A425" s="233"/>
      <c r="B425" s="197"/>
      <c r="C425" s="139"/>
      <c r="D425" s="128">
        <v>190</v>
      </c>
      <c r="E425" s="129" t="s">
        <v>56</v>
      </c>
      <c r="F425" s="129" t="str">
        <f t="shared" si="35"/>
        <v>190x140</v>
      </c>
      <c r="G425" s="130" t="str">
        <f t="shared" si="37"/>
        <v>SURMATELAS_SIM_HOTEL_CONFORT_500 190x140</v>
      </c>
      <c r="H425" s="171">
        <v>373</v>
      </c>
      <c r="I425" s="130" t="s">
        <v>506</v>
      </c>
    </row>
    <row r="426" spans="1:9" hidden="1" x14ac:dyDescent="0.25">
      <c r="A426" s="233"/>
      <c r="B426" s="197"/>
      <c r="C426" s="139"/>
      <c r="D426" s="128">
        <v>190</v>
      </c>
      <c r="E426" s="129" t="s">
        <v>57</v>
      </c>
      <c r="F426" s="129" t="str">
        <f t="shared" si="35"/>
        <v>190x150</v>
      </c>
      <c r="G426" s="130" t="str">
        <f t="shared" si="37"/>
        <v>SURMATELAS_SIM_HOTEL_CONFORT_500 190x150</v>
      </c>
      <c r="H426" s="171">
        <v>398</v>
      </c>
      <c r="I426" s="130" t="s">
        <v>507</v>
      </c>
    </row>
    <row r="427" spans="1:9" hidden="1" x14ac:dyDescent="0.25">
      <c r="A427" s="233"/>
      <c r="B427" s="197"/>
      <c r="C427" s="139"/>
      <c r="D427" s="128">
        <v>190</v>
      </c>
      <c r="E427" s="129" t="s">
        <v>58</v>
      </c>
      <c r="F427" s="129" t="str">
        <f t="shared" si="35"/>
        <v>190x160</v>
      </c>
      <c r="G427" s="130" t="str">
        <f t="shared" si="37"/>
        <v>SURMATELAS_SIM_HOTEL_CONFORT_500 190x160</v>
      </c>
      <c r="H427" s="171">
        <v>423</v>
      </c>
      <c r="I427" s="130" t="s">
        <v>508</v>
      </c>
    </row>
    <row r="428" spans="1:9" hidden="1" x14ac:dyDescent="0.25">
      <c r="A428" s="233"/>
      <c r="B428" s="197"/>
      <c r="C428" s="139"/>
      <c r="D428" s="128">
        <v>190</v>
      </c>
      <c r="E428" s="129" t="s">
        <v>59</v>
      </c>
      <c r="F428" s="129" t="str">
        <f t="shared" si="35"/>
        <v>190x170</v>
      </c>
      <c r="G428" s="130" t="str">
        <f t="shared" si="37"/>
        <v>SURMATELAS_SIM_HOTEL_CONFORT_500 190x170</v>
      </c>
      <c r="H428" s="171">
        <v>448</v>
      </c>
      <c r="I428" s="130" t="s">
        <v>509</v>
      </c>
    </row>
    <row r="429" spans="1:9" hidden="1" x14ac:dyDescent="0.25">
      <c r="A429" s="233"/>
      <c r="B429" s="197"/>
      <c r="C429" s="139"/>
      <c r="D429" s="128">
        <v>190</v>
      </c>
      <c r="E429" s="129" t="s">
        <v>60</v>
      </c>
      <c r="F429" s="129" t="str">
        <f t="shared" si="35"/>
        <v>190x180</v>
      </c>
      <c r="G429" s="130" t="str">
        <f t="shared" si="37"/>
        <v>SURMATELAS_SIM_HOTEL_CONFORT_500 190x180</v>
      </c>
      <c r="H429" s="171">
        <v>473</v>
      </c>
      <c r="I429" s="130" t="s">
        <v>510</v>
      </c>
    </row>
    <row r="430" spans="1:9" hidden="1" x14ac:dyDescent="0.25">
      <c r="A430" s="233"/>
      <c r="B430" s="197"/>
      <c r="C430" s="140" t="s">
        <v>135</v>
      </c>
      <c r="D430" s="128">
        <v>200</v>
      </c>
      <c r="E430" s="129">
        <v>80</v>
      </c>
      <c r="F430" s="129" t="str">
        <f t="shared" si="35"/>
        <v>200x80</v>
      </c>
      <c r="G430" s="130" t="str">
        <f t="shared" si="37"/>
        <v>SURMATELAS_SIM_HOTEL_CONFORT_500 200x80</v>
      </c>
      <c r="H430" s="171">
        <v>224</v>
      </c>
      <c r="I430" s="130" t="s">
        <v>511</v>
      </c>
    </row>
    <row r="431" spans="1:9" hidden="1" x14ac:dyDescent="0.25">
      <c r="A431" s="233"/>
      <c r="B431" s="197"/>
      <c r="C431" s="139"/>
      <c r="D431" s="128">
        <v>200</v>
      </c>
      <c r="E431" s="129">
        <v>90</v>
      </c>
      <c r="F431" s="129" t="str">
        <f t="shared" si="35"/>
        <v>200x90</v>
      </c>
      <c r="G431" s="130" t="str">
        <f t="shared" si="37"/>
        <v>SURMATELAS_SIM_HOTEL_CONFORT_500 200x90</v>
      </c>
      <c r="H431" s="171">
        <v>249</v>
      </c>
      <c r="I431" s="130" t="s">
        <v>512</v>
      </c>
    </row>
    <row r="432" spans="1:9" hidden="1" x14ac:dyDescent="0.25">
      <c r="A432" s="233"/>
      <c r="B432" s="197"/>
      <c r="C432" s="139"/>
      <c r="D432" s="128">
        <v>200</v>
      </c>
      <c r="E432" s="129" t="s">
        <v>53</v>
      </c>
      <c r="F432" s="129" t="str">
        <f t="shared" si="35"/>
        <v>200x100</v>
      </c>
      <c r="G432" s="130" t="str">
        <f t="shared" si="37"/>
        <v>SURMATELAS_SIM_HOTEL_CONFORT_500 200x100</v>
      </c>
      <c r="H432" s="171">
        <v>274</v>
      </c>
      <c r="I432" s="130" t="s">
        <v>513</v>
      </c>
    </row>
    <row r="433" spans="1:9" x14ac:dyDescent="0.25">
      <c r="A433" s="233"/>
      <c r="B433" s="197"/>
      <c r="C433" s="139"/>
      <c r="D433" s="128">
        <v>200</v>
      </c>
      <c r="E433" s="129" t="s">
        <v>54</v>
      </c>
      <c r="F433" s="129" t="str">
        <f t="shared" si="35"/>
        <v>200x110</v>
      </c>
      <c r="G433" s="130" t="str">
        <f t="shared" si="37"/>
        <v>SURMATELAS_SIM_HOTEL_CONFORT_500 200x110</v>
      </c>
      <c r="H433" s="172">
        <v>299</v>
      </c>
      <c r="I433" s="130"/>
    </row>
    <row r="434" spans="1:9" hidden="1" x14ac:dyDescent="0.25">
      <c r="A434" s="233"/>
      <c r="B434" s="197"/>
      <c r="C434" s="139"/>
      <c r="D434" s="128">
        <v>200</v>
      </c>
      <c r="E434" s="129" t="s">
        <v>55</v>
      </c>
      <c r="F434" s="129" t="str">
        <f t="shared" si="35"/>
        <v>200x120</v>
      </c>
      <c r="G434" s="130" t="str">
        <f t="shared" si="37"/>
        <v>SURMATELAS_SIM_HOTEL_CONFORT_500 200x120</v>
      </c>
      <c r="H434" s="171">
        <v>324</v>
      </c>
      <c r="I434" s="130" t="s">
        <v>514</v>
      </c>
    </row>
    <row r="435" spans="1:9" hidden="1" x14ac:dyDescent="0.25">
      <c r="A435" s="233"/>
      <c r="B435" s="197"/>
      <c r="C435" s="139"/>
      <c r="D435" s="128">
        <v>200</v>
      </c>
      <c r="E435" s="129" t="s">
        <v>56</v>
      </c>
      <c r="F435" s="129" t="str">
        <f t="shared" si="35"/>
        <v>200x140</v>
      </c>
      <c r="G435" s="130" t="str">
        <f t="shared" si="37"/>
        <v>SURMATELAS_SIM_HOTEL_CONFORT_500 200x140</v>
      </c>
      <c r="H435" s="171">
        <v>373</v>
      </c>
      <c r="I435" s="130" t="s">
        <v>515</v>
      </c>
    </row>
    <row r="436" spans="1:9" hidden="1" x14ac:dyDescent="0.25">
      <c r="A436" s="233"/>
      <c r="B436" s="197"/>
      <c r="C436" s="139"/>
      <c r="D436" s="128">
        <v>200</v>
      </c>
      <c r="E436" s="129" t="s">
        <v>57</v>
      </c>
      <c r="F436" s="129" t="str">
        <f t="shared" si="35"/>
        <v>200x150</v>
      </c>
      <c r="G436" s="130" t="str">
        <f t="shared" si="37"/>
        <v>SURMATELAS_SIM_HOTEL_CONFORT_500 200x150</v>
      </c>
      <c r="H436" s="171">
        <v>398</v>
      </c>
      <c r="I436" s="130" t="s">
        <v>516</v>
      </c>
    </row>
    <row r="437" spans="1:9" hidden="1" x14ac:dyDescent="0.25">
      <c r="A437" s="233"/>
      <c r="B437" s="197"/>
      <c r="C437" s="139"/>
      <c r="D437" s="128">
        <v>200</v>
      </c>
      <c r="E437" s="129" t="s">
        <v>58</v>
      </c>
      <c r="F437" s="129" t="str">
        <f t="shared" si="35"/>
        <v>200x160</v>
      </c>
      <c r="G437" s="130" t="str">
        <f t="shared" si="37"/>
        <v>SURMATELAS_SIM_HOTEL_CONFORT_500 200x160</v>
      </c>
      <c r="H437" s="171">
        <v>423</v>
      </c>
      <c r="I437" s="130" t="s">
        <v>517</v>
      </c>
    </row>
    <row r="438" spans="1:9" hidden="1" x14ac:dyDescent="0.25">
      <c r="A438" s="233"/>
      <c r="B438" s="197"/>
      <c r="C438" s="139"/>
      <c r="D438" s="128">
        <v>200</v>
      </c>
      <c r="E438" s="129" t="s">
        <v>59</v>
      </c>
      <c r="F438" s="129" t="str">
        <f t="shared" si="35"/>
        <v>200x170</v>
      </c>
      <c r="G438" s="130" t="str">
        <f t="shared" si="37"/>
        <v>SURMATELAS_SIM_HOTEL_CONFORT_500 200x170</v>
      </c>
      <c r="H438" s="171">
        <v>448</v>
      </c>
      <c r="I438" s="130" t="s">
        <v>518</v>
      </c>
    </row>
    <row r="439" spans="1:9" hidden="1" x14ac:dyDescent="0.25">
      <c r="A439" s="233"/>
      <c r="B439" s="197"/>
      <c r="C439" s="139"/>
      <c r="D439" s="128">
        <v>200</v>
      </c>
      <c r="E439" s="129" t="s">
        <v>60</v>
      </c>
      <c r="F439" s="129" t="str">
        <f t="shared" si="35"/>
        <v>200x180</v>
      </c>
      <c r="G439" s="130" t="str">
        <f t="shared" si="37"/>
        <v>SURMATELAS_SIM_HOTEL_CONFORT_500 200x180</v>
      </c>
      <c r="H439" s="171">
        <v>473</v>
      </c>
      <c r="I439" s="130" t="s">
        <v>519</v>
      </c>
    </row>
    <row r="440" spans="1:9" hidden="1" x14ac:dyDescent="0.25">
      <c r="A440" s="233"/>
      <c r="B440" s="197"/>
      <c r="C440" s="139"/>
      <c r="D440" s="128">
        <v>200</v>
      </c>
      <c r="E440" s="129" t="s">
        <v>49</v>
      </c>
      <c r="F440" s="129" t="str">
        <f t="shared" si="35"/>
        <v>200x190</v>
      </c>
      <c r="G440" s="130" t="str">
        <f t="shared" si="37"/>
        <v>SURMATELAS_SIM_HOTEL_CONFORT_500 200x190</v>
      </c>
      <c r="H440" s="171">
        <v>498</v>
      </c>
      <c r="I440" s="130" t="s">
        <v>520</v>
      </c>
    </row>
    <row r="441" spans="1:9" hidden="1" x14ac:dyDescent="0.25">
      <c r="A441" s="233"/>
      <c r="B441" s="197"/>
      <c r="C441" s="139"/>
      <c r="D441" s="128">
        <v>200</v>
      </c>
      <c r="E441" s="129" t="s">
        <v>50</v>
      </c>
      <c r="F441" s="129" t="str">
        <f t="shared" si="35"/>
        <v>200x200</v>
      </c>
      <c r="G441" s="130" t="str">
        <f t="shared" si="37"/>
        <v>SURMATELAS_SIM_HOTEL_CONFORT_500 200x200</v>
      </c>
      <c r="H441" s="171">
        <v>523</v>
      </c>
      <c r="I441" s="130" t="s">
        <v>521</v>
      </c>
    </row>
    <row r="442" spans="1:9" ht="16.5" thickBot="1" x14ac:dyDescent="0.3">
      <c r="A442" s="233"/>
      <c r="B442" s="197"/>
      <c r="C442" s="139"/>
      <c r="D442" s="128">
        <v>90</v>
      </c>
      <c r="E442" s="129">
        <v>210</v>
      </c>
      <c r="F442" s="129" t="str">
        <f t="shared" si="35"/>
        <v>90x210</v>
      </c>
      <c r="G442" s="130" t="str">
        <f t="shared" si="37"/>
        <v>SURMATELAS_SIM_HOTEL_CONFORT_500 90x210</v>
      </c>
      <c r="H442" s="172">
        <v>249</v>
      </c>
      <c r="I442" s="130"/>
    </row>
    <row r="443" spans="1:9" ht="16.5" hidden="1" thickBot="1" x14ac:dyDescent="0.3">
      <c r="A443" s="233"/>
      <c r="B443" s="197"/>
      <c r="C443" s="139"/>
      <c r="D443" s="128">
        <v>160</v>
      </c>
      <c r="E443" s="129">
        <v>210</v>
      </c>
      <c r="F443" s="129" t="str">
        <f t="shared" si="35"/>
        <v>160x210</v>
      </c>
      <c r="G443" s="130" t="str">
        <f t="shared" si="37"/>
        <v>SURMATELAS_SIM_HOTEL_CONFORT_500 160x210</v>
      </c>
      <c r="H443" s="171">
        <v>423</v>
      </c>
      <c r="I443" s="130" t="s">
        <v>522</v>
      </c>
    </row>
    <row r="444" spans="1:9" ht="16.5" hidden="1" thickBot="1" x14ac:dyDescent="0.3">
      <c r="A444" s="233"/>
      <c r="B444" s="197"/>
      <c r="C444" s="139"/>
      <c r="D444" s="128">
        <v>180</v>
      </c>
      <c r="E444" s="129">
        <v>210</v>
      </c>
      <c r="F444" s="129" t="str">
        <f t="shared" si="35"/>
        <v>180x210</v>
      </c>
      <c r="G444" s="130" t="str">
        <f t="shared" si="37"/>
        <v>SURMATELAS_SIM_HOTEL_CONFORT_500 180x210</v>
      </c>
      <c r="H444" s="171">
        <v>473</v>
      </c>
      <c r="I444" s="130" t="s">
        <v>523</v>
      </c>
    </row>
    <row r="445" spans="1:9" ht="16.5" hidden="1" thickBot="1" x14ac:dyDescent="0.3">
      <c r="A445" s="233"/>
      <c r="B445" s="197"/>
      <c r="C445" s="139"/>
      <c r="D445" s="128">
        <v>160</v>
      </c>
      <c r="E445" s="129">
        <v>220</v>
      </c>
      <c r="F445" s="129" t="str">
        <f t="shared" si="35"/>
        <v>160x220</v>
      </c>
      <c r="G445" s="130" t="str">
        <f t="shared" si="37"/>
        <v>SURMATELAS_SIM_HOTEL_CONFORT_500 160x220</v>
      </c>
      <c r="H445" s="171">
        <v>572</v>
      </c>
      <c r="I445" s="130" t="s">
        <v>526</v>
      </c>
    </row>
    <row r="446" spans="1:9" ht="16.5" hidden="1" thickBot="1" x14ac:dyDescent="0.3">
      <c r="A446" s="233"/>
      <c r="B446" s="197"/>
      <c r="C446" s="139"/>
      <c r="D446" s="128">
        <v>180</v>
      </c>
      <c r="E446" s="129">
        <v>220</v>
      </c>
      <c r="F446" s="129" t="str">
        <f t="shared" si="35"/>
        <v>180x220</v>
      </c>
      <c r="G446" s="130" t="str">
        <f t="shared" si="37"/>
        <v>SURMATELAS_SIM_HOTEL_CONFORT_500 180x220</v>
      </c>
      <c r="H446" s="171">
        <v>572</v>
      </c>
      <c r="I446" s="130" t="s">
        <v>524</v>
      </c>
    </row>
    <row r="447" spans="1:9" ht="16.5" hidden="1" thickBot="1" x14ac:dyDescent="0.3">
      <c r="A447" s="233"/>
      <c r="B447" s="197"/>
      <c r="C447" s="141"/>
      <c r="D447" s="128">
        <v>200</v>
      </c>
      <c r="E447" s="129">
        <v>220</v>
      </c>
      <c r="F447" s="129" t="str">
        <f t="shared" si="35"/>
        <v>200x220</v>
      </c>
      <c r="G447" s="130" t="str">
        <f t="shared" si="37"/>
        <v>SURMATELAS_SIM_HOTEL_CONFORT_500 200x220</v>
      </c>
      <c r="H447" s="171">
        <v>572</v>
      </c>
      <c r="I447" s="130" t="s">
        <v>525</v>
      </c>
    </row>
    <row r="448" spans="1:9" x14ac:dyDescent="0.25">
      <c r="A448" s="233"/>
      <c r="B448" s="197"/>
      <c r="C448" s="225" t="s">
        <v>136</v>
      </c>
      <c r="D448" s="128">
        <v>190</v>
      </c>
      <c r="E448" s="129" t="s">
        <v>53</v>
      </c>
      <c r="F448" s="129" t="str">
        <f t="shared" ref="F448:F511" si="38">+CONCATENATE((D448),"x",(E448))</f>
        <v>190x100</v>
      </c>
      <c r="G448" s="130" t="str">
        <f>CONCATENATE(C$448," ",D448,"x",E448)</f>
        <v>SURMATELAS_SIM_HOTEL_VISCOELASTIQUE_HT_6CM 190x100</v>
      </c>
      <c r="H448" s="172">
        <v>1640</v>
      </c>
      <c r="I448" s="130"/>
    </row>
    <row r="449" spans="1:9" x14ac:dyDescent="0.25">
      <c r="A449" s="233"/>
      <c r="B449" s="197"/>
      <c r="C449" s="226"/>
      <c r="D449" s="128">
        <v>190</v>
      </c>
      <c r="E449" s="129" t="s">
        <v>56</v>
      </c>
      <c r="F449" s="129" t="str">
        <f t="shared" si="38"/>
        <v>190x140</v>
      </c>
      <c r="G449" s="130" t="str">
        <f t="shared" ref="G449:G462" si="39">CONCATENATE(C$448," ",D449,"x",E449)</f>
        <v>SURMATELAS_SIM_HOTEL_VISCOELASTIQUE_HT_6CM 190x140</v>
      </c>
      <c r="H449" s="172">
        <v>2800</v>
      </c>
      <c r="I449" s="130"/>
    </row>
    <row r="450" spans="1:9" x14ac:dyDescent="0.25">
      <c r="A450" s="233"/>
      <c r="B450" s="197"/>
      <c r="C450" s="226"/>
      <c r="D450" s="128">
        <v>190</v>
      </c>
      <c r="E450" s="129" t="s">
        <v>58</v>
      </c>
      <c r="F450" s="129" t="str">
        <f t="shared" si="38"/>
        <v>190x160</v>
      </c>
      <c r="G450" s="130" t="str">
        <f t="shared" si="39"/>
        <v>SURMATELAS_SIM_HOTEL_VISCOELASTIQUE_HT_6CM 190x160</v>
      </c>
      <c r="H450" s="172">
        <v>2840</v>
      </c>
      <c r="I450" s="130"/>
    </row>
    <row r="451" spans="1:9" x14ac:dyDescent="0.25">
      <c r="A451" s="233"/>
      <c r="B451" s="197"/>
      <c r="C451" s="226"/>
      <c r="D451" s="128">
        <v>190</v>
      </c>
      <c r="E451" s="129" t="s">
        <v>60</v>
      </c>
      <c r="F451" s="129" t="str">
        <f t="shared" si="38"/>
        <v>190x180</v>
      </c>
      <c r="G451" s="130" t="str">
        <f t="shared" si="39"/>
        <v>SURMATELAS_SIM_HOTEL_VISCOELASTIQUE_HT_6CM 190x180</v>
      </c>
      <c r="H451" s="172">
        <v>2880</v>
      </c>
      <c r="I451" s="130"/>
    </row>
    <row r="452" spans="1:9" x14ac:dyDescent="0.25">
      <c r="A452" s="233"/>
      <c r="B452" s="197"/>
      <c r="C452" s="226"/>
      <c r="D452" s="128">
        <v>200</v>
      </c>
      <c r="E452" s="129" t="s">
        <v>53</v>
      </c>
      <c r="F452" s="129" t="str">
        <f t="shared" si="38"/>
        <v>200x100</v>
      </c>
      <c r="G452" s="130" t="str">
        <f t="shared" si="39"/>
        <v>SURMATELAS_SIM_HOTEL_VISCOELASTIQUE_HT_6CM 200x100</v>
      </c>
      <c r="H452" s="172">
        <v>1640</v>
      </c>
      <c r="I452" s="130"/>
    </row>
    <row r="453" spans="1:9" x14ac:dyDescent="0.25">
      <c r="A453" s="233"/>
      <c r="B453" s="197"/>
      <c r="C453" s="226"/>
      <c r="D453" s="128">
        <v>200</v>
      </c>
      <c r="E453" s="129" t="s">
        <v>56</v>
      </c>
      <c r="F453" s="129" t="str">
        <f t="shared" si="38"/>
        <v>200x140</v>
      </c>
      <c r="G453" s="130" t="str">
        <f t="shared" si="39"/>
        <v>SURMATELAS_SIM_HOTEL_VISCOELASTIQUE_HT_6CM 200x140</v>
      </c>
      <c r="H453" s="172">
        <v>2800</v>
      </c>
      <c r="I453" s="130"/>
    </row>
    <row r="454" spans="1:9" x14ac:dyDescent="0.25">
      <c r="A454" s="233"/>
      <c r="B454" s="197"/>
      <c r="C454" s="226"/>
      <c r="D454" s="128">
        <v>200</v>
      </c>
      <c r="E454" s="129" t="s">
        <v>58</v>
      </c>
      <c r="F454" s="129" t="str">
        <f t="shared" si="38"/>
        <v>200x160</v>
      </c>
      <c r="G454" s="130" t="str">
        <f t="shared" si="39"/>
        <v>SURMATELAS_SIM_HOTEL_VISCOELASTIQUE_HT_6CM 200x160</v>
      </c>
      <c r="H454" s="172">
        <v>2850</v>
      </c>
      <c r="I454" s="130"/>
    </row>
    <row r="455" spans="1:9" x14ac:dyDescent="0.25">
      <c r="A455" s="233"/>
      <c r="B455" s="197"/>
      <c r="C455" s="226"/>
      <c r="D455" s="128">
        <v>200</v>
      </c>
      <c r="E455" s="129" t="s">
        <v>60</v>
      </c>
      <c r="F455" s="129" t="str">
        <f t="shared" si="38"/>
        <v>200x180</v>
      </c>
      <c r="G455" s="130" t="str">
        <f t="shared" si="39"/>
        <v>SURMATELAS_SIM_HOTEL_VISCOELASTIQUE_HT_6CM 200x180</v>
      </c>
      <c r="H455" s="172">
        <v>2890</v>
      </c>
      <c r="I455" s="130"/>
    </row>
    <row r="456" spans="1:9" x14ac:dyDescent="0.25">
      <c r="A456" s="233"/>
      <c r="B456" s="197"/>
      <c r="C456" s="226"/>
      <c r="D456" s="128">
        <v>200</v>
      </c>
      <c r="E456" s="129" t="s">
        <v>49</v>
      </c>
      <c r="F456" s="129" t="str">
        <f t="shared" si="38"/>
        <v>200x190</v>
      </c>
      <c r="G456" s="130" t="str">
        <f t="shared" si="39"/>
        <v>SURMATELAS_SIM_HOTEL_VISCOELASTIQUE_HT_6CM 200x190</v>
      </c>
      <c r="H456" s="172">
        <v>3140</v>
      </c>
      <c r="I456" s="130"/>
    </row>
    <row r="457" spans="1:9" x14ac:dyDescent="0.25">
      <c r="A457" s="233"/>
      <c r="B457" s="197"/>
      <c r="C457" s="226"/>
      <c r="D457" s="128">
        <v>200</v>
      </c>
      <c r="E457" s="129" t="s">
        <v>50</v>
      </c>
      <c r="F457" s="129" t="str">
        <f t="shared" si="38"/>
        <v>200x200</v>
      </c>
      <c r="G457" s="130" t="str">
        <f t="shared" si="39"/>
        <v>SURMATELAS_SIM_HOTEL_VISCOELASTIQUE_HT_6CM 200x200</v>
      </c>
      <c r="H457" s="172">
        <v>3150</v>
      </c>
      <c r="I457" s="130"/>
    </row>
    <row r="458" spans="1:9" x14ac:dyDescent="0.25">
      <c r="A458" s="233"/>
      <c r="B458" s="197"/>
      <c r="C458" s="226"/>
      <c r="D458" s="128">
        <v>210</v>
      </c>
      <c r="E458" s="129" t="s">
        <v>53</v>
      </c>
      <c r="F458" s="129" t="str">
        <f t="shared" si="38"/>
        <v>210x100</v>
      </c>
      <c r="G458" s="130" t="str">
        <f t="shared" si="39"/>
        <v>SURMATELAS_SIM_HOTEL_VISCOELASTIQUE_HT_6CM 210x100</v>
      </c>
      <c r="H458" s="172">
        <v>1650</v>
      </c>
      <c r="I458" s="130"/>
    </row>
    <row r="459" spans="1:9" x14ac:dyDescent="0.25">
      <c r="A459" s="233"/>
      <c r="B459" s="197"/>
      <c r="C459" s="226"/>
      <c r="D459" s="128">
        <v>210</v>
      </c>
      <c r="E459" s="129" t="s">
        <v>56</v>
      </c>
      <c r="F459" s="129" t="str">
        <f t="shared" si="38"/>
        <v>210x140</v>
      </c>
      <c r="G459" s="130" t="str">
        <f t="shared" si="39"/>
        <v>SURMATELAS_SIM_HOTEL_VISCOELASTIQUE_HT_6CM 210x140</v>
      </c>
      <c r="H459" s="172">
        <v>2810</v>
      </c>
      <c r="I459" s="130"/>
    </row>
    <row r="460" spans="1:9" x14ac:dyDescent="0.25">
      <c r="A460" s="233"/>
      <c r="B460" s="197"/>
      <c r="C460" s="226"/>
      <c r="D460" s="128">
        <v>210</v>
      </c>
      <c r="E460" s="129" t="s">
        <v>58</v>
      </c>
      <c r="F460" s="129" t="str">
        <f t="shared" si="38"/>
        <v>210x160</v>
      </c>
      <c r="G460" s="130" t="str">
        <f t="shared" si="39"/>
        <v>SURMATELAS_SIM_HOTEL_VISCOELASTIQUE_HT_6CM 210x160</v>
      </c>
      <c r="H460" s="172">
        <v>2850</v>
      </c>
      <c r="I460" s="130"/>
    </row>
    <row r="461" spans="1:9" x14ac:dyDescent="0.25">
      <c r="A461" s="233"/>
      <c r="B461" s="197"/>
      <c r="C461" s="226"/>
      <c r="D461" s="128">
        <v>210</v>
      </c>
      <c r="E461" s="129" t="s">
        <v>60</v>
      </c>
      <c r="F461" s="129" t="str">
        <f t="shared" si="38"/>
        <v>210x180</v>
      </c>
      <c r="G461" s="130" t="str">
        <f t="shared" si="39"/>
        <v>SURMATELAS_SIM_HOTEL_VISCOELASTIQUE_HT_6CM 210x180</v>
      </c>
      <c r="H461" s="172">
        <v>2890</v>
      </c>
      <c r="I461" s="130"/>
    </row>
    <row r="462" spans="1:9" ht="16.5" thickBot="1" x14ac:dyDescent="0.3">
      <c r="A462" s="233"/>
      <c r="B462" s="197"/>
      <c r="C462" s="227"/>
      <c r="D462" s="128">
        <v>210</v>
      </c>
      <c r="E462" s="129" t="s">
        <v>50</v>
      </c>
      <c r="F462" s="129" t="str">
        <f t="shared" si="38"/>
        <v>210x200</v>
      </c>
      <c r="G462" s="130" t="str">
        <f t="shared" si="39"/>
        <v>SURMATELAS_SIM_HOTEL_VISCOELASTIQUE_HT_6CM 210x200</v>
      </c>
      <c r="H462" s="172">
        <v>3150</v>
      </c>
      <c r="I462" s="130"/>
    </row>
    <row r="463" spans="1:9" x14ac:dyDescent="0.25">
      <c r="A463" s="233"/>
      <c r="B463" s="197"/>
      <c r="C463" s="193" t="s">
        <v>137</v>
      </c>
      <c r="D463" s="128">
        <v>190</v>
      </c>
      <c r="E463" s="129" t="s">
        <v>53</v>
      </c>
      <c r="F463" s="129" t="str">
        <f t="shared" si="38"/>
        <v>190x100</v>
      </c>
      <c r="G463" s="130" t="str">
        <f t="shared" ref="G463:G477" si="40">CONCATENATE(C$463," ",D463,"x",E463)</f>
        <v>SURMATELAS_SIM_HOTEL_LATEX_HT_6CM 190x100</v>
      </c>
      <c r="H463" s="172">
        <v>1300</v>
      </c>
      <c r="I463" s="130"/>
    </row>
    <row r="464" spans="1:9" x14ac:dyDescent="0.25">
      <c r="A464" s="233"/>
      <c r="B464" s="197"/>
      <c r="C464" s="194"/>
      <c r="D464" s="128">
        <v>190</v>
      </c>
      <c r="E464" s="129" t="s">
        <v>56</v>
      </c>
      <c r="F464" s="129" t="str">
        <f t="shared" si="38"/>
        <v>190x140</v>
      </c>
      <c r="G464" s="130" t="str">
        <f t="shared" si="40"/>
        <v>SURMATELAS_SIM_HOTEL_LATEX_HT_6CM 190x140</v>
      </c>
      <c r="H464" s="172">
        <v>2230</v>
      </c>
      <c r="I464" s="130"/>
    </row>
    <row r="465" spans="1:9" x14ac:dyDescent="0.25">
      <c r="A465" s="233"/>
      <c r="B465" s="197"/>
      <c r="C465" s="194"/>
      <c r="D465" s="128">
        <v>190</v>
      </c>
      <c r="E465" s="129" t="s">
        <v>58</v>
      </c>
      <c r="F465" s="129" t="str">
        <f t="shared" si="38"/>
        <v>190x160</v>
      </c>
      <c r="G465" s="130" t="str">
        <f t="shared" si="40"/>
        <v>SURMATELAS_SIM_HOTEL_LATEX_HT_6CM 190x160</v>
      </c>
      <c r="H465" s="172">
        <v>2280</v>
      </c>
      <c r="I465" s="130"/>
    </row>
    <row r="466" spans="1:9" x14ac:dyDescent="0.25">
      <c r="A466" s="233"/>
      <c r="B466" s="197"/>
      <c r="C466" s="194"/>
      <c r="D466" s="128">
        <v>190</v>
      </c>
      <c r="E466" s="129" t="s">
        <v>60</v>
      </c>
      <c r="F466" s="129" t="str">
        <f t="shared" si="38"/>
        <v>190x180</v>
      </c>
      <c r="G466" s="130" t="str">
        <f t="shared" si="40"/>
        <v>SURMATELAS_SIM_HOTEL_LATEX_HT_6CM 190x180</v>
      </c>
      <c r="H466" s="172">
        <v>2320</v>
      </c>
      <c r="I466" s="130"/>
    </row>
    <row r="467" spans="1:9" x14ac:dyDescent="0.25">
      <c r="A467" s="233"/>
      <c r="B467" s="197"/>
      <c r="C467" s="194"/>
      <c r="D467" s="128">
        <v>200</v>
      </c>
      <c r="E467" s="129" t="s">
        <v>53</v>
      </c>
      <c r="F467" s="129" t="str">
        <f t="shared" si="38"/>
        <v>200x100</v>
      </c>
      <c r="G467" s="130" t="str">
        <f t="shared" si="40"/>
        <v>SURMATELAS_SIM_HOTEL_LATEX_HT_6CM 200x100</v>
      </c>
      <c r="H467" s="172">
        <v>1300</v>
      </c>
      <c r="I467" s="130"/>
    </row>
    <row r="468" spans="1:9" x14ac:dyDescent="0.25">
      <c r="A468" s="233"/>
      <c r="B468" s="197"/>
      <c r="C468" s="194"/>
      <c r="D468" s="128">
        <v>200</v>
      </c>
      <c r="E468" s="129" t="s">
        <v>56</v>
      </c>
      <c r="F468" s="129" t="str">
        <f t="shared" si="38"/>
        <v>200x140</v>
      </c>
      <c r="G468" s="130" t="str">
        <f t="shared" si="40"/>
        <v>SURMATELAS_SIM_HOTEL_LATEX_HT_6CM 200x140</v>
      </c>
      <c r="H468" s="172">
        <v>2230</v>
      </c>
      <c r="I468" s="130"/>
    </row>
    <row r="469" spans="1:9" x14ac:dyDescent="0.25">
      <c r="A469" s="233"/>
      <c r="B469" s="197"/>
      <c r="C469" s="194"/>
      <c r="D469" s="128">
        <v>200</v>
      </c>
      <c r="E469" s="129" t="s">
        <v>58</v>
      </c>
      <c r="F469" s="129" t="str">
        <f t="shared" si="38"/>
        <v>200x160</v>
      </c>
      <c r="G469" s="130" t="str">
        <f t="shared" si="40"/>
        <v>SURMATELAS_SIM_HOTEL_LATEX_HT_6CM 200x160</v>
      </c>
      <c r="H469" s="172">
        <v>2280</v>
      </c>
      <c r="I469" s="130"/>
    </row>
    <row r="470" spans="1:9" x14ac:dyDescent="0.25">
      <c r="A470" s="233"/>
      <c r="B470" s="197"/>
      <c r="C470" s="194"/>
      <c r="D470" s="128">
        <v>200</v>
      </c>
      <c r="E470" s="129" t="s">
        <v>60</v>
      </c>
      <c r="F470" s="129" t="str">
        <f t="shared" si="38"/>
        <v>200x180</v>
      </c>
      <c r="G470" s="130" t="str">
        <f t="shared" si="40"/>
        <v>SURMATELAS_SIM_HOTEL_LATEX_HT_6CM 200x180</v>
      </c>
      <c r="H470" s="172">
        <v>2330</v>
      </c>
      <c r="I470" s="130"/>
    </row>
    <row r="471" spans="1:9" x14ac:dyDescent="0.25">
      <c r="A471" s="233"/>
      <c r="B471" s="197"/>
      <c r="C471" s="194"/>
      <c r="D471" s="128">
        <v>200</v>
      </c>
      <c r="E471" s="129" t="s">
        <v>49</v>
      </c>
      <c r="F471" s="129" t="str">
        <f t="shared" si="38"/>
        <v>200x190</v>
      </c>
      <c r="G471" s="130" t="str">
        <f t="shared" si="40"/>
        <v>SURMATELAS_SIM_HOTEL_LATEX_HT_6CM 200x190</v>
      </c>
      <c r="H471" s="172">
        <v>2460</v>
      </c>
      <c r="I471" s="130"/>
    </row>
    <row r="472" spans="1:9" x14ac:dyDescent="0.25">
      <c r="A472" s="233"/>
      <c r="B472" s="197"/>
      <c r="C472" s="194"/>
      <c r="D472" s="128">
        <v>200</v>
      </c>
      <c r="E472" s="129" t="s">
        <v>50</v>
      </c>
      <c r="F472" s="129" t="str">
        <f t="shared" si="38"/>
        <v>200x200</v>
      </c>
      <c r="G472" s="130" t="str">
        <f t="shared" si="40"/>
        <v>SURMATELAS_SIM_HOTEL_LATEX_HT_6CM 200x200</v>
      </c>
      <c r="H472" s="172">
        <v>2460</v>
      </c>
      <c r="I472" s="130"/>
    </row>
    <row r="473" spans="1:9" x14ac:dyDescent="0.25">
      <c r="A473" s="233"/>
      <c r="B473" s="197"/>
      <c r="C473" s="194"/>
      <c r="D473" s="128">
        <v>210</v>
      </c>
      <c r="E473" s="129" t="s">
        <v>53</v>
      </c>
      <c r="F473" s="129" t="str">
        <f t="shared" si="38"/>
        <v>210x100</v>
      </c>
      <c r="G473" s="130" t="str">
        <f t="shared" si="40"/>
        <v>SURMATELAS_SIM_HOTEL_LATEX_HT_6CM 210x100</v>
      </c>
      <c r="H473" s="172">
        <v>1310</v>
      </c>
      <c r="I473" s="130"/>
    </row>
    <row r="474" spans="1:9" x14ac:dyDescent="0.25">
      <c r="A474" s="233"/>
      <c r="B474" s="197"/>
      <c r="C474" s="194"/>
      <c r="D474" s="128">
        <v>210</v>
      </c>
      <c r="E474" s="129" t="s">
        <v>56</v>
      </c>
      <c r="F474" s="129" t="str">
        <f t="shared" si="38"/>
        <v>210x140</v>
      </c>
      <c r="G474" s="130" t="str">
        <f t="shared" si="40"/>
        <v>SURMATELAS_SIM_HOTEL_LATEX_HT_6CM 210x140</v>
      </c>
      <c r="H474" s="172">
        <v>2240</v>
      </c>
      <c r="I474" s="130"/>
    </row>
    <row r="475" spans="1:9" x14ac:dyDescent="0.25">
      <c r="A475" s="233"/>
      <c r="B475" s="197"/>
      <c r="C475" s="194"/>
      <c r="D475" s="128">
        <v>210</v>
      </c>
      <c r="E475" s="129" t="s">
        <v>58</v>
      </c>
      <c r="F475" s="129" t="str">
        <f t="shared" si="38"/>
        <v>210x160</v>
      </c>
      <c r="G475" s="130" t="str">
        <f t="shared" si="40"/>
        <v>SURMATELAS_SIM_HOTEL_LATEX_HT_6CM 210x160</v>
      </c>
      <c r="H475" s="172">
        <v>2280</v>
      </c>
      <c r="I475" s="130"/>
    </row>
    <row r="476" spans="1:9" x14ac:dyDescent="0.25">
      <c r="A476" s="233"/>
      <c r="B476" s="197"/>
      <c r="C476" s="194"/>
      <c r="D476" s="128">
        <v>210</v>
      </c>
      <c r="E476" s="129" t="s">
        <v>60</v>
      </c>
      <c r="F476" s="129" t="str">
        <f t="shared" si="38"/>
        <v>210x180</v>
      </c>
      <c r="G476" s="130" t="str">
        <f t="shared" si="40"/>
        <v>SURMATELAS_SIM_HOTEL_LATEX_HT_6CM 210x180</v>
      </c>
      <c r="H476" s="172">
        <v>2330</v>
      </c>
      <c r="I476" s="130"/>
    </row>
    <row r="477" spans="1:9" ht="16.5" thickBot="1" x14ac:dyDescent="0.3">
      <c r="A477" s="233"/>
      <c r="B477" s="197"/>
      <c r="C477" s="195"/>
      <c r="D477" s="128">
        <v>210</v>
      </c>
      <c r="E477" s="129" t="s">
        <v>50</v>
      </c>
      <c r="F477" s="129" t="str">
        <f t="shared" si="38"/>
        <v>210x200</v>
      </c>
      <c r="G477" s="130" t="str">
        <f t="shared" si="40"/>
        <v>SURMATELAS_SIM_HOTEL_LATEX_HT_6CM 210x200</v>
      </c>
      <c r="H477" s="172">
        <v>2470</v>
      </c>
      <c r="I477" s="130"/>
    </row>
    <row r="478" spans="1:9" x14ac:dyDescent="0.25">
      <c r="A478" s="233"/>
      <c r="B478" s="197"/>
      <c r="C478" s="193" t="s">
        <v>138</v>
      </c>
      <c r="D478" s="128">
        <v>190</v>
      </c>
      <c r="E478" s="129" t="s">
        <v>53</v>
      </c>
      <c r="F478" s="129" t="str">
        <f t="shared" si="38"/>
        <v>190x100</v>
      </c>
      <c r="G478" s="130" t="str">
        <f>CONCATENATE(C$478," ",D478,"x",E478)</f>
        <v>SURMATELAS_SIM_HOTEL_HR_HT_6CM 190x100</v>
      </c>
      <c r="H478" s="172">
        <v>660</v>
      </c>
      <c r="I478" s="130"/>
    </row>
    <row r="479" spans="1:9" x14ac:dyDescent="0.25">
      <c r="A479" s="233"/>
      <c r="B479" s="197"/>
      <c r="C479" s="194"/>
      <c r="D479" s="128">
        <v>190</v>
      </c>
      <c r="E479" s="129" t="s">
        <v>56</v>
      </c>
      <c r="F479" s="129" t="str">
        <f t="shared" si="38"/>
        <v>190x140</v>
      </c>
      <c r="G479" s="130" t="str">
        <f t="shared" ref="G479:G492" si="41">CONCATENATE(C$478," ",D479,"x",E479)</f>
        <v>SURMATELAS_SIM_HOTEL_HR_HT_6CM 190x140</v>
      </c>
      <c r="H479" s="172">
        <v>810</v>
      </c>
      <c r="I479" s="130"/>
    </row>
    <row r="480" spans="1:9" x14ac:dyDescent="0.25">
      <c r="A480" s="233"/>
      <c r="B480" s="197"/>
      <c r="C480" s="194"/>
      <c r="D480" s="128">
        <v>190</v>
      </c>
      <c r="E480" s="129" t="s">
        <v>58</v>
      </c>
      <c r="F480" s="129" t="str">
        <f t="shared" si="38"/>
        <v>190x160</v>
      </c>
      <c r="G480" s="130" t="str">
        <f t="shared" si="41"/>
        <v>SURMATELAS_SIM_HOTEL_HR_HT_6CM 190x160</v>
      </c>
      <c r="H480" s="172">
        <v>900</v>
      </c>
      <c r="I480" s="130"/>
    </row>
    <row r="481" spans="1:9" x14ac:dyDescent="0.25">
      <c r="A481" s="233"/>
      <c r="B481" s="197"/>
      <c r="C481" s="194"/>
      <c r="D481" s="128">
        <v>190</v>
      </c>
      <c r="E481" s="129" t="s">
        <v>60</v>
      </c>
      <c r="F481" s="129" t="str">
        <f t="shared" si="38"/>
        <v>190x180</v>
      </c>
      <c r="G481" s="130" t="str">
        <f t="shared" si="41"/>
        <v>SURMATELAS_SIM_HOTEL_HR_HT_6CM 190x180</v>
      </c>
      <c r="H481" s="172">
        <v>1000</v>
      </c>
      <c r="I481" s="130"/>
    </row>
    <row r="482" spans="1:9" x14ac:dyDescent="0.25">
      <c r="A482" s="233"/>
      <c r="B482" s="197"/>
      <c r="C482" s="194"/>
      <c r="D482" s="128">
        <v>200</v>
      </c>
      <c r="E482" s="129" t="s">
        <v>53</v>
      </c>
      <c r="F482" s="129" t="str">
        <f t="shared" si="38"/>
        <v>200x100</v>
      </c>
      <c r="G482" s="130" t="str">
        <f t="shared" si="41"/>
        <v>SURMATELAS_SIM_HOTEL_HR_HT_6CM 200x100</v>
      </c>
      <c r="H482" s="172">
        <v>680</v>
      </c>
      <c r="I482" s="130"/>
    </row>
    <row r="483" spans="1:9" x14ac:dyDescent="0.25">
      <c r="A483" s="233"/>
      <c r="B483" s="197"/>
      <c r="C483" s="194"/>
      <c r="D483" s="128">
        <v>200</v>
      </c>
      <c r="E483" s="129" t="s">
        <v>56</v>
      </c>
      <c r="F483" s="129" t="str">
        <f t="shared" si="38"/>
        <v>200x140</v>
      </c>
      <c r="G483" s="130" t="str">
        <f t="shared" si="41"/>
        <v>SURMATELAS_SIM_HOTEL_HR_HT_6CM 200x140</v>
      </c>
      <c r="H483" s="172">
        <v>840</v>
      </c>
      <c r="I483" s="130"/>
    </row>
    <row r="484" spans="1:9" x14ac:dyDescent="0.25">
      <c r="A484" s="233"/>
      <c r="B484" s="197"/>
      <c r="C484" s="194"/>
      <c r="D484" s="128">
        <v>200</v>
      </c>
      <c r="E484" s="129" t="s">
        <v>58</v>
      </c>
      <c r="F484" s="129" t="str">
        <f t="shared" si="38"/>
        <v>200x160</v>
      </c>
      <c r="G484" s="130" t="str">
        <f t="shared" si="41"/>
        <v>SURMATELAS_SIM_HOTEL_HR_HT_6CM 200x160</v>
      </c>
      <c r="H484" s="172">
        <v>940</v>
      </c>
      <c r="I484" s="130"/>
    </row>
    <row r="485" spans="1:9" x14ac:dyDescent="0.25">
      <c r="A485" s="233"/>
      <c r="B485" s="197"/>
      <c r="C485" s="194"/>
      <c r="D485" s="128">
        <v>200</v>
      </c>
      <c r="E485" s="129" t="s">
        <v>60</v>
      </c>
      <c r="F485" s="129" t="str">
        <f t="shared" si="38"/>
        <v>200x180</v>
      </c>
      <c r="G485" s="130" t="str">
        <f t="shared" si="41"/>
        <v>SURMATELAS_SIM_HOTEL_HR_HT_6CM 200x180</v>
      </c>
      <c r="H485" s="172">
        <v>1040</v>
      </c>
      <c r="I485" s="130"/>
    </row>
    <row r="486" spans="1:9" x14ac:dyDescent="0.25">
      <c r="A486" s="233"/>
      <c r="B486" s="197"/>
      <c r="C486" s="194"/>
      <c r="D486" s="128">
        <v>200</v>
      </c>
      <c r="E486" s="129" t="s">
        <v>49</v>
      </c>
      <c r="F486" s="129" t="str">
        <f t="shared" si="38"/>
        <v>200x190</v>
      </c>
      <c r="G486" s="130" t="str">
        <f t="shared" si="41"/>
        <v>SURMATELAS_SIM_HOTEL_HR_HT_6CM 200x190</v>
      </c>
      <c r="H486" s="172">
        <v>1180</v>
      </c>
      <c r="I486" s="130"/>
    </row>
    <row r="487" spans="1:9" x14ac:dyDescent="0.25">
      <c r="A487" s="233"/>
      <c r="B487" s="197"/>
      <c r="C487" s="194"/>
      <c r="D487" s="128">
        <v>200</v>
      </c>
      <c r="E487" s="129" t="s">
        <v>50</v>
      </c>
      <c r="F487" s="129" t="str">
        <f t="shared" si="38"/>
        <v>200x200</v>
      </c>
      <c r="G487" s="130" t="str">
        <f t="shared" si="41"/>
        <v>SURMATELAS_SIM_HOTEL_HR_HT_6CM 200x200</v>
      </c>
      <c r="H487" s="172">
        <v>1220</v>
      </c>
      <c r="I487" s="130"/>
    </row>
    <row r="488" spans="1:9" x14ac:dyDescent="0.25">
      <c r="A488" s="233"/>
      <c r="B488" s="197"/>
      <c r="C488" s="194"/>
      <c r="D488" s="128">
        <v>210</v>
      </c>
      <c r="E488" s="129" t="s">
        <v>53</v>
      </c>
      <c r="F488" s="129" t="str">
        <f t="shared" si="38"/>
        <v>210x100</v>
      </c>
      <c r="G488" s="130" t="str">
        <f t="shared" si="41"/>
        <v>SURMATELAS_SIM_HOTEL_HR_HT_6CM 210x100</v>
      </c>
      <c r="H488" s="172">
        <v>700</v>
      </c>
      <c r="I488" s="130"/>
    </row>
    <row r="489" spans="1:9" x14ac:dyDescent="0.25">
      <c r="A489" s="233"/>
      <c r="B489" s="197"/>
      <c r="C489" s="194"/>
      <c r="D489" s="128">
        <v>210</v>
      </c>
      <c r="E489" s="129" t="s">
        <v>56</v>
      </c>
      <c r="F489" s="129" t="str">
        <f t="shared" si="38"/>
        <v>210x140</v>
      </c>
      <c r="G489" s="130" t="str">
        <f t="shared" si="41"/>
        <v>SURMATELAS_SIM_HOTEL_HR_HT_6CM 210x140</v>
      </c>
      <c r="H489" s="172">
        <v>860</v>
      </c>
      <c r="I489" s="130"/>
    </row>
    <row r="490" spans="1:9" x14ac:dyDescent="0.25">
      <c r="A490" s="233"/>
      <c r="B490" s="197"/>
      <c r="C490" s="194"/>
      <c r="D490" s="128">
        <v>210</v>
      </c>
      <c r="E490" s="129" t="s">
        <v>58</v>
      </c>
      <c r="F490" s="129" t="str">
        <f t="shared" si="38"/>
        <v>210x160</v>
      </c>
      <c r="G490" s="130" t="str">
        <f t="shared" si="41"/>
        <v>SURMATELAS_SIM_HOTEL_HR_HT_6CM 210x160</v>
      </c>
      <c r="H490" s="172">
        <v>970</v>
      </c>
      <c r="I490" s="130"/>
    </row>
    <row r="491" spans="1:9" x14ac:dyDescent="0.25">
      <c r="A491" s="233"/>
      <c r="B491" s="197"/>
      <c r="C491" s="194"/>
      <c r="D491" s="128">
        <v>210</v>
      </c>
      <c r="E491" s="129" t="s">
        <v>60</v>
      </c>
      <c r="F491" s="129" t="str">
        <f t="shared" si="38"/>
        <v>210x180</v>
      </c>
      <c r="G491" s="130" t="str">
        <f t="shared" si="41"/>
        <v>SURMATELAS_SIM_HOTEL_HR_HT_6CM 210x180</v>
      </c>
      <c r="H491" s="172">
        <v>1070</v>
      </c>
      <c r="I491" s="130"/>
    </row>
    <row r="492" spans="1:9" ht="16.5" thickBot="1" x14ac:dyDescent="0.3">
      <c r="A492" s="233"/>
      <c r="B492" s="198"/>
      <c r="C492" s="195"/>
      <c r="D492" s="128">
        <v>210</v>
      </c>
      <c r="E492" s="129" t="s">
        <v>50</v>
      </c>
      <c r="F492" s="129" t="str">
        <f t="shared" si="38"/>
        <v>210x200</v>
      </c>
      <c r="G492" s="130" t="str">
        <f t="shared" si="41"/>
        <v>SURMATELAS_SIM_HOTEL_HR_HT_6CM 210x200</v>
      </c>
      <c r="H492" s="172">
        <v>1260</v>
      </c>
      <c r="I492" s="130"/>
    </row>
    <row r="493" spans="1:9" ht="16.5" hidden="1" thickBot="1" x14ac:dyDescent="0.3">
      <c r="A493" s="233"/>
      <c r="B493" s="196" t="s">
        <v>21</v>
      </c>
      <c r="C493" s="193" t="s">
        <v>139</v>
      </c>
      <c r="D493" s="128">
        <v>70</v>
      </c>
      <c r="E493" s="129">
        <v>45</v>
      </c>
      <c r="F493" s="129" t="str">
        <f t="shared" si="38"/>
        <v>70x45</v>
      </c>
      <c r="G493" s="130" t="str">
        <f t="shared" ref="G493:G498" si="42">CONCATENATE(C$493," ",D493,"x",E493)</f>
        <v>OREILLER_SIM_HOTEL_POLYESTER 70x45</v>
      </c>
      <c r="H493" s="142">
        <v>47.058823529411761</v>
      </c>
      <c r="I493" s="130" t="s">
        <v>527</v>
      </c>
    </row>
    <row r="494" spans="1:9" ht="16.5" hidden="1" thickBot="1" x14ac:dyDescent="0.3">
      <c r="A494" s="233"/>
      <c r="B494" s="197"/>
      <c r="C494" s="194"/>
      <c r="D494" s="128">
        <v>75</v>
      </c>
      <c r="E494" s="129">
        <v>50</v>
      </c>
      <c r="F494" s="129" t="str">
        <f t="shared" si="38"/>
        <v>75x50</v>
      </c>
      <c r="G494" s="130" t="str">
        <f t="shared" si="42"/>
        <v>OREILLER_SIM_HOTEL_POLYESTER 75x50</v>
      </c>
      <c r="H494" s="142">
        <v>52.287581699346404</v>
      </c>
      <c r="I494" s="130" t="s">
        <v>528</v>
      </c>
    </row>
    <row r="495" spans="1:9" ht="16.5" hidden="1" thickBot="1" x14ac:dyDescent="0.3">
      <c r="A495" s="233"/>
      <c r="B495" s="197"/>
      <c r="C495" s="194"/>
      <c r="D495" s="128">
        <v>60</v>
      </c>
      <c r="E495" s="129">
        <v>60</v>
      </c>
      <c r="F495" s="129" t="str">
        <f t="shared" si="38"/>
        <v>60x60</v>
      </c>
      <c r="G495" s="130" t="str">
        <f t="shared" si="42"/>
        <v>OREILLER_SIM_HOTEL_POLYESTER 60x60</v>
      </c>
      <c r="H495" s="142">
        <v>52.287581699346404</v>
      </c>
      <c r="I495" s="130" t="s">
        <v>529</v>
      </c>
    </row>
    <row r="496" spans="1:9" ht="16.5" hidden="1" thickBot="1" x14ac:dyDescent="0.3">
      <c r="A496" s="233"/>
      <c r="B496" s="197"/>
      <c r="C496" s="194"/>
      <c r="D496" s="128">
        <v>90</v>
      </c>
      <c r="E496" s="129">
        <v>50</v>
      </c>
      <c r="F496" s="129" t="str">
        <f t="shared" si="38"/>
        <v>90x50</v>
      </c>
      <c r="G496" s="130" t="str">
        <f t="shared" si="42"/>
        <v>OREILLER_SIM_HOTEL_POLYESTER 90x50</v>
      </c>
      <c r="H496" s="142">
        <v>57.516339869281047</v>
      </c>
      <c r="I496" s="130" t="s">
        <v>530</v>
      </c>
    </row>
    <row r="497" spans="1:9" ht="16.5" hidden="1" thickBot="1" x14ac:dyDescent="0.3">
      <c r="A497" s="233"/>
      <c r="B497" s="197"/>
      <c r="C497" s="194"/>
      <c r="D497" s="128">
        <v>75</v>
      </c>
      <c r="E497" s="129">
        <v>55</v>
      </c>
      <c r="F497" s="129" t="str">
        <f t="shared" si="38"/>
        <v>75x55</v>
      </c>
      <c r="G497" s="130" t="str">
        <f t="shared" si="42"/>
        <v>OREILLER_SIM_HOTEL_POLYESTER 75x55</v>
      </c>
      <c r="H497" s="142">
        <v>53.594771241830067</v>
      </c>
      <c r="I497" s="130" t="s">
        <v>531</v>
      </c>
    </row>
    <row r="498" spans="1:9" ht="16.5" hidden="1" thickBot="1" x14ac:dyDescent="0.3">
      <c r="A498" s="233"/>
      <c r="B498" s="197"/>
      <c r="C498" s="195"/>
      <c r="D498" s="128">
        <v>70</v>
      </c>
      <c r="E498" s="129">
        <v>50</v>
      </c>
      <c r="F498" s="129" t="str">
        <f t="shared" si="38"/>
        <v>70x50</v>
      </c>
      <c r="G498" s="130" t="str">
        <f t="shared" si="42"/>
        <v>OREILLER_SIM_HOTEL_POLYESTER 70x50</v>
      </c>
      <c r="H498" s="142">
        <v>50.980392156862742</v>
      </c>
      <c r="I498" s="130" t="s">
        <v>532</v>
      </c>
    </row>
    <row r="499" spans="1:9" ht="16.5" hidden="1" thickBot="1" x14ac:dyDescent="0.3">
      <c r="A499" s="233"/>
      <c r="B499" s="197"/>
      <c r="C499" s="193" t="s">
        <v>140</v>
      </c>
      <c r="D499" s="128">
        <v>70</v>
      </c>
      <c r="E499" s="129">
        <v>45</v>
      </c>
      <c r="F499" s="129" t="str">
        <f t="shared" si="38"/>
        <v>70x45</v>
      </c>
      <c r="G499" s="130" t="str">
        <f t="shared" ref="G499:G504" si="43">CONCATENATE(C$499," ",D499,"x",E499)</f>
        <v>OREILLER_SIM_HOTEL_KAPOK  70x45</v>
      </c>
      <c r="H499" s="142">
        <v>53</v>
      </c>
      <c r="I499" s="130" t="s">
        <v>533</v>
      </c>
    </row>
    <row r="500" spans="1:9" ht="16.5" hidden="1" thickBot="1" x14ac:dyDescent="0.3">
      <c r="A500" s="233"/>
      <c r="B500" s="197"/>
      <c r="C500" s="194"/>
      <c r="D500" s="128">
        <v>75</v>
      </c>
      <c r="E500" s="129">
        <v>50</v>
      </c>
      <c r="F500" s="129" t="str">
        <f t="shared" si="38"/>
        <v>75x50</v>
      </c>
      <c r="G500" s="130" t="str">
        <f t="shared" si="43"/>
        <v>OREILLER_SIM_HOTEL_KAPOK  75x50</v>
      </c>
      <c r="H500" s="142">
        <v>63</v>
      </c>
      <c r="I500" s="130" t="s">
        <v>534</v>
      </c>
    </row>
    <row r="501" spans="1:9" ht="16.5" hidden="1" thickBot="1" x14ac:dyDescent="0.3">
      <c r="A501" s="233"/>
      <c r="B501" s="197"/>
      <c r="C501" s="194"/>
      <c r="D501" s="128">
        <v>60</v>
      </c>
      <c r="E501" s="129">
        <v>60</v>
      </c>
      <c r="F501" s="129" t="str">
        <f t="shared" si="38"/>
        <v>60x60</v>
      </c>
      <c r="G501" s="130" t="str">
        <f t="shared" si="43"/>
        <v>OREILLER_SIM_HOTEL_KAPOK  60x60</v>
      </c>
      <c r="H501" s="142">
        <v>60</v>
      </c>
      <c r="I501" s="130" t="s">
        <v>535</v>
      </c>
    </row>
    <row r="502" spans="1:9" ht="16.5" hidden="1" thickBot="1" x14ac:dyDescent="0.3">
      <c r="A502" s="233"/>
      <c r="B502" s="197"/>
      <c r="C502" s="194"/>
      <c r="D502" s="128">
        <v>90</v>
      </c>
      <c r="E502" s="129">
        <v>50</v>
      </c>
      <c r="F502" s="129" t="str">
        <f t="shared" si="38"/>
        <v>90x50</v>
      </c>
      <c r="G502" s="130" t="str">
        <f t="shared" si="43"/>
        <v>OREILLER_SIM_HOTEL_KAPOK  90x50</v>
      </c>
      <c r="H502" s="142">
        <v>75</v>
      </c>
      <c r="I502" s="130" t="s">
        <v>536</v>
      </c>
    </row>
    <row r="503" spans="1:9" ht="16.5" hidden="1" thickBot="1" x14ac:dyDescent="0.3">
      <c r="A503" s="233"/>
      <c r="B503" s="197"/>
      <c r="C503" s="194"/>
      <c r="D503" s="128">
        <v>75</v>
      </c>
      <c r="E503" s="129">
        <v>55</v>
      </c>
      <c r="F503" s="129" t="str">
        <f t="shared" si="38"/>
        <v>75x55</v>
      </c>
      <c r="G503" s="130" t="str">
        <f t="shared" si="43"/>
        <v>OREILLER_SIM_HOTEL_KAPOK  75x55</v>
      </c>
      <c r="H503" s="142">
        <v>69</v>
      </c>
      <c r="I503" s="130" t="s">
        <v>537</v>
      </c>
    </row>
    <row r="504" spans="1:9" ht="16.5" hidden="1" thickBot="1" x14ac:dyDescent="0.3">
      <c r="A504" s="233"/>
      <c r="B504" s="197"/>
      <c r="C504" s="195"/>
      <c r="D504" s="128">
        <v>70</v>
      </c>
      <c r="E504" s="129">
        <v>50</v>
      </c>
      <c r="F504" s="129" t="str">
        <f t="shared" si="38"/>
        <v>70x50</v>
      </c>
      <c r="G504" s="130" t="str">
        <f t="shared" si="43"/>
        <v>OREILLER_SIM_HOTEL_KAPOK  70x50</v>
      </c>
      <c r="H504" s="142">
        <v>58</v>
      </c>
      <c r="I504" s="130" t="s">
        <v>538</v>
      </c>
    </row>
    <row r="505" spans="1:9" ht="16.5" hidden="1" thickBot="1" x14ac:dyDescent="0.3">
      <c r="A505" s="233"/>
      <c r="B505" s="197"/>
      <c r="C505" s="193" t="s">
        <v>141</v>
      </c>
      <c r="D505" s="128">
        <v>70</v>
      </c>
      <c r="E505" s="129">
        <v>45</v>
      </c>
      <c r="F505" s="129" t="str">
        <f t="shared" si="38"/>
        <v>70x45</v>
      </c>
      <c r="G505" s="130" t="str">
        <f t="shared" ref="G505:G510" si="44">CONCATENATE(C$505," ",D505,"x",E505)</f>
        <v>OREILLER_SIM_HOTEL_FLOCON 70x45</v>
      </c>
      <c r="H505" s="142">
        <v>72</v>
      </c>
      <c r="I505" s="130" t="s">
        <v>539</v>
      </c>
    </row>
    <row r="506" spans="1:9" ht="16.5" hidden="1" thickBot="1" x14ac:dyDescent="0.3">
      <c r="A506" s="233"/>
      <c r="B506" s="197"/>
      <c r="C506" s="194"/>
      <c r="D506" s="128">
        <v>75</v>
      </c>
      <c r="E506" s="129">
        <v>50</v>
      </c>
      <c r="F506" s="129" t="str">
        <f t="shared" si="38"/>
        <v>75x50</v>
      </c>
      <c r="G506" s="130" t="str">
        <f t="shared" si="44"/>
        <v>OREILLER_SIM_HOTEL_FLOCON 75x50</v>
      </c>
      <c r="H506" s="142">
        <v>87</v>
      </c>
      <c r="I506" s="130" t="s">
        <v>540</v>
      </c>
    </row>
    <row r="507" spans="1:9" ht="16.5" hidden="1" thickBot="1" x14ac:dyDescent="0.3">
      <c r="A507" s="233"/>
      <c r="B507" s="197"/>
      <c r="C507" s="194"/>
      <c r="D507" s="128">
        <v>60</v>
      </c>
      <c r="E507" s="129">
        <v>60</v>
      </c>
      <c r="F507" s="129" t="str">
        <f t="shared" si="38"/>
        <v>60x60</v>
      </c>
      <c r="G507" s="130" t="str">
        <f t="shared" si="44"/>
        <v>OREILLER_SIM_HOTEL_FLOCON 60x60</v>
      </c>
      <c r="H507" s="142">
        <v>83</v>
      </c>
      <c r="I507" s="130" t="s">
        <v>541</v>
      </c>
    </row>
    <row r="508" spans="1:9" ht="16.5" hidden="1" thickBot="1" x14ac:dyDescent="0.3">
      <c r="A508" s="233"/>
      <c r="B508" s="197"/>
      <c r="C508" s="194"/>
      <c r="D508" s="128">
        <v>90</v>
      </c>
      <c r="E508" s="129">
        <v>50</v>
      </c>
      <c r="F508" s="129" t="str">
        <f t="shared" si="38"/>
        <v>90x50</v>
      </c>
      <c r="G508" s="130" t="str">
        <f t="shared" si="44"/>
        <v>OREILLER_SIM_HOTEL_FLOCON 90x50</v>
      </c>
      <c r="H508" s="142">
        <v>104</v>
      </c>
      <c r="I508" s="130" t="s">
        <v>542</v>
      </c>
    </row>
    <row r="509" spans="1:9" ht="16.5" hidden="1" thickBot="1" x14ac:dyDescent="0.3">
      <c r="A509" s="233"/>
      <c r="B509" s="197"/>
      <c r="C509" s="194"/>
      <c r="D509" s="128">
        <v>75</v>
      </c>
      <c r="E509" s="129">
        <v>55</v>
      </c>
      <c r="F509" s="129" t="str">
        <f t="shared" si="38"/>
        <v>75x55</v>
      </c>
      <c r="G509" s="130" t="str">
        <f t="shared" si="44"/>
        <v>OREILLER_SIM_HOTEL_FLOCON 75x55</v>
      </c>
      <c r="H509" s="142">
        <v>95</v>
      </c>
      <c r="I509" s="130" t="s">
        <v>543</v>
      </c>
    </row>
    <row r="510" spans="1:9" ht="16.5" hidden="1" thickBot="1" x14ac:dyDescent="0.3">
      <c r="A510" s="233"/>
      <c r="B510" s="197"/>
      <c r="C510" s="195"/>
      <c r="D510" s="128">
        <v>70</v>
      </c>
      <c r="E510" s="129">
        <v>50</v>
      </c>
      <c r="F510" s="129" t="str">
        <f t="shared" si="38"/>
        <v>70x50</v>
      </c>
      <c r="G510" s="130" t="str">
        <f t="shared" si="44"/>
        <v>OREILLER_SIM_HOTEL_FLOCON 70x50</v>
      </c>
      <c r="H510" s="142">
        <v>81</v>
      </c>
      <c r="I510" s="130" t="s">
        <v>544</v>
      </c>
    </row>
    <row r="511" spans="1:9" ht="16.5" hidden="1" thickBot="1" x14ac:dyDescent="0.3">
      <c r="A511" s="233"/>
      <c r="B511" s="197"/>
      <c r="C511" s="193" t="s">
        <v>142</v>
      </c>
      <c r="D511" s="128">
        <v>70</v>
      </c>
      <c r="E511" s="129">
        <v>45</v>
      </c>
      <c r="F511" s="129" t="str">
        <f t="shared" si="38"/>
        <v>70x45</v>
      </c>
      <c r="G511" s="130" t="str">
        <f t="shared" ref="G511:G516" si="45">CONCATENATE(C$511," ",D511,"x",E511)</f>
        <v>OREILLER_SIM_HOTEL_DUPONT  70x45</v>
      </c>
      <c r="H511" s="142">
        <v>160</v>
      </c>
      <c r="I511" s="130" t="s">
        <v>545</v>
      </c>
    </row>
    <row r="512" spans="1:9" ht="16.5" hidden="1" thickBot="1" x14ac:dyDescent="0.3">
      <c r="A512" s="233"/>
      <c r="B512" s="197"/>
      <c r="C512" s="194"/>
      <c r="D512" s="128">
        <v>75</v>
      </c>
      <c r="E512" s="129">
        <v>50</v>
      </c>
      <c r="F512" s="129" t="str">
        <f t="shared" ref="F512:F575" si="46">+CONCATENATE((D512),"x",(E512))</f>
        <v>75x50</v>
      </c>
      <c r="G512" s="130" t="str">
        <f t="shared" si="45"/>
        <v>OREILLER_SIM_HOTEL_DUPONT  75x50</v>
      </c>
      <c r="H512" s="142">
        <v>191</v>
      </c>
      <c r="I512" s="130" t="s">
        <v>546</v>
      </c>
    </row>
    <row r="513" spans="1:9" ht="16.5" hidden="1" thickBot="1" x14ac:dyDescent="0.3">
      <c r="A513" s="233"/>
      <c r="B513" s="197"/>
      <c r="C513" s="194"/>
      <c r="D513" s="128">
        <v>60</v>
      </c>
      <c r="E513" s="129">
        <v>60</v>
      </c>
      <c r="F513" s="129" t="str">
        <f t="shared" si="46"/>
        <v>60x60</v>
      </c>
      <c r="G513" s="130" t="str">
        <f t="shared" si="45"/>
        <v>OREILLER_SIM_HOTEL_DUPONT  60x60</v>
      </c>
      <c r="H513" s="142">
        <v>183</v>
      </c>
      <c r="I513" s="130" t="s">
        <v>547</v>
      </c>
    </row>
    <row r="514" spans="1:9" ht="16.5" hidden="1" thickBot="1" x14ac:dyDescent="0.3">
      <c r="A514" s="233"/>
      <c r="B514" s="197"/>
      <c r="C514" s="194"/>
      <c r="D514" s="128">
        <v>90</v>
      </c>
      <c r="E514" s="129">
        <v>50</v>
      </c>
      <c r="F514" s="129" t="str">
        <f t="shared" si="46"/>
        <v>90x50</v>
      </c>
      <c r="G514" s="130" t="str">
        <f t="shared" si="45"/>
        <v>OREILLER_SIM_HOTEL_DUPONT  90x50</v>
      </c>
      <c r="H514" s="142">
        <v>229</v>
      </c>
      <c r="I514" s="130" t="s">
        <v>548</v>
      </c>
    </row>
    <row r="515" spans="1:9" ht="16.5" hidden="1" thickBot="1" x14ac:dyDescent="0.3">
      <c r="A515" s="233"/>
      <c r="B515" s="197"/>
      <c r="C515" s="194"/>
      <c r="D515" s="128">
        <v>75</v>
      </c>
      <c r="E515" s="129">
        <v>55</v>
      </c>
      <c r="F515" s="129" t="str">
        <f t="shared" si="46"/>
        <v>75x55</v>
      </c>
      <c r="G515" s="130" t="str">
        <f t="shared" si="45"/>
        <v>OREILLER_SIM_HOTEL_DUPONT  75x55</v>
      </c>
      <c r="H515" s="142">
        <v>210</v>
      </c>
      <c r="I515" s="130" t="s">
        <v>549</v>
      </c>
    </row>
    <row r="516" spans="1:9" ht="16.5" hidden="1" thickBot="1" x14ac:dyDescent="0.3">
      <c r="A516" s="233"/>
      <c r="B516" s="197"/>
      <c r="C516" s="195"/>
      <c r="D516" s="128">
        <v>70</v>
      </c>
      <c r="E516" s="129">
        <v>50</v>
      </c>
      <c r="F516" s="129" t="str">
        <f t="shared" si="46"/>
        <v>70x50</v>
      </c>
      <c r="G516" s="130" t="str">
        <f t="shared" si="45"/>
        <v>OREILLER_SIM_HOTEL_DUPONT  70x50</v>
      </c>
      <c r="H516" s="142">
        <v>178</v>
      </c>
      <c r="I516" s="130" t="s">
        <v>550</v>
      </c>
    </row>
    <row r="517" spans="1:9" ht="16.5" thickBot="1" x14ac:dyDescent="0.3">
      <c r="A517" s="233"/>
      <c r="B517" s="197"/>
      <c r="C517" s="143" t="s">
        <v>143</v>
      </c>
      <c r="D517" s="128">
        <v>45</v>
      </c>
      <c r="E517" s="129">
        <v>70</v>
      </c>
      <c r="F517" s="129" t="str">
        <f t="shared" si="46"/>
        <v>45x70</v>
      </c>
      <c r="G517" s="130" t="str">
        <f t="shared" ref="G517:G522" si="47">CONCATENATE(C517," ",D517,"x",E517)</f>
        <v>OR_SIM_HOTEL_VISCOELASTIQUE  45x70</v>
      </c>
      <c r="H517" s="156">
        <v>265.359477124183</v>
      </c>
      <c r="I517" s="130"/>
    </row>
    <row r="518" spans="1:9" ht="16.5" hidden="1" thickBot="1" x14ac:dyDescent="0.3">
      <c r="A518" s="233"/>
      <c r="B518" s="197"/>
      <c r="C518" s="143" t="s">
        <v>144</v>
      </c>
      <c r="D518" s="128">
        <v>45</v>
      </c>
      <c r="E518" s="129">
        <v>70</v>
      </c>
      <c r="F518" s="129" t="str">
        <f t="shared" si="46"/>
        <v>45x70</v>
      </c>
      <c r="G518" s="130" t="str">
        <f t="shared" si="47"/>
        <v>OR_SIM_HOTEL_DUVET_DIAMOND 45x70</v>
      </c>
      <c r="H518" s="142">
        <v>538.56209150326799</v>
      </c>
      <c r="I518" s="130" t="s">
        <v>551</v>
      </c>
    </row>
    <row r="519" spans="1:9" ht="16.5" hidden="1" thickBot="1" x14ac:dyDescent="0.3">
      <c r="A519" s="233"/>
      <c r="B519" s="197"/>
      <c r="C519" s="144" t="s">
        <v>145</v>
      </c>
      <c r="D519" s="128">
        <v>50</v>
      </c>
      <c r="E519" s="129">
        <v>90</v>
      </c>
      <c r="F519" s="129" t="str">
        <f t="shared" si="46"/>
        <v>50x90</v>
      </c>
      <c r="G519" s="130" t="str">
        <f t="shared" si="47"/>
        <v>OR_SIM_HOTEL_DUVET_GOLD  50x90</v>
      </c>
      <c r="H519" s="145">
        <v>600</v>
      </c>
      <c r="I519" s="130" t="s">
        <v>552</v>
      </c>
    </row>
    <row r="520" spans="1:9" ht="16.5" hidden="1" thickBot="1" x14ac:dyDescent="0.3">
      <c r="A520" s="233"/>
      <c r="B520" s="197"/>
      <c r="C520" s="146" t="s">
        <v>146</v>
      </c>
      <c r="D520" s="128">
        <v>45</v>
      </c>
      <c r="E520" s="129">
        <v>70</v>
      </c>
      <c r="F520" s="129" t="str">
        <f t="shared" si="46"/>
        <v>45x70</v>
      </c>
      <c r="G520" s="130" t="str">
        <f t="shared" si="47"/>
        <v>OR_SIM_HOTEL_DUVET_GOLD 45x70</v>
      </c>
      <c r="H520" s="142">
        <v>407.84313725490193</v>
      </c>
      <c r="I520" s="130" t="s">
        <v>553</v>
      </c>
    </row>
    <row r="521" spans="1:9" ht="16.5" hidden="1" thickBot="1" x14ac:dyDescent="0.3">
      <c r="A521" s="233"/>
      <c r="B521" s="197"/>
      <c r="C521" s="143" t="s">
        <v>147</v>
      </c>
      <c r="D521" s="128">
        <v>43</v>
      </c>
      <c r="E521" s="129">
        <v>73</v>
      </c>
      <c r="F521" s="129" t="str">
        <f t="shared" si="46"/>
        <v>43x73</v>
      </c>
      <c r="G521" s="130" t="str">
        <f t="shared" si="47"/>
        <v>OR_SIM_HOTEL_LATEX  43x73</v>
      </c>
      <c r="H521" s="142">
        <v>246.67725490196079</v>
      </c>
      <c r="I521" s="130" t="s">
        <v>554</v>
      </c>
    </row>
    <row r="522" spans="1:9" ht="16.5" thickBot="1" x14ac:dyDescent="0.3">
      <c r="A522" s="233"/>
      <c r="B522" s="198"/>
      <c r="C522" s="147" t="s">
        <v>148</v>
      </c>
      <c r="D522" s="128">
        <v>45</v>
      </c>
      <c r="E522" s="129">
        <v>70</v>
      </c>
      <c r="F522" s="129" t="str">
        <f t="shared" si="46"/>
        <v>45x70</v>
      </c>
      <c r="G522" s="130" t="str">
        <f t="shared" si="47"/>
        <v>OR_SIM_HOTEL_BEAUTYREST  45x70</v>
      </c>
      <c r="H522" s="156">
        <v>189.80392156862743</v>
      </c>
      <c r="I522" s="130"/>
    </row>
    <row r="523" spans="1:9" x14ac:dyDescent="0.25">
      <c r="A523" s="233"/>
      <c r="B523" s="228" t="s">
        <v>22</v>
      </c>
      <c r="C523" s="193" t="s">
        <v>149</v>
      </c>
      <c r="D523" s="128">
        <v>50</v>
      </c>
      <c r="E523" s="129">
        <v>70</v>
      </c>
      <c r="F523" s="129" t="str">
        <f t="shared" si="46"/>
        <v>50x70</v>
      </c>
      <c r="G523" s="130" t="str">
        <f>CONCATENATE(C$523," ",D523,"x",E523)</f>
        <v>POLYCOTON_AVEC_VOLANT 50x70</v>
      </c>
      <c r="H523" s="156">
        <v>20.259526006877486</v>
      </c>
      <c r="I523" s="130"/>
    </row>
    <row r="524" spans="1:9" x14ac:dyDescent="0.25">
      <c r="A524" s="233"/>
      <c r="B524" s="229"/>
      <c r="C524" s="194"/>
      <c r="D524" s="128">
        <v>55</v>
      </c>
      <c r="E524" s="129">
        <v>72</v>
      </c>
      <c r="F524" s="129" t="str">
        <f t="shared" si="46"/>
        <v>55x72</v>
      </c>
      <c r="G524" s="130" t="str">
        <f>CONCATENATE(C$523," ",D524,"x",E524)</f>
        <v>POLYCOTON_AVEC_VOLANT 55x72</v>
      </c>
      <c r="H524" s="156">
        <v>21.137937312920368</v>
      </c>
      <c r="I524" s="130"/>
    </row>
    <row r="525" spans="1:9" hidden="1" x14ac:dyDescent="0.25">
      <c r="A525" s="233"/>
      <c r="B525" s="229"/>
      <c r="C525" s="194"/>
      <c r="D525" s="128">
        <v>62</v>
      </c>
      <c r="E525" s="129">
        <v>62</v>
      </c>
      <c r="F525" s="129" t="str">
        <f t="shared" si="46"/>
        <v>62x62</v>
      </c>
      <c r="G525" s="130" t="str">
        <f>CONCATENATE(C$523," ",D525,"x",E525)</f>
        <v>POLYCOTON_AVEC_VOLANT 62x62</v>
      </c>
      <c r="H525" s="142">
        <v>25.090788190113354</v>
      </c>
      <c r="I525" s="130" t="s">
        <v>565</v>
      </c>
    </row>
    <row r="526" spans="1:9" x14ac:dyDescent="0.25">
      <c r="A526" s="233"/>
      <c r="B526" s="229"/>
      <c r="C526" s="194"/>
      <c r="D526" s="128">
        <v>55</v>
      </c>
      <c r="E526" s="129">
        <v>75</v>
      </c>
      <c r="F526" s="129" t="str">
        <f t="shared" si="46"/>
        <v>55x75</v>
      </c>
      <c r="G526" s="130" t="str">
        <f>CONCATENATE(C$523," ",D526,"x",E526)</f>
        <v>POLYCOTON_AVEC_VOLANT 55x75</v>
      </c>
      <c r="H526" s="156">
        <v>21.637426900584796</v>
      </c>
      <c r="I526" s="130"/>
    </row>
    <row r="527" spans="1:9" ht="16.5" thickBot="1" x14ac:dyDescent="0.3">
      <c r="A527" s="233"/>
      <c r="B527" s="229"/>
      <c r="C527" s="195"/>
      <c r="D527" s="128">
        <v>55</v>
      </c>
      <c r="E527" s="129">
        <v>92</v>
      </c>
      <c r="F527" s="129" t="str">
        <f t="shared" si="46"/>
        <v>55x92</v>
      </c>
      <c r="G527" s="130" t="str">
        <f>CONCATENATE(C$523," ",D527,"x",E527)</f>
        <v>POLYCOTON_AVEC_VOLANT 55x92</v>
      </c>
      <c r="H527" s="156">
        <v>25.529993843134797</v>
      </c>
      <c r="I527" s="130"/>
    </row>
    <row r="528" spans="1:9" ht="16.5" hidden="1" thickBot="1" x14ac:dyDescent="0.3">
      <c r="A528" s="233"/>
      <c r="B528" s="229"/>
      <c r="C528" s="193" t="s">
        <v>150</v>
      </c>
      <c r="D528" s="128">
        <v>50</v>
      </c>
      <c r="E528" s="129">
        <v>70</v>
      </c>
      <c r="F528" s="129" t="str">
        <f t="shared" si="46"/>
        <v>50x70</v>
      </c>
      <c r="G528" s="130" t="str">
        <f>CONCATENATE(C$528," ",D528,"x",E528)</f>
        <v>COTON100_AVEC_VOLANT 50x70</v>
      </c>
      <c r="H528" s="142">
        <v>26.900584795321638</v>
      </c>
      <c r="I528" s="130" t="s">
        <v>566</v>
      </c>
    </row>
    <row r="529" spans="1:9" ht="16.5" hidden="1" thickBot="1" x14ac:dyDescent="0.3">
      <c r="A529" s="233"/>
      <c r="B529" s="229"/>
      <c r="C529" s="194"/>
      <c r="D529" s="128">
        <v>55</v>
      </c>
      <c r="E529" s="129">
        <v>72</v>
      </c>
      <c r="F529" s="129" t="str">
        <f t="shared" si="46"/>
        <v>55x72</v>
      </c>
      <c r="G529" s="130" t="str">
        <f>CONCATENATE(C$528," ",D529,"x",E529)</f>
        <v>COTON100_AVEC_VOLANT 55x72</v>
      </c>
      <c r="H529" s="142">
        <v>28.070175438596493</v>
      </c>
      <c r="I529" s="130" t="s">
        <v>567</v>
      </c>
    </row>
    <row r="530" spans="1:9" ht="16.5" hidden="1" thickBot="1" x14ac:dyDescent="0.3">
      <c r="A530" s="233"/>
      <c r="B530" s="229"/>
      <c r="C530" s="194"/>
      <c r="D530" s="128">
        <v>62</v>
      </c>
      <c r="E530" s="129">
        <v>62</v>
      </c>
      <c r="F530" s="129" t="str">
        <f t="shared" si="46"/>
        <v>62x62</v>
      </c>
      <c r="G530" s="130" t="str">
        <f>CONCATENATE(C$528," ",D530,"x",E530)</f>
        <v>COTON100_AVEC_VOLANT 62x62</v>
      </c>
      <c r="H530" s="142">
        <v>32.748538011695906</v>
      </c>
      <c r="I530" s="130" t="s">
        <v>568</v>
      </c>
    </row>
    <row r="531" spans="1:9" ht="16.5" hidden="1" thickBot="1" x14ac:dyDescent="0.3">
      <c r="A531" s="233"/>
      <c r="B531" s="229"/>
      <c r="C531" s="194"/>
      <c r="D531" s="128">
        <v>55</v>
      </c>
      <c r="E531" s="129">
        <v>75</v>
      </c>
      <c r="F531" s="129" t="str">
        <f t="shared" si="46"/>
        <v>55x75</v>
      </c>
      <c r="G531" s="130" t="str">
        <f>CONCATENATE(C$528," ",D531,"x",E531)</f>
        <v>COTON100_AVEC_VOLANT 55x75</v>
      </c>
      <c r="H531" s="142">
        <v>29.239766081871345</v>
      </c>
      <c r="I531" s="130" t="s">
        <v>569</v>
      </c>
    </row>
    <row r="532" spans="1:9" ht="16.5" hidden="1" thickBot="1" x14ac:dyDescent="0.3">
      <c r="A532" s="233"/>
      <c r="B532" s="229"/>
      <c r="C532" s="195"/>
      <c r="D532" s="128">
        <v>55</v>
      </c>
      <c r="E532" s="129">
        <v>92</v>
      </c>
      <c r="F532" s="129" t="str">
        <f t="shared" si="46"/>
        <v>55x92</v>
      </c>
      <c r="G532" s="130" t="str">
        <f>CONCATENATE(C$528," ",D532,"x",E532)</f>
        <v>COTON100_AVEC_VOLANT 55x92</v>
      </c>
      <c r="H532" s="142">
        <v>33.918128654970758</v>
      </c>
      <c r="I532" s="130" t="s">
        <v>570</v>
      </c>
    </row>
    <row r="533" spans="1:9" x14ac:dyDescent="0.25">
      <c r="A533" s="233"/>
      <c r="B533" s="229"/>
      <c r="C533" s="193" t="s">
        <v>151</v>
      </c>
      <c r="D533" s="128">
        <v>50</v>
      </c>
      <c r="E533" s="129">
        <v>70</v>
      </c>
      <c r="F533" s="129" t="str">
        <f t="shared" si="46"/>
        <v>50x70</v>
      </c>
      <c r="G533" s="130" t="str">
        <f>CONCATENATE(C$533," ",D533,"x",E533)</f>
        <v>PERCALE_200_FILS_AVEC_VOLANT 50x70</v>
      </c>
      <c r="H533" s="156">
        <v>28.273658560483721</v>
      </c>
      <c r="I533" s="130"/>
    </row>
    <row r="534" spans="1:9" x14ac:dyDescent="0.25">
      <c r="A534" s="233"/>
      <c r="B534" s="229"/>
      <c r="C534" s="194"/>
      <c r="D534" s="128">
        <v>55</v>
      </c>
      <c r="E534" s="129">
        <v>72</v>
      </c>
      <c r="F534" s="129" t="str">
        <f t="shared" si="46"/>
        <v>55x72</v>
      </c>
      <c r="G534" s="130" t="str">
        <f>CONCATENATE(C$533," ",D534,"x",E534)</f>
        <v>PERCALE_200_FILS_AVEC_VOLANT 55x72</v>
      </c>
      <c r="H534" s="156">
        <v>29.239766081871345</v>
      </c>
      <c r="I534" s="130"/>
    </row>
    <row r="535" spans="1:9" x14ac:dyDescent="0.25">
      <c r="A535" s="233"/>
      <c r="B535" s="229"/>
      <c r="C535" s="194"/>
      <c r="D535" s="128">
        <v>62</v>
      </c>
      <c r="E535" s="129">
        <v>62</v>
      </c>
      <c r="F535" s="129" t="str">
        <f t="shared" si="46"/>
        <v>62x62</v>
      </c>
      <c r="G535" s="130" t="str">
        <f>CONCATENATE(C$533," ",D535,"x",E535)</f>
        <v>PERCALE_200_FILS_AVEC_VOLANT 62x62</v>
      </c>
      <c r="H535" s="156">
        <v>35.087719298245617</v>
      </c>
      <c r="I535" s="130"/>
    </row>
    <row r="536" spans="1:9" x14ac:dyDescent="0.25">
      <c r="A536" s="233"/>
      <c r="B536" s="229"/>
      <c r="C536" s="194"/>
      <c r="D536" s="128">
        <v>55</v>
      </c>
      <c r="E536" s="129">
        <v>75</v>
      </c>
      <c r="F536" s="129" t="str">
        <f t="shared" si="46"/>
        <v>55x75</v>
      </c>
      <c r="G536" s="130" t="str">
        <f>CONCATENATE(C$533," ",D536,"x",E536)</f>
        <v>PERCALE_200_FILS_AVEC_VOLANT 55x75</v>
      </c>
      <c r="H536" s="156">
        <v>30.4093567251462</v>
      </c>
      <c r="I536" s="130"/>
    </row>
    <row r="537" spans="1:9" ht="16.5" thickBot="1" x14ac:dyDescent="0.3">
      <c r="A537" s="233"/>
      <c r="B537" s="229"/>
      <c r="C537" s="195"/>
      <c r="D537" s="128">
        <v>55</v>
      </c>
      <c r="E537" s="129">
        <v>92</v>
      </c>
      <c r="F537" s="129" t="str">
        <f t="shared" si="46"/>
        <v>55x92</v>
      </c>
      <c r="G537" s="130" t="str">
        <f>CONCATENATE(C$533," ",D537,"x",E537)</f>
        <v>PERCALE_200_FILS_AVEC_VOLANT 55x92</v>
      </c>
      <c r="H537" s="156">
        <v>36.257309941520468</v>
      </c>
      <c r="I537" s="130"/>
    </row>
    <row r="538" spans="1:9" x14ac:dyDescent="0.25">
      <c r="A538" s="233"/>
      <c r="B538" s="229"/>
      <c r="C538" s="193" t="s">
        <v>152</v>
      </c>
      <c r="D538" s="128">
        <v>50</v>
      </c>
      <c r="E538" s="129">
        <v>70</v>
      </c>
      <c r="F538" s="129" t="str">
        <f t="shared" si="46"/>
        <v>50x70</v>
      </c>
      <c r="G538" s="130" t="str">
        <f>CONCATENATE(C$538," ",D538,"x",E538)</f>
        <v>PERCALE_300_FILS_AVEC_VOLANT 50x70</v>
      </c>
      <c r="H538" s="156">
        <v>49.122807017543863</v>
      </c>
      <c r="I538" s="130"/>
    </row>
    <row r="539" spans="1:9" x14ac:dyDescent="0.25">
      <c r="A539" s="233"/>
      <c r="B539" s="229"/>
      <c r="C539" s="194"/>
      <c r="D539" s="128">
        <v>55</v>
      </c>
      <c r="E539" s="129">
        <v>72</v>
      </c>
      <c r="F539" s="129" t="str">
        <f t="shared" si="46"/>
        <v>55x72</v>
      </c>
      <c r="G539" s="130" t="str">
        <f>CONCATENATE(C$538," ",D539,"x",E539)</f>
        <v>PERCALE_300_FILS_AVEC_VOLANT 55x72</v>
      </c>
      <c r="H539" s="156">
        <v>51.461988304093566</v>
      </c>
      <c r="I539" s="130"/>
    </row>
    <row r="540" spans="1:9" x14ac:dyDescent="0.25">
      <c r="A540" s="233"/>
      <c r="B540" s="229"/>
      <c r="C540" s="194"/>
      <c r="D540" s="128">
        <v>62</v>
      </c>
      <c r="E540" s="129">
        <v>62</v>
      </c>
      <c r="F540" s="129" t="str">
        <f t="shared" si="46"/>
        <v>62x62</v>
      </c>
      <c r="G540" s="130" t="str">
        <f>CONCATENATE(C$538," ",D540,"x",E540)</f>
        <v>PERCALE_300_FILS_AVEC_VOLANT 62x62</v>
      </c>
      <c r="H540" s="156">
        <v>54.970760233918128</v>
      </c>
      <c r="I540" s="130"/>
    </row>
    <row r="541" spans="1:9" x14ac:dyDescent="0.25">
      <c r="A541" s="233"/>
      <c r="B541" s="229"/>
      <c r="C541" s="194"/>
      <c r="D541" s="128">
        <v>55</v>
      </c>
      <c r="E541" s="129">
        <v>75</v>
      </c>
      <c r="F541" s="129" t="str">
        <f t="shared" si="46"/>
        <v>55x75</v>
      </c>
      <c r="G541" s="130" t="str">
        <f>CONCATENATE(C$538," ",D541,"x",E541)</f>
        <v>PERCALE_300_FILS_AVEC_VOLANT 55x75</v>
      </c>
      <c r="H541" s="156">
        <v>52.631578947368425</v>
      </c>
      <c r="I541" s="130"/>
    </row>
    <row r="542" spans="1:9" ht="16.5" thickBot="1" x14ac:dyDescent="0.3">
      <c r="A542" s="233"/>
      <c r="B542" s="229"/>
      <c r="C542" s="195"/>
      <c r="D542" s="128">
        <v>55</v>
      </c>
      <c r="E542" s="129">
        <v>92</v>
      </c>
      <c r="F542" s="129" t="str">
        <f t="shared" si="46"/>
        <v>55x92</v>
      </c>
      <c r="G542" s="130" t="str">
        <f>CONCATENATE(C$538," ",D542,"x",E542)</f>
        <v>PERCALE_300_FILS_AVEC_VOLANT 55x92</v>
      </c>
      <c r="H542" s="156">
        <v>66.666666666666671</v>
      </c>
      <c r="I542" s="130"/>
    </row>
    <row r="543" spans="1:9" ht="16.5" hidden="1" thickBot="1" x14ac:dyDescent="0.3">
      <c r="A543" s="233"/>
      <c r="B543" s="229"/>
      <c r="C543" s="193" t="s">
        <v>153</v>
      </c>
      <c r="D543" s="128">
        <v>50</v>
      </c>
      <c r="E543" s="129">
        <v>70</v>
      </c>
      <c r="F543" s="129" t="str">
        <f t="shared" si="46"/>
        <v>50x70</v>
      </c>
      <c r="G543" s="130" t="str">
        <f>CONCATENATE(C$543," ",D543,"x",E543)</f>
        <v>SATIN_RAYE_AVEC_VOLANT 50x70</v>
      </c>
      <c r="H543" s="142">
        <v>50.786932789736575</v>
      </c>
      <c r="I543" s="129" t="s">
        <v>555</v>
      </c>
    </row>
    <row r="544" spans="1:9" ht="16.5" hidden="1" thickBot="1" x14ac:dyDescent="0.3">
      <c r="A544" s="233"/>
      <c r="B544" s="229"/>
      <c r="C544" s="194"/>
      <c r="D544" s="128">
        <v>55</v>
      </c>
      <c r="E544" s="129">
        <v>72</v>
      </c>
      <c r="F544" s="129" t="str">
        <f t="shared" si="46"/>
        <v>55x72</v>
      </c>
      <c r="G544" s="130" t="str">
        <f>CONCATENATE(C$543," ",D544,"x",E544)</f>
        <v>SATIN_RAYE_AVEC_VOLANT 55x72</v>
      </c>
      <c r="H544" s="142">
        <v>52.631578947368425</v>
      </c>
      <c r="I544" s="129" t="s">
        <v>556</v>
      </c>
    </row>
    <row r="545" spans="1:9" ht="16.5" hidden="1" thickBot="1" x14ac:dyDescent="0.3">
      <c r="A545" s="233"/>
      <c r="B545" s="229"/>
      <c r="C545" s="194"/>
      <c r="D545" s="128">
        <v>62</v>
      </c>
      <c r="E545" s="129">
        <v>62</v>
      </c>
      <c r="F545" s="129" t="str">
        <f t="shared" si="46"/>
        <v>62x62</v>
      </c>
      <c r="G545" s="130" t="str">
        <f>CONCATENATE(C$543," ",D545,"x",E545)</f>
        <v>SATIN_RAYE_AVEC_VOLANT 62x62</v>
      </c>
      <c r="H545" s="142">
        <v>56.176387440093613</v>
      </c>
      <c r="I545" s="129" t="s">
        <v>557</v>
      </c>
    </row>
    <row r="546" spans="1:9" ht="16.5" hidden="1" thickBot="1" x14ac:dyDescent="0.3">
      <c r="A546" s="233"/>
      <c r="B546" s="229"/>
      <c r="C546" s="194"/>
      <c r="D546" s="128">
        <v>55</v>
      </c>
      <c r="E546" s="129">
        <v>75</v>
      </c>
      <c r="F546" s="129" t="str">
        <f t="shared" si="46"/>
        <v>55x75</v>
      </c>
      <c r="G546" s="130" t="str">
        <f>CONCATENATE(C$543," ",D546,"x",E546)</f>
        <v>SATIN_RAYE_AVEC_VOLANT 55x75</v>
      </c>
      <c r="H546" s="142">
        <v>52.631578947368425</v>
      </c>
      <c r="I546" s="129" t="s">
        <v>558</v>
      </c>
    </row>
    <row r="547" spans="1:9" ht="16.5" hidden="1" thickBot="1" x14ac:dyDescent="0.3">
      <c r="A547" s="233"/>
      <c r="B547" s="229"/>
      <c r="C547" s="195"/>
      <c r="D547" s="128">
        <v>55</v>
      </c>
      <c r="E547" s="129">
        <v>92</v>
      </c>
      <c r="F547" s="129" t="str">
        <f t="shared" si="46"/>
        <v>55x92</v>
      </c>
      <c r="G547" s="130" t="str">
        <f>CONCATENATE(C$543," ",D547,"x",E547)</f>
        <v>SATIN_RAYE_AVEC_VOLANT 55x92</v>
      </c>
      <c r="H547" s="142">
        <v>68.302660403396942</v>
      </c>
      <c r="I547" s="129" t="s">
        <v>559</v>
      </c>
    </row>
    <row r="548" spans="1:9" x14ac:dyDescent="0.25">
      <c r="A548" s="233"/>
      <c r="B548" s="229"/>
      <c r="C548" s="193" t="s">
        <v>154</v>
      </c>
      <c r="D548" s="128">
        <v>50</v>
      </c>
      <c r="E548" s="129">
        <v>70</v>
      </c>
      <c r="F548" s="129" t="str">
        <f t="shared" si="46"/>
        <v>50x70</v>
      </c>
      <c r="G548" s="130" t="str">
        <f>CONCATENATE(C$548," ",D548,"x",E548)</f>
        <v>POLYCOTON_SANS_VOLANT 50x70</v>
      </c>
      <c r="H548" s="157">
        <v>14.549852517598731</v>
      </c>
      <c r="I548" s="130"/>
    </row>
    <row r="549" spans="1:9" x14ac:dyDescent="0.25">
      <c r="A549" s="233"/>
      <c r="B549" s="229"/>
      <c r="C549" s="194"/>
      <c r="D549" s="128">
        <v>55</v>
      </c>
      <c r="E549" s="129">
        <v>72</v>
      </c>
      <c r="F549" s="129" t="str">
        <f t="shared" si="46"/>
        <v>55x72</v>
      </c>
      <c r="G549" s="130" t="str">
        <f>CONCATENATE(C$548," ",D549,"x",E549)</f>
        <v>POLYCOTON_SANS_VOLANT 55x72</v>
      </c>
      <c r="H549" s="157">
        <v>18.06349774177027</v>
      </c>
      <c r="I549" s="130"/>
    </row>
    <row r="550" spans="1:9" hidden="1" x14ac:dyDescent="0.25">
      <c r="A550" s="233"/>
      <c r="B550" s="229"/>
      <c r="C550" s="194"/>
      <c r="D550" s="128">
        <v>62</v>
      </c>
      <c r="E550" s="129">
        <v>62</v>
      </c>
      <c r="F550" s="129" t="str">
        <f t="shared" si="46"/>
        <v>62x62</v>
      </c>
      <c r="G550" s="130" t="str">
        <f>CONCATENATE(C$548," ",D550,"x",E550)</f>
        <v>POLYCOTON_SANS_VOLANT 62x62</v>
      </c>
      <c r="H550" s="148">
        <v>17.185086435727385</v>
      </c>
      <c r="I550" s="130" t="s">
        <v>571</v>
      </c>
    </row>
    <row r="551" spans="1:9" x14ac:dyDescent="0.25">
      <c r="A551" s="233"/>
      <c r="B551" s="229"/>
      <c r="C551" s="194"/>
      <c r="D551" s="128">
        <v>55</v>
      </c>
      <c r="E551" s="129">
        <v>75</v>
      </c>
      <c r="F551" s="129" t="str">
        <f t="shared" si="46"/>
        <v>55x75</v>
      </c>
      <c r="G551" s="130" t="str">
        <f>CONCATENATE(C$548," ",D551,"x",E551)</f>
        <v>POLYCOTON_SANS_VOLANT 55x75</v>
      </c>
      <c r="H551" s="157">
        <v>18.71345029239766</v>
      </c>
      <c r="I551" s="130"/>
    </row>
    <row r="552" spans="1:9" ht="16.5" thickBot="1" x14ac:dyDescent="0.3">
      <c r="A552" s="233"/>
      <c r="B552" s="229"/>
      <c r="C552" s="195"/>
      <c r="D552" s="128">
        <v>55</v>
      </c>
      <c r="E552" s="129">
        <v>92</v>
      </c>
      <c r="F552" s="129" t="str">
        <f t="shared" si="46"/>
        <v>55x92</v>
      </c>
      <c r="G552" s="130" t="str">
        <f>CONCATENATE(C$548," ",D552,"x",E552)</f>
        <v>POLYCOTON_SANS_VOLANT 55x92</v>
      </c>
      <c r="H552" s="157">
        <v>23.333965578027584</v>
      </c>
      <c r="I552" s="130"/>
    </row>
    <row r="553" spans="1:9" x14ac:dyDescent="0.25">
      <c r="A553" s="233"/>
      <c r="B553" s="229"/>
      <c r="C553" s="193" t="s">
        <v>155</v>
      </c>
      <c r="D553" s="128">
        <v>50</v>
      </c>
      <c r="E553" s="129">
        <v>70</v>
      </c>
      <c r="F553" s="129" t="str">
        <f t="shared" si="46"/>
        <v>50x70</v>
      </c>
      <c r="G553" s="130" t="str">
        <f>CONCATENATE(C$553," ",D553,"x",E553)</f>
        <v>COTON100_SANS_VOLANT 50x70</v>
      </c>
      <c r="H553" s="157">
        <v>18.925127896021888</v>
      </c>
      <c r="I553" s="130"/>
    </row>
    <row r="554" spans="1:9" x14ac:dyDescent="0.25">
      <c r="A554" s="233"/>
      <c r="B554" s="229"/>
      <c r="C554" s="194"/>
      <c r="D554" s="128">
        <v>55</v>
      </c>
      <c r="E554" s="129">
        <v>72</v>
      </c>
      <c r="F554" s="129" t="str">
        <f t="shared" si="46"/>
        <v>55x72</v>
      </c>
      <c r="G554" s="130" t="str">
        <f>CONCATENATE(C$553," ",D554,"x",E554)</f>
        <v>COTON100_SANS_VOLANT 55x72</v>
      </c>
      <c r="H554" s="157">
        <v>23.391812865497077</v>
      </c>
      <c r="I554" s="130"/>
    </row>
    <row r="555" spans="1:9" x14ac:dyDescent="0.25">
      <c r="A555" s="233"/>
      <c r="B555" s="229"/>
      <c r="C555" s="194"/>
      <c r="D555" s="128">
        <v>62</v>
      </c>
      <c r="E555" s="129">
        <v>62</v>
      </c>
      <c r="F555" s="129" t="str">
        <f t="shared" si="46"/>
        <v>62x62</v>
      </c>
      <c r="G555" s="130" t="str">
        <f>CONCATENATE(C$553," ",D555,"x",E555)</f>
        <v>COTON100_SANS_VOLANT 62x62</v>
      </c>
      <c r="H555" s="157">
        <v>22.407189306748574</v>
      </c>
      <c r="I555" s="130"/>
    </row>
    <row r="556" spans="1:9" x14ac:dyDescent="0.25">
      <c r="A556" s="233"/>
      <c r="B556" s="229"/>
      <c r="C556" s="194"/>
      <c r="D556" s="128">
        <v>55</v>
      </c>
      <c r="E556" s="129">
        <v>75</v>
      </c>
      <c r="F556" s="129" t="str">
        <f t="shared" si="46"/>
        <v>55x75</v>
      </c>
      <c r="G556" s="130" t="str">
        <f>CONCATENATE(C$553," ",D556,"x",E556)</f>
        <v>COTON100_SANS_VOLANT 55x75</v>
      </c>
      <c r="H556" s="157">
        <v>25.730994152046783</v>
      </c>
      <c r="I556" s="130"/>
    </row>
    <row r="557" spans="1:9" ht="16.5" thickBot="1" x14ac:dyDescent="0.3">
      <c r="A557" s="233"/>
      <c r="B557" s="229"/>
      <c r="C557" s="195"/>
      <c r="D557" s="128">
        <v>55</v>
      </c>
      <c r="E557" s="129">
        <v>92</v>
      </c>
      <c r="F557" s="129" t="str">
        <f t="shared" si="46"/>
        <v>55x92</v>
      </c>
      <c r="G557" s="130" t="str">
        <f>CONCATENATE(C$553," ",D557,"x",E557)</f>
        <v>COTON100_SANS_VOLANT 55x92</v>
      </c>
      <c r="H557" s="157">
        <v>30.4093567251462</v>
      </c>
      <c r="I557" s="130"/>
    </row>
    <row r="558" spans="1:9" x14ac:dyDescent="0.25">
      <c r="A558" s="233"/>
      <c r="B558" s="229"/>
      <c r="C558" s="193" t="s">
        <v>156</v>
      </c>
      <c r="D558" s="128">
        <v>50</v>
      </c>
      <c r="E558" s="129">
        <v>70</v>
      </c>
      <c r="F558" s="129" t="str">
        <f t="shared" si="46"/>
        <v>50x70</v>
      </c>
      <c r="G558" s="130" t="str">
        <f>CONCATENATE(C$558," ",D558,"x",E558)</f>
        <v>PERCALE_200_FILS_SANS_VOLANT 50x70</v>
      </c>
      <c r="H558" s="157">
        <v>19.883040935672515</v>
      </c>
      <c r="I558" s="130"/>
    </row>
    <row r="559" spans="1:9" x14ac:dyDescent="0.25">
      <c r="A559" s="233"/>
      <c r="B559" s="229"/>
      <c r="C559" s="194"/>
      <c r="D559" s="128">
        <v>55</v>
      </c>
      <c r="E559" s="129">
        <v>72</v>
      </c>
      <c r="F559" s="129" t="str">
        <f t="shared" si="46"/>
        <v>55x72</v>
      </c>
      <c r="G559" s="130" t="str">
        <f>CONCATENATE(C$558," ",D559,"x",E559)</f>
        <v>PERCALE_200_FILS_SANS_VOLANT 55x72</v>
      </c>
      <c r="H559" s="157">
        <v>25.730994152046783</v>
      </c>
      <c r="I559" s="130"/>
    </row>
    <row r="560" spans="1:9" x14ac:dyDescent="0.25">
      <c r="A560" s="233"/>
      <c r="B560" s="229"/>
      <c r="C560" s="194"/>
      <c r="D560" s="128">
        <v>62</v>
      </c>
      <c r="E560" s="129">
        <v>62</v>
      </c>
      <c r="F560" s="129" t="str">
        <f t="shared" si="46"/>
        <v>62x62</v>
      </c>
      <c r="G560" s="130" t="str">
        <f>CONCATENATE(C$558," ",D560,"x",E560)</f>
        <v>PERCALE_200_FILS_SANS_VOLANT 62x62</v>
      </c>
      <c r="H560" s="157">
        <v>23.391812865497077</v>
      </c>
      <c r="I560" s="130"/>
    </row>
    <row r="561" spans="1:9" x14ac:dyDescent="0.25">
      <c r="A561" s="233"/>
      <c r="B561" s="229"/>
      <c r="C561" s="194"/>
      <c r="D561" s="128">
        <v>55</v>
      </c>
      <c r="E561" s="129">
        <v>75</v>
      </c>
      <c r="F561" s="129" t="str">
        <f t="shared" si="46"/>
        <v>55x75</v>
      </c>
      <c r="G561" s="130" t="str">
        <f>CONCATENATE(C$558," ",D561,"x",E561)</f>
        <v>PERCALE_200_FILS_SANS_VOLANT 55x75</v>
      </c>
      <c r="H561" s="157">
        <v>28.070175438596493</v>
      </c>
      <c r="I561" s="130"/>
    </row>
    <row r="562" spans="1:9" ht="16.5" thickBot="1" x14ac:dyDescent="0.3">
      <c r="A562" s="233"/>
      <c r="B562" s="229"/>
      <c r="C562" s="195"/>
      <c r="D562" s="128">
        <v>55</v>
      </c>
      <c r="E562" s="129">
        <v>92</v>
      </c>
      <c r="F562" s="129" t="str">
        <f t="shared" si="46"/>
        <v>55x92</v>
      </c>
      <c r="G562" s="130" t="str">
        <f>CONCATENATE(C$558," ",D562,"x",E562)</f>
        <v>PERCALE_200_FILS_SANS_VOLANT 55x92</v>
      </c>
      <c r="H562" s="157">
        <v>32.748538011695906</v>
      </c>
      <c r="I562" s="130"/>
    </row>
    <row r="563" spans="1:9" x14ac:dyDescent="0.25">
      <c r="A563" s="233"/>
      <c r="B563" s="229"/>
      <c r="C563" s="193" t="s">
        <v>157</v>
      </c>
      <c r="D563" s="128">
        <v>50</v>
      </c>
      <c r="E563" s="129">
        <v>70</v>
      </c>
      <c r="F563" s="129" t="str">
        <f t="shared" si="46"/>
        <v>50x70</v>
      </c>
      <c r="G563" s="130" t="str">
        <f>CONCATENATE(C$563," ",D563,"x",E563)</f>
        <v>PERCALE_300_FILS_SANS_VOLANT 50x70</v>
      </c>
      <c r="H563" s="158">
        <v>37.42690058479532</v>
      </c>
      <c r="I563" s="130"/>
    </row>
    <row r="564" spans="1:9" x14ac:dyDescent="0.25">
      <c r="A564" s="233"/>
      <c r="B564" s="229"/>
      <c r="C564" s="194"/>
      <c r="D564" s="128">
        <v>55</v>
      </c>
      <c r="E564" s="129">
        <v>72</v>
      </c>
      <c r="F564" s="129" t="str">
        <f t="shared" si="46"/>
        <v>55x72</v>
      </c>
      <c r="G564" s="130" t="str">
        <f>CONCATENATE(C$563," ",D564,"x",E564)</f>
        <v>PERCALE_300_FILS_SANS_VOLANT 55x72</v>
      </c>
      <c r="H564" s="158">
        <v>38.596491228070178</v>
      </c>
      <c r="I564" s="130"/>
    </row>
    <row r="565" spans="1:9" x14ac:dyDescent="0.25">
      <c r="A565" s="233"/>
      <c r="B565" s="229"/>
      <c r="C565" s="194"/>
      <c r="D565" s="128">
        <v>62</v>
      </c>
      <c r="E565" s="129">
        <v>62</v>
      </c>
      <c r="F565" s="129" t="str">
        <f t="shared" si="46"/>
        <v>62x62</v>
      </c>
      <c r="G565" s="130" t="str">
        <f>CONCATENATE(C$563," ",D565,"x",E565)</f>
        <v>PERCALE_300_FILS_SANS_VOLANT 62x62</v>
      </c>
      <c r="H565" s="158">
        <v>43.274853801169591</v>
      </c>
      <c r="I565" s="130"/>
    </row>
    <row r="566" spans="1:9" x14ac:dyDescent="0.25">
      <c r="A566" s="233"/>
      <c r="B566" s="229"/>
      <c r="C566" s="194"/>
      <c r="D566" s="128">
        <v>55</v>
      </c>
      <c r="E566" s="129">
        <v>75</v>
      </c>
      <c r="F566" s="129" t="str">
        <f t="shared" si="46"/>
        <v>55x75</v>
      </c>
      <c r="G566" s="130" t="str">
        <f>CONCATENATE(C$563," ",D566,"x",E566)</f>
        <v>PERCALE_300_FILS_SANS_VOLANT 55x75</v>
      </c>
      <c r="H566" s="158">
        <v>39.76608187134503</v>
      </c>
      <c r="I566" s="130"/>
    </row>
    <row r="567" spans="1:9" ht="16.5" thickBot="1" x14ac:dyDescent="0.3">
      <c r="A567" s="233"/>
      <c r="B567" s="229"/>
      <c r="C567" s="195"/>
      <c r="D567" s="128">
        <v>55</v>
      </c>
      <c r="E567" s="129">
        <v>92</v>
      </c>
      <c r="F567" s="129" t="str">
        <f t="shared" si="46"/>
        <v>55x92</v>
      </c>
      <c r="G567" s="130" t="str">
        <f>CONCATENATE(C$563," ",D567,"x",E567)</f>
        <v>PERCALE_300_FILS_SANS_VOLANT 55x92</v>
      </c>
      <c r="H567" s="158">
        <v>51.461988304093566</v>
      </c>
      <c r="I567" s="130"/>
    </row>
    <row r="568" spans="1:9" ht="16.5" hidden="1" thickBot="1" x14ac:dyDescent="0.3">
      <c r="A568" s="233"/>
      <c r="B568" s="229"/>
      <c r="C568" s="193" t="s">
        <v>158</v>
      </c>
      <c r="D568" s="128">
        <v>50</v>
      </c>
      <c r="E568" s="129">
        <v>70</v>
      </c>
      <c r="F568" s="129" t="str">
        <f t="shared" si="46"/>
        <v>50x70</v>
      </c>
      <c r="G568" s="130" t="str">
        <f>CONCATENATE(C$568," ",D568,"x",E568)</f>
        <v>SATIN_RAYE_SANS_VOLANT 50x70</v>
      </c>
      <c r="H568" s="148">
        <v>37.42690058479532</v>
      </c>
      <c r="I568" s="130" t="s">
        <v>560</v>
      </c>
    </row>
    <row r="569" spans="1:9" ht="16.5" hidden="1" thickBot="1" x14ac:dyDescent="0.3">
      <c r="A569" s="233"/>
      <c r="B569" s="229"/>
      <c r="C569" s="194"/>
      <c r="D569" s="128">
        <v>55</v>
      </c>
      <c r="E569" s="129">
        <v>72</v>
      </c>
      <c r="F569" s="129" t="str">
        <f t="shared" si="46"/>
        <v>55x72</v>
      </c>
      <c r="G569" s="130" t="str">
        <f>CONCATENATE(C$568," ",D569,"x",E569)</f>
        <v>SATIN_RAYE_SANS_VOLANT 55x72</v>
      </c>
      <c r="H569" s="148">
        <v>38.596491228070178</v>
      </c>
      <c r="I569" s="130" t="s">
        <v>561</v>
      </c>
    </row>
    <row r="570" spans="1:9" ht="16.5" hidden="1" thickBot="1" x14ac:dyDescent="0.3">
      <c r="A570" s="233"/>
      <c r="B570" s="229"/>
      <c r="C570" s="194"/>
      <c r="D570" s="128">
        <v>62</v>
      </c>
      <c r="E570" s="129">
        <v>62</v>
      </c>
      <c r="F570" s="129" t="str">
        <f t="shared" si="46"/>
        <v>62x62</v>
      </c>
      <c r="G570" s="130" t="str">
        <f>CONCATENATE(C$568," ",D570,"x",E570)</f>
        <v>SATIN_RAYE_SANS_VOLANT 62x62</v>
      </c>
      <c r="H570" s="148">
        <v>36.257309941520468</v>
      </c>
      <c r="I570" s="130" t="s">
        <v>562</v>
      </c>
    </row>
    <row r="571" spans="1:9" ht="16.5" hidden="1" thickBot="1" x14ac:dyDescent="0.3">
      <c r="A571" s="233"/>
      <c r="B571" s="229"/>
      <c r="C571" s="194"/>
      <c r="D571" s="128">
        <v>55</v>
      </c>
      <c r="E571" s="129">
        <v>75</v>
      </c>
      <c r="F571" s="129" t="str">
        <f t="shared" si="46"/>
        <v>55x75</v>
      </c>
      <c r="G571" s="130" t="str">
        <f>CONCATENATE(C$568," ",D571,"x",E571)</f>
        <v>SATIN_RAYE_SANS_VOLANT 55x75</v>
      </c>
      <c r="H571" s="148">
        <v>39.76608187134503</v>
      </c>
      <c r="I571" s="130" t="s">
        <v>563</v>
      </c>
    </row>
    <row r="572" spans="1:9" ht="16.5" hidden="1" thickBot="1" x14ac:dyDescent="0.3">
      <c r="A572" s="233"/>
      <c r="B572" s="229"/>
      <c r="C572" s="195"/>
      <c r="D572" s="128">
        <v>55</v>
      </c>
      <c r="E572" s="129">
        <v>92</v>
      </c>
      <c r="F572" s="129" t="str">
        <f t="shared" si="46"/>
        <v>55x92</v>
      </c>
      <c r="G572" s="130" t="str">
        <f>CONCATENATE(C$568," ",D572,"x",E572)</f>
        <v>SATIN_RAYE_SANS_VOLANT 55x92</v>
      </c>
      <c r="H572" s="148">
        <v>59.649122807017548</v>
      </c>
      <c r="I572" s="130" t="s">
        <v>564</v>
      </c>
    </row>
    <row r="573" spans="1:9" x14ac:dyDescent="0.25">
      <c r="A573" s="233"/>
      <c r="B573" s="229"/>
      <c r="C573" s="193" t="s">
        <v>159</v>
      </c>
      <c r="D573" s="128">
        <v>50</v>
      </c>
      <c r="E573" s="129">
        <v>70</v>
      </c>
      <c r="F573" s="129" t="str">
        <f t="shared" si="46"/>
        <v>50x70</v>
      </c>
      <c r="G573" s="130" t="str">
        <f>CONCATENATE(C$573," ",D573,"x",E573)</f>
        <v>POLYCOTON_AVEC_POINT_BOURDON 50x70</v>
      </c>
      <c r="H573" s="157">
        <v>30.4093567251462</v>
      </c>
      <c r="I573" s="130"/>
    </row>
    <row r="574" spans="1:9" x14ac:dyDescent="0.25">
      <c r="A574" s="233"/>
      <c r="B574" s="229"/>
      <c r="C574" s="194"/>
      <c r="D574" s="128">
        <v>55</v>
      </c>
      <c r="E574" s="129">
        <v>72</v>
      </c>
      <c r="F574" s="129" t="str">
        <f t="shared" si="46"/>
        <v>55x72</v>
      </c>
      <c r="G574" s="130" t="str">
        <f>CONCATENATE(C$573," ",D574,"x",E574)</f>
        <v>POLYCOTON_AVEC_POINT_BOURDON 55x72</v>
      </c>
      <c r="H574" s="157">
        <v>31.578947368421055</v>
      </c>
      <c r="I574" s="130"/>
    </row>
    <row r="575" spans="1:9" x14ac:dyDescent="0.25">
      <c r="A575" s="233"/>
      <c r="B575" s="229"/>
      <c r="C575" s="194"/>
      <c r="D575" s="128">
        <v>62</v>
      </c>
      <c r="E575" s="129">
        <v>62</v>
      </c>
      <c r="F575" s="129" t="str">
        <f t="shared" si="46"/>
        <v>62x62</v>
      </c>
      <c r="G575" s="130" t="str">
        <f>CONCATENATE(C$573," ",D575,"x",E575)</f>
        <v>POLYCOTON_AVEC_POINT_BOURDON 62x62</v>
      </c>
      <c r="H575" s="157">
        <v>38.596491228070178</v>
      </c>
      <c r="I575" s="130"/>
    </row>
    <row r="576" spans="1:9" ht="16.5" thickBot="1" x14ac:dyDescent="0.3">
      <c r="A576" s="233"/>
      <c r="B576" s="229"/>
      <c r="C576" s="194"/>
      <c r="D576" s="128">
        <v>55</v>
      </c>
      <c r="E576" s="129">
        <v>75</v>
      </c>
      <c r="F576" s="129" t="str">
        <f t="shared" ref="F576:F626" si="48">+CONCATENATE((D576),"x",(E576))</f>
        <v>55x75</v>
      </c>
      <c r="G576" s="130" t="str">
        <f>CONCATENATE(C$573," ",D576,"x",E576)</f>
        <v>POLYCOTON_AVEC_POINT_BOURDON 55x75</v>
      </c>
      <c r="H576" s="157">
        <v>32.748538011695906</v>
      </c>
      <c r="I576" s="133"/>
    </row>
    <row r="577" spans="1:9" ht="16.5" thickBot="1" x14ac:dyDescent="0.3">
      <c r="A577" s="233"/>
      <c r="B577" s="229"/>
      <c r="C577" s="195"/>
      <c r="D577" s="128">
        <v>55</v>
      </c>
      <c r="E577" s="129">
        <v>92</v>
      </c>
      <c r="F577" s="129" t="str">
        <f t="shared" si="48"/>
        <v>55x92</v>
      </c>
      <c r="G577" s="130" t="str">
        <f>CONCATENATE(C$573," ",D577,"x",E577)</f>
        <v>POLYCOTON_AVEC_POINT_BOURDON 55x92</v>
      </c>
      <c r="H577" s="159">
        <v>38.596491228070178</v>
      </c>
      <c r="I577" s="134"/>
    </row>
    <row r="578" spans="1:9" x14ac:dyDescent="0.25">
      <c r="A578" s="233"/>
      <c r="B578" s="229"/>
      <c r="C578" s="193" t="s">
        <v>160</v>
      </c>
      <c r="D578" s="128">
        <v>50</v>
      </c>
      <c r="E578" s="129">
        <v>70</v>
      </c>
      <c r="F578" s="129" t="str">
        <f t="shared" si="48"/>
        <v>50x70</v>
      </c>
      <c r="G578" s="130" t="str">
        <f>CONCATENATE(C$578," ",D578,"x",E578)</f>
        <v>COTON100_AVEC_POINT_BOURDON 50x70</v>
      </c>
      <c r="H578" s="157">
        <v>37.42690058479532</v>
      </c>
      <c r="I578" s="135"/>
    </row>
    <row r="579" spans="1:9" x14ac:dyDescent="0.25">
      <c r="A579" s="233"/>
      <c r="B579" s="229"/>
      <c r="C579" s="194"/>
      <c r="D579" s="128">
        <v>55</v>
      </c>
      <c r="E579" s="129">
        <v>72</v>
      </c>
      <c r="F579" s="129" t="str">
        <f t="shared" si="48"/>
        <v>55x72</v>
      </c>
      <c r="G579" s="130" t="str">
        <f>CONCATENATE(C$578," ",D579,"x",E579)</f>
        <v>COTON100_AVEC_POINT_BOURDON 55x72</v>
      </c>
      <c r="H579" s="157">
        <v>38.596491228070178</v>
      </c>
      <c r="I579" s="130"/>
    </row>
    <row r="580" spans="1:9" x14ac:dyDescent="0.25">
      <c r="A580" s="233"/>
      <c r="B580" s="229"/>
      <c r="C580" s="194"/>
      <c r="D580" s="128">
        <v>62</v>
      </c>
      <c r="E580" s="129">
        <v>62</v>
      </c>
      <c r="F580" s="129" t="str">
        <f t="shared" si="48"/>
        <v>62x62</v>
      </c>
      <c r="G580" s="130" t="str">
        <f>CONCATENATE(C$578," ",D580,"x",E580)</f>
        <v>COTON100_AVEC_POINT_BOURDON 62x62</v>
      </c>
      <c r="H580" s="157">
        <v>45.614035087719301</v>
      </c>
      <c r="I580" s="130"/>
    </row>
    <row r="581" spans="1:9" x14ac:dyDescent="0.25">
      <c r="A581" s="233"/>
      <c r="B581" s="229"/>
      <c r="C581" s="194"/>
      <c r="D581" s="128">
        <v>55</v>
      </c>
      <c r="E581" s="129">
        <v>75</v>
      </c>
      <c r="F581" s="129" t="str">
        <f t="shared" si="48"/>
        <v>55x75</v>
      </c>
      <c r="G581" s="130" t="str">
        <f>CONCATENATE(C$578," ",D581,"x",E581)</f>
        <v>COTON100_AVEC_POINT_BOURDON 55x75</v>
      </c>
      <c r="H581" s="157">
        <v>39.76608187134503</v>
      </c>
      <c r="I581" s="130"/>
    </row>
    <row r="582" spans="1:9" ht="16.5" thickBot="1" x14ac:dyDescent="0.3">
      <c r="A582" s="233"/>
      <c r="B582" s="229"/>
      <c r="C582" s="195"/>
      <c r="D582" s="128">
        <v>55</v>
      </c>
      <c r="E582" s="129">
        <v>92</v>
      </c>
      <c r="F582" s="129" t="str">
        <f t="shared" si="48"/>
        <v>55x92</v>
      </c>
      <c r="G582" s="130" t="str">
        <f>CONCATENATE(C$578," ",D582,"x",E582)</f>
        <v>COTON100_AVEC_POINT_BOURDON 55x92</v>
      </c>
      <c r="H582" s="157">
        <v>46.783625730994153</v>
      </c>
      <c r="I582" s="130"/>
    </row>
    <row r="583" spans="1:9" x14ac:dyDescent="0.25">
      <c r="A583" s="233"/>
      <c r="B583" s="229"/>
      <c r="C583" s="193" t="s">
        <v>161</v>
      </c>
      <c r="D583" s="128">
        <v>50</v>
      </c>
      <c r="E583" s="129">
        <v>70</v>
      </c>
      <c r="F583" s="129" t="str">
        <f t="shared" si="48"/>
        <v>50x70</v>
      </c>
      <c r="G583" s="130" t="str">
        <f>CONCATENATE(C$583," ",D583,"x",E583)</f>
        <v>PERCALE_200_FILS_AVEC_POINT_BOURDON 50x70</v>
      </c>
      <c r="H583" s="157">
        <v>38.596491228070178</v>
      </c>
      <c r="I583" s="130"/>
    </row>
    <row r="584" spans="1:9" x14ac:dyDescent="0.25">
      <c r="A584" s="233"/>
      <c r="B584" s="229"/>
      <c r="C584" s="194"/>
      <c r="D584" s="128">
        <v>55</v>
      </c>
      <c r="E584" s="129">
        <v>72</v>
      </c>
      <c r="F584" s="129" t="str">
        <f t="shared" si="48"/>
        <v>55x72</v>
      </c>
      <c r="G584" s="130" t="str">
        <f>CONCATENATE(C$583," ",D584,"x",E584)</f>
        <v>PERCALE_200_FILS_AVEC_POINT_BOURDON 55x72</v>
      </c>
      <c r="H584" s="157">
        <v>40.935672514619881</v>
      </c>
      <c r="I584" s="130"/>
    </row>
    <row r="585" spans="1:9" x14ac:dyDescent="0.25">
      <c r="A585" s="233"/>
      <c r="B585" s="229"/>
      <c r="C585" s="194"/>
      <c r="D585" s="128">
        <v>62</v>
      </c>
      <c r="E585" s="129">
        <v>62</v>
      </c>
      <c r="F585" s="129" t="str">
        <f t="shared" si="48"/>
        <v>62x62</v>
      </c>
      <c r="G585" s="130" t="str">
        <f>CONCATENATE(C$583," ",D585,"x",E585)</f>
        <v>PERCALE_200_FILS_AVEC_POINT_BOURDON 62x62</v>
      </c>
      <c r="H585" s="157">
        <v>47.953216374269005</v>
      </c>
      <c r="I585" s="130"/>
    </row>
    <row r="586" spans="1:9" x14ac:dyDescent="0.25">
      <c r="A586" s="233"/>
      <c r="B586" s="229"/>
      <c r="C586" s="194"/>
      <c r="D586" s="128">
        <v>55</v>
      </c>
      <c r="E586" s="129">
        <v>75</v>
      </c>
      <c r="F586" s="129" t="str">
        <f t="shared" si="48"/>
        <v>55x75</v>
      </c>
      <c r="G586" s="130" t="str">
        <f>CONCATENATE(C$583," ",D586,"x",E586)</f>
        <v>PERCALE_200_FILS_AVEC_POINT_BOURDON 55x75</v>
      </c>
      <c r="H586" s="157">
        <v>42.10526315789474</v>
      </c>
      <c r="I586" s="130"/>
    </row>
    <row r="587" spans="1:9" ht="16.5" thickBot="1" x14ac:dyDescent="0.3">
      <c r="A587" s="233"/>
      <c r="B587" s="229"/>
      <c r="C587" s="195"/>
      <c r="D587" s="128">
        <v>55</v>
      </c>
      <c r="E587" s="129">
        <v>92</v>
      </c>
      <c r="F587" s="129" t="str">
        <f t="shared" si="48"/>
        <v>55x92</v>
      </c>
      <c r="G587" s="130" t="str">
        <f>CONCATENATE(C$583," ",D587,"x",E587)</f>
        <v>PERCALE_200_FILS_AVEC_POINT_BOURDON 55x92</v>
      </c>
      <c r="H587" s="157">
        <v>49.122807017543863</v>
      </c>
      <c r="I587" s="130"/>
    </row>
    <row r="588" spans="1:9" x14ac:dyDescent="0.25">
      <c r="A588" s="233"/>
      <c r="B588" s="229"/>
      <c r="C588" s="193" t="s">
        <v>162</v>
      </c>
      <c r="D588" s="128">
        <v>50</v>
      </c>
      <c r="E588" s="129">
        <v>70</v>
      </c>
      <c r="F588" s="129" t="str">
        <f t="shared" si="48"/>
        <v>50x70</v>
      </c>
      <c r="G588" s="130" t="str">
        <f>CONCATENATE(C$588," ",D588,"x",E588)</f>
        <v>PERCALE_300_FILS_AVEC_POINT_BOURDON 50x70</v>
      </c>
      <c r="H588" s="157">
        <v>54.970760233918128</v>
      </c>
      <c r="I588" s="130"/>
    </row>
    <row r="589" spans="1:9" x14ac:dyDescent="0.25">
      <c r="A589" s="233"/>
      <c r="B589" s="229"/>
      <c r="C589" s="194"/>
      <c r="D589" s="128">
        <v>55</v>
      </c>
      <c r="E589" s="129">
        <v>72</v>
      </c>
      <c r="F589" s="129" t="str">
        <f t="shared" si="48"/>
        <v>55x72</v>
      </c>
      <c r="G589" s="130" t="str">
        <f>CONCATENATE(C$588," ",D589,"x",E589)</f>
        <v>PERCALE_300_FILS_AVEC_POINT_BOURDON 55x72</v>
      </c>
      <c r="H589" s="157">
        <v>57.309941520467838</v>
      </c>
      <c r="I589" s="130"/>
    </row>
    <row r="590" spans="1:9" x14ac:dyDescent="0.25">
      <c r="A590" s="233"/>
      <c r="B590" s="229"/>
      <c r="C590" s="194"/>
      <c r="D590" s="128">
        <v>62</v>
      </c>
      <c r="E590" s="129">
        <v>62</v>
      </c>
      <c r="F590" s="129" t="str">
        <f t="shared" si="48"/>
        <v>62x62</v>
      </c>
      <c r="G590" s="130" t="str">
        <f>CONCATENATE(C$588," ",D590,"x",E590)</f>
        <v>PERCALE_300_FILS_AVEC_POINT_BOURDON 62x62</v>
      </c>
      <c r="H590" s="157">
        <v>52.631578947368425</v>
      </c>
      <c r="I590" s="130"/>
    </row>
    <row r="591" spans="1:9" x14ac:dyDescent="0.25">
      <c r="A591" s="233"/>
      <c r="B591" s="229"/>
      <c r="C591" s="194"/>
      <c r="D591" s="128">
        <v>55</v>
      </c>
      <c r="E591" s="129">
        <v>75</v>
      </c>
      <c r="F591" s="129" t="str">
        <f t="shared" si="48"/>
        <v>55x75</v>
      </c>
      <c r="G591" s="130" t="str">
        <f>CONCATENATE(C$588," ",D591,"x",E591)</f>
        <v>PERCALE_300_FILS_AVEC_POINT_BOURDON 55x75</v>
      </c>
      <c r="H591" s="157">
        <v>58.479532163742689</v>
      </c>
      <c r="I591" s="130"/>
    </row>
    <row r="592" spans="1:9" ht="16.5" thickBot="1" x14ac:dyDescent="0.3">
      <c r="A592" s="233"/>
      <c r="B592" s="229"/>
      <c r="C592" s="195"/>
      <c r="D592" s="128">
        <v>55</v>
      </c>
      <c r="E592" s="129">
        <v>92</v>
      </c>
      <c r="F592" s="129" t="str">
        <f t="shared" si="48"/>
        <v>55x92</v>
      </c>
      <c r="G592" s="130" t="str">
        <f>CONCATENATE(C$588," ",D592,"x",E592)</f>
        <v>PERCALE_300_FILS_AVEC_POINT_BOURDON 55x92</v>
      </c>
      <c r="H592" s="157">
        <v>73.684210526315795</v>
      </c>
      <c r="I592" s="130"/>
    </row>
    <row r="593" spans="1:9" x14ac:dyDescent="0.25">
      <c r="A593" s="233"/>
      <c r="B593" s="229"/>
      <c r="C593" s="193" t="s">
        <v>163</v>
      </c>
      <c r="D593" s="128">
        <v>50</v>
      </c>
      <c r="E593" s="129">
        <v>70</v>
      </c>
      <c r="F593" s="129" t="str">
        <f t="shared" si="48"/>
        <v>50x70</v>
      </c>
      <c r="G593" s="130" t="str">
        <f>CONCATENATE(C$593," ",D593,"x",E593)</f>
        <v>SATIN_RAYE_AVEC_POINT_BOURDON 50x70</v>
      </c>
      <c r="H593" s="157">
        <v>56.140350877192986</v>
      </c>
      <c r="I593" s="130"/>
    </row>
    <row r="594" spans="1:9" x14ac:dyDescent="0.25">
      <c r="A594" s="233"/>
      <c r="B594" s="229"/>
      <c r="C594" s="194"/>
      <c r="D594" s="128">
        <v>55</v>
      </c>
      <c r="E594" s="129">
        <v>72</v>
      </c>
      <c r="F594" s="129" t="str">
        <f t="shared" si="48"/>
        <v>55x72</v>
      </c>
      <c r="G594" s="130" t="str">
        <f>CONCATENATE(C$593," ",D594,"x",E594)</f>
        <v>SATIN_RAYE_AVEC_POINT_BOURDON 55x72</v>
      </c>
      <c r="H594" s="157">
        <v>58.479532163742689</v>
      </c>
      <c r="I594" s="130"/>
    </row>
    <row r="595" spans="1:9" x14ac:dyDescent="0.25">
      <c r="A595" s="233"/>
      <c r="B595" s="229"/>
      <c r="C595" s="194"/>
      <c r="D595" s="128">
        <v>62</v>
      </c>
      <c r="E595" s="129">
        <v>62</v>
      </c>
      <c r="F595" s="129" t="str">
        <f t="shared" si="48"/>
        <v>62x62</v>
      </c>
      <c r="G595" s="130" t="str">
        <f>CONCATENATE(C$593," ",D595,"x",E595)</f>
        <v>SATIN_RAYE_AVEC_POINT_BOURDON 62x62</v>
      </c>
      <c r="H595" s="157">
        <v>61.988304093567251</v>
      </c>
      <c r="I595" s="130"/>
    </row>
    <row r="596" spans="1:9" x14ac:dyDescent="0.25">
      <c r="A596" s="233"/>
      <c r="B596" s="229"/>
      <c r="C596" s="194"/>
      <c r="D596" s="128">
        <v>55</v>
      </c>
      <c r="E596" s="129">
        <v>75</v>
      </c>
      <c r="F596" s="129" t="str">
        <f t="shared" si="48"/>
        <v>55x75</v>
      </c>
      <c r="G596" s="130" t="str">
        <f>CONCATENATE(C$593," ",D596,"x",E596)</f>
        <v>SATIN_RAYE_AVEC_POINT_BOURDON 55x75</v>
      </c>
      <c r="H596" s="157">
        <v>58.479532163742689</v>
      </c>
      <c r="I596" s="130"/>
    </row>
    <row r="597" spans="1:9" ht="16.5" thickBot="1" x14ac:dyDescent="0.3">
      <c r="A597" s="234"/>
      <c r="B597" s="229"/>
      <c r="C597" s="195"/>
      <c r="D597" s="128">
        <v>55</v>
      </c>
      <c r="E597" s="129">
        <v>92</v>
      </c>
      <c r="F597" s="129" t="str">
        <f t="shared" si="48"/>
        <v>55x92</v>
      </c>
      <c r="G597" s="130" t="str">
        <f>CONCATENATE(C$593," ",D597,"x",E597)</f>
        <v>SATIN_RAYE_AVEC_POINT_BOURDON 55x92</v>
      </c>
      <c r="H597" s="157">
        <v>76.023391812865498</v>
      </c>
      <c r="I597" s="130"/>
    </row>
    <row r="598" spans="1:9" ht="16.5" hidden="1" thickBot="1" x14ac:dyDescent="0.3">
      <c r="A598" s="230" t="s">
        <v>34</v>
      </c>
      <c r="B598" s="235" t="s">
        <v>23</v>
      </c>
      <c r="C598" s="113" t="s">
        <v>185</v>
      </c>
      <c r="D598" s="114">
        <v>30</v>
      </c>
      <c r="E598" s="114">
        <v>30</v>
      </c>
      <c r="F598" s="114" t="str">
        <f t="shared" si="48"/>
        <v>30x30</v>
      </c>
      <c r="G598" s="115" t="str">
        <f>CONCATENATE(C$598," ",D598,"x",E598)</f>
        <v>LAVETTE_CARREE_600G 30x30</v>
      </c>
      <c r="H598" s="173">
        <v>7</v>
      </c>
      <c r="I598" s="114" t="s">
        <v>64</v>
      </c>
    </row>
    <row r="599" spans="1:9" ht="16.5" hidden="1" thickBot="1" x14ac:dyDescent="0.3">
      <c r="A599" s="230"/>
      <c r="B599" s="236"/>
      <c r="C599" s="116" t="s">
        <v>186</v>
      </c>
      <c r="D599" s="114">
        <v>30</v>
      </c>
      <c r="E599" s="114">
        <v>50</v>
      </c>
      <c r="F599" s="114" t="str">
        <f t="shared" si="48"/>
        <v>30x50</v>
      </c>
      <c r="G599" s="115" t="str">
        <f>CONCATENATE(C$598," ",D599,"x",E599)</f>
        <v>LAVETTE_CARREE_600G 30x50</v>
      </c>
      <c r="H599" s="173">
        <v>11.5</v>
      </c>
      <c r="I599" s="114" t="s">
        <v>65</v>
      </c>
    </row>
    <row r="600" spans="1:9" ht="16.5" hidden="1" thickBot="1" x14ac:dyDescent="0.3">
      <c r="A600" s="230"/>
      <c r="B600" s="235" t="s">
        <v>24</v>
      </c>
      <c r="C600" s="117" t="s">
        <v>164</v>
      </c>
      <c r="D600" s="114">
        <v>50</v>
      </c>
      <c r="E600" s="114">
        <v>70</v>
      </c>
      <c r="F600" s="114" t="str">
        <f t="shared" si="48"/>
        <v>50x70</v>
      </c>
      <c r="G600" s="115" t="str">
        <f t="shared" ref="G600:G613" si="49">CONCATENATE(C600," ",D600,"x",E600)</f>
        <v>SERVIETTE_DE_MAIN_385G 50x70</v>
      </c>
      <c r="H600" s="173">
        <v>15</v>
      </c>
      <c r="I600" s="114" t="s">
        <v>62</v>
      </c>
    </row>
    <row r="601" spans="1:9" ht="16.5" hidden="1" thickBot="1" x14ac:dyDescent="0.3">
      <c r="A601" s="230"/>
      <c r="B601" s="237"/>
      <c r="C601" s="112" t="s">
        <v>165</v>
      </c>
      <c r="D601" s="114">
        <v>50</v>
      </c>
      <c r="E601" s="114">
        <v>70</v>
      </c>
      <c r="F601" s="114" t="str">
        <f t="shared" si="48"/>
        <v>50x70</v>
      </c>
      <c r="G601" s="115" t="str">
        <f t="shared" si="49"/>
        <v>SERVIETTE_DE_MAIN_500G 50x70</v>
      </c>
      <c r="H601" s="173">
        <v>19</v>
      </c>
      <c r="I601" s="114" t="s">
        <v>62</v>
      </c>
    </row>
    <row r="602" spans="1:9" ht="16.5" hidden="1" thickBot="1" x14ac:dyDescent="0.3">
      <c r="A602" s="230"/>
      <c r="B602" s="237"/>
      <c r="C602" s="112" t="s">
        <v>166</v>
      </c>
      <c r="D602" s="114">
        <v>50</v>
      </c>
      <c r="E602" s="114">
        <v>90</v>
      </c>
      <c r="F602" s="114" t="str">
        <f t="shared" si="48"/>
        <v>50x90</v>
      </c>
      <c r="G602" s="115" t="str">
        <f t="shared" si="49"/>
        <v>SERVIETTE_DE_MAIN_XL_500G 50x90</v>
      </c>
      <c r="H602" s="173">
        <v>24.5</v>
      </c>
      <c r="I602" s="114" t="s">
        <v>63</v>
      </c>
    </row>
    <row r="603" spans="1:9" ht="16.5" hidden="1" thickBot="1" x14ac:dyDescent="0.3">
      <c r="A603" s="230"/>
      <c r="B603" s="237"/>
      <c r="C603" s="112" t="s">
        <v>167</v>
      </c>
      <c r="D603" s="114">
        <v>50</v>
      </c>
      <c r="E603" s="114">
        <v>90</v>
      </c>
      <c r="F603" s="114" t="str">
        <f t="shared" si="48"/>
        <v>50x90</v>
      </c>
      <c r="G603" s="115" t="str">
        <f t="shared" si="49"/>
        <v>SERVIETTE_DE_MAIN_600G 50x90</v>
      </c>
      <c r="H603" s="173">
        <v>31</v>
      </c>
      <c r="I603" s="114" t="s">
        <v>66</v>
      </c>
    </row>
    <row r="604" spans="1:9" ht="16.5" hidden="1" thickBot="1" x14ac:dyDescent="0.3">
      <c r="A604" s="230"/>
      <c r="B604" s="236"/>
      <c r="C604" s="118" t="s">
        <v>168</v>
      </c>
      <c r="D604" s="114">
        <v>50</v>
      </c>
      <c r="E604" s="114">
        <v>100</v>
      </c>
      <c r="F604" s="114" t="str">
        <f t="shared" si="48"/>
        <v>50x100</v>
      </c>
      <c r="G604" s="115" t="str">
        <f t="shared" si="49"/>
        <v>SERVIETTE_DE_MAIN_XL_600G 50x100</v>
      </c>
      <c r="H604" s="173">
        <v>35</v>
      </c>
      <c r="I604" s="114" t="s">
        <v>67</v>
      </c>
    </row>
    <row r="605" spans="1:9" x14ac:dyDescent="0.25">
      <c r="A605" s="230"/>
      <c r="B605" s="235" t="s">
        <v>93</v>
      </c>
      <c r="C605" s="119" t="s">
        <v>169</v>
      </c>
      <c r="D605" s="114">
        <v>70</v>
      </c>
      <c r="E605" s="114">
        <v>130</v>
      </c>
      <c r="F605" s="114" t="str">
        <f t="shared" si="48"/>
        <v>70x130</v>
      </c>
      <c r="G605" s="115" t="str">
        <f t="shared" si="49"/>
        <v>DRAP_DE_BAIN_385G 70x130</v>
      </c>
      <c r="H605" s="174">
        <v>38.5</v>
      </c>
      <c r="I605" s="114"/>
    </row>
    <row r="606" spans="1:9" hidden="1" x14ac:dyDescent="0.25">
      <c r="A606" s="230"/>
      <c r="B606" s="237"/>
      <c r="C606" s="120" t="s">
        <v>170</v>
      </c>
      <c r="D606" s="114">
        <v>70</v>
      </c>
      <c r="E606" s="114">
        <v>130</v>
      </c>
      <c r="F606" s="114" t="str">
        <f t="shared" si="48"/>
        <v>70x130</v>
      </c>
      <c r="G606" s="115" t="str">
        <f t="shared" si="49"/>
        <v>DRAP_DE_BAIN_500G 70x130</v>
      </c>
      <c r="H606" s="173">
        <v>46.5</v>
      </c>
      <c r="I606" s="114" t="s">
        <v>68</v>
      </c>
    </row>
    <row r="607" spans="1:9" hidden="1" x14ac:dyDescent="0.25">
      <c r="A607" s="230"/>
      <c r="B607" s="237"/>
      <c r="C607" s="120" t="s">
        <v>171</v>
      </c>
      <c r="D607" s="114">
        <v>90</v>
      </c>
      <c r="E607" s="114">
        <v>140</v>
      </c>
      <c r="F607" s="114" t="str">
        <f t="shared" si="48"/>
        <v>90x140</v>
      </c>
      <c r="G607" s="115" t="str">
        <f t="shared" si="49"/>
        <v>DRAP_DE_BAIN_XL_500G 90x140</v>
      </c>
      <c r="H607" s="173">
        <v>63.5</v>
      </c>
      <c r="I607" s="114" t="s">
        <v>69</v>
      </c>
    </row>
    <row r="608" spans="1:9" hidden="1" x14ac:dyDescent="0.25">
      <c r="A608" s="230"/>
      <c r="B608" s="237"/>
      <c r="C608" s="120" t="s">
        <v>172</v>
      </c>
      <c r="D608" s="114">
        <v>90</v>
      </c>
      <c r="E608" s="114">
        <v>140</v>
      </c>
      <c r="F608" s="114" t="str">
        <f t="shared" si="48"/>
        <v>90x140</v>
      </c>
      <c r="G608" s="115" t="str">
        <f t="shared" si="49"/>
        <v>DRAP_DE_BAIN_600G 90x140</v>
      </c>
      <c r="H608" s="173">
        <v>82.5</v>
      </c>
      <c r="I608" s="114" t="s">
        <v>70</v>
      </c>
    </row>
    <row r="609" spans="1:9" ht="16.5" hidden="1" thickBot="1" x14ac:dyDescent="0.3">
      <c r="A609" s="230"/>
      <c r="B609" s="236"/>
      <c r="C609" s="121" t="s">
        <v>173</v>
      </c>
      <c r="D609" s="114">
        <v>100</v>
      </c>
      <c r="E609" s="114">
        <v>150</v>
      </c>
      <c r="F609" s="114" t="str">
        <f t="shared" si="48"/>
        <v>100x150</v>
      </c>
      <c r="G609" s="115" t="str">
        <f t="shared" si="49"/>
        <v>DRAP_DE_BAIN_XL_600G 100x150</v>
      </c>
      <c r="H609" s="173">
        <v>99.5</v>
      </c>
      <c r="I609" s="114" t="s">
        <v>71</v>
      </c>
    </row>
    <row r="610" spans="1:9" hidden="1" x14ac:dyDescent="0.25">
      <c r="A610" s="230"/>
      <c r="B610" s="235" t="s">
        <v>25</v>
      </c>
      <c r="C610" s="119" t="s">
        <v>174</v>
      </c>
      <c r="D610" s="114">
        <v>50</v>
      </c>
      <c r="E610" s="114">
        <v>70</v>
      </c>
      <c r="F610" s="114" t="str">
        <f t="shared" si="48"/>
        <v>50x70</v>
      </c>
      <c r="G610" s="115" t="str">
        <f t="shared" si="49"/>
        <v>TAPIS_DE_BAIN_600GR 50x70</v>
      </c>
      <c r="H610" s="173">
        <v>25</v>
      </c>
      <c r="I610" s="114" t="s">
        <v>73</v>
      </c>
    </row>
    <row r="611" spans="1:9" hidden="1" x14ac:dyDescent="0.25">
      <c r="A611" s="230"/>
      <c r="B611" s="237"/>
      <c r="C611" s="120" t="s">
        <v>175</v>
      </c>
      <c r="D611" s="114">
        <v>50</v>
      </c>
      <c r="E611" s="114">
        <v>70</v>
      </c>
      <c r="F611" s="114" t="str">
        <f t="shared" si="48"/>
        <v>50x70</v>
      </c>
      <c r="G611" s="115" t="str">
        <f t="shared" si="49"/>
        <v>TAPIS_DE_BAIN_700GR 50x70</v>
      </c>
      <c r="H611" s="173">
        <v>28</v>
      </c>
      <c r="I611" s="114" t="s">
        <v>72</v>
      </c>
    </row>
    <row r="612" spans="1:9" hidden="1" x14ac:dyDescent="0.25">
      <c r="A612" s="230"/>
      <c r="B612" s="237"/>
      <c r="C612" s="120" t="s">
        <v>176</v>
      </c>
      <c r="D612" s="114">
        <v>50</v>
      </c>
      <c r="E612" s="114">
        <v>70</v>
      </c>
      <c r="F612" s="114" t="str">
        <f t="shared" si="48"/>
        <v>50x70</v>
      </c>
      <c r="G612" s="115" t="str">
        <f t="shared" si="49"/>
        <v>TAPIS_DE_BAIN_750GR 50x70</v>
      </c>
      <c r="H612" s="173">
        <v>29.5</v>
      </c>
      <c r="I612" s="114" t="s">
        <v>72</v>
      </c>
    </row>
    <row r="613" spans="1:9" ht="16.5" hidden="1" thickBot="1" x14ac:dyDescent="0.3">
      <c r="A613" s="230"/>
      <c r="B613" s="236"/>
      <c r="C613" s="121" t="s">
        <v>177</v>
      </c>
      <c r="D613" s="114">
        <v>55</v>
      </c>
      <c r="E613" s="114">
        <v>85</v>
      </c>
      <c r="F613" s="114" t="str">
        <f t="shared" si="48"/>
        <v>55x85</v>
      </c>
      <c r="G613" s="115" t="str">
        <f t="shared" si="49"/>
        <v>TAPIS_DE_BAIN_850GR 55x85</v>
      </c>
      <c r="H613" s="173">
        <v>43.5</v>
      </c>
      <c r="I613" s="114" t="s">
        <v>74</v>
      </c>
    </row>
    <row r="614" spans="1:9" hidden="1" x14ac:dyDescent="0.25">
      <c r="A614" s="230"/>
      <c r="B614" s="235" t="s">
        <v>75</v>
      </c>
      <c r="C614" s="122" t="s">
        <v>576</v>
      </c>
      <c r="D614" s="115"/>
      <c r="E614" s="115"/>
      <c r="F614" s="114" t="s">
        <v>574</v>
      </c>
      <c r="G614" s="115" t="s">
        <v>577</v>
      </c>
      <c r="H614" s="173">
        <v>225</v>
      </c>
      <c r="I614" s="114" t="s">
        <v>76</v>
      </c>
    </row>
    <row r="615" spans="1:9" hidden="1" x14ac:dyDescent="0.25">
      <c r="A615" s="230"/>
      <c r="B615" s="237"/>
      <c r="C615" s="123" t="s">
        <v>576</v>
      </c>
      <c r="D615" s="115"/>
      <c r="E615" s="115"/>
      <c r="F615" s="114" t="s">
        <v>575</v>
      </c>
      <c r="G615" s="115" t="s">
        <v>578</v>
      </c>
      <c r="H615" s="173">
        <v>225</v>
      </c>
      <c r="I615" s="114" t="s">
        <v>79</v>
      </c>
    </row>
    <row r="616" spans="1:9" hidden="1" x14ac:dyDescent="0.25">
      <c r="A616" s="230"/>
      <c r="B616" s="237"/>
      <c r="C616" s="120" t="s">
        <v>579</v>
      </c>
      <c r="D616" s="115"/>
      <c r="E616" s="115"/>
      <c r="F616" s="114" t="s">
        <v>574</v>
      </c>
      <c r="G616" s="115" t="s">
        <v>581</v>
      </c>
      <c r="H616" s="173">
        <v>270</v>
      </c>
      <c r="I616" s="114" t="s">
        <v>81</v>
      </c>
    </row>
    <row r="617" spans="1:9" hidden="1" x14ac:dyDescent="0.25">
      <c r="A617" s="230"/>
      <c r="B617" s="237"/>
      <c r="C617" s="120" t="s">
        <v>579</v>
      </c>
      <c r="D617" s="115"/>
      <c r="E617" s="115"/>
      <c r="F617" s="114" t="s">
        <v>575</v>
      </c>
      <c r="G617" s="115" t="s">
        <v>582</v>
      </c>
      <c r="H617" s="173">
        <v>270</v>
      </c>
      <c r="I617" s="114" t="s">
        <v>83</v>
      </c>
    </row>
    <row r="618" spans="1:9" x14ac:dyDescent="0.25">
      <c r="A618" s="230"/>
      <c r="B618" s="237"/>
      <c r="C618" s="120" t="s">
        <v>580</v>
      </c>
      <c r="D618" s="115"/>
      <c r="E618" s="115"/>
      <c r="F618" s="114" t="s">
        <v>574</v>
      </c>
      <c r="G618" s="115" t="s">
        <v>583</v>
      </c>
      <c r="H618" s="174">
        <v>295</v>
      </c>
      <c r="I618" s="114"/>
    </row>
    <row r="619" spans="1:9" ht="16.5" thickBot="1" x14ac:dyDescent="0.3">
      <c r="A619" s="230"/>
      <c r="B619" s="236"/>
      <c r="C619" s="121" t="s">
        <v>580</v>
      </c>
      <c r="D619" s="115"/>
      <c r="E619" s="115"/>
      <c r="F619" s="114" t="s">
        <v>575</v>
      </c>
      <c r="G619" s="115" t="s">
        <v>584</v>
      </c>
      <c r="H619" s="174">
        <v>295</v>
      </c>
      <c r="I619" s="114"/>
    </row>
    <row r="620" spans="1:9" hidden="1" x14ac:dyDescent="0.25">
      <c r="A620" s="230"/>
      <c r="B620" s="235" t="s">
        <v>27</v>
      </c>
      <c r="C620" s="119" t="s">
        <v>187</v>
      </c>
      <c r="D620" s="114">
        <v>100</v>
      </c>
      <c r="E620" s="114">
        <v>150</v>
      </c>
      <c r="F620" s="114" t="str">
        <f t="shared" si="48"/>
        <v>100x150</v>
      </c>
      <c r="G620" s="115" t="str">
        <f>CONCATENATE(C620," ",D620,"x",E620)</f>
        <v>SERVIETTE_PISCINE_600G_BLEU 100x150</v>
      </c>
      <c r="H620" s="173"/>
      <c r="I620" s="114" t="s">
        <v>86</v>
      </c>
    </row>
    <row r="621" spans="1:9" hidden="1" x14ac:dyDescent="0.25">
      <c r="A621" s="230"/>
      <c r="B621" s="237"/>
      <c r="C621" s="120" t="s">
        <v>188</v>
      </c>
      <c r="D621" s="114">
        <v>100</v>
      </c>
      <c r="E621" s="114">
        <v>150</v>
      </c>
      <c r="F621" s="114" t="str">
        <f t="shared" si="48"/>
        <v>100x150</v>
      </c>
      <c r="G621" s="115" t="str">
        <f t="shared" ref="G621:G626" si="50">CONCATENATE(C621," ",D621,"x",E621)</f>
        <v>SERVIETTE_PISCINE_600G_BEIGE 100x150</v>
      </c>
      <c r="H621" s="173"/>
      <c r="I621" s="114" t="s">
        <v>87</v>
      </c>
    </row>
    <row r="622" spans="1:9" hidden="1" x14ac:dyDescent="0.25">
      <c r="A622" s="230"/>
      <c r="B622" s="237"/>
      <c r="C622" s="120" t="s">
        <v>189</v>
      </c>
      <c r="D622" s="114">
        <v>100</v>
      </c>
      <c r="E622" s="114">
        <v>150</v>
      </c>
      <c r="F622" s="114" t="str">
        <f t="shared" si="48"/>
        <v>100x150</v>
      </c>
      <c r="G622" s="115" t="str">
        <f t="shared" si="50"/>
        <v>SERVIETTE_PISCINE_600G_ORANGE 100x150</v>
      </c>
      <c r="H622" s="173"/>
      <c r="I622" s="114" t="s">
        <v>88</v>
      </c>
    </row>
    <row r="623" spans="1:9" hidden="1" x14ac:dyDescent="0.25">
      <c r="A623" s="230"/>
      <c r="B623" s="237"/>
      <c r="C623" s="120" t="s">
        <v>190</v>
      </c>
      <c r="D623" s="114">
        <v>90</v>
      </c>
      <c r="E623" s="114">
        <v>200</v>
      </c>
      <c r="F623" s="114" t="str">
        <f t="shared" si="48"/>
        <v>90x200</v>
      </c>
      <c r="G623" s="115" t="str">
        <f t="shared" si="50"/>
        <v>SERVIETTE_PISCINE_480G_BEIGE 90x200</v>
      </c>
      <c r="H623" s="173">
        <v>135</v>
      </c>
      <c r="I623" s="114" t="s">
        <v>89</v>
      </c>
    </row>
    <row r="624" spans="1:9" hidden="1" x14ac:dyDescent="0.25">
      <c r="A624" s="230"/>
      <c r="B624" s="237"/>
      <c r="C624" s="120" t="s">
        <v>191</v>
      </c>
      <c r="D624" s="114">
        <v>90</v>
      </c>
      <c r="E624" s="114">
        <v>200</v>
      </c>
      <c r="F624" s="114" t="str">
        <f t="shared" si="48"/>
        <v>90x200</v>
      </c>
      <c r="G624" s="115" t="str">
        <f t="shared" si="50"/>
        <v>SERVIETTE_PISCINE_480G_BLEU 90x200</v>
      </c>
      <c r="H624" s="173">
        <v>135</v>
      </c>
      <c r="I624" s="114" t="s">
        <v>90</v>
      </c>
    </row>
    <row r="625" spans="1:9" hidden="1" x14ac:dyDescent="0.25">
      <c r="A625" s="230"/>
      <c r="B625" s="237"/>
      <c r="C625" s="120" t="s">
        <v>192</v>
      </c>
      <c r="D625" s="114">
        <v>80</v>
      </c>
      <c r="E625" s="114">
        <v>160</v>
      </c>
      <c r="F625" s="114" t="str">
        <f t="shared" si="48"/>
        <v>80x160</v>
      </c>
      <c r="G625" s="115" t="str">
        <f t="shared" si="50"/>
        <v>SERVIETTE_PISCINE_400G_BEIGE 80x160</v>
      </c>
      <c r="H625" s="173">
        <v>85</v>
      </c>
      <c r="I625" s="114" t="s">
        <v>91</v>
      </c>
    </row>
    <row r="626" spans="1:9" ht="16.5" hidden="1" thickBot="1" x14ac:dyDescent="0.3">
      <c r="A626" s="231"/>
      <c r="B626" s="236"/>
      <c r="C626" s="121" t="s">
        <v>193</v>
      </c>
      <c r="D626" s="114">
        <v>80</v>
      </c>
      <c r="E626" s="114">
        <v>160</v>
      </c>
      <c r="F626" s="114" t="str">
        <f t="shared" si="48"/>
        <v>80x160</v>
      </c>
      <c r="G626" s="115" t="str">
        <f t="shared" si="50"/>
        <v>SERVIETTE_PISCINE_400G_BLEU 80x160</v>
      </c>
      <c r="H626" s="173">
        <v>85</v>
      </c>
      <c r="I626" s="114" t="s">
        <v>92</v>
      </c>
    </row>
  </sheetData>
  <autoFilter ref="A1:I626">
    <filterColumn colId="8">
      <filters blank="1"/>
    </filterColumn>
  </autoFilter>
  <mergeCells count="72">
    <mergeCell ref="B523:B597"/>
    <mergeCell ref="A598:A626"/>
    <mergeCell ref="A190:A597"/>
    <mergeCell ref="B598:B599"/>
    <mergeCell ref="B600:B604"/>
    <mergeCell ref="B605:B609"/>
    <mergeCell ref="B610:B613"/>
    <mergeCell ref="B614:B619"/>
    <mergeCell ref="B620:B626"/>
    <mergeCell ref="C573:C577"/>
    <mergeCell ref="C578:C582"/>
    <mergeCell ref="C583:C587"/>
    <mergeCell ref="C588:C592"/>
    <mergeCell ref="C593:C597"/>
    <mergeCell ref="C548:C552"/>
    <mergeCell ref="C553:C557"/>
    <mergeCell ref="C558:C562"/>
    <mergeCell ref="C563:C567"/>
    <mergeCell ref="C568:C572"/>
    <mergeCell ref="C523:C527"/>
    <mergeCell ref="C528:C532"/>
    <mergeCell ref="C533:C537"/>
    <mergeCell ref="C538:C542"/>
    <mergeCell ref="C543:C547"/>
    <mergeCell ref="C463:C477"/>
    <mergeCell ref="C388:C392"/>
    <mergeCell ref="C393:C419"/>
    <mergeCell ref="C364:C366"/>
    <mergeCell ref="C367:C377"/>
    <mergeCell ref="C378:C387"/>
    <mergeCell ref="C356:C363"/>
    <mergeCell ref="B324:B363"/>
    <mergeCell ref="C332:C339"/>
    <mergeCell ref="C340:C347"/>
    <mergeCell ref="C448:C462"/>
    <mergeCell ref="C91:C106"/>
    <mergeCell ref="C123:C138"/>
    <mergeCell ref="C139:C152"/>
    <mergeCell ref="C74:C90"/>
    <mergeCell ref="A2:A189"/>
    <mergeCell ref="B2:B138"/>
    <mergeCell ref="B139:B186"/>
    <mergeCell ref="C2:C14"/>
    <mergeCell ref="C15:C28"/>
    <mergeCell ref="C29:C42"/>
    <mergeCell ref="C43:C56"/>
    <mergeCell ref="C57:C73"/>
    <mergeCell ref="C173:C186"/>
    <mergeCell ref="C153:C166"/>
    <mergeCell ref="C167:C172"/>
    <mergeCell ref="C107:C122"/>
    <mergeCell ref="C478:C492"/>
    <mergeCell ref="B388:B492"/>
    <mergeCell ref="B190:B251"/>
    <mergeCell ref="C252:C269"/>
    <mergeCell ref="C217:C229"/>
    <mergeCell ref="C230:C240"/>
    <mergeCell ref="C241:C251"/>
    <mergeCell ref="B252:B323"/>
    <mergeCell ref="C306:C323"/>
    <mergeCell ref="C324:C331"/>
    <mergeCell ref="C270:C287"/>
    <mergeCell ref="C288:C305"/>
    <mergeCell ref="B364:B387"/>
    <mergeCell ref="C190:C203"/>
    <mergeCell ref="C204:C216"/>
    <mergeCell ref="C348:C355"/>
    <mergeCell ref="C493:C498"/>
    <mergeCell ref="C499:C504"/>
    <mergeCell ref="C505:C510"/>
    <mergeCell ref="C511:C516"/>
    <mergeCell ref="B493:B5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5" tint="0.39997558519241921"/>
  </sheetPr>
  <dimension ref="A1:N68"/>
  <sheetViews>
    <sheetView tabSelected="1" topLeftCell="A5" zoomScale="90" zoomScaleNormal="90" workbookViewId="0">
      <selection activeCell="C17" sqref="C17"/>
    </sheetView>
  </sheetViews>
  <sheetFormatPr baseColWidth="10" defaultRowHeight="15.75" x14ac:dyDescent="0.25"/>
  <cols>
    <col min="1" max="1" width="13.5" customWidth="1"/>
    <col min="2" max="2" width="20.75" customWidth="1"/>
    <col min="3" max="3" width="37.625" customWidth="1"/>
    <col min="4" max="4" width="22.75" customWidth="1"/>
    <col min="5" max="5" width="27.625" customWidth="1"/>
    <col min="6" max="6" width="32.5" bestFit="1" customWidth="1"/>
    <col min="7" max="7" width="22" customWidth="1"/>
    <col min="8" max="8" width="27.125" bestFit="1" customWidth="1"/>
    <col min="9" max="11" width="27.125" customWidth="1"/>
    <col min="13" max="13" width="20.125" bestFit="1" customWidth="1"/>
  </cols>
  <sheetData>
    <row r="1" spans="1:14" ht="23.25" customHeight="1" x14ac:dyDescent="0.25">
      <c r="A1" s="239" t="s">
        <v>194</v>
      </c>
      <c r="B1" s="240"/>
      <c r="C1" s="240"/>
      <c r="D1" s="240"/>
      <c r="E1" s="240"/>
      <c r="F1" s="240"/>
      <c r="G1" s="241"/>
      <c r="H1" s="110"/>
      <c r="I1" s="110"/>
      <c r="J1" s="110"/>
      <c r="K1" s="110"/>
      <c r="L1" s="110"/>
      <c r="M1" s="110"/>
      <c r="N1" s="110"/>
    </row>
    <row r="2" spans="1:14" ht="21" customHeight="1" x14ac:dyDescent="0.25">
      <c r="A2" s="242"/>
      <c r="B2" s="243"/>
      <c r="C2" s="243"/>
      <c r="D2" s="243"/>
      <c r="E2" s="243"/>
      <c r="F2" s="243"/>
      <c r="G2" s="244"/>
      <c r="H2" s="110"/>
      <c r="I2" s="110"/>
      <c r="J2" s="110"/>
      <c r="K2" s="110"/>
      <c r="L2" s="110"/>
      <c r="M2" s="110"/>
      <c r="N2" s="110"/>
    </row>
    <row r="3" spans="1:14" ht="32.25" customHeight="1" x14ac:dyDescent="0.25">
      <c r="A3" s="160"/>
      <c r="B3" s="97"/>
      <c r="C3" s="97"/>
      <c r="D3" s="96"/>
      <c r="E3" s="96"/>
      <c r="F3" s="96"/>
      <c r="G3" s="161"/>
      <c r="H3" s="110"/>
      <c r="I3" s="110"/>
      <c r="J3" s="110"/>
      <c r="K3" s="110"/>
      <c r="L3" s="110"/>
      <c r="M3" s="110"/>
      <c r="N3" s="110"/>
    </row>
    <row r="4" spans="1:14" ht="29.25" customHeight="1" x14ac:dyDescent="0.25">
      <c r="A4" s="160"/>
      <c r="B4" s="111" t="s">
        <v>8</v>
      </c>
      <c r="C4" s="167" t="s">
        <v>12</v>
      </c>
      <c r="D4" s="96"/>
      <c r="E4" s="111" t="s">
        <v>102</v>
      </c>
      <c r="F4" s="167" t="s">
        <v>587</v>
      </c>
      <c r="G4" s="161"/>
      <c r="H4" s="110"/>
      <c r="I4" s="110"/>
      <c r="J4" s="110"/>
      <c r="K4" s="110"/>
      <c r="L4" s="110"/>
      <c r="M4" s="110"/>
      <c r="N4" s="110"/>
    </row>
    <row r="5" spans="1:14" ht="20.25" customHeight="1" x14ac:dyDescent="0.25">
      <c r="A5" s="160"/>
      <c r="B5" s="96"/>
      <c r="C5" s="96"/>
      <c r="D5" s="96"/>
      <c r="E5" s="96"/>
      <c r="F5" s="96"/>
      <c r="G5" s="161"/>
      <c r="H5" s="110"/>
      <c r="I5" s="110"/>
      <c r="J5" s="110"/>
      <c r="K5" s="110"/>
      <c r="L5" s="110"/>
      <c r="M5" s="110"/>
      <c r="N5" s="110"/>
    </row>
    <row r="6" spans="1:14" ht="28.5" customHeight="1" x14ac:dyDescent="0.25">
      <c r="A6" s="160"/>
      <c r="B6" s="111" t="s">
        <v>9</v>
      </c>
      <c r="C6" s="166" t="s">
        <v>6</v>
      </c>
      <c r="D6" s="96"/>
      <c r="E6" s="111" t="s">
        <v>572</v>
      </c>
      <c r="F6" s="167">
        <v>1</v>
      </c>
      <c r="G6" s="161"/>
      <c r="H6" s="110"/>
      <c r="I6" s="110"/>
      <c r="J6" s="110"/>
      <c r="K6" s="110"/>
      <c r="L6" s="110"/>
      <c r="M6" s="110"/>
      <c r="N6" s="110"/>
    </row>
    <row r="7" spans="1:14" ht="15.75" customHeight="1" x14ac:dyDescent="0.25">
      <c r="A7" s="160"/>
      <c r="B7" s="96"/>
      <c r="C7" s="96"/>
      <c r="D7" s="96"/>
      <c r="E7" s="96"/>
      <c r="F7" s="96"/>
      <c r="G7" s="161"/>
      <c r="H7" s="110"/>
      <c r="I7" s="110"/>
      <c r="J7" s="110"/>
      <c r="K7" s="110"/>
      <c r="L7" s="110"/>
      <c r="M7" s="110"/>
      <c r="N7" s="110"/>
    </row>
    <row r="8" spans="1:14" ht="34.5" customHeight="1" x14ac:dyDescent="0.25">
      <c r="A8" s="160"/>
      <c r="B8" s="111" t="s">
        <v>28</v>
      </c>
      <c r="C8" s="175" t="s">
        <v>104</v>
      </c>
      <c r="D8" s="96"/>
      <c r="E8" s="111" t="s">
        <v>195</v>
      </c>
      <c r="F8" s="167" t="s">
        <v>39</v>
      </c>
      <c r="G8" s="161"/>
      <c r="H8" s="110"/>
      <c r="I8" s="110"/>
      <c r="J8" s="110"/>
      <c r="K8" s="110"/>
      <c r="L8" s="110"/>
      <c r="M8" s="176" t="s">
        <v>15</v>
      </c>
      <c r="N8" s="110"/>
    </row>
    <row r="9" spans="1:14" ht="15.75" customHeight="1" x14ac:dyDescent="0.25">
      <c r="A9" s="160"/>
      <c r="B9" s="96"/>
      <c r="C9" s="96"/>
      <c r="D9" s="96"/>
      <c r="E9" s="96"/>
      <c r="F9" s="96"/>
      <c r="G9" s="179"/>
      <c r="H9" s="110"/>
      <c r="I9" s="110"/>
      <c r="J9" s="110"/>
      <c r="K9" s="110"/>
      <c r="L9" s="110"/>
      <c r="M9" s="176" t="s">
        <v>96</v>
      </c>
      <c r="N9" s="110"/>
    </row>
    <row r="10" spans="1:14" ht="30" customHeight="1" x14ac:dyDescent="0.25">
      <c r="A10" s="160"/>
      <c r="B10" s="111" t="s">
        <v>586</v>
      </c>
      <c r="C10" s="175"/>
      <c r="D10" s="96"/>
      <c r="E10" s="96"/>
      <c r="F10" s="96"/>
      <c r="G10" s="179"/>
      <c r="H10" s="110"/>
      <c r="I10" s="110"/>
      <c r="J10" s="110"/>
      <c r="K10" s="110"/>
      <c r="L10" s="110"/>
      <c r="M10" s="176" t="s">
        <v>97</v>
      </c>
      <c r="N10" s="110"/>
    </row>
    <row r="11" spans="1:14" ht="12.75" customHeight="1" x14ac:dyDescent="0.25">
      <c r="A11" s="160"/>
      <c r="B11" s="96"/>
      <c r="C11" s="96"/>
      <c r="D11" s="96"/>
      <c r="E11" s="96"/>
      <c r="F11" s="96"/>
      <c r="G11" s="179"/>
      <c r="H11" s="110"/>
      <c r="I11" s="110"/>
      <c r="J11" s="110"/>
      <c r="K11" s="110"/>
      <c r="L11" s="110"/>
      <c r="M11" s="176" t="s">
        <v>98</v>
      </c>
      <c r="N11" s="110"/>
    </row>
    <row r="12" spans="1:14" ht="11.25" customHeight="1" x14ac:dyDescent="0.25">
      <c r="A12" s="160"/>
      <c r="B12" s="96"/>
      <c r="C12" s="96"/>
      <c r="D12" s="96"/>
      <c r="E12" s="96"/>
      <c r="F12" s="96"/>
      <c r="G12" s="179"/>
      <c r="H12" s="110"/>
      <c r="I12" s="110"/>
      <c r="J12" s="110"/>
      <c r="K12" s="110"/>
      <c r="L12" s="110"/>
      <c r="M12" s="176" t="s">
        <v>19</v>
      </c>
      <c r="N12" s="110"/>
    </row>
    <row r="13" spans="1:14" ht="29.25" customHeight="1" x14ac:dyDescent="0.25">
      <c r="A13" s="160"/>
      <c r="B13" s="96"/>
      <c r="C13" s="178"/>
      <c r="D13" s="96"/>
      <c r="E13" s="96"/>
      <c r="F13" s="96"/>
      <c r="G13" s="179"/>
      <c r="H13" s="110"/>
      <c r="I13" s="110"/>
      <c r="J13" s="110"/>
      <c r="K13" s="110"/>
      <c r="L13" s="110"/>
      <c r="M13" s="176" t="s">
        <v>21</v>
      </c>
      <c r="N13" s="110"/>
    </row>
    <row r="14" spans="1:14" ht="19.5" customHeight="1" x14ac:dyDescent="0.25">
      <c r="A14" s="160"/>
      <c r="B14" s="96"/>
      <c r="C14" s="96"/>
      <c r="D14" s="96"/>
      <c r="E14" s="96"/>
      <c r="F14" s="96"/>
      <c r="G14" s="179"/>
      <c r="H14" s="110"/>
      <c r="I14" s="110"/>
      <c r="J14" s="110"/>
      <c r="K14" s="110"/>
      <c r="L14" s="110"/>
      <c r="M14" s="176" t="s">
        <v>99</v>
      </c>
      <c r="N14" s="110"/>
    </row>
    <row r="15" spans="1:14" ht="19.5" customHeight="1" x14ac:dyDescent="0.25">
      <c r="A15" s="160"/>
      <c r="B15" s="96"/>
      <c r="C15" s="96"/>
      <c r="D15" s="96"/>
      <c r="E15" s="96"/>
      <c r="F15" s="96"/>
      <c r="G15" s="179"/>
      <c r="H15" s="110"/>
      <c r="I15" s="110"/>
      <c r="J15" s="110"/>
      <c r="K15" s="110"/>
      <c r="L15" s="110"/>
      <c r="N15" s="110"/>
    </row>
    <row r="16" spans="1:14" ht="19.5" customHeight="1" x14ac:dyDescent="0.25">
      <c r="A16" s="160"/>
      <c r="B16" s="96"/>
      <c r="C16" s="96"/>
      <c r="D16" s="96"/>
      <c r="E16" s="96"/>
      <c r="F16" s="96"/>
      <c r="G16" s="179"/>
      <c r="H16" s="110"/>
      <c r="I16" s="110"/>
      <c r="J16" s="110"/>
      <c r="K16" s="110"/>
      <c r="L16" s="110"/>
      <c r="M16" s="110"/>
      <c r="N16" s="110"/>
    </row>
    <row r="17" spans="1:14" ht="19.5" customHeight="1" x14ac:dyDescent="0.25">
      <c r="A17" s="160"/>
      <c r="B17" s="96"/>
      <c r="C17" s="96"/>
      <c r="D17" s="96"/>
      <c r="E17" s="96"/>
      <c r="F17" s="96"/>
      <c r="G17" s="179"/>
      <c r="H17" s="110"/>
      <c r="I17" s="110"/>
      <c r="J17" s="110"/>
      <c r="K17" s="110"/>
      <c r="L17" s="110"/>
      <c r="M17" s="110"/>
      <c r="N17" s="110"/>
    </row>
    <row r="18" spans="1:14" ht="19.5" customHeight="1" x14ac:dyDescent="0.25">
      <c r="A18" s="160"/>
      <c r="B18" s="96"/>
      <c r="C18" s="96"/>
      <c r="D18" s="96"/>
      <c r="E18" s="96"/>
      <c r="F18" s="96"/>
      <c r="G18" s="179"/>
      <c r="H18" s="110"/>
      <c r="I18" s="110"/>
      <c r="J18" s="110"/>
      <c r="K18" s="110"/>
      <c r="L18" s="110"/>
      <c r="M18" s="110"/>
      <c r="N18" s="110"/>
    </row>
    <row r="19" spans="1:14" ht="19.5" customHeight="1" x14ac:dyDescent="0.25">
      <c r="A19" s="160"/>
      <c r="B19" s="96"/>
      <c r="C19" s="96"/>
      <c r="D19" s="96"/>
      <c r="E19" s="96"/>
      <c r="F19" s="96"/>
      <c r="G19" s="179"/>
      <c r="H19" s="110"/>
      <c r="I19" s="110"/>
      <c r="J19" s="110"/>
      <c r="K19" s="110"/>
      <c r="L19" s="110"/>
      <c r="M19" s="110"/>
      <c r="N19" s="110"/>
    </row>
    <row r="20" spans="1:14" ht="19.5" customHeight="1" x14ac:dyDescent="0.25">
      <c r="A20" s="160"/>
      <c r="B20" s="96"/>
      <c r="C20" s="96"/>
      <c r="D20" s="96"/>
      <c r="E20" s="96"/>
      <c r="F20" s="96"/>
      <c r="G20" s="179"/>
      <c r="H20" s="110"/>
      <c r="I20" s="110"/>
      <c r="J20" s="110"/>
      <c r="K20" s="110"/>
      <c r="L20" s="110"/>
      <c r="M20" s="110"/>
      <c r="N20" s="110"/>
    </row>
    <row r="21" spans="1:14" ht="19.5" customHeight="1" x14ac:dyDescent="0.25">
      <c r="A21" s="160"/>
      <c r="B21" s="96"/>
      <c r="C21" s="96"/>
      <c r="D21" s="96"/>
      <c r="E21" s="96"/>
      <c r="F21" s="96"/>
      <c r="G21" s="161"/>
      <c r="H21" s="110"/>
      <c r="I21" s="110"/>
      <c r="J21" s="110"/>
      <c r="K21" s="110"/>
      <c r="L21" s="110"/>
      <c r="M21" s="110"/>
      <c r="N21" s="110"/>
    </row>
    <row r="22" spans="1:14" ht="19.5" customHeight="1" x14ac:dyDescent="0.25">
      <c r="A22" s="160"/>
      <c r="B22" s="96"/>
      <c r="C22" s="96"/>
      <c r="D22" s="96"/>
      <c r="E22" s="96"/>
      <c r="F22" s="96"/>
      <c r="G22" s="161"/>
      <c r="H22" s="110"/>
      <c r="I22" s="110"/>
      <c r="J22" s="110"/>
      <c r="K22" s="110"/>
      <c r="L22" s="110"/>
      <c r="M22" s="110"/>
      <c r="N22" s="110"/>
    </row>
    <row r="23" spans="1:14" ht="19.5" customHeight="1" x14ac:dyDescent="0.25">
      <c r="A23" s="160"/>
      <c r="B23" s="96"/>
      <c r="C23" s="96"/>
      <c r="D23" s="96"/>
      <c r="E23" s="96"/>
      <c r="F23" s="96"/>
      <c r="G23" s="161"/>
      <c r="H23" s="110"/>
      <c r="I23" s="110"/>
      <c r="J23" s="110"/>
      <c r="K23" s="110"/>
      <c r="L23" s="110"/>
      <c r="M23" s="110"/>
      <c r="N23" s="110"/>
    </row>
    <row r="24" spans="1:14" ht="20.25" customHeight="1" x14ac:dyDescent="0.3">
      <c r="A24" s="160"/>
      <c r="B24" s="96"/>
      <c r="C24" s="245" t="s">
        <v>224</v>
      </c>
      <c r="D24" s="245"/>
      <c r="E24" s="245"/>
      <c r="F24" s="96"/>
      <c r="G24" s="161"/>
      <c r="H24" s="110"/>
      <c r="I24" s="110"/>
      <c r="J24" s="110"/>
      <c r="K24" s="110"/>
      <c r="L24" s="110"/>
      <c r="M24" s="110"/>
      <c r="N24" s="110"/>
    </row>
    <row r="25" spans="1:14" ht="18.75" customHeight="1" thickBot="1" x14ac:dyDescent="0.3">
      <c r="A25" s="160"/>
      <c r="B25" s="96"/>
      <c r="C25" s="246" t="str">
        <f>+CONCATENATE(C8," ", F4)</f>
        <v>BEAUTYREST_VIP_PILOW 200x100</v>
      </c>
      <c r="D25" s="246"/>
      <c r="E25" s="246"/>
      <c r="F25" s="96"/>
      <c r="G25" s="161"/>
      <c r="H25" s="110"/>
      <c r="I25" s="110"/>
      <c r="J25" s="110"/>
      <c r="K25" s="110"/>
      <c r="L25" s="110"/>
      <c r="M25" s="110"/>
      <c r="N25" s="110"/>
    </row>
    <row r="26" spans="1:14" ht="18.75" customHeight="1" thickTop="1" x14ac:dyDescent="0.3">
      <c r="A26" s="160"/>
      <c r="B26" s="96"/>
      <c r="C26" s="96"/>
      <c r="D26" s="96"/>
      <c r="E26" s="98"/>
      <c r="F26" s="96"/>
      <c r="G26" s="161"/>
      <c r="H26" s="110"/>
      <c r="I26" s="110"/>
      <c r="J26" s="110"/>
      <c r="K26" s="110"/>
      <c r="L26" s="110"/>
      <c r="M26" s="110"/>
      <c r="N26" s="110"/>
    </row>
    <row r="27" spans="1:14" ht="18" customHeight="1" x14ac:dyDescent="0.3">
      <c r="A27" s="160"/>
      <c r="B27" s="96"/>
      <c r="C27" s="245" t="s">
        <v>196</v>
      </c>
      <c r="D27" s="245"/>
      <c r="E27" s="245"/>
      <c r="F27" s="96"/>
      <c r="G27" s="161"/>
      <c r="H27" s="110"/>
      <c r="I27" s="110"/>
      <c r="J27" s="110"/>
      <c r="K27" s="110"/>
      <c r="L27" s="110"/>
      <c r="M27" s="110"/>
      <c r="N27" s="110"/>
    </row>
    <row r="28" spans="1:14" ht="18.75" customHeight="1" thickBot="1" x14ac:dyDescent="0.3">
      <c r="A28" s="160"/>
      <c r="B28" s="96"/>
      <c r="C28" s="238" t="str">
        <f>VLOOKUP(C25,'BASE 2'!G:I,3,0)</f>
        <v>MASVT000200100026C01</v>
      </c>
      <c r="D28" s="238"/>
      <c r="E28" s="238"/>
      <c r="F28" s="96"/>
      <c r="G28" s="161"/>
      <c r="H28" s="110"/>
      <c r="I28" s="110"/>
      <c r="J28" s="110"/>
      <c r="K28" s="110"/>
      <c r="L28" s="110"/>
      <c r="M28" s="110"/>
      <c r="N28" s="110"/>
    </row>
    <row r="29" spans="1:14" ht="15.75" customHeight="1" thickTop="1" x14ac:dyDescent="0.25">
      <c r="A29" s="160"/>
      <c r="B29" s="96"/>
      <c r="C29" s="96"/>
      <c r="D29" s="96"/>
      <c r="E29" s="96"/>
      <c r="F29" s="96"/>
      <c r="G29" s="161"/>
      <c r="H29" s="110"/>
      <c r="I29" s="110"/>
      <c r="J29" s="110"/>
      <c r="K29" s="110"/>
      <c r="L29" s="110"/>
      <c r="M29" s="110"/>
      <c r="N29" s="110"/>
    </row>
    <row r="30" spans="1:14" ht="20.25" customHeight="1" x14ac:dyDescent="0.3">
      <c r="A30" s="160"/>
      <c r="B30" s="96"/>
      <c r="C30" s="245" t="s">
        <v>47</v>
      </c>
      <c r="D30" s="245"/>
      <c r="E30" s="245"/>
      <c r="F30" s="96"/>
      <c r="G30" s="161"/>
      <c r="H30" s="110"/>
      <c r="I30" s="110"/>
      <c r="J30" s="110"/>
      <c r="K30" s="110"/>
      <c r="L30" s="110"/>
      <c r="M30" s="110"/>
      <c r="N30" s="110"/>
    </row>
    <row r="31" spans="1:14" ht="19.5" customHeight="1" thickBot="1" x14ac:dyDescent="0.3">
      <c r="A31" s="160"/>
      <c r="B31" s="96"/>
      <c r="C31" s="238">
        <f>VLOOKUP(C25,'BASE 2'!G:H,2,0)</f>
        <v>3000</v>
      </c>
      <c r="D31" s="238"/>
      <c r="E31" s="238"/>
      <c r="F31" s="96"/>
      <c r="G31" s="162"/>
      <c r="H31" s="110"/>
      <c r="I31" s="110"/>
      <c r="J31" s="110"/>
      <c r="K31" s="110"/>
      <c r="L31" s="110"/>
      <c r="M31" s="110"/>
      <c r="N31" s="110"/>
    </row>
    <row r="32" spans="1:14" ht="19.5" customHeight="1" thickTop="1" thickBot="1" x14ac:dyDescent="0.3">
      <c r="A32" s="163"/>
      <c r="B32" s="164"/>
      <c r="C32" s="164"/>
      <c r="D32" s="164"/>
      <c r="E32" s="164"/>
      <c r="F32" s="164"/>
      <c r="G32" s="165"/>
      <c r="H32" s="110"/>
      <c r="I32" s="110"/>
      <c r="J32" s="110"/>
      <c r="K32" s="110"/>
      <c r="L32" s="110"/>
      <c r="M32" s="110"/>
      <c r="N32" s="110"/>
    </row>
    <row r="33" spans="1:14" x14ac:dyDescent="0.25">
      <c r="A33" s="110"/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</row>
    <row r="34" spans="1:14" x14ac:dyDescent="0.25">
      <c r="A34" s="110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</row>
    <row r="35" spans="1:14" x14ac:dyDescent="0.25">
      <c r="A35" s="110"/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</row>
    <row r="36" spans="1:14" x14ac:dyDescent="0.25">
      <c r="A36" s="110"/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</row>
    <row r="37" spans="1:14" x14ac:dyDescent="0.25">
      <c r="A37" s="110"/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</row>
    <row r="38" spans="1:14" x14ac:dyDescent="0.25">
      <c r="A38" s="110"/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</row>
    <row r="39" spans="1:14" x14ac:dyDescent="0.25">
      <c r="A39" s="110"/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</row>
    <row r="40" spans="1:14" x14ac:dyDescent="0.25">
      <c r="A40" s="110"/>
      <c r="B40" s="110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</row>
    <row r="41" spans="1:14" x14ac:dyDescent="0.25">
      <c r="A41" s="110"/>
      <c r="B41" s="110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</row>
    <row r="42" spans="1:14" x14ac:dyDescent="0.25">
      <c r="A42" s="110"/>
      <c r="B42" s="110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</row>
    <row r="43" spans="1:14" x14ac:dyDescent="0.25">
      <c r="A43" s="110"/>
      <c r="B43" s="110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</row>
    <row r="44" spans="1:14" x14ac:dyDescent="0.25">
      <c r="A44" s="110"/>
      <c r="B44" s="110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</row>
    <row r="45" spans="1:14" x14ac:dyDescent="0.25">
      <c r="A45" s="110"/>
      <c r="B45" s="110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</row>
    <row r="46" spans="1:14" x14ac:dyDescent="0.25">
      <c r="A46" s="110"/>
      <c r="B46" s="110"/>
      <c r="C46" s="110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</row>
    <row r="47" spans="1:14" x14ac:dyDescent="0.25">
      <c r="A47" s="110"/>
      <c r="B47" s="110"/>
      <c r="C47" s="110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</row>
    <row r="48" spans="1:14" x14ac:dyDescent="0.25">
      <c r="A48" s="110"/>
      <c r="B48" s="110"/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</row>
    <row r="49" spans="1:14" x14ac:dyDescent="0.25">
      <c r="A49" s="110"/>
      <c r="B49" s="110"/>
      <c r="C49" s="110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</row>
    <row r="50" spans="1:14" x14ac:dyDescent="0.25">
      <c r="A50" s="110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</row>
    <row r="51" spans="1:14" x14ac:dyDescent="0.25">
      <c r="A51" s="110"/>
      <c r="B51" s="110"/>
      <c r="C51" s="110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</row>
    <row r="52" spans="1:14" x14ac:dyDescent="0.25">
      <c r="A52" s="110"/>
      <c r="B52" s="110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</row>
    <row r="53" spans="1:14" x14ac:dyDescent="0.25">
      <c r="A53" s="110"/>
      <c r="B53" s="110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</row>
    <row r="54" spans="1:14" x14ac:dyDescent="0.25">
      <c r="A54" s="110"/>
      <c r="B54" s="110"/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M54" s="110"/>
      <c r="N54" s="110"/>
    </row>
    <row r="55" spans="1:14" x14ac:dyDescent="0.25">
      <c r="A55" s="110"/>
      <c r="B55" s="110"/>
      <c r="C55" s="110"/>
      <c r="D55" s="110"/>
      <c r="E55" s="110"/>
      <c r="F55" s="110"/>
      <c r="G55" s="110"/>
      <c r="H55" s="110"/>
      <c r="I55" s="110"/>
      <c r="J55" s="110"/>
      <c r="K55" s="110"/>
      <c r="L55" s="110"/>
      <c r="M55" s="110"/>
      <c r="N55" s="110"/>
    </row>
    <row r="56" spans="1:14" x14ac:dyDescent="0.25">
      <c r="A56" s="110"/>
      <c r="B56" s="110"/>
      <c r="C56" s="110"/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0"/>
    </row>
    <row r="57" spans="1:14" x14ac:dyDescent="0.25">
      <c r="A57" s="110"/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/>
    </row>
    <row r="58" spans="1:14" x14ac:dyDescent="0.2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</row>
    <row r="59" spans="1:14" x14ac:dyDescent="0.25">
      <c r="A59" s="110"/>
      <c r="B59" s="110"/>
      <c r="C59" s="110"/>
      <c r="D59" s="110"/>
      <c r="E59" s="110"/>
      <c r="F59" s="110"/>
      <c r="G59" s="110"/>
      <c r="H59" s="110"/>
      <c r="I59" s="110"/>
      <c r="J59" s="110"/>
      <c r="K59" s="110"/>
      <c r="L59" s="110"/>
      <c r="M59" s="110"/>
      <c r="N59" s="110"/>
    </row>
    <row r="60" spans="1:14" x14ac:dyDescent="0.25">
      <c r="A60" s="110"/>
      <c r="B60" s="110"/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</row>
    <row r="61" spans="1:14" x14ac:dyDescent="0.25">
      <c r="A61" s="110"/>
      <c r="B61" s="110"/>
      <c r="C61" s="110"/>
      <c r="D61" s="110"/>
      <c r="E61" s="110"/>
      <c r="F61" s="110"/>
      <c r="G61" s="110"/>
      <c r="H61" s="110"/>
      <c r="I61" s="110"/>
      <c r="J61" s="110"/>
      <c r="K61" s="110"/>
      <c r="L61" s="110"/>
      <c r="M61" s="110"/>
      <c r="N61" s="110"/>
    </row>
    <row r="62" spans="1:14" x14ac:dyDescent="0.25">
      <c r="A62" s="110"/>
      <c r="B62" s="110"/>
      <c r="C62" s="110"/>
      <c r="D62" s="110"/>
      <c r="E62" s="110"/>
      <c r="F62" s="110"/>
      <c r="G62" s="110"/>
      <c r="H62" s="110"/>
      <c r="I62" s="110"/>
      <c r="J62" s="110"/>
      <c r="K62" s="110"/>
      <c r="L62" s="110"/>
      <c r="M62" s="110"/>
      <c r="N62" s="110"/>
    </row>
    <row r="63" spans="1:14" x14ac:dyDescent="0.25">
      <c r="A63" s="110"/>
      <c r="B63" s="110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</row>
    <row r="64" spans="1:14" x14ac:dyDescent="0.25">
      <c r="A64" s="110"/>
      <c r="B64" s="110"/>
      <c r="C64" s="110"/>
      <c r="D64" s="110"/>
      <c r="E64" s="110"/>
      <c r="F64" s="110"/>
      <c r="G64" s="110"/>
      <c r="H64" s="110"/>
      <c r="I64" s="110"/>
      <c r="J64" s="110"/>
      <c r="K64" s="110"/>
      <c r="L64" s="110"/>
      <c r="M64" s="110"/>
      <c r="N64" s="110"/>
    </row>
    <row r="65" spans="1:14" x14ac:dyDescent="0.25">
      <c r="A65" s="110"/>
      <c r="B65" s="110"/>
      <c r="C65" s="11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</row>
    <row r="66" spans="1:14" x14ac:dyDescent="0.25">
      <c r="A66" s="110"/>
      <c r="B66" s="110"/>
      <c r="C66" s="110"/>
      <c r="D66" s="110"/>
      <c r="E66" s="110"/>
      <c r="F66" s="110"/>
      <c r="G66" s="110"/>
      <c r="H66" s="110"/>
      <c r="I66" s="110"/>
      <c r="J66" s="110"/>
      <c r="K66" s="110"/>
      <c r="L66" s="110"/>
      <c r="M66" s="110"/>
      <c r="N66" s="110"/>
    </row>
    <row r="67" spans="1:14" x14ac:dyDescent="0.25">
      <c r="A67" s="110"/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/>
    </row>
    <row r="68" spans="1:14" x14ac:dyDescent="0.2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</row>
  </sheetData>
  <mergeCells count="7">
    <mergeCell ref="C31:E31"/>
    <mergeCell ref="A1:G2"/>
    <mergeCell ref="C24:E24"/>
    <mergeCell ref="C25:E25"/>
    <mergeCell ref="C27:E27"/>
    <mergeCell ref="C30:E30"/>
    <mergeCell ref="C28:E28"/>
  </mergeCells>
  <dataValidations count="5">
    <dataValidation type="list" allowBlank="1" showInputMessage="1" showErrorMessage="1" sqref="C4">
      <formula1>FAMILLE</formula1>
    </dataValidation>
    <dataValidation type="list" showInputMessage="1" showErrorMessage="1" sqref="F8">
      <formula1>TISSUS_MATELAS</formula1>
    </dataValidation>
    <dataValidation type="list" allowBlank="1" showInputMessage="1" showErrorMessage="1" sqref="C6">
      <formula1>INDIRECT($C$4)</formula1>
    </dataValidation>
    <dataValidation type="list" allowBlank="1" showInputMessage="1" showErrorMessage="1" sqref="C8">
      <formula1>INDIRECT($C$6)</formula1>
    </dataValidation>
    <dataValidation type="list" allowBlank="1" showInputMessage="1" showErrorMessage="1" sqref="F4">
      <formula1>INDIRECT($C$8)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3119" r:id="rId4" name="ListBox1">
          <controlPr defaultSize="0" autoLine="0" autoPict="0" listFillRange="M8:M14" r:id="rId5">
            <anchor moveWithCells="1">
              <from>
                <xdr:col>2</xdr:col>
                <xdr:colOff>104775</xdr:colOff>
                <xdr:row>13</xdr:row>
                <xdr:rowOff>85725</xdr:rowOff>
              </from>
              <to>
                <xdr:col>2</xdr:col>
                <xdr:colOff>1781175</xdr:colOff>
                <xdr:row>19</xdr:row>
                <xdr:rowOff>123825</xdr:rowOff>
              </to>
            </anchor>
          </controlPr>
        </control>
      </mc:Choice>
      <mc:Fallback>
        <control shapeId="3119" r:id="rId4" name="ListBox1"/>
      </mc:Fallback>
    </mc:AlternateContent>
    <mc:AlternateContent xmlns:mc="http://schemas.openxmlformats.org/markup-compatibility/2006">
      <mc:Choice Requires="x14">
        <control shapeId="3100" r:id="rId6" name="Button 28">
          <controlPr defaultSize="0" autoFill="0" autoPict="0" macro="[0]!Ajouter">
            <anchor moveWithCells="1" sizeWithCells="1">
              <from>
                <xdr:col>6</xdr:col>
                <xdr:colOff>95250</xdr:colOff>
                <xdr:row>2</xdr:row>
                <xdr:rowOff>9525</xdr:rowOff>
              </from>
              <to>
                <xdr:col>6</xdr:col>
                <xdr:colOff>1647825</xdr:colOff>
                <xdr:row>3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6" r:id="rId7" name="Group Box 44">
          <controlPr defaultSize="0" autoFill="0" autoPict="0">
            <anchor moveWithCells="1">
              <from>
                <xdr:col>2</xdr:col>
                <xdr:colOff>76200</xdr:colOff>
                <xdr:row>9</xdr:row>
                <xdr:rowOff>0</xdr:rowOff>
              </from>
              <to>
                <xdr:col>2</xdr:col>
                <xdr:colOff>2800350</xdr:colOff>
                <xdr:row>9</xdr:row>
                <xdr:rowOff>323850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7" r:id="rId8" name="Option Button 45">
          <controlPr defaultSize="0" autoFill="0" autoLine="0" autoPict="0">
            <anchor moveWithCells="1">
              <from>
                <xdr:col>2</xdr:col>
                <xdr:colOff>476250</xdr:colOff>
                <xdr:row>8</xdr:row>
                <xdr:rowOff>133350</xdr:rowOff>
              </from>
              <to>
                <xdr:col>2</xdr:col>
                <xdr:colOff>1143000</xdr:colOff>
                <xdr:row>10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8" r:id="rId9" name="Option Button 46">
          <controlPr defaultSize="0" autoFill="0" autoLine="0" autoPict="0">
            <anchor moveWithCells="1">
              <from>
                <xdr:col>2</xdr:col>
                <xdr:colOff>2200275</xdr:colOff>
                <xdr:row>8</xdr:row>
                <xdr:rowOff>9525</xdr:rowOff>
              </from>
              <to>
                <xdr:col>2</xdr:col>
                <xdr:colOff>2819400</xdr:colOff>
                <xdr:row>11</xdr:row>
                <xdr:rowOff>9525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L191"/>
  <sheetViews>
    <sheetView zoomScaleNormal="100" workbookViewId="0">
      <selection activeCell="A133" sqref="A133:F172"/>
    </sheetView>
  </sheetViews>
  <sheetFormatPr baseColWidth="10" defaultRowHeight="15.75" x14ac:dyDescent="0.25"/>
  <cols>
    <col min="1" max="1" width="35.125" customWidth="1"/>
    <col min="2" max="2" width="14.25" style="69" customWidth="1"/>
    <col min="3" max="3" width="9.375" customWidth="1"/>
    <col min="4" max="4" width="7.25" customWidth="1"/>
    <col min="5" max="5" width="10.375" customWidth="1"/>
    <col min="6" max="6" width="13.25" style="95" customWidth="1"/>
    <col min="7" max="12" width="11" style="83"/>
  </cols>
  <sheetData>
    <row r="1" spans="1:6" x14ac:dyDescent="0.25">
      <c r="A1" s="72"/>
      <c r="B1" s="76"/>
      <c r="C1" s="76"/>
      <c r="D1" s="72"/>
      <c r="E1" s="72"/>
      <c r="F1" s="78"/>
    </row>
    <row r="2" spans="1:6" x14ac:dyDescent="0.25">
      <c r="A2" s="72"/>
      <c r="B2" s="76"/>
      <c r="C2" s="76"/>
      <c r="D2" s="72"/>
      <c r="E2" s="72"/>
      <c r="F2" s="78"/>
    </row>
    <row r="3" spans="1:6" x14ac:dyDescent="0.25">
      <c r="A3" s="72"/>
      <c r="B3" s="76"/>
      <c r="C3" s="76"/>
      <c r="D3" s="72"/>
      <c r="E3" s="72"/>
      <c r="F3" s="78"/>
    </row>
    <row r="4" spans="1:6" x14ac:dyDescent="0.25">
      <c r="A4" s="100"/>
      <c r="B4" s="76"/>
      <c r="C4" s="76"/>
      <c r="D4" s="72"/>
      <c r="E4" s="70"/>
      <c r="F4" s="78"/>
    </row>
    <row r="5" spans="1:6" x14ac:dyDescent="0.25">
      <c r="A5" s="72"/>
      <c r="B5" s="86"/>
      <c r="C5" s="76"/>
      <c r="D5" s="72"/>
      <c r="E5" s="77"/>
      <c r="F5" s="78"/>
    </row>
    <row r="6" spans="1:6" ht="15.75" customHeight="1" x14ac:dyDescent="0.25">
      <c r="A6" s="255" t="s">
        <v>197</v>
      </c>
      <c r="B6" s="78"/>
      <c r="C6" s="70"/>
      <c r="D6" s="256">
        <f ca="1">TODAY()</f>
        <v>43720</v>
      </c>
      <c r="E6" s="256"/>
      <c r="F6" s="256"/>
    </row>
    <row r="7" spans="1:6" x14ac:dyDescent="0.25">
      <c r="A7" s="255"/>
      <c r="B7" s="78"/>
      <c r="C7" s="253"/>
      <c r="D7" s="253"/>
      <c r="E7" s="253"/>
      <c r="F7" s="78"/>
    </row>
    <row r="8" spans="1:6" x14ac:dyDescent="0.25">
      <c r="A8" s="72"/>
      <c r="B8" s="80"/>
      <c r="C8" s="76"/>
      <c r="D8" s="72"/>
      <c r="E8" s="77"/>
      <c r="F8" s="78"/>
    </row>
    <row r="9" spans="1:6" x14ac:dyDescent="0.25">
      <c r="A9" s="99" t="s">
        <v>198</v>
      </c>
      <c r="B9" s="87"/>
      <c r="C9" s="72"/>
      <c r="D9" s="250" t="s">
        <v>199</v>
      </c>
      <c r="E9" s="250"/>
      <c r="F9" s="250"/>
    </row>
    <row r="10" spans="1:6" x14ac:dyDescent="0.25">
      <c r="A10" s="254"/>
      <c r="B10" s="76"/>
      <c r="C10" s="72"/>
      <c r="D10" s="254"/>
      <c r="E10" s="254"/>
      <c r="F10" s="257"/>
    </row>
    <row r="11" spans="1:6" x14ac:dyDescent="0.25">
      <c r="A11" s="254"/>
      <c r="B11" s="76"/>
      <c r="C11" s="72"/>
      <c r="D11" s="254"/>
      <c r="E11" s="254"/>
      <c r="F11" s="257"/>
    </row>
    <row r="12" spans="1:6" x14ac:dyDescent="0.25">
      <c r="A12" s="79"/>
      <c r="B12" s="76"/>
      <c r="C12" s="72"/>
      <c r="D12" s="72"/>
      <c r="E12" s="72"/>
      <c r="F12" s="78"/>
    </row>
    <row r="13" spans="1:6" x14ac:dyDescent="0.25">
      <c r="A13" s="99" t="s">
        <v>200</v>
      </c>
      <c r="B13" s="80"/>
      <c r="C13" s="72"/>
      <c r="D13" s="249" t="s">
        <v>201</v>
      </c>
      <c r="E13" s="249"/>
      <c r="F13" s="250"/>
    </row>
    <row r="14" spans="1:6" x14ac:dyDescent="0.25">
      <c r="A14" s="108" t="s">
        <v>202</v>
      </c>
      <c r="B14" s="76"/>
      <c r="C14" s="72"/>
      <c r="D14" s="252" t="s">
        <v>203</v>
      </c>
      <c r="E14" s="252"/>
      <c r="F14" s="252"/>
    </row>
    <row r="15" spans="1:6" x14ac:dyDescent="0.25">
      <c r="A15" s="70"/>
      <c r="B15" s="76"/>
      <c r="C15" s="76"/>
      <c r="D15" s="72"/>
      <c r="E15" s="72"/>
      <c r="F15" s="78"/>
    </row>
    <row r="16" spans="1:6" x14ac:dyDescent="0.25">
      <c r="A16" s="99" t="s">
        <v>204</v>
      </c>
      <c r="B16" s="80"/>
      <c r="C16" s="72"/>
      <c r="D16" s="249" t="s">
        <v>205</v>
      </c>
      <c r="E16" s="249"/>
      <c r="F16" s="250"/>
    </row>
    <row r="17" spans="1:6" ht="27" customHeight="1" x14ac:dyDescent="0.25">
      <c r="A17" s="109" t="s">
        <v>206</v>
      </c>
      <c r="B17" s="78"/>
      <c r="C17" s="72"/>
      <c r="D17" s="251" t="s">
        <v>207</v>
      </c>
      <c r="E17" s="251"/>
      <c r="F17" s="251"/>
    </row>
    <row r="18" spans="1:6" ht="22.5" customHeight="1" x14ac:dyDescent="0.25">
      <c r="A18" s="101"/>
      <c r="B18" s="78"/>
      <c r="C18" s="72"/>
      <c r="D18" s="94"/>
      <c r="E18" s="94"/>
      <c r="F18" s="94"/>
    </row>
    <row r="19" spans="1:6" x14ac:dyDescent="0.25">
      <c r="A19" s="72"/>
      <c r="B19" s="76"/>
      <c r="C19" s="85"/>
      <c r="D19" s="72"/>
      <c r="E19" s="72"/>
      <c r="F19" s="78"/>
    </row>
    <row r="20" spans="1:6" x14ac:dyDescent="0.25">
      <c r="A20" s="72"/>
      <c r="B20" s="76"/>
      <c r="C20" s="76"/>
      <c r="D20" s="72"/>
      <c r="E20" s="72"/>
      <c r="F20" s="78"/>
    </row>
    <row r="21" spans="1:6" x14ac:dyDescent="0.25">
      <c r="A21" s="82" t="s">
        <v>208</v>
      </c>
      <c r="B21" s="74" t="s">
        <v>196</v>
      </c>
      <c r="C21" s="74" t="s">
        <v>209</v>
      </c>
      <c r="D21" s="74" t="s">
        <v>46</v>
      </c>
      <c r="E21" s="74" t="s">
        <v>210</v>
      </c>
      <c r="F21" s="74" t="s">
        <v>211</v>
      </c>
    </row>
    <row r="22" spans="1:6" x14ac:dyDescent="0.25">
      <c r="A22" s="247" t="s">
        <v>573</v>
      </c>
      <c r="B22" s="247"/>
      <c r="C22" s="247"/>
      <c r="D22" s="247"/>
      <c r="E22" s="247"/>
      <c r="F22" s="247"/>
    </row>
    <row r="23" spans="1:6" x14ac:dyDescent="0.25">
      <c r="A23" s="89"/>
      <c r="B23" s="93"/>
      <c r="C23" s="90"/>
      <c r="D23" s="90"/>
      <c r="E23" s="91"/>
      <c r="F23" s="92"/>
    </row>
    <row r="24" spans="1:6" x14ac:dyDescent="0.25">
      <c r="A24" s="89"/>
      <c r="B24" s="93"/>
      <c r="C24" s="90"/>
      <c r="D24" s="90"/>
      <c r="E24" s="91"/>
      <c r="F24" s="92"/>
    </row>
    <row r="25" spans="1:6" x14ac:dyDescent="0.25">
      <c r="A25" s="89"/>
      <c r="B25" s="93"/>
      <c r="C25" s="90"/>
      <c r="D25" s="90"/>
      <c r="E25" s="91"/>
      <c r="F25" s="92"/>
    </row>
    <row r="26" spans="1:6" x14ac:dyDescent="0.25">
      <c r="A26" s="89"/>
      <c r="B26" s="93"/>
      <c r="C26" s="90"/>
      <c r="D26" s="90"/>
      <c r="E26" s="91"/>
      <c r="F26" s="92"/>
    </row>
    <row r="27" spans="1:6" x14ac:dyDescent="0.25">
      <c r="A27" s="89"/>
      <c r="B27" s="93"/>
      <c r="C27" s="90"/>
      <c r="D27" s="90"/>
      <c r="E27" s="91"/>
      <c r="F27" s="92"/>
    </row>
    <row r="28" spans="1:6" x14ac:dyDescent="0.25">
      <c r="A28" s="89"/>
      <c r="B28" s="93"/>
      <c r="C28" s="90"/>
      <c r="D28" s="90"/>
      <c r="E28" s="91"/>
      <c r="F28" s="92"/>
    </row>
    <row r="29" spans="1:6" x14ac:dyDescent="0.25">
      <c r="A29" s="89"/>
      <c r="B29" s="93"/>
      <c r="C29" s="90"/>
      <c r="D29" s="90"/>
      <c r="E29" s="91"/>
      <c r="F29" s="92"/>
    </row>
    <row r="30" spans="1:6" x14ac:dyDescent="0.25">
      <c r="A30" s="89"/>
      <c r="B30" s="93"/>
      <c r="C30" s="90"/>
      <c r="D30" s="90"/>
      <c r="E30" s="91"/>
      <c r="F30" s="92"/>
    </row>
    <row r="31" spans="1:6" x14ac:dyDescent="0.25">
      <c r="A31" s="89"/>
      <c r="B31" s="93"/>
      <c r="C31" s="90"/>
      <c r="D31" s="90"/>
      <c r="E31" s="91"/>
      <c r="F31" s="92"/>
    </row>
    <row r="32" spans="1:6" x14ac:dyDescent="0.25">
      <c r="A32" s="89"/>
      <c r="B32" s="93"/>
      <c r="C32" s="90"/>
      <c r="D32" s="90"/>
      <c r="E32" s="91"/>
      <c r="F32" s="92"/>
    </row>
    <row r="33" spans="1:7" x14ac:dyDescent="0.25">
      <c r="A33" s="89"/>
      <c r="B33" s="93"/>
      <c r="C33" s="90"/>
      <c r="D33" s="90"/>
      <c r="E33" s="91"/>
      <c r="F33" s="92"/>
    </row>
    <row r="34" spans="1:7" x14ac:dyDescent="0.25">
      <c r="A34" s="89"/>
      <c r="B34" s="93"/>
      <c r="C34" s="90"/>
      <c r="D34" s="90"/>
      <c r="E34" s="91"/>
      <c r="F34" s="92"/>
    </row>
    <row r="35" spans="1:7" x14ac:dyDescent="0.25">
      <c r="A35" s="89"/>
      <c r="B35" s="93"/>
      <c r="C35" s="90"/>
      <c r="D35" s="90"/>
      <c r="E35" s="91"/>
      <c r="F35" s="92"/>
    </row>
    <row r="36" spans="1:7" x14ac:dyDescent="0.25">
      <c r="A36" s="89"/>
      <c r="B36" s="93"/>
      <c r="C36" s="90"/>
      <c r="D36" s="90"/>
      <c r="E36" s="91"/>
      <c r="F36" s="92"/>
    </row>
    <row r="37" spans="1:7" x14ac:dyDescent="0.25">
      <c r="A37" s="89"/>
      <c r="B37" s="93"/>
      <c r="C37" s="90"/>
      <c r="D37" s="90"/>
      <c r="E37" s="91"/>
      <c r="F37" s="92"/>
    </row>
    <row r="38" spans="1:7" x14ac:dyDescent="0.25">
      <c r="A38" s="89"/>
      <c r="B38" s="93"/>
      <c r="C38" s="90"/>
      <c r="D38" s="90"/>
      <c r="E38" s="91"/>
      <c r="F38" s="92"/>
    </row>
    <row r="39" spans="1:7" x14ac:dyDescent="0.25">
      <c r="A39" s="89"/>
      <c r="B39" s="93"/>
      <c r="C39" s="90"/>
      <c r="D39" s="90"/>
      <c r="E39" s="91"/>
      <c r="F39" s="92"/>
    </row>
    <row r="40" spans="1:7" x14ac:dyDescent="0.25">
      <c r="A40" s="89"/>
      <c r="B40" s="93"/>
      <c r="C40" s="90"/>
      <c r="D40" s="90"/>
      <c r="E40" s="91"/>
      <c r="F40" s="92"/>
    </row>
    <row r="41" spans="1:7" x14ac:dyDescent="0.25">
      <c r="A41" s="89"/>
      <c r="B41" s="93"/>
      <c r="C41" s="90"/>
      <c r="D41" s="90"/>
      <c r="E41" s="91"/>
      <c r="F41" s="92"/>
    </row>
    <row r="42" spans="1:7" x14ac:dyDescent="0.25">
      <c r="A42" s="89"/>
      <c r="B42" s="93"/>
      <c r="C42" s="90"/>
      <c r="D42" s="90"/>
      <c r="E42" s="91"/>
      <c r="F42" s="92"/>
    </row>
    <row r="43" spans="1:7" x14ac:dyDescent="0.25">
      <c r="A43" s="89"/>
      <c r="B43" s="93"/>
      <c r="C43" s="90"/>
      <c r="D43" s="90"/>
      <c r="E43" s="91"/>
      <c r="F43" s="92"/>
    </row>
    <row r="44" spans="1:7" x14ac:dyDescent="0.25">
      <c r="A44" s="89"/>
      <c r="B44" s="93"/>
      <c r="C44" s="90"/>
      <c r="D44" s="90"/>
      <c r="E44" s="91"/>
      <c r="F44" s="92"/>
    </row>
    <row r="45" spans="1:7" x14ac:dyDescent="0.25">
      <c r="A45" s="89"/>
      <c r="B45" s="93"/>
      <c r="C45" s="90"/>
      <c r="D45" s="90"/>
      <c r="E45" s="91"/>
      <c r="F45" s="92"/>
    </row>
    <row r="46" spans="1:7" x14ac:dyDescent="0.25">
      <c r="A46" s="89"/>
      <c r="B46" s="93"/>
      <c r="C46" s="90"/>
      <c r="D46" s="90"/>
      <c r="E46" s="91"/>
      <c r="F46" s="92"/>
    </row>
    <row r="47" spans="1:7" x14ac:dyDescent="0.25">
      <c r="A47" s="89"/>
      <c r="B47" s="93"/>
      <c r="C47" s="90"/>
      <c r="D47" s="90"/>
      <c r="E47" s="91"/>
      <c r="F47" s="92"/>
      <c r="G47" s="83" t="s">
        <v>100</v>
      </c>
    </row>
    <row r="48" spans="1:7" x14ac:dyDescent="0.25">
      <c r="A48" s="89"/>
      <c r="B48" s="93"/>
      <c r="C48" s="90"/>
      <c r="D48" s="90"/>
      <c r="E48" s="91"/>
      <c r="F48" s="92"/>
    </row>
    <row r="49" spans="1:6" x14ac:dyDescent="0.25">
      <c r="A49" s="89"/>
      <c r="B49" s="93"/>
      <c r="C49" s="90"/>
      <c r="D49" s="90"/>
      <c r="E49" s="91"/>
      <c r="F49" s="92"/>
    </row>
    <row r="50" spans="1:6" x14ac:dyDescent="0.25">
      <c r="A50" s="89"/>
      <c r="B50" s="93"/>
      <c r="C50" s="90"/>
      <c r="D50" s="90"/>
      <c r="E50" s="91"/>
      <c r="F50" s="92"/>
    </row>
    <row r="51" spans="1:6" x14ac:dyDescent="0.25">
      <c r="A51" s="89"/>
      <c r="B51" s="93"/>
      <c r="C51" s="90"/>
      <c r="D51" s="90"/>
      <c r="E51" s="91"/>
      <c r="F51" s="92"/>
    </row>
    <row r="52" spans="1:6" x14ac:dyDescent="0.25">
      <c r="A52" s="247" t="s">
        <v>212</v>
      </c>
      <c r="B52" s="247"/>
      <c r="C52" s="247"/>
      <c r="D52" s="247"/>
      <c r="E52" s="247"/>
      <c r="F52" s="247"/>
    </row>
    <row r="53" spans="1:6" x14ac:dyDescent="0.25">
      <c r="A53" s="89"/>
      <c r="B53" s="93"/>
      <c r="C53" s="90"/>
      <c r="D53" s="90"/>
      <c r="E53" s="91"/>
      <c r="F53" s="92"/>
    </row>
    <row r="54" spans="1:6" x14ac:dyDescent="0.25">
      <c r="A54" s="89"/>
      <c r="B54" s="93"/>
      <c r="C54" s="90"/>
      <c r="D54" s="90"/>
      <c r="E54" s="91"/>
      <c r="F54" s="92"/>
    </row>
    <row r="55" spans="1:6" x14ac:dyDescent="0.25">
      <c r="A55" s="89"/>
      <c r="B55" s="93"/>
      <c r="C55" s="90"/>
      <c r="D55" s="90"/>
      <c r="E55" s="91"/>
      <c r="F55" s="92"/>
    </row>
    <row r="56" spans="1:6" x14ac:dyDescent="0.25">
      <c r="A56" s="89"/>
      <c r="B56" s="93"/>
      <c r="C56" s="90"/>
      <c r="D56" s="90"/>
      <c r="E56" s="91"/>
      <c r="F56" s="92"/>
    </row>
    <row r="57" spans="1:6" x14ac:dyDescent="0.25">
      <c r="A57" s="89"/>
      <c r="B57" s="93"/>
      <c r="C57" s="90"/>
      <c r="D57" s="90"/>
      <c r="E57" s="91"/>
      <c r="F57" s="92"/>
    </row>
    <row r="58" spans="1:6" x14ac:dyDescent="0.25">
      <c r="A58" s="89"/>
      <c r="B58" s="93"/>
      <c r="C58" s="90"/>
      <c r="D58" s="90"/>
      <c r="E58" s="91"/>
      <c r="F58" s="92"/>
    </row>
    <row r="59" spans="1:6" x14ac:dyDescent="0.25">
      <c r="A59" s="89"/>
      <c r="B59" s="93"/>
      <c r="C59" s="90"/>
      <c r="D59" s="90"/>
      <c r="E59" s="91"/>
      <c r="F59" s="92"/>
    </row>
    <row r="60" spans="1:6" x14ac:dyDescent="0.25">
      <c r="A60" s="89"/>
      <c r="B60" s="93"/>
      <c r="C60" s="90"/>
      <c r="D60" s="90"/>
      <c r="E60" s="91"/>
      <c r="F60" s="92"/>
    </row>
    <row r="61" spans="1:6" x14ac:dyDescent="0.25">
      <c r="A61" s="89"/>
      <c r="B61" s="93"/>
      <c r="C61" s="90"/>
      <c r="D61" s="90"/>
      <c r="E61" s="91"/>
      <c r="F61" s="92"/>
    </row>
    <row r="62" spans="1:6" x14ac:dyDescent="0.25">
      <c r="A62" s="89"/>
      <c r="B62" s="93"/>
      <c r="C62" s="90"/>
      <c r="D62" s="90"/>
      <c r="E62" s="91"/>
      <c r="F62" s="92"/>
    </row>
    <row r="63" spans="1:6" x14ac:dyDescent="0.25">
      <c r="A63" s="89"/>
      <c r="B63" s="93"/>
      <c r="C63" s="90"/>
      <c r="D63" s="90"/>
      <c r="E63" s="91"/>
      <c r="F63" s="92"/>
    </row>
    <row r="64" spans="1:6" x14ac:dyDescent="0.25">
      <c r="A64" s="89"/>
      <c r="B64" s="93"/>
      <c r="C64" s="90"/>
      <c r="D64" s="90"/>
      <c r="E64" s="91"/>
      <c r="F64" s="92"/>
    </row>
    <row r="65" spans="1:6" x14ac:dyDescent="0.25">
      <c r="A65" s="89"/>
      <c r="B65" s="93"/>
      <c r="C65" s="90"/>
      <c r="D65" s="90"/>
      <c r="E65" s="91"/>
      <c r="F65" s="92"/>
    </row>
    <row r="66" spans="1:6" x14ac:dyDescent="0.25">
      <c r="A66" s="89"/>
      <c r="B66" s="93"/>
      <c r="C66" s="90"/>
      <c r="D66" s="90"/>
      <c r="E66" s="91"/>
      <c r="F66" s="92"/>
    </row>
    <row r="67" spans="1:6" x14ac:dyDescent="0.25">
      <c r="A67" s="89"/>
      <c r="B67" s="93"/>
      <c r="C67" s="90"/>
      <c r="D67" s="90"/>
      <c r="E67" s="91"/>
      <c r="F67" s="92"/>
    </row>
    <row r="68" spans="1:6" x14ac:dyDescent="0.25">
      <c r="A68" s="89"/>
      <c r="B68" s="93"/>
      <c r="C68" s="90"/>
      <c r="D68" s="90"/>
      <c r="E68" s="91"/>
      <c r="F68" s="92"/>
    </row>
    <row r="69" spans="1:6" x14ac:dyDescent="0.25">
      <c r="A69" s="89"/>
      <c r="B69" s="93"/>
      <c r="C69" s="90"/>
      <c r="D69" s="90"/>
      <c r="E69" s="91"/>
      <c r="F69" s="92"/>
    </row>
    <row r="70" spans="1:6" x14ac:dyDescent="0.25">
      <c r="A70" s="89"/>
      <c r="B70" s="93"/>
      <c r="C70" s="90"/>
      <c r="D70" s="90"/>
      <c r="E70" s="91"/>
      <c r="F70" s="92"/>
    </row>
    <row r="71" spans="1:6" x14ac:dyDescent="0.25">
      <c r="A71" s="89"/>
      <c r="B71" s="93"/>
      <c r="C71" s="90"/>
      <c r="D71" s="90"/>
      <c r="E71" s="91"/>
      <c r="F71" s="92"/>
    </row>
    <row r="72" spans="1:6" x14ac:dyDescent="0.25">
      <c r="A72" s="89"/>
      <c r="B72" s="93"/>
      <c r="C72" s="90"/>
      <c r="D72" s="90"/>
      <c r="E72" s="91"/>
      <c r="F72" s="92"/>
    </row>
    <row r="73" spans="1:6" x14ac:dyDescent="0.25">
      <c r="A73" s="89"/>
      <c r="B73" s="93"/>
      <c r="C73" s="90"/>
      <c r="D73" s="90"/>
      <c r="E73" s="91"/>
      <c r="F73" s="92"/>
    </row>
    <row r="74" spans="1:6" x14ac:dyDescent="0.25">
      <c r="A74" s="89"/>
      <c r="B74" s="93"/>
      <c r="C74" s="90"/>
      <c r="D74" s="90"/>
      <c r="E74" s="91"/>
      <c r="F74" s="92"/>
    </row>
    <row r="75" spans="1:6" x14ac:dyDescent="0.25">
      <c r="A75" s="89"/>
      <c r="B75" s="93"/>
      <c r="C75" s="90"/>
      <c r="D75" s="90"/>
      <c r="E75" s="91"/>
      <c r="F75" s="92"/>
    </row>
    <row r="76" spans="1:6" x14ac:dyDescent="0.25">
      <c r="A76" s="89"/>
      <c r="B76" s="93"/>
      <c r="C76" s="90"/>
      <c r="D76" s="90"/>
      <c r="E76" s="91"/>
      <c r="F76" s="92"/>
    </row>
    <row r="77" spans="1:6" x14ac:dyDescent="0.25">
      <c r="A77" s="89"/>
      <c r="B77" s="93"/>
      <c r="C77" s="90"/>
      <c r="D77" s="90"/>
      <c r="E77" s="91"/>
      <c r="F77" s="92"/>
    </row>
    <row r="78" spans="1:6" x14ac:dyDescent="0.25">
      <c r="A78" s="89"/>
      <c r="B78" s="93"/>
      <c r="C78" s="90"/>
      <c r="D78" s="90"/>
      <c r="E78" s="91"/>
      <c r="F78" s="92"/>
    </row>
    <row r="79" spans="1:6" x14ac:dyDescent="0.25">
      <c r="A79" s="89"/>
      <c r="B79" s="93"/>
      <c r="C79" s="90"/>
      <c r="D79" s="90"/>
      <c r="E79" s="91"/>
      <c r="F79" s="92"/>
    </row>
    <row r="80" spans="1:6" x14ac:dyDescent="0.25">
      <c r="A80" s="89"/>
      <c r="B80" s="93"/>
      <c r="C80" s="90"/>
      <c r="D80" s="90"/>
      <c r="E80" s="91"/>
      <c r="F80" s="92"/>
    </row>
    <row r="81" spans="1:6" x14ac:dyDescent="0.25">
      <c r="A81" s="89"/>
      <c r="B81" s="93"/>
      <c r="C81" s="90"/>
      <c r="D81" s="90"/>
      <c r="E81" s="91"/>
      <c r="F81" s="92"/>
    </row>
    <row r="82" spans="1:6" x14ac:dyDescent="0.25">
      <c r="A82" s="89"/>
      <c r="B82" s="93"/>
      <c r="C82" s="90"/>
      <c r="D82" s="90"/>
      <c r="E82" s="91"/>
      <c r="F82" s="92"/>
    </row>
    <row r="83" spans="1:6" x14ac:dyDescent="0.25">
      <c r="A83" s="89"/>
      <c r="B83" s="93"/>
      <c r="C83" s="90"/>
      <c r="D83" s="90"/>
      <c r="E83" s="91"/>
      <c r="F83" s="92"/>
    </row>
    <row r="84" spans="1:6" x14ac:dyDescent="0.25">
      <c r="A84" s="89"/>
      <c r="B84" s="93"/>
      <c r="C84" s="90"/>
      <c r="D84" s="90"/>
      <c r="E84" s="91"/>
      <c r="F84" s="92"/>
    </row>
    <row r="85" spans="1:6" x14ac:dyDescent="0.25">
      <c r="A85" s="89"/>
      <c r="B85" s="93"/>
      <c r="C85" s="90"/>
      <c r="D85" s="90"/>
      <c r="E85" s="91"/>
      <c r="F85" s="92"/>
    </row>
    <row r="86" spans="1:6" x14ac:dyDescent="0.25">
      <c r="A86" s="89"/>
      <c r="B86" s="93"/>
      <c r="C86" s="90"/>
      <c r="D86" s="90"/>
      <c r="E86" s="91"/>
      <c r="F86" s="92"/>
    </row>
    <row r="87" spans="1:6" x14ac:dyDescent="0.25">
      <c r="A87" s="89"/>
      <c r="B87" s="93"/>
      <c r="C87" s="90"/>
      <c r="D87" s="90"/>
      <c r="E87" s="91"/>
      <c r="F87" s="92"/>
    </row>
    <row r="88" spans="1:6" x14ac:dyDescent="0.25">
      <c r="A88" s="89"/>
      <c r="B88" s="93"/>
      <c r="C88" s="90"/>
      <c r="D88" s="90"/>
      <c r="E88" s="91"/>
      <c r="F88" s="92"/>
    </row>
    <row r="89" spans="1:6" x14ac:dyDescent="0.25">
      <c r="A89" s="89"/>
      <c r="B89" s="93"/>
      <c r="C89" s="90"/>
      <c r="D89" s="90"/>
      <c r="E89" s="91"/>
      <c r="F89" s="92"/>
    </row>
    <row r="90" spans="1:6" x14ac:dyDescent="0.25">
      <c r="A90" s="89"/>
      <c r="B90" s="93"/>
      <c r="C90" s="90"/>
      <c r="D90" s="90"/>
      <c r="E90" s="91"/>
      <c r="F90" s="92"/>
    </row>
    <row r="91" spans="1:6" x14ac:dyDescent="0.25">
      <c r="A91" s="247" t="s">
        <v>13</v>
      </c>
      <c r="B91" s="247"/>
      <c r="C91" s="247"/>
      <c r="D91" s="247"/>
      <c r="E91" s="247"/>
      <c r="F91" s="247"/>
    </row>
    <row r="92" spans="1:6" x14ac:dyDescent="0.25">
      <c r="A92" s="89"/>
      <c r="B92" s="93"/>
      <c r="C92" s="90"/>
      <c r="D92" s="90"/>
      <c r="E92" s="91"/>
      <c r="F92" s="92"/>
    </row>
    <row r="93" spans="1:6" x14ac:dyDescent="0.25">
      <c r="A93" s="89"/>
      <c r="B93" s="93"/>
      <c r="C93" s="90"/>
      <c r="D93" s="90"/>
      <c r="E93" s="91"/>
      <c r="F93" s="92"/>
    </row>
    <row r="94" spans="1:6" x14ac:dyDescent="0.25">
      <c r="A94" s="89"/>
      <c r="B94" s="93"/>
      <c r="C94" s="90"/>
      <c r="D94" s="90"/>
      <c r="E94" s="91"/>
      <c r="F94" s="92"/>
    </row>
    <row r="95" spans="1:6" x14ac:dyDescent="0.25">
      <c r="A95" s="89"/>
      <c r="B95" s="93"/>
      <c r="C95" s="90"/>
      <c r="D95" s="90"/>
      <c r="E95" s="91"/>
      <c r="F95" s="92"/>
    </row>
    <row r="96" spans="1:6" x14ac:dyDescent="0.25">
      <c r="A96" s="89"/>
      <c r="B96" s="93"/>
      <c r="C96" s="90"/>
      <c r="D96" s="90"/>
      <c r="E96" s="91"/>
      <c r="F96" s="92"/>
    </row>
    <row r="97" spans="1:6" x14ac:dyDescent="0.25">
      <c r="A97" s="89"/>
      <c r="B97" s="93"/>
      <c r="C97" s="90"/>
      <c r="D97" s="90"/>
      <c r="E97" s="91"/>
      <c r="F97" s="92"/>
    </row>
    <row r="98" spans="1:6" x14ac:dyDescent="0.25">
      <c r="A98" s="89"/>
      <c r="B98" s="93"/>
      <c r="C98" s="90"/>
      <c r="D98" s="90"/>
      <c r="E98" s="91"/>
      <c r="F98" s="92"/>
    </row>
    <row r="99" spans="1:6" x14ac:dyDescent="0.25">
      <c r="A99" s="89"/>
      <c r="B99" s="93"/>
      <c r="C99" s="90"/>
      <c r="D99" s="90"/>
      <c r="E99" s="91"/>
      <c r="F99" s="92"/>
    </row>
    <row r="100" spans="1:6" x14ac:dyDescent="0.25">
      <c r="A100" s="89"/>
      <c r="B100" s="93"/>
      <c r="C100" s="90"/>
      <c r="D100" s="90"/>
      <c r="E100" s="91"/>
      <c r="F100" s="92"/>
    </row>
    <row r="101" spans="1:6" x14ac:dyDescent="0.25">
      <c r="A101" s="89"/>
      <c r="B101" s="93"/>
      <c r="C101" s="90"/>
      <c r="D101" s="90"/>
      <c r="E101" s="91"/>
      <c r="F101" s="92"/>
    </row>
    <row r="102" spans="1:6" x14ac:dyDescent="0.25">
      <c r="A102" s="89"/>
      <c r="B102" s="93"/>
      <c r="C102" s="90"/>
      <c r="D102" s="90"/>
      <c r="E102" s="91"/>
      <c r="F102" s="92"/>
    </row>
    <row r="103" spans="1:6" x14ac:dyDescent="0.25">
      <c r="A103" s="89"/>
      <c r="B103" s="93"/>
      <c r="C103" s="90"/>
      <c r="D103" s="90"/>
      <c r="E103" s="91"/>
      <c r="F103" s="92"/>
    </row>
    <row r="104" spans="1:6" x14ac:dyDescent="0.25">
      <c r="A104" s="89"/>
      <c r="B104" s="93"/>
      <c r="C104" s="90"/>
      <c r="D104" s="90"/>
      <c r="E104" s="91"/>
      <c r="F104" s="92"/>
    </row>
    <row r="105" spans="1:6" x14ac:dyDescent="0.25">
      <c r="A105" s="89"/>
      <c r="B105" s="93"/>
      <c r="C105" s="90"/>
      <c r="D105" s="90"/>
      <c r="E105" s="91"/>
      <c r="F105" s="92"/>
    </row>
    <row r="106" spans="1:6" x14ac:dyDescent="0.25">
      <c r="A106" s="89"/>
      <c r="B106" s="93"/>
      <c r="C106" s="90"/>
      <c r="D106" s="90"/>
      <c r="E106" s="91"/>
      <c r="F106" s="92"/>
    </row>
    <row r="107" spans="1:6" x14ac:dyDescent="0.25">
      <c r="A107" s="89"/>
      <c r="B107" s="93"/>
      <c r="C107" s="90"/>
      <c r="D107" s="90"/>
      <c r="E107" s="91"/>
      <c r="F107" s="92"/>
    </row>
    <row r="108" spans="1:6" x14ac:dyDescent="0.25">
      <c r="A108" s="89"/>
      <c r="B108" s="93"/>
      <c r="C108" s="90"/>
      <c r="D108" s="90"/>
      <c r="E108" s="91"/>
      <c r="F108" s="92"/>
    </row>
    <row r="109" spans="1:6" x14ac:dyDescent="0.25">
      <c r="A109" s="89"/>
      <c r="B109" s="93"/>
      <c r="C109" s="90"/>
      <c r="D109" s="90"/>
      <c r="E109" s="91"/>
      <c r="F109" s="92"/>
    </row>
    <row r="110" spans="1:6" x14ac:dyDescent="0.25">
      <c r="A110" s="89"/>
      <c r="B110" s="93"/>
      <c r="C110" s="90"/>
      <c r="D110" s="90"/>
      <c r="E110" s="91"/>
      <c r="F110" s="92"/>
    </row>
    <row r="111" spans="1:6" x14ac:dyDescent="0.25">
      <c r="A111" s="89"/>
      <c r="B111" s="93"/>
      <c r="C111" s="90"/>
      <c r="D111" s="90"/>
      <c r="E111" s="91"/>
      <c r="F111" s="92"/>
    </row>
    <row r="112" spans="1:6" x14ac:dyDescent="0.25">
      <c r="A112" s="89"/>
      <c r="B112" s="93"/>
      <c r="C112" s="90"/>
      <c r="D112" s="90"/>
      <c r="E112" s="91"/>
      <c r="F112" s="92"/>
    </row>
    <row r="113" spans="1:6" x14ac:dyDescent="0.25">
      <c r="A113" s="89"/>
      <c r="B113" s="93"/>
      <c r="C113" s="90"/>
      <c r="D113" s="90"/>
      <c r="E113" s="91"/>
      <c r="F113" s="92"/>
    </row>
    <row r="114" spans="1:6" x14ac:dyDescent="0.25">
      <c r="A114" s="89"/>
      <c r="B114" s="93"/>
      <c r="C114" s="90"/>
      <c r="D114" s="90"/>
      <c r="E114" s="91"/>
      <c r="F114" s="92"/>
    </row>
    <row r="115" spans="1:6" x14ac:dyDescent="0.25">
      <c r="A115" s="89"/>
      <c r="B115" s="93"/>
      <c r="C115" s="90"/>
      <c r="D115" s="90"/>
      <c r="E115" s="91"/>
      <c r="F115" s="92"/>
    </row>
    <row r="116" spans="1:6" x14ac:dyDescent="0.25">
      <c r="A116" s="89"/>
      <c r="B116" s="93"/>
      <c r="C116" s="90"/>
      <c r="D116" s="90"/>
      <c r="E116" s="91"/>
      <c r="F116" s="92"/>
    </row>
    <row r="117" spans="1:6" x14ac:dyDescent="0.25">
      <c r="A117" s="89"/>
      <c r="B117" s="93"/>
      <c r="C117" s="90"/>
      <c r="D117" s="90"/>
      <c r="E117" s="91"/>
      <c r="F117" s="92"/>
    </row>
    <row r="118" spans="1:6" x14ac:dyDescent="0.25">
      <c r="A118" s="89"/>
      <c r="B118" s="93"/>
      <c r="C118" s="90"/>
      <c r="D118" s="90"/>
      <c r="E118" s="91"/>
      <c r="F118" s="92"/>
    </row>
    <row r="119" spans="1:6" x14ac:dyDescent="0.25">
      <c r="A119" s="89"/>
      <c r="B119" s="93"/>
      <c r="C119" s="90"/>
      <c r="D119" s="90"/>
      <c r="E119" s="91"/>
      <c r="F119" s="92"/>
    </row>
    <row r="120" spans="1:6" x14ac:dyDescent="0.25">
      <c r="A120" s="89"/>
      <c r="B120" s="93"/>
      <c r="C120" s="90"/>
      <c r="D120" s="90"/>
      <c r="E120" s="91"/>
      <c r="F120" s="92"/>
    </row>
    <row r="121" spans="1:6" x14ac:dyDescent="0.25">
      <c r="A121" s="89"/>
      <c r="B121" s="93"/>
      <c r="C121" s="90"/>
      <c r="D121" s="90"/>
      <c r="E121" s="91"/>
      <c r="F121" s="92"/>
    </row>
    <row r="122" spans="1:6" x14ac:dyDescent="0.25">
      <c r="A122" s="89"/>
      <c r="B122" s="93"/>
      <c r="C122" s="90"/>
      <c r="D122" s="90"/>
      <c r="E122" s="91"/>
      <c r="F122" s="92"/>
    </row>
    <row r="123" spans="1:6" x14ac:dyDescent="0.25">
      <c r="A123" s="89"/>
      <c r="B123" s="93"/>
      <c r="C123" s="90"/>
      <c r="D123" s="90"/>
      <c r="E123" s="91"/>
      <c r="F123" s="92"/>
    </row>
    <row r="124" spans="1:6" x14ac:dyDescent="0.25">
      <c r="A124" s="89"/>
      <c r="B124" s="93"/>
      <c r="C124" s="90"/>
      <c r="D124" s="90"/>
      <c r="E124" s="91"/>
      <c r="F124" s="92"/>
    </row>
    <row r="125" spans="1:6" x14ac:dyDescent="0.25">
      <c r="A125" s="89"/>
      <c r="B125" s="93"/>
      <c r="C125" s="90"/>
      <c r="D125" s="90"/>
      <c r="E125" s="91"/>
      <c r="F125" s="92"/>
    </row>
    <row r="126" spans="1:6" x14ac:dyDescent="0.25">
      <c r="A126" s="89"/>
      <c r="B126" s="93"/>
      <c r="C126" s="90"/>
      <c r="D126" s="90"/>
      <c r="E126" s="91"/>
      <c r="F126" s="92"/>
    </row>
    <row r="127" spans="1:6" x14ac:dyDescent="0.25">
      <c r="A127" s="89"/>
      <c r="B127" s="93"/>
      <c r="C127" s="90"/>
      <c r="D127" s="90"/>
      <c r="E127" s="91"/>
      <c r="F127" s="92"/>
    </row>
    <row r="128" spans="1:6" x14ac:dyDescent="0.25">
      <c r="A128" s="89"/>
      <c r="B128" s="93"/>
      <c r="C128" s="90"/>
      <c r="D128" s="90"/>
      <c r="E128" s="91"/>
      <c r="F128" s="92"/>
    </row>
    <row r="129" spans="1:6" x14ac:dyDescent="0.25">
      <c r="A129" s="89"/>
      <c r="B129" s="93"/>
      <c r="C129" s="90"/>
      <c r="D129" s="90"/>
      <c r="E129" s="91"/>
      <c r="F129" s="92"/>
    </row>
    <row r="130" spans="1:6" x14ac:dyDescent="0.25">
      <c r="A130" s="89"/>
      <c r="B130" s="93"/>
      <c r="C130" s="90"/>
      <c r="D130" s="90"/>
      <c r="E130" s="91"/>
      <c r="F130" s="92"/>
    </row>
    <row r="131" spans="1:6" x14ac:dyDescent="0.25">
      <c r="A131" s="89"/>
      <c r="B131" s="93"/>
      <c r="C131" s="90"/>
      <c r="D131" s="90"/>
      <c r="E131" s="91"/>
      <c r="F131" s="92"/>
    </row>
    <row r="132" spans="1:6" x14ac:dyDescent="0.25">
      <c r="A132" s="247" t="s">
        <v>32</v>
      </c>
      <c r="B132" s="247"/>
      <c r="C132" s="247"/>
      <c r="D132" s="247"/>
      <c r="E132" s="247"/>
      <c r="F132" s="247"/>
    </row>
    <row r="133" spans="1:6" x14ac:dyDescent="0.25">
      <c r="A133" s="89"/>
      <c r="B133" s="93"/>
      <c r="C133" s="90"/>
      <c r="D133" s="90"/>
      <c r="E133" s="91"/>
      <c r="F133" s="92"/>
    </row>
    <row r="134" spans="1:6" x14ac:dyDescent="0.25">
      <c r="A134" s="89"/>
      <c r="B134" s="93"/>
      <c r="C134" s="90"/>
      <c r="D134" s="90"/>
      <c r="E134" s="91"/>
      <c r="F134" s="92"/>
    </row>
    <row r="135" spans="1:6" x14ac:dyDescent="0.25">
      <c r="A135" s="89"/>
      <c r="B135" s="93"/>
      <c r="C135" s="90"/>
      <c r="D135" s="90"/>
      <c r="E135" s="91"/>
      <c r="F135" s="92"/>
    </row>
    <row r="136" spans="1:6" x14ac:dyDescent="0.25">
      <c r="A136" s="89"/>
      <c r="B136" s="93"/>
      <c r="C136" s="90"/>
      <c r="D136" s="90"/>
      <c r="E136" s="91"/>
      <c r="F136" s="92"/>
    </row>
    <row r="137" spans="1:6" x14ac:dyDescent="0.25">
      <c r="A137" s="89"/>
      <c r="B137" s="93"/>
      <c r="C137" s="90"/>
      <c r="D137" s="90"/>
      <c r="E137" s="91"/>
      <c r="F137" s="92"/>
    </row>
    <row r="138" spans="1:6" x14ac:dyDescent="0.25">
      <c r="A138" s="89"/>
      <c r="B138" s="93"/>
      <c r="C138" s="90"/>
      <c r="D138" s="90"/>
      <c r="E138" s="91"/>
      <c r="F138" s="92"/>
    </row>
    <row r="139" spans="1:6" x14ac:dyDescent="0.25">
      <c r="A139" s="89"/>
      <c r="B139" s="93"/>
      <c r="C139" s="90"/>
      <c r="D139" s="90"/>
      <c r="E139" s="91"/>
      <c r="F139" s="92"/>
    </row>
    <row r="140" spans="1:6" x14ac:dyDescent="0.25">
      <c r="A140" s="89"/>
      <c r="B140" s="93"/>
      <c r="C140" s="90"/>
      <c r="D140" s="90"/>
      <c r="E140" s="91"/>
      <c r="F140" s="92"/>
    </row>
    <row r="141" spans="1:6" x14ac:dyDescent="0.25">
      <c r="A141" s="89"/>
      <c r="B141" s="93"/>
      <c r="C141" s="90"/>
      <c r="D141" s="90"/>
      <c r="E141" s="91"/>
      <c r="F141" s="92"/>
    </row>
    <row r="142" spans="1:6" x14ac:dyDescent="0.25">
      <c r="A142" s="89"/>
      <c r="B142" s="93"/>
      <c r="C142" s="90"/>
      <c r="D142" s="90"/>
      <c r="E142" s="91"/>
      <c r="F142" s="92"/>
    </row>
    <row r="143" spans="1:6" x14ac:dyDescent="0.25">
      <c r="A143" s="89"/>
      <c r="B143" s="93"/>
      <c r="C143" s="90"/>
      <c r="D143" s="90"/>
      <c r="E143" s="91"/>
      <c r="F143" s="92"/>
    </row>
    <row r="144" spans="1:6" x14ac:dyDescent="0.25">
      <c r="A144" s="89"/>
      <c r="B144" s="93"/>
      <c r="C144" s="90"/>
      <c r="D144" s="90"/>
      <c r="E144" s="91"/>
      <c r="F144" s="92"/>
    </row>
    <row r="145" spans="1:6" x14ac:dyDescent="0.25">
      <c r="A145" s="89"/>
      <c r="B145" s="93"/>
      <c r="C145" s="90"/>
      <c r="D145" s="90"/>
      <c r="E145" s="91"/>
      <c r="F145" s="92"/>
    </row>
    <row r="146" spans="1:6" x14ac:dyDescent="0.25">
      <c r="A146" s="89"/>
      <c r="B146" s="93"/>
      <c r="C146" s="90"/>
      <c r="D146" s="90"/>
      <c r="E146" s="91"/>
      <c r="F146" s="92"/>
    </row>
    <row r="147" spans="1:6" x14ac:dyDescent="0.25">
      <c r="A147" s="89"/>
      <c r="B147" s="93"/>
      <c r="C147" s="90"/>
      <c r="D147" s="90"/>
      <c r="E147" s="91"/>
      <c r="F147" s="92"/>
    </row>
    <row r="148" spans="1:6" x14ac:dyDescent="0.25">
      <c r="A148" s="89"/>
      <c r="B148" s="93"/>
      <c r="C148" s="90"/>
      <c r="D148" s="90"/>
      <c r="E148" s="91"/>
      <c r="F148" s="92"/>
    </row>
    <row r="149" spans="1:6" x14ac:dyDescent="0.25">
      <c r="A149" s="89"/>
      <c r="B149" s="93"/>
      <c r="C149" s="90"/>
      <c r="D149" s="90"/>
      <c r="E149" s="91"/>
      <c r="F149" s="92"/>
    </row>
    <row r="150" spans="1:6" x14ac:dyDescent="0.25">
      <c r="A150" s="89"/>
      <c r="B150" s="93"/>
      <c r="C150" s="90"/>
      <c r="D150" s="90"/>
      <c r="E150" s="91"/>
      <c r="F150" s="92"/>
    </row>
    <row r="151" spans="1:6" x14ac:dyDescent="0.25">
      <c r="A151" s="89"/>
      <c r="B151" s="93"/>
      <c r="C151" s="90"/>
      <c r="D151" s="90"/>
      <c r="E151" s="91"/>
      <c r="F151" s="92"/>
    </row>
    <row r="152" spans="1:6" x14ac:dyDescent="0.25">
      <c r="A152" s="89"/>
      <c r="B152" s="93"/>
      <c r="C152" s="90"/>
      <c r="D152" s="90"/>
      <c r="E152" s="91"/>
      <c r="F152" s="92"/>
    </row>
    <row r="153" spans="1:6" x14ac:dyDescent="0.25">
      <c r="A153" s="89"/>
      <c r="B153" s="93"/>
      <c r="C153" s="90"/>
      <c r="D153" s="90"/>
      <c r="E153" s="91"/>
      <c r="F153" s="92"/>
    </row>
    <row r="154" spans="1:6" x14ac:dyDescent="0.25">
      <c r="A154" s="89"/>
      <c r="B154" s="93"/>
      <c r="C154" s="90"/>
      <c r="D154" s="90"/>
      <c r="E154" s="91"/>
      <c r="F154" s="92"/>
    </row>
    <row r="155" spans="1:6" x14ac:dyDescent="0.25">
      <c r="A155" s="89"/>
      <c r="B155" s="93"/>
      <c r="C155" s="90"/>
      <c r="D155" s="90"/>
      <c r="E155" s="91"/>
      <c r="F155" s="92"/>
    </row>
    <row r="156" spans="1:6" x14ac:dyDescent="0.25">
      <c r="A156" s="89"/>
      <c r="B156" s="93"/>
      <c r="C156" s="90"/>
      <c r="D156" s="90"/>
      <c r="E156" s="91"/>
      <c r="F156" s="92"/>
    </row>
    <row r="157" spans="1:6" x14ac:dyDescent="0.25">
      <c r="A157" s="89"/>
      <c r="B157" s="93"/>
      <c r="C157" s="90"/>
      <c r="D157" s="90"/>
      <c r="E157" s="91"/>
      <c r="F157" s="92"/>
    </row>
    <row r="158" spans="1:6" x14ac:dyDescent="0.25">
      <c r="A158" s="89"/>
      <c r="B158" s="93"/>
      <c r="C158" s="90"/>
      <c r="D158" s="90"/>
      <c r="E158" s="91"/>
      <c r="F158" s="92"/>
    </row>
    <row r="159" spans="1:6" x14ac:dyDescent="0.25">
      <c r="A159" s="89"/>
      <c r="B159" s="93"/>
      <c r="C159" s="90"/>
      <c r="D159" s="90"/>
      <c r="E159" s="91"/>
      <c r="F159" s="92"/>
    </row>
    <row r="160" spans="1:6" x14ac:dyDescent="0.25">
      <c r="A160" s="89"/>
      <c r="B160" s="93"/>
      <c r="C160" s="90"/>
      <c r="D160" s="90"/>
      <c r="E160" s="91"/>
      <c r="F160" s="92"/>
    </row>
    <row r="161" spans="1:6" x14ac:dyDescent="0.25">
      <c r="A161" s="89"/>
      <c r="B161" s="93"/>
      <c r="C161" s="90"/>
      <c r="D161" s="90"/>
      <c r="E161" s="91"/>
      <c r="F161" s="92"/>
    </row>
    <row r="162" spans="1:6" x14ac:dyDescent="0.25">
      <c r="A162" s="89"/>
      <c r="B162" s="93"/>
      <c r="C162" s="90"/>
      <c r="D162" s="90"/>
      <c r="E162" s="91"/>
      <c r="F162" s="92"/>
    </row>
    <row r="163" spans="1:6" x14ac:dyDescent="0.25">
      <c r="A163" s="89"/>
      <c r="B163" s="93"/>
      <c r="C163" s="90"/>
      <c r="D163" s="90"/>
      <c r="E163" s="91"/>
      <c r="F163" s="92"/>
    </row>
    <row r="164" spans="1:6" x14ac:dyDescent="0.25">
      <c r="A164" s="89"/>
      <c r="B164" s="93"/>
      <c r="C164" s="90"/>
      <c r="D164" s="90"/>
      <c r="E164" s="91"/>
      <c r="F164" s="92"/>
    </row>
    <row r="165" spans="1:6" x14ac:dyDescent="0.25">
      <c r="A165" s="89"/>
      <c r="B165" s="93"/>
      <c r="C165" s="90"/>
      <c r="D165" s="90"/>
      <c r="E165" s="91"/>
      <c r="F165" s="92"/>
    </row>
    <row r="166" spans="1:6" x14ac:dyDescent="0.25">
      <c r="A166" s="89"/>
      <c r="B166" s="93"/>
      <c r="C166" s="90"/>
      <c r="D166" s="90"/>
      <c r="E166" s="91"/>
      <c r="F166" s="92"/>
    </row>
    <row r="167" spans="1:6" x14ac:dyDescent="0.25">
      <c r="A167" s="89"/>
      <c r="B167" s="93"/>
      <c r="C167" s="90"/>
      <c r="D167" s="90"/>
      <c r="E167" s="91"/>
      <c r="F167" s="92"/>
    </row>
    <row r="168" spans="1:6" x14ac:dyDescent="0.25">
      <c r="A168" s="89"/>
      <c r="B168" s="93"/>
      <c r="C168" s="90"/>
      <c r="D168" s="90"/>
      <c r="E168" s="91"/>
      <c r="F168" s="92"/>
    </row>
    <row r="169" spans="1:6" x14ac:dyDescent="0.25">
      <c r="A169" s="89"/>
      <c r="B169" s="93"/>
      <c r="C169" s="90"/>
      <c r="D169" s="90"/>
      <c r="E169" s="91"/>
      <c r="F169" s="92"/>
    </row>
    <row r="170" spans="1:6" x14ac:dyDescent="0.25">
      <c r="A170" s="89"/>
      <c r="B170" s="93"/>
      <c r="C170" s="90"/>
      <c r="D170" s="90"/>
      <c r="E170" s="91"/>
      <c r="F170" s="92"/>
    </row>
    <row r="171" spans="1:6" x14ac:dyDescent="0.25">
      <c r="A171" s="89"/>
      <c r="B171" s="93"/>
      <c r="C171" s="90"/>
      <c r="D171" s="90"/>
      <c r="E171" s="91"/>
      <c r="F171" s="92"/>
    </row>
    <row r="172" spans="1:6" x14ac:dyDescent="0.25">
      <c r="A172" s="89"/>
      <c r="B172" s="93"/>
      <c r="C172" s="90"/>
      <c r="D172" s="90"/>
      <c r="E172" s="91"/>
      <c r="F172" s="92"/>
    </row>
    <row r="173" spans="1:6" ht="16.5" x14ac:dyDescent="0.25">
      <c r="A173" s="248" t="s">
        <v>213</v>
      </c>
      <c r="B173" s="248"/>
      <c r="C173" s="248"/>
      <c r="D173" s="248"/>
      <c r="E173" s="248"/>
      <c r="F173" s="105">
        <f>+SUM(F22:F172)</f>
        <v>0</v>
      </c>
    </row>
    <row r="174" spans="1:6" ht="16.5" x14ac:dyDescent="0.25">
      <c r="A174" s="248" t="s">
        <v>214</v>
      </c>
      <c r="B174" s="248"/>
      <c r="C174" s="248"/>
      <c r="D174" s="248"/>
      <c r="E174" s="248"/>
      <c r="F174" s="105">
        <f>F173*20%</f>
        <v>0</v>
      </c>
    </row>
    <row r="175" spans="1:6" ht="16.5" x14ac:dyDescent="0.25">
      <c r="A175" s="248" t="s">
        <v>215</v>
      </c>
      <c r="B175" s="248"/>
      <c r="C175" s="248"/>
      <c r="D175" s="248"/>
      <c r="E175" s="248"/>
      <c r="F175" s="105">
        <f>F173+F174</f>
        <v>0</v>
      </c>
    </row>
    <row r="176" spans="1:6" x14ac:dyDescent="0.25">
      <c r="A176" s="102"/>
      <c r="B176" s="88"/>
      <c r="C176" s="78"/>
      <c r="D176" s="78"/>
      <c r="E176" s="81"/>
      <c r="F176" s="106"/>
    </row>
    <row r="177" spans="1:6" x14ac:dyDescent="0.25">
      <c r="A177" s="102"/>
      <c r="B177" s="88"/>
      <c r="C177" s="78"/>
      <c r="D177" s="78"/>
      <c r="E177" s="81"/>
      <c r="F177" s="106"/>
    </row>
    <row r="178" spans="1:6" x14ac:dyDescent="0.25">
      <c r="A178" s="102"/>
      <c r="B178" s="88"/>
      <c r="C178" s="78"/>
      <c r="D178" s="78"/>
      <c r="E178" s="81"/>
      <c r="F178" s="106"/>
    </row>
    <row r="179" spans="1:6" x14ac:dyDescent="0.25">
      <c r="A179" s="104" t="s">
        <v>216</v>
      </c>
      <c r="B179" s="88"/>
      <c r="C179" s="78"/>
      <c r="D179" s="78"/>
      <c r="E179" s="81"/>
      <c r="F179" s="106"/>
    </row>
    <row r="180" spans="1:6" x14ac:dyDescent="0.25">
      <c r="A180" s="76" t="s">
        <v>217</v>
      </c>
      <c r="B180" s="88"/>
      <c r="C180" s="78"/>
      <c r="D180" s="78"/>
      <c r="E180" s="81"/>
      <c r="F180" s="106"/>
    </row>
    <row r="181" spans="1:6" x14ac:dyDescent="0.25">
      <c r="A181" s="76"/>
      <c r="B181" s="88"/>
      <c r="C181" s="78"/>
      <c r="D181" s="78"/>
      <c r="E181" s="81"/>
      <c r="F181" s="78"/>
    </row>
    <row r="182" spans="1:6" x14ac:dyDescent="0.25">
      <c r="A182" s="84" t="s">
        <v>218</v>
      </c>
      <c r="B182" s="88"/>
      <c r="C182" s="78"/>
      <c r="D182" s="78"/>
      <c r="E182" s="81"/>
      <c r="F182" s="78"/>
    </row>
    <row r="183" spans="1:6" x14ac:dyDescent="0.25">
      <c r="A183" s="102"/>
      <c r="B183" s="88"/>
      <c r="C183" s="78"/>
      <c r="D183" s="78"/>
      <c r="E183" s="81"/>
      <c r="F183" s="78"/>
    </row>
    <row r="184" spans="1:6" x14ac:dyDescent="0.25">
      <c r="A184" s="103" t="s">
        <v>219</v>
      </c>
      <c r="B184" s="76"/>
      <c r="C184" s="76"/>
      <c r="D184" s="72"/>
      <c r="E184" s="72"/>
      <c r="F184" s="78"/>
    </row>
    <row r="185" spans="1:6" x14ac:dyDescent="0.25">
      <c r="A185" s="72"/>
      <c r="B185" s="76"/>
      <c r="C185" s="76"/>
      <c r="D185" s="72"/>
      <c r="E185" s="72"/>
      <c r="F185" s="78"/>
    </row>
    <row r="186" spans="1:6" x14ac:dyDescent="0.25">
      <c r="A186" s="72"/>
      <c r="B186" s="76"/>
      <c r="C186" s="76"/>
      <c r="D186" s="72"/>
      <c r="E186" s="72"/>
      <c r="F186" s="78"/>
    </row>
    <row r="187" spans="1:6" x14ac:dyDescent="0.25">
      <c r="A187" s="72" t="s">
        <v>220</v>
      </c>
      <c r="B187" s="76"/>
      <c r="C187" s="76"/>
      <c r="D187" s="72"/>
      <c r="E187" s="72"/>
      <c r="F187" s="78"/>
    </row>
    <row r="188" spans="1:6" x14ac:dyDescent="0.25">
      <c r="A188" s="72" t="s">
        <v>221</v>
      </c>
      <c r="B188" s="76"/>
      <c r="C188" s="76"/>
      <c r="D188" s="72"/>
      <c r="E188" s="72"/>
      <c r="F188" s="78"/>
    </row>
    <row r="189" spans="1:6" x14ac:dyDescent="0.25">
      <c r="A189" s="79"/>
      <c r="B189" s="84"/>
      <c r="C189" s="84"/>
      <c r="D189" s="79"/>
      <c r="E189" s="84"/>
      <c r="F189" s="107"/>
    </row>
    <row r="190" spans="1:6" x14ac:dyDescent="0.25">
      <c r="A190" s="75" t="s">
        <v>222</v>
      </c>
      <c r="B190" s="71"/>
      <c r="C190" s="71"/>
      <c r="D190" s="70"/>
      <c r="E190" s="70"/>
    </row>
    <row r="191" spans="1:6" x14ac:dyDescent="0.25">
      <c r="A191" s="73" t="s">
        <v>223</v>
      </c>
      <c r="C191" s="69"/>
    </row>
  </sheetData>
  <autoFilter ref="A21:F175"/>
  <mergeCells count="17">
    <mergeCell ref="D14:F14"/>
    <mergeCell ref="D13:F13"/>
    <mergeCell ref="C7:E7"/>
    <mergeCell ref="A10:A11"/>
    <mergeCell ref="A6:A7"/>
    <mergeCell ref="D6:F6"/>
    <mergeCell ref="D9:F9"/>
    <mergeCell ref="D10:F11"/>
    <mergeCell ref="A91:F91"/>
    <mergeCell ref="A173:E173"/>
    <mergeCell ref="A174:E174"/>
    <mergeCell ref="A175:E175"/>
    <mergeCell ref="D16:F16"/>
    <mergeCell ref="D17:F17"/>
    <mergeCell ref="A22:F22"/>
    <mergeCell ref="A52:F52"/>
    <mergeCell ref="A132:F132"/>
  </mergeCells>
  <pageMargins left="0.7" right="0.7" top="0.75" bottom="0.75" header="0.3" footer="0.3"/>
  <pageSetup paperSize="9" scale="88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Cacher_Vides">
                <anchor moveWithCells="1" sizeWithCells="1">
                  <from>
                    <xdr:col>6</xdr:col>
                    <xdr:colOff>114300</xdr:colOff>
                    <xdr:row>13</xdr:row>
                    <xdr:rowOff>133350</xdr:rowOff>
                  </from>
                  <to>
                    <xdr:col>7</xdr:col>
                    <xdr:colOff>552450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AFFICHER">
                <anchor moveWithCells="1" sizeWithCells="1">
                  <from>
                    <xdr:col>6</xdr:col>
                    <xdr:colOff>133350</xdr:colOff>
                    <xdr:row>15</xdr:row>
                    <xdr:rowOff>180975</xdr:rowOff>
                  </from>
                  <to>
                    <xdr:col>7</xdr:col>
                    <xdr:colOff>581025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Réintialiser">
                <anchor moveWithCells="1" sizeWithCells="1">
                  <from>
                    <xdr:col>6</xdr:col>
                    <xdr:colOff>142875</xdr:colOff>
                    <xdr:row>17</xdr:row>
                    <xdr:rowOff>133350</xdr:rowOff>
                  </from>
                  <to>
                    <xdr:col>7</xdr:col>
                    <xdr:colOff>581025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7" name="Button 7">
              <controlPr defaultSize="0" print="0" autoFill="0" autoPict="0" macro="[0]!Feuil4.PDF">
                <anchor moveWithCells="1" sizeWithCells="1">
                  <from>
                    <xdr:col>6</xdr:col>
                    <xdr:colOff>152400</xdr:colOff>
                    <xdr:row>19</xdr:row>
                    <xdr:rowOff>152400</xdr:rowOff>
                  </from>
                  <to>
                    <xdr:col>7</xdr:col>
                    <xdr:colOff>581025</xdr:colOff>
                    <xdr:row>21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111</vt:i4>
      </vt:variant>
    </vt:vector>
  </HeadingPairs>
  <TitlesOfParts>
    <vt:vector size="116" baseType="lpstr">
      <vt:lpstr>BASE</vt:lpstr>
      <vt:lpstr>Feuil1</vt:lpstr>
      <vt:lpstr>BASE 2</vt:lpstr>
      <vt:lpstr>INTERFACE</vt:lpstr>
      <vt:lpstr>DEVIS</vt:lpstr>
      <vt:lpstr>ACCESSOIRES</vt:lpstr>
      <vt:lpstr>BEATYREST_VIP_PILOW</vt:lpstr>
      <vt:lpstr>BEAUTYREST_EMINENCE</vt:lpstr>
      <vt:lpstr>BEAUTYREST_PALACE1</vt:lpstr>
      <vt:lpstr>BEAUTYREST_PALACE2</vt:lpstr>
      <vt:lpstr>BEAUTYREST_SIGNATURE</vt:lpstr>
      <vt:lpstr>BEAUTYREST_VIP</vt:lpstr>
      <vt:lpstr>BEAUTYREST_VIP_PILOW</vt:lpstr>
      <vt:lpstr>COTON100_AVEC_POINT_BOURDON</vt:lpstr>
      <vt:lpstr>COTON100_AVEC_VOLANT</vt:lpstr>
      <vt:lpstr>COTON100_SANS_VOLANT</vt:lpstr>
      <vt:lpstr>COUETTE</vt:lpstr>
      <vt:lpstr>COUETTE_SIM_HOTEL_COTON</vt:lpstr>
      <vt:lpstr>COUETTE_SIM_HOTEL_DUVET</vt:lpstr>
      <vt:lpstr>COUETTE_SIM_HOTEL_POLYCOTON</vt:lpstr>
      <vt:lpstr>DRAP</vt:lpstr>
      <vt:lpstr>DRAP_BAIN</vt:lpstr>
      <vt:lpstr>DRAP_DE_BAIN_385G</vt:lpstr>
      <vt:lpstr>DRAP_DE_BAIN_500G</vt:lpstr>
      <vt:lpstr>DRAP_DE_BAIN_600G</vt:lpstr>
      <vt:lpstr>DRAP_DE_BAIN_XL_500G</vt:lpstr>
      <vt:lpstr>DRAP_DE_BAIN_XL_600G</vt:lpstr>
      <vt:lpstr>DRAP_HOUSSE</vt:lpstr>
      <vt:lpstr>DRAP_HOUSSE_PERCALE_200_FILS</vt:lpstr>
      <vt:lpstr>DRAP_HOUSSE_PERCALE_300_FILS</vt:lpstr>
      <vt:lpstr>DRAP_HOUSSE_UNI_100_COTON_160_fils</vt:lpstr>
      <vt:lpstr>DRAP_HOUSSE_UNI_POLYCOTON</vt:lpstr>
      <vt:lpstr>DRAP_PLAT_PERCALE_200_FILS</vt:lpstr>
      <vt:lpstr>DRAP_PLAT_PERCALE_300_FILS</vt:lpstr>
      <vt:lpstr>DRAP_PLAT_SATIN_RAYE</vt:lpstr>
      <vt:lpstr>DRAP_PLAT_UNI_COTON</vt:lpstr>
      <vt:lpstr>DRAP_PLAT_UNI_POLYCOTON</vt:lpstr>
      <vt:lpstr>FAMILLE</vt:lpstr>
      <vt:lpstr>H.COUETTE_SIM_HOTEL_COTON</vt:lpstr>
      <vt:lpstr>H.COUETTE_SIM_HOTEL_PERCALE_200_FILS</vt:lpstr>
      <vt:lpstr>H.COUETTE_SIM_HOTEL_PERCALE_300_FILS</vt:lpstr>
      <vt:lpstr>H.COUETTE_SIM_HOTEL_POLYCOTON</vt:lpstr>
      <vt:lpstr>H.COUETTE_SIM_HOTEL_SATIN_RAYE</vt:lpstr>
      <vt:lpstr>HOUSSE_COUETTE</vt:lpstr>
      <vt:lpstr>LAVETTE</vt:lpstr>
      <vt:lpstr>LAVETTE_CARREE_600G</vt:lpstr>
      <vt:lpstr>LAVETTE_RECTANGLE_600G</vt:lpstr>
      <vt:lpstr>LINGE_BAIN</vt:lpstr>
      <vt:lpstr>LINGE_LIT</vt:lpstr>
      <vt:lpstr>ListBoxOutput</vt:lpstr>
      <vt:lpstr>LITTERIE</vt:lpstr>
      <vt:lpstr>MATELAS</vt:lpstr>
      <vt:lpstr>OR_SIM_HOTEL_BEAUTYREST</vt:lpstr>
      <vt:lpstr>OR_SIM_HOTEL_DUVET_GOLD</vt:lpstr>
      <vt:lpstr>OR_SIM_HOTEL_LATEX</vt:lpstr>
      <vt:lpstr>OR_SIM_HOTEL_VISCOELASTIQUE</vt:lpstr>
      <vt:lpstr>OREILLER</vt:lpstr>
      <vt:lpstr>OREILLER_SIM_HOTEL_DUPONT</vt:lpstr>
      <vt:lpstr>OREILLER_SIM_HOTEL_FLOCON</vt:lpstr>
      <vt:lpstr>OREILLER_SIM_HOTEL_KAPOK</vt:lpstr>
      <vt:lpstr>OREILLER_SIM_HOTEL_POLYESTER</vt:lpstr>
      <vt:lpstr>Feuil1!oui</vt:lpstr>
      <vt:lpstr>PAIGNOIR</vt:lpstr>
      <vt:lpstr>PEIGNOIR</vt:lpstr>
      <vt:lpstr>PEIGNOIR_AVEC_COL_CHALE_500G</vt:lpstr>
      <vt:lpstr>PEIGNOIR_NID_D_ABEILLE_AVEC_COL_CHALE_380G</vt:lpstr>
      <vt:lpstr>PEIGNOIR_VELOUR_400G</vt:lpstr>
      <vt:lpstr>PERCALE_200_FILS_AVEC_POINT_BOURDON</vt:lpstr>
      <vt:lpstr>PERCALE_200_FILS_AVEC_VOLANT</vt:lpstr>
      <vt:lpstr>PERCALE_200_FILS_SANS_VOLANT</vt:lpstr>
      <vt:lpstr>PERCALE_300_FILS_AVEC_POINT_BOURDON</vt:lpstr>
      <vt:lpstr>PERCALE_300_FILS_AVEC_VOLANT</vt:lpstr>
      <vt:lpstr>PERCALE_300_FILS_SANS_VOLANT</vt:lpstr>
      <vt:lpstr>POLYCOTON_AVEC_POINT_BOURDON</vt:lpstr>
      <vt:lpstr>POLYCOTON_AVEC_VOLANT</vt:lpstr>
      <vt:lpstr>POLYCOTON_SANS_VOLANT</vt:lpstr>
      <vt:lpstr>SATIN_RAYE_AVEC_POINT_BOURDON</vt:lpstr>
      <vt:lpstr>SATIN_RAYE_AVEC_VOLANT</vt:lpstr>
      <vt:lpstr>SATIN_RAYE_SANS_VOLANT</vt:lpstr>
      <vt:lpstr>SERVIETTE</vt:lpstr>
      <vt:lpstr>SERVIETTE_DE_MAIN_385G</vt:lpstr>
      <vt:lpstr>SERVIETTE_DE_MAIN_500G</vt:lpstr>
      <vt:lpstr>SERVIETTE_DE_MAIN_600G</vt:lpstr>
      <vt:lpstr>SERVIETTE_DE_MAIN_XL_500G</vt:lpstr>
      <vt:lpstr>SERVIETTE_DE_MAIN_XL_600G</vt:lpstr>
      <vt:lpstr>SERVIETTE_PISCINE</vt:lpstr>
      <vt:lpstr>SERVIETTE_PISCINE_400G_BEIGE</vt:lpstr>
      <vt:lpstr>SERVIETTE_PISCINE_400G_BLEU</vt:lpstr>
      <vt:lpstr>SERVIETTE_PISCINE_480G_BEIGE</vt:lpstr>
      <vt:lpstr>SERVIETTE_PISCINE_480G_BLEU</vt:lpstr>
      <vt:lpstr>SERVIETTE_PISCINE_600G_BEIGE</vt:lpstr>
      <vt:lpstr>SERVIETTE_PISCINE_600G_BLEU</vt:lpstr>
      <vt:lpstr>SERVIETTE_PISCINE_600G_ORANGE</vt:lpstr>
      <vt:lpstr>SIM_HOTEL_CLUB</vt:lpstr>
      <vt:lpstr>SIM_HOTEL_LUXE</vt:lpstr>
      <vt:lpstr>SIM_HOTEL_PRESTIGE</vt:lpstr>
      <vt:lpstr>SOMMIER_BOIS_FERME</vt:lpstr>
      <vt:lpstr>SOMMIER_EXTRAPLAT</vt:lpstr>
      <vt:lpstr>SOMMIER_FLEXOLATTES_LATTES_APPARENTES</vt:lpstr>
      <vt:lpstr>SOMMIER_FLEXOLATTES_LATTES_HABILLES</vt:lpstr>
      <vt:lpstr>SOMMIERS</vt:lpstr>
      <vt:lpstr>SURMATELAS</vt:lpstr>
      <vt:lpstr>SURMATELAS_SIM_HOTEL_CONFORT_500</vt:lpstr>
      <vt:lpstr>SURMATELAS_SIM_HOTEL_DUVET_GOLD</vt:lpstr>
      <vt:lpstr>SURMATELAS_SIM_HOTEL_HR_HT_6CM</vt:lpstr>
      <vt:lpstr>SURMATELAS_SIM_HOTEL_LATEX_HT_6CM</vt:lpstr>
      <vt:lpstr>SURMATELAS_SIM_HOTEL_MAGESTIC_1000</vt:lpstr>
      <vt:lpstr>SURMATELAS_SIM_HOTEL_VISCOELASTIQUE_HT_6CM</vt:lpstr>
      <vt:lpstr>TAIE_OREILLER</vt:lpstr>
      <vt:lpstr>TAPIS_BAIN</vt:lpstr>
      <vt:lpstr>TAPIS_DE_BAIN_600GR</vt:lpstr>
      <vt:lpstr>TAPIS_DE_BAIN_700GR</vt:lpstr>
      <vt:lpstr>TAPIS_DE_BAIN_750GR</vt:lpstr>
      <vt:lpstr>TAPIS_DE_BAIN_850GR</vt:lpstr>
      <vt:lpstr>TISSUS_MATELAS</vt:lpstr>
      <vt:lpstr>vide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OULOUALI Mohamed</dc:creator>
  <cp:lastModifiedBy>OULOUALI Mohamed</cp:lastModifiedBy>
  <cp:lastPrinted>2019-09-09T09:54:01Z</cp:lastPrinted>
  <dcterms:created xsi:type="dcterms:W3CDTF">2019-07-30T09:14:12Z</dcterms:created>
  <dcterms:modified xsi:type="dcterms:W3CDTF">2019-09-12T08:19:11Z</dcterms:modified>
</cp:coreProperties>
</file>