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D8731B50-0D87-4C35-BB01-A6A851FC76F1}" xr6:coauthVersionLast="47" xr6:coauthVersionMax="47" xr10:uidLastSave="{00000000-0000-0000-0000-000000000000}"/>
  <bookViews>
    <workbookView xWindow="-120" yWindow="-120" windowWidth="20730" windowHeight="11160" xr2:uid="{2F6E0E4B-688D-45F4-A563-E31E16342E4C}"/>
  </bookViews>
  <sheets>
    <sheet name="Feuil1" sheetId="1" r:id="rId1"/>
  </sheets>
  <externalReferences>
    <externalReference r:id="rId2"/>
  </externalReferences>
  <definedNames>
    <definedName name="dataferm">'[1]DATA (tab. mat.)'!$I$2:$I$21</definedName>
    <definedName name="dataform">'[1]DATA (tab. mat.)'!$M$2:$M$11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" i="1" l="1"/>
  <c r="O6" i="1"/>
  <c r="B10" i="1"/>
  <c r="O9" i="1"/>
  <c r="O8" i="1"/>
  <c r="O7" i="1"/>
  <c r="C6" i="1"/>
  <c r="C7" i="1" s="1"/>
  <c r="L5" i="1"/>
  <c r="N8" i="1" a="1"/>
  <c r="N6" i="1" a="1"/>
  <c r="N5" i="1" a="1"/>
  <c r="N9" i="1" a="1"/>
  <c r="N7" i="1" a="1"/>
  <c r="O10" i="1" l="1"/>
  <c r="N7" i="1"/>
  <c r="M7" i="1" s="1"/>
  <c r="N9" i="1"/>
  <c r="M9" i="1" s="1"/>
  <c r="N5" i="1"/>
  <c r="N6" i="1"/>
  <c r="M6" i="1" s="1"/>
  <c r="N8" i="1"/>
  <c r="M8" i="1" s="1"/>
  <c r="L7" i="1"/>
  <c r="C8" i="1"/>
  <c r="L6" i="1"/>
  <c r="C9" i="1" l="1"/>
  <c r="L9" i="1" s="1"/>
  <c r="L8" i="1"/>
  <c r="N10" i="1"/>
  <c r="M10" i="1" s="1"/>
  <c r="M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<sst xmlns="http://schemas.openxmlformats.org/spreadsheetml/2006/main" count="11" uniqueCount="8">
  <si>
    <t>cm</t>
  </si>
  <si>
    <t>b - 01:00</t>
  </si>
  <si>
    <t>LU</t>
  </si>
  <si>
    <t>MA</t>
  </si>
  <si>
    <t>ME</t>
  </si>
  <si>
    <t>JE</t>
  </si>
  <si>
    <t>VE</t>
  </si>
  <si>
    <t>nath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</si>
</sst>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-\ [h]:mm"/>
    <numFmt numFmtId="165" formatCode="[h]:mm"/>
    <numFmt numFmtId="166" formatCode="ddd\.dd\.mm"/>
  </numFmts>
  <fonts count="8">
    <font>
      <sz val="11"/>
      <color theme="1"/>
      <name val="Calibri"/>
      <family val="2"/>
      <scheme val="minor"/>
    </font>
    <font>
      <sz val="11"/>
      <name val="Myriad Pro SemiCond"/>
      <family val="2"/>
    </font>
    <font>
      <b/>
      <sz val="11"/>
      <color theme="0"/>
      <name val="Myriad Pro SemiCond"/>
      <family val="2"/>
    </font>
    <font>
      <b/>
      <sz val="11"/>
      <name val="Myriad Pro SemiCond"/>
      <family val="2"/>
    </font>
    <font>
      <sz val="12"/>
      <name val="Myriad Pro SemiCond"/>
      <family val="2"/>
    </font>
    <font>
      <b/>
      <sz val="12"/>
      <color theme="1" tint="0.249977111117893"/>
      <name val="Myriad Pro SemiCond"/>
      <family val="2"/>
    </font>
    <font>
      <sz val="12"/>
      <color theme="1" tint="0.249977111117893"/>
      <name val="Myriad Pro SemiCond"/>
      <family val="2"/>
    </font>
    <font>
      <b/>
      <sz val="12"/>
      <color theme="2" tint="-0.499984740745262"/>
      <name val="Myriad Pro SemiCond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 shrinkToFit="1"/>
    </xf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5" fontId="6" fillId="0" borderId="2" xfId="0" applyNumberFormat="1" applyFont="1" applyBorder="1" applyAlignment="1">
      <alignment horizontal="center"/>
    </xf>
    <xf numFmtId="20" fontId="6" fillId="0" borderId="2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textRotation="90" shrinkToFit="1"/>
    </xf>
    <xf numFmtId="0" fontId="4" fillId="3" borderId="0" xfId="0" applyFont="1" applyFill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3" fillId="0" borderId="6" xfId="0" applyFont="1" applyBorder="1" applyAlignment="1">
      <alignment horizontal="center" vertical="center" textRotation="90" shrinkToFi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textRotation="90" shrinkToFit="1"/>
    </xf>
    <xf numFmtId="0" fontId="5" fillId="0" borderId="7" xfId="0" applyFont="1" applyBorder="1" applyAlignment="1">
      <alignment horizontal="center"/>
    </xf>
    <xf numFmtId="164" fontId="6" fillId="0" borderId="7" xfId="0" applyNumberFormat="1" applyFont="1" applyBorder="1" applyAlignment="1">
      <alignment horizontal="center"/>
    </xf>
    <xf numFmtId="165" fontId="5" fillId="0" borderId="7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00B0F0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rgb="FFC00000"/>
        </patternFill>
      </fill>
    </dxf>
    <dxf>
      <font>
        <b/>
        <i val="0"/>
        <color theme="9" tint="-0.499984740745262"/>
      </font>
      <fill>
        <patternFill>
          <bgColor rgb="FF92D05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3"/>
      </font>
      <fill>
        <patternFill>
          <fgColor theme="4" tint="-0.24994659260841701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wnloads/PLANNING%20SAFA%202023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 au 21 avril (16)"/>
      <sheetName val="10 au 14 avril (15)"/>
      <sheetName val="03 au 07 avril (14)"/>
      <sheetName val="27 au 31 mars (13)"/>
      <sheetName val="20 au 24 mars (12)"/>
      <sheetName val="13 au 17 mars (11)"/>
      <sheetName val="06 au 10 mars (10)"/>
      <sheetName val="27 au 03 mars (9)"/>
      <sheetName val="20 au 24 février (8)"/>
      <sheetName val="13 au 17 février (7)"/>
      <sheetName val="06 au 10 février (6)"/>
      <sheetName val="30 au 3 février (5)"/>
      <sheetName val="23 au 27 janvier (4)"/>
      <sheetName val="16 au 20 janvier (3)"/>
      <sheetName val="9 au 13 janvier (2)"/>
      <sheetName val="2 au 6 janv. (01)"/>
      <sheetName val="27 au 30 déc. (51)"/>
      <sheetName val="PB jusqu'au 05-12-22 (1)"/>
      <sheetName val="PB jusqu'au 11-01-23 (2)"/>
      <sheetName val="Pb jusqu'au 23-01-23 (3)"/>
      <sheetName val="PB jusqu'au 02-02-23 (4)"/>
      <sheetName val="PB jusqu'au 27-02-23 (5)"/>
      <sheetName val="PB jusqu'au 05-04-2023"/>
      <sheetName val="Pb --&gt; 12.04.23"/>
      <sheetName val="Planning de base"/>
      <sheetName val="Benef. "/>
      <sheetName val="BENEFICIAIRES jusqu'au 10-05-20"/>
      <sheetName val="Absence, congé &amp; RDV"/>
      <sheetName val="congé du personnel"/>
      <sheetName val="FICHE D'APPEL"/>
      <sheetName val="HEURES BONI-MALI"/>
      <sheetName val="STAT."/>
      <sheetName val="DATA (tab. mat.)"/>
      <sheetName val="FICHE D'APPEL (2)"/>
      <sheetName val="EVENEMENT"/>
      <sheetName val="F54 TER"/>
      <sheetName val="distr.mat. "/>
      <sheetName val="Feuil1"/>
      <sheetName val="STAT"/>
    </sheetNames>
    <sheetDataSet>
      <sheetData sheetId="0">
        <row r="10">
          <cell r="C10">
            <v>45033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2">
          <cell r="I2">
            <v>44927</v>
          </cell>
          <cell r="M2">
            <v>45009</v>
          </cell>
        </row>
        <row r="3">
          <cell r="I3">
            <v>45026</v>
          </cell>
          <cell r="M3">
            <v>45040</v>
          </cell>
        </row>
        <row r="4">
          <cell r="I4">
            <v>45047</v>
          </cell>
          <cell r="M4">
            <v>45068</v>
          </cell>
        </row>
        <row r="5">
          <cell r="I5">
            <v>45064</v>
          </cell>
          <cell r="M5">
            <v>45085</v>
          </cell>
        </row>
        <row r="6">
          <cell r="I6">
            <v>45075</v>
          </cell>
          <cell r="M6">
            <v>45181</v>
          </cell>
        </row>
        <row r="7">
          <cell r="I7">
            <v>45128</v>
          </cell>
          <cell r="M7">
            <v>45195</v>
          </cell>
        </row>
        <row r="8">
          <cell r="I8">
            <v>45153</v>
          </cell>
          <cell r="M8">
            <v>45208</v>
          </cell>
        </row>
        <row r="9">
          <cell r="I9">
            <v>45196</v>
          </cell>
        </row>
        <row r="10">
          <cell r="I10">
            <v>45231</v>
          </cell>
        </row>
        <row r="11">
          <cell r="I11">
            <v>45232</v>
          </cell>
        </row>
        <row r="12">
          <cell r="I12">
            <v>45241</v>
          </cell>
        </row>
        <row r="13">
          <cell r="I13">
            <v>45245</v>
          </cell>
        </row>
        <row r="14">
          <cell r="I14">
            <v>45285</v>
          </cell>
        </row>
        <row r="15">
          <cell r="I15">
            <v>45286</v>
          </cell>
        </row>
        <row r="18">
          <cell r="I18" t="str">
            <v>Ponts 2021</v>
          </cell>
        </row>
        <row r="19">
          <cell r="I19">
            <v>45065</v>
          </cell>
        </row>
        <row r="20">
          <cell r="I20">
            <v>45152</v>
          </cell>
        </row>
      </sheetData>
      <sheetData sheetId="33"/>
      <sheetData sheetId="34">
        <row r="2">
          <cell r="C2">
            <v>44704</v>
          </cell>
        </row>
        <row r="3">
          <cell r="C3" t="str">
            <v>date / événement</v>
          </cell>
        </row>
        <row r="4">
          <cell r="C4">
            <v>44664</v>
          </cell>
        </row>
        <row r="5">
          <cell r="C5">
            <v>44666</v>
          </cell>
        </row>
        <row r="6">
          <cell r="C6">
            <v>44672</v>
          </cell>
        </row>
        <row r="7">
          <cell r="C7">
            <v>44676</v>
          </cell>
        </row>
        <row r="8">
          <cell r="C8">
            <v>44677</v>
          </cell>
        </row>
        <row r="9">
          <cell r="C9" t="str">
            <v>interruption</v>
          </cell>
        </row>
        <row r="10">
          <cell r="C10">
            <v>44721</v>
          </cell>
        </row>
      </sheetData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2805B-23E2-47A6-8D51-80FDC419701E}">
  <dimension ref="B4:P10"/>
  <sheetViews>
    <sheetView tabSelected="1" workbookViewId="0">
      <selection activeCell="G12" sqref="G12"/>
    </sheetView>
  </sheetViews>
  <sheetFormatPr baseColWidth="10" defaultRowHeight="15"/>
  <cols>
    <col min="2" max="2" width="3.85546875" bestFit="1" customWidth="1"/>
    <col min="3" max="3" width="10.5703125" bestFit="1" customWidth="1"/>
    <col min="11" max="11" width="2.42578125" customWidth="1"/>
    <col min="12" max="12" width="4.7109375" bestFit="1" customWidth="1"/>
    <col min="13" max="13" width="14.140625" customWidth="1"/>
    <col min="14" max="14" width="6" bestFit="1" customWidth="1"/>
    <col min="15" max="15" width="7" bestFit="1" customWidth="1"/>
    <col min="16" max="16" width="4.7109375" bestFit="1" customWidth="1"/>
  </cols>
  <sheetData>
    <row r="4" spans="2:16" ht="15.75">
      <c r="B4" s="1"/>
      <c r="C4" s="2" t="s">
        <v>7</v>
      </c>
      <c r="D4" s="3"/>
      <c r="E4" s="4"/>
      <c r="F4" s="4"/>
      <c r="G4" s="4"/>
      <c r="H4" s="4"/>
      <c r="I4" s="4"/>
      <c r="J4" s="5"/>
      <c r="K4" s="6"/>
      <c r="L4" s="7"/>
      <c r="M4" s="8"/>
      <c r="N4" s="9"/>
      <c r="O4" s="10"/>
      <c r="P4" s="11"/>
    </row>
    <row r="5" spans="2:16" ht="15.75">
      <c r="B5" s="12"/>
      <c r="C5" s="13">
        <v>45033</v>
      </c>
      <c r="D5" s="14"/>
      <c r="E5" s="31" t="s">
        <v>1</v>
      </c>
      <c r="F5" s="31"/>
      <c r="G5" s="32"/>
      <c r="H5" s="31"/>
      <c r="I5" s="32"/>
      <c r="J5" s="31"/>
      <c r="K5" s="6"/>
      <c r="L5" s="17" t="str">
        <f>UPPER(LEFT(TEXT(WEEKDAY(C5),"jjjj"),2))</f>
        <v>LU</v>
      </c>
      <c r="M5" s="18" t="str">
        <f ca="1">IF(O5&gt;N5,"-","")&amp;TEXT(ABS(N5-O5),"hh:mm")</f>
        <v>-03:00</v>
      </c>
      <c r="N5" s="19" cm="1">
        <f t="array" aca="1" ref="N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4.1666666666666664E-2</v>
      </c>
      <c r="O5" s="20">
        <f>IF(B5&lt;&gt;"","",TIMEVALUE("04:00:00"))</f>
        <v>0.16666666666666666</v>
      </c>
      <c r="P5" s="21" t="s">
        <v>2</v>
      </c>
    </row>
    <row r="6" spans="2:16" ht="15.75">
      <c r="B6" s="12" t="s">
        <v>0</v>
      </c>
      <c r="C6" s="13">
        <f>C5+1</f>
        <v>45034</v>
      </c>
      <c r="D6" s="22"/>
      <c r="E6" s="15"/>
      <c r="F6" s="15"/>
      <c r="G6" s="16"/>
      <c r="H6" s="23"/>
      <c r="I6" s="15"/>
      <c r="J6" s="23"/>
      <c r="K6" s="6"/>
      <c r="L6" s="17" t="str">
        <f>UPPER(LEFT(TEXT(WEEKDAY(C6),"jjjj"),2))</f>
        <v>MA</v>
      </c>
      <c r="M6" s="18" t="e">
        <f ca="1">IF(O6&gt;N6,"-","")&amp;TEXT(ABS(N6-O6),"hh:mm")</f>
        <v>#VALUE!</v>
      </c>
      <c r="N6" s="19" cm="1">
        <f t="array" aca="1" ref="N6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6" s="20" t="str">
        <f>IF(B6&lt;&gt;"","",TIMEVALUE("04:00:00"))</f>
        <v/>
      </c>
      <c r="P6" s="21" t="s">
        <v>3</v>
      </c>
    </row>
    <row r="7" spans="2:16" ht="15.75">
      <c r="B7" s="12" t="s">
        <v>0</v>
      </c>
      <c r="C7" s="13">
        <f>C6+1</f>
        <v>45035</v>
      </c>
      <c r="D7" s="22"/>
      <c r="E7" s="15"/>
      <c r="F7" s="16"/>
      <c r="G7" s="15"/>
      <c r="H7" s="15"/>
      <c r="I7" s="15"/>
      <c r="J7" s="24"/>
      <c r="K7" s="6"/>
      <c r="L7" s="17" t="str">
        <f>UPPER(LEFT(TEXT(WEEKDAY(C7),"jjjj"),2))</f>
        <v>ME</v>
      </c>
      <c r="M7" s="18" t="e">
        <f ca="1">IF(O7&gt;N7,"-","")&amp;TEXT(ABS(N7-O7),"hh:mm")</f>
        <v>#VALUE!</v>
      </c>
      <c r="N7" s="19" cm="1">
        <f t="array" aca="1" ref="N7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7" s="20" t="str">
        <f>IF(B7&lt;&gt;"","",TIMEVALUE("04:00:00"))</f>
        <v/>
      </c>
      <c r="P7" s="21" t="s">
        <v>4</v>
      </c>
    </row>
    <row r="8" spans="2:16" ht="15.75">
      <c r="B8" s="12" t="s">
        <v>0</v>
      </c>
      <c r="C8" s="13">
        <f>C7+1</f>
        <v>45036</v>
      </c>
      <c r="D8" s="22"/>
      <c r="E8" s="15"/>
      <c r="F8" s="15"/>
      <c r="G8" s="15"/>
      <c r="H8" s="15"/>
      <c r="I8" s="15"/>
      <c r="J8" s="15"/>
      <c r="K8" s="6"/>
      <c r="L8" s="17" t="str">
        <f>UPPER(LEFT(TEXT(WEEKDAY(C8),"jjjj"),2))</f>
        <v>JE</v>
      </c>
      <c r="M8" s="18" t="e">
        <f ca="1">IF(O8&gt;N8,"-","")&amp;TEXT(ABS(N8-O8),"hh:mm")</f>
        <v>#VALUE!</v>
      </c>
      <c r="N8" s="19" cm="1">
        <f t="array" aca="1" ref="N8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8" s="20" t="str">
        <f>IF(B8&lt;&gt;"","",TIMEVALUE("04:00:00"))</f>
        <v/>
      </c>
      <c r="P8" s="21" t="s">
        <v>5</v>
      </c>
    </row>
    <row r="9" spans="2:16" ht="15.75">
      <c r="B9" s="12" t="s">
        <v>0</v>
      </c>
      <c r="C9" s="13">
        <f>C8+1</f>
        <v>45037</v>
      </c>
      <c r="D9" s="25"/>
      <c r="E9" s="16"/>
      <c r="F9" s="16"/>
      <c r="G9" s="16"/>
      <c r="H9" s="16"/>
      <c r="I9" s="16"/>
      <c r="J9" s="15"/>
      <c r="K9" s="6"/>
      <c r="L9" s="17" t="str">
        <f>UPPER(LEFT(TEXT(WEEKDAY(C9),"jjjj"),2))</f>
        <v>VE</v>
      </c>
      <c r="M9" s="18" t="e">
        <f ca="1">IF(O9&gt;N9,"-","")&amp;TEXT(ABS(N9-O9),"hh:mm")</f>
        <v>#VALUE!</v>
      </c>
      <c r="N9" s="19" cm="1">
        <f t="array" aca="1" ref="N9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9" s="20" t="str">
        <f>IF(B9&lt;&gt;"","",TIMEVALUE("04:00:00"))</f>
        <v/>
      </c>
      <c r="P9" s="21" t="s">
        <v>6</v>
      </c>
    </row>
    <row r="10" spans="2:16" ht="15.75">
      <c r="B10" s="3" t="str">
        <f>IF(C10="","",REPT("x",COUNTIF([1]EVENEMENT!C:C,'[1]17 au 21 avril (16)'!C10)))</f>
        <v/>
      </c>
      <c r="C10" s="26"/>
      <c r="D10" s="27"/>
      <c r="E10" s="4"/>
      <c r="F10" s="4"/>
      <c r="G10" s="4"/>
      <c r="H10" s="5"/>
      <c r="I10" s="4"/>
      <c r="J10" s="5"/>
      <c r="K10" s="6"/>
      <c r="L10" s="28"/>
      <c r="M10" s="29" t="str">
        <f ca="1">IF(O10&gt;N10,"-","")&amp;TEXT(ABS(O10-N10),"hh:mm")</f>
        <v>-03:00</v>
      </c>
      <c r="N10" s="30">
        <f ca="1">SUM(N5:N9)</f>
        <v>4.1666666666666664E-2</v>
      </c>
      <c r="O10" s="30">
        <f>SUM(O5:O9)</f>
        <v>0.16666666666666666</v>
      </c>
      <c r="P10" s="11"/>
    </row>
  </sheetData>
  <conditionalFormatting sqref="C5:C10">
    <cfRule type="expression" dxfId="9" priority="5">
      <formula>COUNTIF(dataform,$C5)&gt;0</formula>
    </cfRule>
  </conditionalFormatting>
  <conditionalFormatting sqref="C5:C10 L5:P10">
    <cfRule type="expression" dxfId="8" priority="6">
      <formula>COUNTIF(dataferm,$C5)&gt;0</formula>
    </cfRule>
  </conditionalFormatting>
  <conditionalFormatting sqref="M5:M9">
    <cfRule type="expression" dxfId="7" priority="4">
      <formula>O5&gt;N5</formula>
    </cfRule>
  </conditionalFormatting>
  <conditionalFormatting sqref="M5:M9">
    <cfRule type="expression" dxfId="6" priority="7">
      <formula>N5&gt;O5</formula>
    </cfRule>
  </conditionalFormatting>
  <conditionalFormatting sqref="I6:J6 E6:G6 E9:J10 H7:J8 E7:F8 E4:J5">
    <cfRule type="expression" dxfId="5" priority="8">
      <formula>LEFT(E4,LEN($U$3))&lt;&gt;$U$3</formula>
    </cfRule>
  </conditionalFormatting>
  <conditionalFormatting sqref="L4:P4">
    <cfRule type="expression" dxfId="4" priority="9">
      <formula>COUNTIF(dataferm,#REF!)&gt;0</formula>
    </cfRule>
  </conditionalFormatting>
  <conditionalFormatting sqref="B5:B9">
    <cfRule type="containsText" dxfId="3" priority="2" operator="containsText" text="cm">
      <formula>NOT(ISERROR(SEARCH("cm",B5)))</formula>
    </cfRule>
    <cfRule type="containsText" dxfId="2" priority="3" operator="containsText" text="c">
      <formula>NOT(ISERROR(SEARCH("c",B5)))</formula>
    </cfRule>
  </conditionalFormatting>
  <conditionalFormatting sqref="I6:J6 C6:G6 C9:J10 H7:J8 C7:F8 C4:J5">
    <cfRule type="containsText" dxfId="1" priority="1" operator="containsText" text="RÉUNION DE SERVICE">
      <formula>NOT(ISERROR(SEARCH("RÉUNION DE SERVICE",C4)))</formula>
    </cfRule>
  </conditionalFormatting>
  <conditionalFormatting sqref="I5:J5 C5:D6 G5:G6 C7:F7 C10:J10 C8:D9 J7:J9 L5:P10">
    <cfRule type="expression" dxfId="0" priority="10">
      <formula>WEEKDAY($C5,2)=$T$3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2023-04-16T07:48:38Z</dcterms:created>
  <dcterms:modified xsi:type="dcterms:W3CDTF">2023-04-16T08:01:55Z</dcterms:modified>
</cp:coreProperties>
</file>