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RO\Desktop\Grilles Tarifs\"/>
    </mc:Choice>
  </mc:AlternateContent>
  <xr:revisionPtr revIDLastSave="0" documentId="13_ncr:1_{3BB9FEC0-903A-4A34-8A46-9C64B135F41E}" xr6:coauthVersionLast="43" xr6:coauthVersionMax="43" xr10:uidLastSave="{00000000-0000-0000-0000-000000000000}"/>
  <bookViews>
    <workbookView xWindow="-120" yWindow="-120" windowWidth="25440" windowHeight="15390" tabRatio="500" xr2:uid="{00000000-000D-0000-FFFF-FFFF00000000}"/>
  </bookViews>
  <sheets>
    <sheet name="DEVIS" sheetId="1" r:id="rId1"/>
    <sheet name="Base_Articles" sheetId="2" r:id="rId2"/>
  </sheets>
  <definedNames>
    <definedName name="DESIGNATION">Base_Articles!$C:$C</definedName>
    <definedName name="_xlnm.Extract">Base_Articles!$G$1</definedName>
    <definedName name="GAMME">Base_Articles!$A:$A</definedName>
    <definedName name="LISTE">Base_Articles!$B:$E</definedName>
    <definedName name="LISTE_EQUIPEMENT">Base_Articles!$G:$G</definedName>
  </definedNames>
  <calcPr calcId="18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33" i="1" l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E11" i="1"/>
  <c r="C11" i="1"/>
  <c r="G11" i="1" l="1"/>
  <c r="H12" i="1" l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11" i="1" l="1"/>
  <c r="H34" i="1" s="1"/>
</calcChain>
</file>

<file path=xl/sharedStrings.xml><?xml version="1.0" encoding="utf-8"?>
<sst xmlns="http://schemas.openxmlformats.org/spreadsheetml/2006/main" count="64" uniqueCount="39">
  <si>
    <t>Quantité</t>
  </si>
  <si>
    <t>Montant</t>
  </si>
  <si>
    <t>Code Article</t>
  </si>
  <si>
    <t>Désignation 1</t>
  </si>
  <si>
    <t>Désignation 2</t>
  </si>
  <si>
    <t>BV</t>
  </si>
  <si>
    <t>Chantier</t>
  </si>
  <si>
    <t>N° devis</t>
  </si>
  <si>
    <t>TOTAL</t>
  </si>
  <si>
    <t>Gamme</t>
  </si>
  <si>
    <t>F</t>
  </si>
  <si>
    <t>B</t>
  </si>
  <si>
    <t>A</t>
  </si>
  <si>
    <t>C</t>
  </si>
  <si>
    <t>D</t>
  </si>
  <si>
    <t>E</t>
  </si>
  <si>
    <t>DEVIS</t>
  </si>
  <si>
    <t>RD1000</t>
  </si>
  <si>
    <t>RD2000</t>
  </si>
  <si>
    <t>RD3000</t>
  </si>
  <si>
    <t>RD4000</t>
  </si>
  <si>
    <t>RD1400</t>
  </si>
  <si>
    <t>STM</t>
  </si>
  <si>
    <t>SM123</t>
  </si>
  <si>
    <t>DM105</t>
  </si>
  <si>
    <t>DM120</t>
  </si>
  <si>
    <t>DM110</t>
  </si>
  <si>
    <t>XXX</t>
  </si>
  <si>
    <t>SF</t>
  </si>
  <si>
    <t>HGV</t>
  </si>
  <si>
    <t>ARE</t>
  </si>
  <si>
    <t>DOO</t>
  </si>
  <si>
    <t>FHL</t>
  </si>
  <si>
    <t>FHL T</t>
  </si>
  <si>
    <t>BL</t>
  </si>
  <si>
    <t>FHP</t>
  </si>
  <si>
    <t>TL</t>
  </si>
  <si>
    <t xml:space="preserve">Prix 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</si>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</sst>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)\ &quot;€&quot;_ ;_ * \(#,##0.00\)\ &quot;€&quot;_ ;_ * &quot;-&quot;??_)\ &quot;€&quot;_ ;_ @_ "/>
    <numFmt numFmtId="165" formatCode="#,##0.00\ &quot;€&quot;"/>
  </numFmts>
  <fonts count="13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0070C0"/>
      <name val="Calibri"/>
      <family val="2"/>
      <scheme val="minor"/>
    </font>
    <font>
      <sz val="10"/>
      <color rgb="FF0070C0"/>
      <name val="Calibri"/>
      <family val="2"/>
      <scheme val="minor"/>
    </font>
    <font>
      <b/>
      <i/>
      <u/>
      <sz val="20"/>
      <name val="Albertus Medium"/>
      <family val="2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u/>
      <sz val="10"/>
      <name val="Arial"/>
      <family val="2"/>
    </font>
    <font>
      <u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00B0F0"/>
        <bgColor indexed="64"/>
      </patternFill>
    </fill>
  </fills>
  <borders count="34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0" fillId="2" borderId="0" xfId="0" applyFill="1"/>
    <xf numFmtId="0" fontId="0" fillId="2" borderId="1" xfId="0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0" fillId="2" borderId="0" xfId="0" applyFill="1" applyBorder="1"/>
    <xf numFmtId="0" fontId="8" fillId="0" borderId="12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164" fontId="0" fillId="2" borderId="6" xfId="0" applyNumberFormat="1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164" fontId="0" fillId="2" borderId="8" xfId="0" applyNumberFormat="1" applyFill="1" applyBorder="1" applyAlignment="1">
      <alignment horizontal="center"/>
    </xf>
    <xf numFmtId="164" fontId="0" fillId="2" borderId="9" xfId="0" applyNumberFormat="1" applyFill="1" applyBorder="1" applyAlignment="1">
      <alignment horizontal="center"/>
    </xf>
    <xf numFmtId="0" fontId="5" fillId="2" borderId="0" xfId="0" applyFont="1" applyFill="1" applyBorder="1" applyAlignment="1">
      <alignment horizontal="center" vertical="center"/>
    </xf>
    <xf numFmtId="0" fontId="6" fillId="2" borderId="0" xfId="0" applyFont="1" applyFill="1" applyBorder="1"/>
    <xf numFmtId="0" fontId="0" fillId="2" borderId="0" xfId="0" applyFill="1" applyBorder="1" applyAlignment="1">
      <alignment horizontal="center"/>
    </xf>
    <xf numFmtId="164" fontId="0" fillId="2" borderId="0" xfId="0" applyNumberFormat="1" applyFill="1" applyBorder="1" applyAlignment="1">
      <alignment horizontal="center"/>
    </xf>
    <xf numFmtId="164" fontId="0" fillId="2" borderId="14" xfId="0" applyNumberForma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6" fillId="2" borderId="5" xfId="0" applyFont="1" applyFill="1" applyBorder="1"/>
    <xf numFmtId="0" fontId="6" fillId="2" borderId="7" xfId="0" applyFont="1" applyFill="1" applyBorder="1"/>
    <xf numFmtId="0" fontId="1" fillId="4" borderId="0" xfId="0" applyFont="1" applyFill="1" applyAlignment="1">
      <alignment horizontal="center"/>
    </xf>
    <xf numFmtId="0" fontId="0" fillId="0" borderId="10" xfId="0" applyBorder="1" applyAlignment="1">
      <alignment horizontal="center"/>
    </xf>
    <xf numFmtId="0" fontId="0" fillId="0" borderId="15" xfId="0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25" xfId="0" applyFont="1" applyFill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" xfId="0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165" fontId="4" fillId="3" borderId="4" xfId="0" applyNumberFormat="1" applyFont="1" applyFill="1" applyBorder="1" applyAlignment="1">
      <alignment horizontal="center"/>
    </xf>
    <xf numFmtId="165" fontId="0" fillId="0" borderId="28" xfId="0" applyNumberFormat="1" applyBorder="1" applyAlignment="1">
      <alignment horizontal="center"/>
    </xf>
    <xf numFmtId="165" fontId="0" fillId="0" borderId="30" xfId="0" applyNumberFormat="1" applyBorder="1" applyAlignment="1">
      <alignment horizontal="center"/>
    </xf>
    <xf numFmtId="0" fontId="0" fillId="0" borderId="27" xfId="0" applyNumberFormat="1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165" fontId="0" fillId="0" borderId="33" xfId="0" applyNumberFormat="1" applyBorder="1" applyAlignment="1">
      <alignment horizontal="center"/>
    </xf>
    <xf numFmtId="0" fontId="0" fillId="0" borderId="17" xfId="0" applyBorder="1"/>
    <xf numFmtId="0" fontId="0" fillId="0" borderId="24" xfId="0" applyNumberFormat="1" applyBorder="1" applyAlignment="1">
      <alignment horizontal="center"/>
    </xf>
    <xf numFmtId="0" fontId="0" fillId="0" borderId="25" xfId="0" applyBorder="1" applyAlignment="1">
      <alignment horizontal="center"/>
    </xf>
    <xf numFmtId="165" fontId="0" fillId="0" borderId="26" xfId="0" applyNumberFormat="1" applyBorder="1" applyAlignment="1">
      <alignment horizontal="center"/>
    </xf>
    <xf numFmtId="0" fontId="0" fillId="0" borderId="20" xfId="0" applyBorder="1"/>
    <xf numFmtId="0" fontId="0" fillId="0" borderId="21" xfId="0" applyBorder="1"/>
    <xf numFmtId="0" fontId="0" fillId="0" borderId="29" xfId="0" applyNumberFormat="1" applyBorder="1" applyAlignment="1">
      <alignment horizontal="center"/>
    </xf>
    <xf numFmtId="165" fontId="4" fillId="3" borderId="26" xfId="0" applyNumberFormat="1" applyFont="1" applyFill="1" applyBorder="1" applyAlignment="1">
      <alignment horizontal="center"/>
    </xf>
    <xf numFmtId="14" fontId="11" fillId="0" borderId="0" xfId="0" applyNumberFormat="1" applyFont="1" applyFill="1"/>
    <xf numFmtId="0" fontId="7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9" fillId="0" borderId="17" xfId="0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3:J35"/>
  <sheetViews>
    <sheetView tabSelected="1" zoomScale="115" zoomScaleNormal="115" workbookViewId="0">
      <selection activeCell="K13" sqref="K13"/>
    </sheetView>
  </sheetViews>
  <sheetFormatPr baseColWidth="10" defaultColWidth="10.875" defaultRowHeight="15.75"/>
  <cols>
    <col min="1" max="1" width="10.875" style="3"/>
    <col min="2" max="2" width="7.625" style="3" bestFit="1" customWidth="1"/>
    <col min="3" max="3" width="20.375" style="3" bestFit="1" customWidth="1"/>
    <col min="4" max="4" width="27.875" style="3" bestFit="1" customWidth="1"/>
    <col min="5" max="5" width="27.625" style="3" bestFit="1" customWidth="1"/>
    <col min="6" max="6" width="12.375" style="3" bestFit="1" customWidth="1"/>
    <col min="7" max="7" width="15.25" style="3" bestFit="1" customWidth="1"/>
    <col min="8" max="8" width="12.375" style="3" bestFit="1" customWidth="1"/>
    <col min="9" max="9" width="4.25" style="3" customWidth="1"/>
    <col min="10" max="16384" width="10.875" style="3"/>
  </cols>
  <sheetData>
    <row r="3" spans="1:10" ht="25.5">
      <c r="B3" s="51" t="s">
        <v>16</v>
      </c>
      <c r="C3" s="52"/>
      <c r="D3" s="52"/>
      <c r="E3" s="52"/>
      <c r="F3" s="52"/>
      <c r="G3" s="52"/>
    </row>
    <row r="4" spans="1:10" ht="16.5" thickBot="1">
      <c r="J4" s="9"/>
    </row>
    <row r="5" spans="1:10">
      <c r="C5" s="10"/>
      <c r="D5" s="53"/>
      <c r="E5" s="54"/>
      <c r="F5" s="54"/>
      <c r="G5" s="55"/>
    </row>
    <row r="6" spans="1:10">
      <c r="C6" s="11" t="s">
        <v>6</v>
      </c>
      <c r="D6" s="56"/>
      <c r="E6" s="57"/>
      <c r="F6" s="57"/>
      <c r="G6" s="58"/>
    </row>
    <row r="7" spans="1:10">
      <c r="C7" s="11" t="s">
        <v>7</v>
      </c>
      <c r="D7" s="56"/>
      <c r="E7" s="57"/>
      <c r="F7" s="57"/>
      <c r="G7" s="58"/>
      <c r="H7" s="50"/>
    </row>
    <row r="8" spans="1:10" ht="16.5" thickBot="1">
      <c r="C8" s="12"/>
      <c r="D8" s="59"/>
      <c r="E8" s="60"/>
      <c r="F8" s="60"/>
      <c r="G8" s="61"/>
    </row>
    <row r="9" spans="1:10" ht="16.5" thickBot="1"/>
    <row r="10" spans="1:10" ht="16.5" thickBot="1">
      <c r="A10" s="25" t="s">
        <v>9</v>
      </c>
      <c r="C10" s="6" t="s">
        <v>2</v>
      </c>
      <c r="D10" s="7" t="s">
        <v>3</v>
      </c>
      <c r="E10" s="7" t="s">
        <v>4</v>
      </c>
      <c r="F10" s="7" t="s">
        <v>0</v>
      </c>
      <c r="G10" s="7" t="s">
        <v>38</v>
      </c>
      <c r="H10" s="8" t="s">
        <v>1</v>
      </c>
    </row>
    <row r="11" spans="1:10">
      <c r="A11" s="3" t="s">
        <v>11</v>
      </c>
      <c r="C11" s="22" t="str">
        <f>IFERROR(VLOOKUP(D11,LISTE,1,0),"")</f>
        <v/>
      </c>
      <c r="D11" s="4" t="s">
        <v>32</v>
      </c>
      <c r="E11" s="4" t="str">
        <f>IFERROR(VLOOKUP(D11,LISTE,3,0),"")</f>
        <v/>
      </c>
      <c r="F11" s="4">
        <v>1</v>
      </c>
      <c r="G11" s="5" t="str">
        <f>IFERROR(VLOOKUP(D11,LISTE,4,0),"")</f>
        <v/>
      </c>
      <c r="H11" s="13">
        <f t="shared" ref="H11:H33" si="0">IFERROR(G11*F11,0)</f>
        <v>0</v>
      </c>
    </row>
    <row r="12" spans="1:10">
      <c r="A12" s="3" t="s">
        <v>11</v>
      </c>
      <c r="C12" s="22" t="str">
        <f>IFERROR(VLOOKUP(D12,LISTE,1,0),"")</f>
        <v/>
      </c>
      <c r="D12" s="4" t="s">
        <v>34</v>
      </c>
      <c r="E12" s="4" t="str">
        <f>IFERROR(VLOOKUP(D12,LISTE,3,0),"")</f>
        <v/>
      </c>
      <c r="F12" s="4"/>
      <c r="G12" s="5" t="str">
        <f>IFERROR(VLOOKUP(D12,LISTE,4,0),"")</f>
        <v/>
      </c>
      <c r="H12" s="13">
        <f t="shared" si="0"/>
        <v>0</v>
      </c>
    </row>
    <row r="13" spans="1:10">
      <c r="A13" s="3" t="s">
        <v>10</v>
      </c>
      <c r="C13" s="22" t="str">
        <f>IFERROR(VLOOKUP(D13,LISTE,1,0),"")</f>
        <v/>
      </c>
      <c r="D13" s="4" t="s">
        <v>18</v>
      </c>
      <c r="E13" s="4" t="str">
        <f>IFERROR(VLOOKUP(D13,LISTE,3,0),"")</f>
        <v/>
      </c>
      <c r="F13" s="4"/>
      <c r="G13" s="5" t="str">
        <f>IFERROR(VLOOKUP(D13,LISTE,4,0),"")</f>
        <v/>
      </c>
      <c r="H13" s="13">
        <f t="shared" si="0"/>
        <v>0</v>
      </c>
    </row>
    <row r="14" spans="1:10">
      <c r="C14" s="22" t="str">
        <f>IFERROR(VLOOKUP(D14,LISTE,1,0),"")</f>
        <v/>
      </c>
      <c r="D14" s="4"/>
      <c r="E14" s="4" t="str">
        <f>IFERROR(VLOOKUP(D14,LISTE,3,0),"")</f>
        <v/>
      </c>
      <c r="F14" s="4"/>
      <c r="G14" s="5" t="str">
        <f>IFERROR(VLOOKUP(D14,LISTE,4,0),"")</f>
        <v/>
      </c>
      <c r="H14" s="13">
        <f t="shared" si="0"/>
        <v>0</v>
      </c>
    </row>
    <row r="15" spans="1:10">
      <c r="C15" s="22" t="str">
        <f>IFERROR(VLOOKUP(D15,LISTE,1,0),"")</f>
        <v/>
      </c>
      <c r="D15" s="4"/>
      <c r="E15" s="4" t="str">
        <f>IFERROR(VLOOKUP(D15,LISTE,3,0),"")</f>
        <v/>
      </c>
      <c r="F15" s="4"/>
      <c r="G15" s="5" t="str">
        <f>IFERROR(VLOOKUP(D15,LISTE,4,0),"")</f>
        <v/>
      </c>
      <c r="H15" s="13">
        <f t="shared" si="0"/>
        <v>0</v>
      </c>
    </row>
    <row r="16" spans="1:10">
      <c r="C16" s="22" t="str">
        <f>IFERROR(VLOOKUP(D16,LISTE,1,0),"")</f>
        <v/>
      </c>
      <c r="D16" s="4"/>
      <c r="E16" s="4" t="str">
        <f>IFERROR(VLOOKUP(D16,LISTE,3,0),"")</f>
        <v/>
      </c>
      <c r="F16" s="4"/>
      <c r="G16" s="5" t="str">
        <f>IFERROR(VLOOKUP(D16,LISTE,4,0),"")</f>
        <v/>
      </c>
      <c r="H16" s="13">
        <f t="shared" si="0"/>
        <v>0</v>
      </c>
    </row>
    <row r="17" spans="3:8">
      <c r="C17" s="22" t="str">
        <f>IFERROR(VLOOKUP(D17,LISTE,1,0),"")</f>
        <v/>
      </c>
      <c r="D17" s="4"/>
      <c r="E17" s="4" t="str">
        <f>IFERROR(VLOOKUP(D17,LISTE,3,0),"")</f>
        <v/>
      </c>
      <c r="F17" s="4"/>
      <c r="G17" s="5" t="str">
        <f>IFERROR(VLOOKUP(D17,LISTE,4,0),"")</f>
        <v/>
      </c>
      <c r="H17" s="13">
        <f t="shared" si="0"/>
        <v>0</v>
      </c>
    </row>
    <row r="18" spans="3:8">
      <c r="C18" s="22" t="str">
        <f>IFERROR(VLOOKUP(D18,LISTE,1,0),"")</f>
        <v/>
      </c>
      <c r="D18" s="4"/>
      <c r="E18" s="4" t="str">
        <f>IFERROR(VLOOKUP(D18,LISTE,3,0),"")</f>
        <v/>
      </c>
      <c r="F18" s="4"/>
      <c r="G18" s="5" t="str">
        <f>IFERROR(VLOOKUP(D18,LISTE,4,0),"")</f>
        <v/>
      </c>
      <c r="H18" s="13">
        <f t="shared" ref="H18:H25" si="1">IFERROR(G18*F18,0)</f>
        <v>0</v>
      </c>
    </row>
    <row r="19" spans="3:8">
      <c r="C19" s="22" t="str">
        <f>IFERROR(VLOOKUP(D19,LISTE,1,0),"")</f>
        <v/>
      </c>
      <c r="D19" s="4"/>
      <c r="E19" s="4" t="str">
        <f>IFERROR(VLOOKUP(D19,LISTE,3,0),"")</f>
        <v/>
      </c>
      <c r="F19" s="4"/>
      <c r="G19" s="5" t="str">
        <f>IFERROR(VLOOKUP(D19,LISTE,4,0),"")</f>
        <v/>
      </c>
      <c r="H19" s="13">
        <f t="shared" si="1"/>
        <v>0</v>
      </c>
    </row>
    <row r="20" spans="3:8">
      <c r="C20" s="22" t="str">
        <f>IFERROR(VLOOKUP(D20,LISTE,1,0),"")</f>
        <v/>
      </c>
      <c r="D20" s="4"/>
      <c r="E20" s="4" t="str">
        <f>IFERROR(VLOOKUP(D20,LISTE,3,0),"")</f>
        <v/>
      </c>
      <c r="F20" s="4"/>
      <c r="G20" s="5" t="str">
        <f>IFERROR(VLOOKUP(D20,LISTE,4,0),"")</f>
        <v/>
      </c>
      <c r="H20" s="13">
        <f t="shared" si="1"/>
        <v>0</v>
      </c>
    </row>
    <row r="21" spans="3:8">
      <c r="C21" s="22" t="str">
        <f>IFERROR(VLOOKUP(D21,LISTE,1,0),"")</f>
        <v/>
      </c>
      <c r="D21" s="4"/>
      <c r="E21" s="4" t="str">
        <f>IFERROR(VLOOKUP(D21,LISTE,3,0),"")</f>
        <v/>
      </c>
      <c r="F21" s="4"/>
      <c r="G21" s="5" t="str">
        <f>IFERROR(VLOOKUP(D21,LISTE,4,0),"")</f>
        <v/>
      </c>
      <c r="H21" s="13">
        <f t="shared" si="1"/>
        <v>0</v>
      </c>
    </row>
    <row r="22" spans="3:8">
      <c r="C22" s="22" t="str">
        <f>IFERROR(VLOOKUP(D22,LISTE,1,0),"")</f>
        <v/>
      </c>
      <c r="D22" s="4"/>
      <c r="E22" s="4" t="str">
        <f>IFERROR(VLOOKUP(D22,LISTE,3,0),"")</f>
        <v/>
      </c>
      <c r="F22" s="4"/>
      <c r="G22" s="5" t="str">
        <f>IFERROR(VLOOKUP(D22,LISTE,4,0),"")</f>
        <v/>
      </c>
      <c r="H22" s="13">
        <f t="shared" si="1"/>
        <v>0</v>
      </c>
    </row>
    <row r="23" spans="3:8">
      <c r="C23" s="22" t="str">
        <f>IFERROR(VLOOKUP(D23,LISTE,1,0),"")</f>
        <v/>
      </c>
      <c r="D23" s="4"/>
      <c r="E23" s="4" t="str">
        <f>IFERROR(VLOOKUP(D23,LISTE,3,0),"")</f>
        <v/>
      </c>
      <c r="F23" s="4"/>
      <c r="G23" s="5" t="str">
        <f>IFERROR(VLOOKUP(D23,LISTE,4,0),"")</f>
        <v/>
      </c>
      <c r="H23" s="13">
        <f t="shared" si="1"/>
        <v>0</v>
      </c>
    </row>
    <row r="24" spans="3:8">
      <c r="C24" s="22" t="str">
        <f>IFERROR(VLOOKUP(D24,LISTE,1,0),"")</f>
        <v/>
      </c>
      <c r="D24" s="4"/>
      <c r="E24" s="4" t="str">
        <f>IFERROR(VLOOKUP(D24,LISTE,3,0),"")</f>
        <v/>
      </c>
      <c r="F24" s="4"/>
      <c r="G24" s="5" t="str">
        <f>IFERROR(VLOOKUP(D24,LISTE,4,0),"")</f>
        <v/>
      </c>
      <c r="H24" s="13">
        <f t="shared" si="1"/>
        <v>0</v>
      </c>
    </row>
    <row r="25" spans="3:8">
      <c r="C25" s="22" t="str">
        <f>IFERROR(VLOOKUP(D25,LISTE,1,0),"")</f>
        <v/>
      </c>
      <c r="D25" s="4"/>
      <c r="E25" s="4" t="str">
        <f>IFERROR(VLOOKUP(D25,LISTE,3,0),"")</f>
        <v/>
      </c>
      <c r="F25" s="4"/>
      <c r="G25" s="5" t="str">
        <f>IFERROR(VLOOKUP(D25,LISTE,4,0),"")</f>
        <v/>
      </c>
      <c r="H25" s="13">
        <f t="shared" si="1"/>
        <v>0</v>
      </c>
    </row>
    <row r="26" spans="3:8">
      <c r="C26" s="23" t="str">
        <f>IFERROR(VLOOKUP(D26,LISTE,1,0),"")</f>
        <v/>
      </c>
      <c r="D26" s="4"/>
      <c r="E26" s="4" t="str">
        <f>IFERROR(VLOOKUP(D26,LISTE,3,0),"")</f>
        <v/>
      </c>
      <c r="F26" s="4"/>
      <c r="G26" s="5" t="str">
        <f>IFERROR(VLOOKUP(D26,LISTE,4,0),"")</f>
        <v/>
      </c>
      <c r="H26" s="13">
        <f t="shared" si="0"/>
        <v>0</v>
      </c>
    </row>
    <row r="27" spans="3:8">
      <c r="C27" s="23" t="str">
        <f>IFERROR(VLOOKUP(D27,LISTE,1,0),"")</f>
        <v/>
      </c>
      <c r="D27" s="4"/>
      <c r="E27" s="4" t="str">
        <f>IFERROR(VLOOKUP(D27,LISTE,3,0),"")</f>
        <v/>
      </c>
      <c r="F27" s="4"/>
      <c r="G27" s="5" t="str">
        <f>IFERROR(VLOOKUP(D27,LISTE,4,0),"")</f>
        <v/>
      </c>
      <c r="H27" s="13">
        <f t="shared" si="0"/>
        <v>0</v>
      </c>
    </row>
    <row r="28" spans="3:8">
      <c r="C28" s="23" t="str">
        <f>IFERROR(VLOOKUP(D28,LISTE,1,0),"")</f>
        <v/>
      </c>
      <c r="D28" s="4"/>
      <c r="E28" s="4" t="str">
        <f>IFERROR(VLOOKUP(D28,LISTE,3,0),"")</f>
        <v/>
      </c>
      <c r="F28" s="4"/>
      <c r="G28" s="5" t="str">
        <f>IFERROR(VLOOKUP(D28,LISTE,4,0),"")</f>
        <v/>
      </c>
      <c r="H28" s="13">
        <f t="shared" si="0"/>
        <v>0</v>
      </c>
    </row>
    <row r="29" spans="3:8">
      <c r="C29" s="23" t="str">
        <f>IFERROR(VLOOKUP(D29,LISTE,1,0),"")</f>
        <v/>
      </c>
      <c r="D29" s="4"/>
      <c r="E29" s="4" t="str">
        <f>IFERROR(VLOOKUP(D29,LISTE,3,0),"")</f>
        <v/>
      </c>
      <c r="F29" s="4"/>
      <c r="G29" s="5" t="str">
        <f>IFERROR(VLOOKUP(D29,LISTE,4,0),"")</f>
        <v/>
      </c>
      <c r="H29" s="13">
        <f t="shared" si="0"/>
        <v>0</v>
      </c>
    </row>
    <row r="30" spans="3:8">
      <c r="C30" s="23" t="str">
        <f>IFERROR(VLOOKUP(D30,LISTE,1,0),"")</f>
        <v/>
      </c>
      <c r="D30" s="4"/>
      <c r="E30" s="4" t="str">
        <f>IFERROR(VLOOKUP(D30,LISTE,3,0),"")</f>
        <v/>
      </c>
      <c r="F30" s="4"/>
      <c r="G30" s="5" t="str">
        <f>IFERROR(VLOOKUP(D30,LISTE,4,0),"")</f>
        <v/>
      </c>
      <c r="H30" s="13">
        <f t="shared" si="0"/>
        <v>0</v>
      </c>
    </row>
    <row r="31" spans="3:8">
      <c r="C31" s="23" t="str">
        <f>IFERROR(VLOOKUP(D31,LISTE,1,0),"")</f>
        <v/>
      </c>
      <c r="D31" s="4"/>
      <c r="E31" s="4" t="str">
        <f>IFERROR(VLOOKUP(D31,LISTE,3,0),"")</f>
        <v/>
      </c>
      <c r="F31" s="4"/>
      <c r="G31" s="5" t="str">
        <f>IFERROR(VLOOKUP(D31,LISTE,4,0),"")</f>
        <v/>
      </c>
      <c r="H31" s="13">
        <f t="shared" si="0"/>
        <v>0</v>
      </c>
    </row>
    <row r="32" spans="3:8">
      <c r="C32" s="23" t="str">
        <f>IFERROR(VLOOKUP(D32,LISTE,1,0),"")</f>
        <v/>
      </c>
      <c r="D32" s="4"/>
      <c r="E32" s="4" t="str">
        <f>IFERROR(VLOOKUP(D32,LISTE,3,0),"")</f>
        <v/>
      </c>
      <c r="F32" s="4"/>
      <c r="G32" s="5" t="str">
        <f>IFERROR(VLOOKUP(D32,LISTE,4,0),"")</f>
        <v/>
      </c>
      <c r="H32" s="13">
        <f t="shared" si="0"/>
        <v>0</v>
      </c>
    </row>
    <row r="33" spans="2:8" ht="16.5" thickBot="1">
      <c r="C33" s="24" t="str">
        <f>IFERROR(VLOOKUP(D33,LISTE,1,0),"")</f>
        <v/>
      </c>
      <c r="D33" s="14"/>
      <c r="E33" s="14" t="str">
        <f>IFERROR(VLOOKUP(D33,LISTE,3,0),"")</f>
        <v/>
      </c>
      <c r="F33" s="14"/>
      <c r="G33" s="15" t="str">
        <f>IFERROR(VLOOKUP(D33,LISTE,4,0),"")</f>
        <v/>
      </c>
      <c r="H33" s="16">
        <f t="shared" si="0"/>
        <v>0</v>
      </c>
    </row>
    <row r="34" spans="2:8" ht="16.5" thickBot="1">
      <c r="B34" s="17"/>
      <c r="C34" s="18"/>
      <c r="D34" s="19"/>
      <c r="E34" s="19"/>
      <c r="F34" s="19"/>
      <c r="G34" s="21" t="s">
        <v>8</v>
      </c>
      <c r="H34" s="21">
        <f>SUM(H11:H33)</f>
        <v>0</v>
      </c>
    </row>
    <row r="35" spans="2:8">
      <c r="B35" s="17"/>
      <c r="C35" s="18"/>
      <c r="D35" s="19"/>
      <c r="E35" s="19"/>
      <c r="F35" s="19"/>
      <c r="G35" s="20"/>
      <c r="H35" s="20"/>
    </row>
  </sheetData>
  <mergeCells count="5">
    <mergeCell ref="B3:G3"/>
    <mergeCell ref="D5:G5"/>
    <mergeCell ref="D6:G6"/>
    <mergeCell ref="D7:G7"/>
    <mergeCell ref="D8:G8"/>
  </mergeCells>
  <dataValidations count="2">
    <dataValidation type="list" allowBlank="1" showInputMessage="1" showErrorMessage="1" sqref="D12:D25 D11" xr:uid="{6387C8CA-A240-4511-A57C-D54964C0E360}">
      <formula1>OFFSET(DESIGNATION,MATCH(A11,GAMME,0)-1,0,COUNTIF(GAMME,A11))</formula1>
    </dataValidation>
    <dataValidation type="list" allowBlank="1" showInputMessage="1" showErrorMessage="1" sqref="A11:A25" xr:uid="{C5FDDE03-70CD-42D3-994A-A4FBB8D3B90E}">
      <formula1>LISTE_EQUIPEMENT</formula1>
    </dataValidation>
  </dataValidations>
  <pageMargins left="0.23622047244094491" right="0.23622047244094491" top="0.74803149606299213" bottom="0.74803149606299213" header="0.31496062992125984" footer="0.31496062992125984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22"/>
  <sheetViews>
    <sheetView zoomScale="140" zoomScaleNormal="140" workbookViewId="0">
      <selection activeCell="E20" sqref="E20"/>
    </sheetView>
  </sheetViews>
  <sheetFormatPr baseColWidth="10" defaultRowHeight="15.75"/>
  <cols>
    <col min="1" max="1" width="11.25" bestFit="1" customWidth="1"/>
    <col min="2" max="2" width="20.875" style="1" customWidth="1"/>
    <col min="3" max="3" width="27.875" style="1" bestFit="1" customWidth="1"/>
    <col min="4" max="4" width="27.625" style="1" bestFit="1" customWidth="1"/>
    <col min="5" max="5" width="20.875" style="2" customWidth="1"/>
    <col min="7" max="7" width="14.25" bestFit="1" customWidth="1"/>
  </cols>
  <sheetData>
    <row r="1" spans="1:7" ht="16.5" thickBot="1">
      <c r="A1" s="26" t="s">
        <v>9</v>
      </c>
      <c r="B1" s="33" t="s">
        <v>2</v>
      </c>
      <c r="C1" s="34" t="s">
        <v>3</v>
      </c>
      <c r="D1" s="34" t="s">
        <v>4</v>
      </c>
      <c r="E1" s="35" t="s">
        <v>37</v>
      </c>
      <c r="G1" s="26" t="s">
        <v>9</v>
      </c>
    </row>
    <row r="2" spans="1:7">
      <c r="A2" s="42" t="s">
        <v>10</v>
      </c>
      <c r="B2" s="28">
        <v>151</v>
      </c>
      <c r="C2" s="29" t="s">
        <v>17</v>
      </c>
      <c r="D2" s="29"/>
      <c r="E2" s="49">
        <v>72</v>
      </c>
      <c r="G2" t="s">
        <v>12</v>
      </c>
    </row>
    <row r="3" spans="1:7">
      <c r="A3" s="46" t="s">
        <v>10</v>
      </c>
      <c r="B3" s="30">
        <v>160</v>
      </c>
      <c r="C3" s="27" t="s">
        <v>18</v>
      </c>
      <c r="D3" s="27" t="s">
        <v>22</v>
      </c>
      <c r="E3" s="36">
        <v>20</v>
      </c>
      <c r="G3" t="s">
        <v>11</v>
      </c>
    </row>
    <row r="4" spans="1:7">
      <c r="A4" s="46" t="s">
        <v>10</v>
      </c>
      <c r="B4" s="30">
        <v>182</v>
      </c>
      <c r="C4" s="27" t="s">
        <v>19</v>
      </c>
      <c r="D4" s="27" t="s">
        <v>23</v>
      </c>
      <c r="E4" s="36">
        <v>64</v>
      </c>
      <c r="G4" t="s">
        <v>13</v>
      </c>
    </row>
    <row r="5" spans="1:7">
      <c r="A5" s="46" t="s">
        <v>10</v>
      </c>
      <c r="B5" s="30">
        <v>190</v>
      </c>
      <c r="C5" s="27" t="s">
        <v>20</v>
      </c>
      <c r="D5" s="27" t="s">
        <v>5</v>
      </c>
      <c r="E5" s="36">
        <v>25</v>
      </c>
      <c r="G5" t="s">
        <v>14</v>
      </c>
    </row>
    <row r="6" spans="1:7">
      <c r="A6" s="46" t="s">
        <v>10</v>
      </c>
      <c r="B6" s="30">
        <v>194</v>
      </c>
      <c r="C6" s="27" t="s">
        <v>18</v>
      </c>
      <c r="D6" s="27" t="s">
        <v>24</v>
      </c>
      <c r="E6" s="36">
        <v>63</v>
      </c>
      <c r="G6" t="s">
        <v>15</v>
      </c>
    </row>
    <row r="7" spans="1:7">
      <c r="A7" s="46" t="s">
        <v>10</v>
      </c>
      <c r="B7" s="30">
        <v>196</v>
      </c>
      <c r="C7" s="27" t="s">
        <v>21</v>
      </c>
      <c r="D7" s="27" t="s">
        <v>25</v>
      </c>
      <c r="E7" s="36">
        <v>66</v>
      </c>
      <c r="G7" t="s">
        <v>10</v>
      </c>
    </row>
    <row r="8" spans="1:7" ht="16.5" thickBot="1">
      <c r="A8" s="47" t="s">
        <v>10</v>
      </c>
      <c r="B8" s="31">
        <v>198</v>
      </c>
      <c r="C8" s="32" t="s">
        <v>18</v>
      </c>
      <c r="D8" s="32" t="s">
        <v>26</v>
      </c>
      <c r="E8" s="37">
        <v>33</v>
      </c>
    </row>
    <row r="9" spans="1:7">
      <c r="A9" s="42" t="s">
        <v>11</v>
      </c>
      <c r="B9" s="43">
        <v>392</v>
      </c>
      <c r="C9" s="44" t="s">
        <v>32</v>
      </c>
      <c r="D9" s="44" t="s">
        <v>27</v>
      </c>
      <c r="E9" s="45">
        <v>54</v>
      </c>
    </row>
    <row r="10" spans="1:7">
      <c r="A10" s="46" t="s">
        <v>11</v>
      </c>
      <c r="B10" s="38">
        <v>59</v>
      </c>
      <c r="C10" s="27" t="s">
        <v>33</v>
      </c>
      <c r="D10" s="27" t="s">
        <v>28</v>
      </c>
      <c r="E10" s="36">
        <v>61</v>
      </c>
    </row>
    <row r="11" spans="1:7">
      <c r="A11" s="46" t="s">
        <v>11</v>
      </c>
      <c r="B11" s="38">
        <v>104</v>
      </c>
      <c r="C11" s="27" t="s">
        <v>34</v>
      </c>
      <c r="D11" s="27" t="s">
        <v>29</v>
      </c>
      <c r="E11" s="36">
        <v>81</v>
      </c>
    </row>
    <row r="12" spans="1:7">
      <c r="A12" s="46" t="s">
        <v>11</v>
      </c>
      <c r="B12" s="38">
        <v>371</v>
      </c>
      <c r="C12" s="27" t="s">
        <v>35</v>
      </c>
      <c r="D12" s="27" t="s">
        <v>30</v>
      </c>
      <c r="E12" s="36">
        <v>35</v>
      </c>
    </row>
    <row r="13" spans="1:7" ht="16.5" thickBot="1">
      <c r="A13" s="47" t="s">
        <v>11</v>
      </c>
      <c r="B13" s="48">
        <v>353</v>
      </c>
      <c r="C13" s="32" t="s">
        <v>36</v>
      </c>
      <c r="D13" s="32" t="s">
        <v>31</v>
      </c>
      <c r="E13" s="37">
        <v>53</v>
      </c>
    </row>
    <row r="14" spans="1:7">
      <c r="B14" s="39"/>
      <c r="C14" s="40"/>
      <c r="D14" s="40"/>
      <c r="E14" s="41"/>
    </row>
    <row r="15" spans="1:7">
      <c r="B15" s="30"/>
      <c r="C15" s="27"/>
      <c r="D15" s="27"/>
      <c r="E15" s="36"/>
    </row>
    <row r="16" spans="1:7">
      <c r="B16" s="30"/>
      <c r="C16" s="27"/>
      <c r="D16" s="27"/>
      <c r="E16" s="36"/>
    </row>
    <row r="17" spans="2:5">
      <c r="B17" s="30"/>
      <c r="C17" s="27"/>
      <c r="D17" s="27"/>
      <c r="E17" s="36"/>
    </row>
    <row r="18" spans="2:5">
      <c r="B18" s="30"/>
      <c r="C18" s="27"/>
      <c r="D18" s="27"/>
      <c r="E18" s="36"/>
    </row>
    <row r="19" spans="2:5">
      <c r="B19" s="30"/>
      <c r="C19" s="27"/>
      <c r="D19" s="27"/>
      <c r="E19" s="36"/>
    </row>
    <row r="20" spans="2:5">
      <c r="B20" s="30"/>
      <c r="C20" s="27"/>
      <c r="D20" s="27"/>
      <c r="E20" s="36"/>
    </row>
    <row r="21" spans="2:5">
      <c r="B21" s="30"/>
      <c r="C21" s="27"/>
      <c r="D21" s="27"/>
      <c r="E21" s="36"/>
    </row>
    <row r="22" spans="2:5" ht="16.5" thickBot="1">
      <c r="B22" s="31"/>
      <c r="C22" s="32"/>
      <c r="D22" s="32"/>
      <c r="E22" s="3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DEVIS</vt:lpstr>
      <vt:lpstr>Base_Articles</vt:lpstr>
      <vt:lpstr>DESIGNATION</vt:lpstr>
      <vt:lpstr>Extraire</vt:lpstr>
      <vt:lpstr>GAMME</vt:lpstr>
      <vt:lpstr>LISTE</vt:lpstr>
      <vt:lpstr>LISTE_EQUIPEMENT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Olivier ROUDAUT</cp:lastModifiedBy>
  <cp:lastPrinted>2019-07-18T08:29:19Z</cp:lastPrinted>
  <dcterms:created xsi:type="dcterms:W3CDTF">2018-01-11T09:04:58Z</dcterms:created>
  <dcterms:modified xsi:type="dcterms:W3CDTF">2019-07-18T15:26:59Z</dcterms:modified>
</cp:coreProperties>
</file>