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bbicma\Desktop\"/>
    </mc:Choice>
  </mc:AlternateContent>
  <xr:revisionPtr revIDLastSave="0" documentId="8_{101E51C0-2A53-4922-A88F-24E240633565}" xr6:coauthVersionLast="31" xr6:coauthVersionMax="31" xr10:uidLastSave="{00000000-0000-0000-0000-000000000000}"/>
  <bookViews>
    <workbookView xWindow="0" yWindow="0" windowWidth="24000" windowHeight="10110" xr2:uid="{93854A25-A935-4A77-82F8-8C2C7734702E}"/>
  </bookViews>
  <sheets>
    <sheet name="TCD + relevé mano" sheetId="2" r:id="rId1"/>
    <sheet name="Base" sheetId="1" r:id="rId2"/>
  </sheets>
  <calcPr calcId="179017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E125" i="1"/>
  <c r="D125" i="1"/>
  <c r="C125" i="1" s="1"/>
  <c r="A125" i="1"/>
  <c r="E124" i="1"/>
  <c r="D124" i="1"/>
  <c r="C124" i="1" s="1"/>
  <c r="A124" i="1"/>
  <c r="E123" i="1"/>
  <c r="F123" i="1" s="1"/>
  <c r="D123" i="1"/>
  <c r="C123" i="1" s="1"/>
  <c r="A123" i="1"/>
  <c r="E122" i="1"/>
  <c r="F122" i="1" s="1"/>
  <c r="D122" i="1"/>
  <c r="C122" i="1" s="1"/>
  <c r="A122" i="1"/>
  <c r="E121" i="1"/>
  <c r="G121" i="1" s="1"/>
  <c r="D121" i="1"/>
  <c r="C121" i="1" s="1"/>
  <c r="A121" i="1"/>
  <c r="E120" i="1"/>
  <c r="D120" i="1"/>
  <c r="C120" i="1" s="1"/>
  <c r="A120" i="1"/>
  <c r="E119" i="1"/>
  <c r="F119" i="1" s="1"/>
  <c r="D119" i="1"/>
  <c r="C119" i="1" s="1"/>
  <c r="A119" i="1"/>
  <c r="E118" i="1"/>
  <c r="F118" i="1" s="1"/>
  <c r="D118" i="1"/>
  <c r="C118" i="1"/>
  <c r="A118" i="1"/>
  <c r="E117" i="1"/>
  <c r="G117" i="1" s="1"/>
  <c r="D117" i="1"/>
  <c r="C117" i="1" s="1"/>
  <c r="A117" i="1"/>
  <c r="E116" i="1"/>
  <c r="D116" i="1"/>
  <c r="C116" i="1" s="1"/>
  <c r="A116" i="1"/>
  <c r="E115" i="1"/>
  <c r="D115" i="1"/>
  <c r="C115" i="1" s="1"/>
  <c r="A115" i="1"/>
  <c r="E114" i="1"/>
  <c r="F114" i="1" s="1"/>
  <c r="D114" i="1"/>
  <c r="C114" i="1"/>
  <c r="A114" i="1"/>
  <c r="E113" i="1"/>
  <c r="G113" i="1" s="1"/>
  <c r="D113" i="1"/>
  <c r="C113" i="1" s="1"/>
  <c r="A113" i="1"/>
  <c r="E112" i="1"/>
  <c r="D112" i="1"/>
  <c r="C112" i="1" s="1"/>
  <c r="A112" i="1"/>
  <c r="E111" i="1"/>
  <c r="D111" i="1"/>
  <c r="C111" i="1" s="1"/>
  <c r="A111" i="1"/>
  <c r="E110" i="1"/>
  <c r="F110" i="1" s="1"/>
  <c r="D110" i="1"/>
  <c r="C110" i="1" s="1"/>
  <c r="A110" i="1"/>
  <c r="H109" i="1"/>
  <c r="E109" i="1"/>
  <c r="G109" i="1" s="1"/>
  <c r="D109" i="1"/>
  <c r="C109" i="1" s="1"/>
  <c r="A109" i="1"/>
  <c r="E108" i="1"/>
  <c r="D108" i="1"/>
  <c r="C108" i="1" s="1"/>
  <c r="A108" i="1"/>
  <c r="E107" i="1"/>
  <c r="F107" i="1" s="1"/>
  <c r="D107" i="1"/>
  <c r="C107" i="1" s="1"/>
  <c r="A107" i="1"/>
  <c r="E106" i="1"/>
  <c r="F106" i="1" s="1"/>
  <c r="D106" i="1"/>
  <c r="C106" i="1" s="1"/>
  <c r="A106" i="1"/>
  <c r="E105" i="1"/>
  <c r="G105" i="1" s="1"/>
  <c r="D105" i="1"/>
  <c r="C105" i="1" s="1"/>
  <c r="A105" i="1"/>
  <c r="E104" i="1"/>
  <c r="D104" i="1"/>
  <c r="C104" i="1" s="1"/>
  <c r="A104" i="1"/>
  <c r="E103" i="1"/>
  <c r="F103" i="1" s="1"/>
  <c r="D103" i="1"/>
  <c r="C103" i="1" s="1"/>
  <c r="A103" i="1"/>
  <c r="E102" i="1"/>
  <c r="D102" i="1"/>
  <c r="C102" i="1"/>
  <c r="A102" i="1"/>
  <c r="E101" i="1"/>
  <c r="H101" i="1" s="1"/>
  <c r="D101" i="1"/>
  <c r="C101" i="1" s="1"/>
  <c r="A101" i="1"/>
  <c r="E100" i="1"/>
  <c r="G100" i="1" s="1"/>
  <c r="D100" i="1"/>
  <c r="C100" i="1"/>
  <c r="A100" i="1"/>
  <c r="H99" i="1"/>
  <c r="G99" i="1"/>
  <c r="E99" i="1"/>
  <c r="F99" i="1" s="1"/>
  <c r="D99" i="1"/>
  <c r="C99" i="1" s="1"/>
  <c r="A99" i="1"/>
  <c r="E98" i="1"/>
  <c r="G98" i="1" s="1"/>
  <c r="D98" i="1"/>
  <c r="C98" i="1" s="1"/>
  <c r="A98" i="1"/>
  <c r="E97" i="1"/>
  <c r="D97" i="1"/>
  <c r="C97" i="1" s="1"/>
  <c r="A97" i="1"/>
  <c r="E96" i="1"/>
  <c r="D96" i="1"/>
  <c r="C96" i="1" s="1"/>
  <c r="A96" i="1"/>
  <c r="F95" i="1"/>
  <c r="E95" i="1"/>
  <c r="G95" i="1" s="1"/>
  <c r="D95" i="1"/>
  <c r="C95" i="1" s="1"/>
  <c r="A95" i="1"/>
  <c r="E94" i="1"/>
  <c r="G94" i="1" s="1"/>
  <c r="D94" i="1"/>
  <c r="C94" i="1"/>
  <c r="A94" i="1"/>
  <c r="E93" i="1"/>
  <c r="G93" i="1" s="1"/>
  <c r="D93" i="1"/>
  <c r="C93" i="1" s="1"/>
  <c r="A93" i="1"/>
  <c r="E92" i="1"/>
  <c r="G92" i="1" s="1"/>
  <c r="D92" i="1"/>
  <c r="C92" i="1"/>
  <c r="A92" i="1"/>
  <c r="E91" i="1"/>
  <c r="G91" i="1" s="1"/>
  <c r="D91" i="1"/>
  <c r="C91" i="1" s="1"/>
  <c r="A91" i="1"/>
  <c r="E90" i="1"/>
  <c r="G90" i="1" s="1"/>
  <c r="D90" i="1"/>
  <c r="C90" i="1" s="1"/>
  <c r="A90" i="1"/>
  <c r="E89" i="1"/>
  <c r="G89" i="1" s="1"/>
  <c r="D89" i="1"/>
  <c r="C89" i="1" s="1"/>
  <c r="A89" i="1"/>
  <c r="E88" i="1"/>
  <c r="G88" i="1" s="1"/>
  <c r="D88" i="1"/>
  <c r="C88" i="1" s="1"/>
  <c r="A88" i="1"/>
  <c r="H87" i="1"/>
  <c r="E87" i="1"/>
  <c r="G87" i="1" s="1"/>
  <c r="D87" i="1"/>
  <c r="C87" i="1" s="1"/>
  <c r="A87" i="1"/>
  <c r="E86" i="1"/>
  <c r="D86" i="1"/>
  <c r="C86" i="1" s="1"/>
  <c r="A86" i="1"/>
  <c r="E85" i="1"/>
  <c r="G85" i="1" s="1"/>
  <c r="D85" i="1"/>
  <c r="C85" i="1" s="1"/>
  <c r="A85" i="1"/>
  <c r="E84" i="1"/>
  <c r="G84" i="1" s="1"/>
  <c r="D84" i="1"/>
  <c r="C84" i="1"/>
  <c r="A84" i="1"/>
  <c r="E83" i="1"/>
  <c r="G83" i="1" s="1"/>
  <c r="D83" i="1"/>
  <c r="C83" i="1" s="1"/>
  <c r="A83" i="1"/>
  <c r="E82" i="1"/>
  <c r="D82" i="1"/>
  <c r="C82" i="1" s="1"/>
  <c r="A82" i="1"/>
  <c r="H81" i="1"/>
  <c r="E81" i="1"/>
  <c r="G81" i="1" s="1"/>
  <c r="D81" i="1"/>
  <c r="C81" i="1" s="1"/>
  <c r="A81" i="1"/>
  <c r="E80" i="1"/>
  <c r="G80" i="1" s="1"/>
  <c r="D80" i="1"/>
  <c r="C80" i="1"/>
  <c r="A80" i="1"/>
  <c r="E79" i="1"/>
  <c r="G79" i="1" s="1"/>
  <c r="D79" i="1"/>
  <c r="C79" i="1" s="1"/>
  <c r="A79" i="1"/>
  <c r="E78" i="1"/>
  <c r="G78" i="1" s="1"/>
  <c r="D78" i="1"/>
  <c r="C78" i="1" s="1"/>
  <c r="A78" i="1"/>
  <c r="E77" i="1"/>
  <c r="G77" i="1" s="1"/>
  <c r="D77" i="1"/>
  <c r="C77" i="1" s="1"/>
  <c r="A77" i="1"/>
  <c r="E76" i="1"/>
  <c r="D76" i="1"/>
  <c r="C76" i="1" s="1"/>
  <c r="A76" i="1"/>
  <c r="E75" i="1"/>
  <c r="G75" i="1" s="1"/>
  <c r="D75" i="1"/>
  <c r="C75" i="1" s="1"/>
  <c r="A75" i="1"/>
  <c r="E74" i="1"/>
  <c r="G74" i="1" s="1"/>
  <c r="D74" i="1"/>
  <c r="C74" i="1"/>
  <c r="A74" i="1"/>
  <c r="H73" i="1"/>
  <c r="F73" i="1"/>
  <c r="E73" i="1"/>
  <c r="G73" i="1" s="1"/>
  <c r="D73" i="1"/>
  <c r="C73" i="1" s="1"/>
  <c r="A73" i="1"/>
  <c r="E72" i="1"/>
  <c r="G72" i="1" s="1"/>
  <c r="D72" i="1"/>
  <c r="C72" i="1" s="1"/>
  <c r="A72" i="1"/>
  <c r="E71" i="1"/>
  <c r="G71" i="1" s="1"/>
  <c r="D71" i="1"/>
  <c r="C71" i="1" s="1"/>
  <c r="A71" i="1"/>
  <c r="E70" i="1"/>
  <c r="G70" i="1" s="1"/>
  <c r="D70" i="1"/>
  <c r="C70" i="1" s="1"/>
  <c r="A70" i="1"/>
  <c r="E69" i="1"/>
  <c r="G69" i="1" s="1"/>
  <c r="D69" i="1"/>
  <c r="C69" i="1" s="1"/>
  <c r="A69" i="1"/>
  <c r="E68" i="1"/>
  <c r="G68" i="1" s="1"/>
  <c r="D68" i="1"/>
  <c r="C68" i="1" s="1"/>
  <c r="A68" i="1"/>
  <c r="H67" i="1"/>
  <c r="F67" i="1"/>
  <c r="E67" i="1"/>
  <c r="G67" i="1" s="1"/>
  <c r="D67" i="1"/>
  <c r="C67" i="1" s="1"/>
  <c r="A67" i="1"/>
  <c r="E66" i="1"/>
  <c r="G66" i="1" s="1"/>
  <c r="D66" i="1"/>
  <c r="C66" i="1" s="1"/>
  <c r="A66" i="1"/>
  <c r="E65" i="1"/>
  <c r="G65" i="1" s="1"/>
  <c r="D65" i="1"/>
  <c r="C65" i="1" s="1"/>
  <c r="A65" i="1"/>
  <c r="E64" i="1"/>
  <c r="D64" i="1"/>
  <c r="C64" i="1"/>
  <c r="A64" i="1"/>
  <c r="E63" i="1"/>
  <c r="G63" i="1" s="1"/>
  <c r="D63" i="1"/>
  <c r="C63" i="1" s="1"/>
  <c r="A63" i="1"/>
  <c r="E62" i="1"/>
  <c r="G62" i="1" s="1"/>
  <c r="D62" i="1"/>
  <c r="C62" i="1" s="1"/>
  <c r="A62" i="1"/>
  <c r="H61" i="1"/>
  <c r="E61" i="1"/>
  <c r="G61" i="1" s="1"/>
  <c r="D61" i="1"/>
  <c r="C61" i="1" s="1"/>
  <c r="A61" i="1"/>
  <c r="E60" i="1"/>
  <c r="D60" i="1"/>
  <c r="C60" i="1" s="1"/>
  <c r="A60" i="1"/>
  <c r="E59" i="1"/>
  <c r="G59" i="1" s="1"/>
  <c r="D59" i="1"/>
  <c r="C59" i="1" s="1"/>
  <c r="A59" i="1"/>
  <c r="E58" i="1"/>
  <c r="F58" i="1" s="1"/>
  <c r="D58" i="1"/>
  <c r="C58" i="1" s="1"/>
  <c r="A58" i="1"/>
  <c r="H57" i="1"/>
  <c r="G57" i="1"/>
  <c r="F57" i="1"/>
  <c r="E57" i="1"/>
  <c r="D57" i="1"/>
  <c r="C57" i="1" s="1"/>
  <c r="A57" i="1"/>
  <c r="E56" i="1"/>
  <c r="H56" i="1" s="1"/>
  <c r="D56" i="1"/>
  <c r="C56" i="1" s="1"/>
  <c r="A56" i="1"/>
  <c r="E55" i="1"/>
  <c r="G55" i="1" s="1"/>
  <c r="D55" i="1"/>
  <c r="C55" i="1" s="1"/>
  <c r="A55" i="1"/>
  <c r="E54" i="1"/>
  <c r="F54" i="1" s="1"/>
  <c r="D54" i="1"/>
  <c r="C54" i="1" s="1"/>
  <c r="A54" i="1"/>
  <c r="E53" i="1"/>
  <c r="G53" i="1" s="1"/>
  <c r="D53" i="1"/>
  <c r="C53" i="1" s="1"/>
  <c r="A53" i="1"/>
  <c r="G52" i="1"/>
  <c r="E52" i="1"/>
  <c r="D52" i="1"/>
  <c r="C52" i="1"/>
  <c r="A52" i="1"/>
  <c r="E51" i="1"/>
  <c r="G51" i="1" s="1"/>
  <c r="D51" i="1"/>
  <c r="C51" i="1" s="1"/>
  <c r="A51" i="1"/>
  <c r="E50" i="1"/>
  <c r="F50" i="1" s="1"/>
  <c r="D50" i="1"/>
  <c r="C50" i="1" s="1"/>
  <c r="A50" i="1"/>
  <c r="H49" i="1"/>
  <c r="G49" i="1"/>
  <c r="F49" i="1"/>
  <c r="E49" i="1"/>
  <c r="D49" i="1"/>
  <c r="C49" i="1" s="1"/>
  <c r="A49" i="1"/>
  <c r="E48" i="1"/>
  <c r="H48" i="1" s="1"/>
  <c r="D48" i="1"/>
  <c r="C48" i="1"/>
  <c r="A48" i="1"/>
  <c r="E47" i="1"/>
  <c r="G47" i="1" s="1"/>
  <c r="D47" i="1"/>
  <c r="C47" i="1" s="1"/>
  <c r="A47" i="1"/>
  <c r="E46" i="1"/>
  <c r="F46" i="1" s="1"/>
  <c r="D46" i="1"/>
  <c r="C46" i="1" s="1"/>
  <c r="A46" i="1"/>
  <c r="E45" i="1"/>
  <c r="G45" i="1" s="1"/>
  <c r="D45" i="1"/>
  <c r="C45" i="1" s="1"/>
  <c r="A45" i="1"/>
  <c r="E44" i="1"/>
  <c r="D44" i="1"/>
  <c r="C44" i="1" s="1"/>
  <c r="A44" i="1"/>
  <c r="E43" i="1"/>
  <c r="G43" i="1" s="1"/>
  <c r="D43" i="1"/>
  <c r="C43" i="1" s="1"/>
  <c r="A43" i="1"/>
  <c r="E42" i="1"/>
  <c r="F42" i="1" s="1"/>
  <c r="D42" i="1"/>
  <c r="C42" i="1" s="1"/>
  <c r="A42" i="1"/>
  <c r="H41" i="1"/>
  <c r="E41" i="1"/>
  <c r="G41" i="1" s="1"/>
  <c r="D41" i="1"/>
  <c r="C41" i="1" s="1"/>
  <c r="A41" i="1"/>
  <c r="G40" i="1"/>
  <c r="F40" i="1"/>
  <c r="E40" i="1"/>
  <c r="H40" i="1" s="1"/>
  <c r="D40" i="1"/>
  <c r="C40" i="1"/>
  <c r="A40" i="1"/>
  <c r="E39" i="1"/>
  <c r="G39" i="1" s="1"/>
  <c r="D39" i="1"/>
  <c r="C39" i="1" s="1"/>
  <c r="A39" i="1"/>
  <c r="E38" i="1"/>
  <c r="F38" i="1" s="1"/>
  <c r="D38" i="1"/>
  <c r="C38" i="1" s="1"/>
  <c r="A38" i="1"/>
  <c r="E37" i="1"/>
  <c r="G37" i="1" s="1"/>
  <c r="D37" i="1"/>
  <c r="C37" i="1" s="1"/>
  <c r="A37" i="1"/>
  <c r="E36" i="1"/>
  <c r="G36" i="1" s="1"/>
  <c r="D36" i="1"/>
  <c r="C36" i="1" s="1"/>
  <c r="A36" i="1"/>
  <c r="E35" i="1"/>
  <c r="G35" i="1" s="1"/>
  <c r="D35" i="1"/>
  <c r="C35" i="1" s="1"/>
  <c r="A35" i="1"/>
  <c r="E34" i="1"/>
  <c r="F34" i="1" s="1"/>
  <c r="D34" i="1"/>
  <c r="C34" i="1" s="1"/>
  <c r="A34" i="1"/>
  <c r="E33" i="1"/>
  <c r="G33" i="1" s="1"/>
  <c r="D33" i="1"/>
  <c r="C33" i="1" s="1"/>
  <c r="A33" i="1"/>
  <c r="H32" i="1"/>
  <c r="F32" i="1"/>
  <c r="E32" i="1"/>
  <c r="G32" i="1" s="1"/>
  <c r="D32" i="1"/>
  <c r="C32" i="1" s="1"/>
  <c r="A32" i="1"/>
  <c r="E31" i="1"/>
  <c r="D31" i="1"/>
  <c r="C31" i="1" s="1"/>
  <c r="A31" i="1"/>
  <c r="E30" i="1"/>
  <c r="H30" i="1" s="1"/>
  <c r="D30" i="1"/>
  <c r="C30" i="1" s="1"/>
  <c r="A30" i="1"/>
  <c r="E29" i="1"/>
  <c r="G29" i="1" s="1"/>
  <c r="D29" i="1"/>
  <c r="C29" i="1" s="1"/>
  <c r="A29" i="1"/>
  <c r="E28" i="1"/>
  <c r="G28" i="1" s="1"/>
  <c r="D28" i="1"/>
  <c r="C28" i="1" s="1"/>
  <c r="A28" i="1"/>
  <c r="E27" i="1"/>
  <c r="D27" i="1"/>
  <c r="C27" i="1" s="1"/>
  <c r="A27" i="1"/>
  <c r="E26" i="1"/>
  <c r="H26" i="1" s="1"/>
  <c r="D26" i="1"/>
  <c r="C26" i="1" s="1"/>
  <c r="A26" i="1"/>
  <c r="E25" i="1"/>
  <c r="G25" i="1" s="1"/>
  <c r="D25" i="1"/>
  <c r="C25" i="1" s="1"/>
  <c r="A25" i="1"/>
  <c r="H24" i="1"/>
  <c r="F24" i="1"/>
  <c r="E24" i="1"/>
  <c r="G24" i="1" s="1"/>
  <c r="D24" i="1"/>
  <c r="C24" i="1" s="1"/>
  <c r="A24" i="1"/>
  <c r="E23" i="1"/>
  <c r="D23" i="1"/>
  <c r="C23" i="1" s="1"/>
  <c r="A23" i="1"/>
  <c r="E22" i="1"/>
  <c r="H22" i="1" s="1"/>
  <c r="D22" i="1"/>
  <c r="C22" i="1" s="1"/>
  <c r="A22" i="1"/>
  <c r="E21" i="1"/>
  <c r="G21" i="1" s="1"/>
  <c r="D21" i="1"/>
  <c r="C21" i="1" s="1"/>
  <c r="A21" i="1"/>
  <c r="E20" i="1"/>
  <c r="G20" i="1" s="1"/>
  <c r="D20" i="1"/>
  <c r="C20" i="1" s="1"/>
  <c r="A20" i="1"/>
  <c r="E19" i="1"/>
  <c r="D19" i="1"/>
  <c r="C19" i="1" s="1"/>
  <c r="A19" i="1"/>
  <c r="E18" i="1"/>
  <c r="H18" i="1" s="1"/>
  <c r="D18" i="1"/>
  <c r="C18" i="1" s="1"/>
  <c r="A18" i="1"/>
  <c r="E17" i="1"/>
  <c r="G17" i="1" s="1"/>
  <c r="D17" i="1"/>
  <c r="C17" i="1" s="1"/>
  <c r="A17" i="1"/>
  <c r="H16" i="1"/>
  <c r="F16" i="1"/>
  <c r="E16" i="1"/>
  <c r="G16" i="1" s="1"/>
  <c r="D16" i="1"/>
  <c r="C16" i="1" s="1"/>
  <c r="A16" i="1"/>
  <c r="E15" i="1"/>
  <c r="D15" i="1"/>
  <c r="C15" i="1" s="1"/>
  <c r="A15" i="1"/>
  <c r="E14" i="1"/>
  <c r="H14" i="1" s="1"/>
  <c r="D14" i="1"/>
  <c r="C14" i="1" s="1"/>
  <c r="A14" i="1"/>
  <c r="E13" i="1"/>
  <c r="G13" i="1" s="1"/>
  <c r="D13" i="1"/>
  <c r="C13" i="1" s="1"/>
  <c r="A13" i="1"/>
  <c r="E12" i="1"/>
  <c r="G12" i="1" s="1"/>
  <c r="D12" i="1"/>
  <c r="C12" i="1" s="1"/>
  <c r="A12" i="1"/>
  <c r="E11" i="1"/>
  <c r="D11" i="1"/>
  <c r="C11" i="1" s="1"/>
  <c r="A11" i="1"/>
  <c r="E10" i="1"/>
  <c r="H10" i="1" s="1"/>
  <c r="D10" i="1"/>
  <c r="C10" i="1" s="1"/>
  <c r="A10" i="1"/>
  <c r="E9" i="1"/>
  <c r="G9" i="1" s="1"/>
  <c r="D9" i="1"/>
  <c r="C9" i="1" s="1"/>
  <c r="A9" i="1"/>
  <c r="H8" i="1"/>
  <c r="F8" i="1"/>
  <c r="E8" i="1"/>
  <c r="G8" i="1" s="1"/>
  <c r="D8" i="1"/>
  <c r="C8" i="1" s="1"/>
  <c r="A8" i="1"/>
  <c r="E7" i="1"/>
  <c r="D7" i="1"/>
  <c r="C7" i="1" s="1"/>
  <c r="A7" i="1"/>
  <c r="E6" i="1"/>
  <c r="H6" i="1" s="1"/>
  <c r="D6" i="1"/>
  <c r="C6" i="1" s="1"/>
  <c r="A6" i="1"/>
  <c r="E5" i="1"/>
  <c r="G5" i="1" s="1"/>
  <c r="D5" i="1"/>
  <c r="C5" i="1" s="1"/>
  <c r="A5" i="1"/>
  <c r="E4" i="1"/>
  <c r="G4" i="1" s="1"/>
  <c r="D4" i="1"/>
  <c r="C4" i="1" s="1"/>
  <c r="A4" i="1"/>
  <c r="E3" i="1"/>
  <c r="D3" i="1"/>
  <c r="C3" i="1" s="1"/>
  <c r="A3" i="1"/>
  <c r="E2" i="1"/>
  <c r="H2" i="1" s="1"/>
  <c r="D2" i="1"/>
  <c r="C2" i="1" s="1"/>
  <c r="B2" i="1"/>
  <c r="A2" i="1"/>
  <c r="F4" i="1" l="1"/>
  <c r="F12" i="1"/>
  <c r="F45" i="1"/>
  <c r="F71" i="1"/>
  <c r="H79" i="1"/>
  <c r="F93" i="1"/>
  <c r="H113" i="1"/>
  <c r="H4" i="1"/>
  <c r="H12" i="1"/>
  <c r="H20" i="1"/>
  <c r="H28" i="1"/>
  <c r="F41" i="1"/>
  <c r="H45" i="1"/>
  <c r="F56" i="1"/>
  <c r="F63" i="1"/>
  <c r="H71" i="1"/>
  <c r="F83" i="1"/>
  <c r="H85" i="1"/>
  <c r="H93" i="1"/>
  <c r="H105" i="1"/>
  <c r="H121" i="1"/>
  <c r="F20" i="1"/>
  <c r="F28" i="1"/>
  <c r="G56" i="1"/>
  <c r="F61" i="1"/>
  <c r="F69" i="1"/>
  <c r="F75" i="1"/>
  <c r="F81" i="1"/>
  <c r="H83" i="1"/>
  <c r="F87" i="1"/>
  <c r="H91" i="1"/>
  <c r="H117" i="1"/>
  <c r="H31" i="1"/>
  <c r="G31" i="1"/>
  <c r="H44" i="1"/>
  <c r="F44" i="1"/>
  <c r="G101" i="1"/>
  <c r="F101" i="1"/>
  <c r="H103" i="1"/>
  <c r="G103" i="1"/>
  <c r="H119" i="1"/>
  <c r="G119" i="1"/>
  <c r="H7" i="1"/>
  <c r="G7" i="1"/>
  <c r="H3" i="1"/>
  <c r="G3" i="1"/>
  <c r="H11" i="1"/>
  <c r="G11" i="1"/>
  <c r="H15" i="1"/>
  <c r="G15" i="1"/>
  <c r="H19" i="1"/>
  <c r="G19" i="1"/>
  <c r="H23" i="1"/>
  <c r="G23" i="1"/>
  <c r="H27" i="1"/>
  <c r="G27" i="1"/>
  <c r="H60" i="1"/>
  <c r="F60" i="1"/>
  <c r="G97" i="1"/>
  <c r="H97" i="1"/>
  <c r="H115" i="1"/>
  <c r="G115" i="1"/>
  <c r="F3" i="1"/>
  <c r="F7" i="1"/>
  <c r="F11" i="1"/>
  <c r="F15" i="1"/>
  <c r="F19" i="1"/>
  <c r="F23" i="1"/>
  <c r="F27" i="1"/>
  <c r="F31" i="1"/>
  <c r="F37" i="1"/>
  <c r="G44" i="1"/>
  <c r="F48" i="1"/>
  <c r="F53" i="1"/>
  <c r="G60" i="1"/>
  <c r="H63" i="1"/>
  <c r="F65" i="1"/>
  <c r="H69" i="1"/>
  <c r="H75" i="1"/>
  <c r="F77" i="1"/>
  <c r="F89" i="1"/>
  <c r="H95" i="1"/>
  <c r="F97" i="1"/>
  <c r="H111" i="1"/>
  <c r="G111" i="1"/>
  <c r="F115" i="1"/>
  <c r="H125" i="1"/>
  <c r="F125" i="1"/>
  <c r="H5" i="1"/>
  <c r="H9" i="1"/>
  <c r="H13" i="1"/>
  <c r="H17" i="1"/>
  <c r="H21" i="1"/>
  <c r="H25" i="1"/>
  <c r="H29" i="1"/>
  <c r="H33" i="1"/>
  <c r="H36" i="1"/>
  <c r="F36" i="1"/>
  <c r="H37" i="1"/>
  <c r="G48" i="1"/>
  <c r="H52" i="1"/>
  <c r="F52" i="1"/>
  <c r="H53" i="1"/>
  <c r="H65" i="1"/>
  <c r="H77" i="1"/>
  <c r="F79" i="1"/>
  <c r="F85" i="1"/>
  <c r="H89" i="1"/>
  <c r="F91" i="1"/>
  <c r="F102" i="1"/>
  <c r="G102" i="1"/>
  <c r="H107" i="1"/>
  <c r="G107" i="1"/>
  <c r="F111" i="1"/>
  <c r="H123" i="1"/>
  <c r="G123" i="1"/>
  <c r="F105" i="1"/>
  <c r="G106" i="1"/>
  <c r="F109" i="1"/>
  <c r="G110" i="1"/>
  <c r="F113" i="1"/>
  <c r="G114" i="1"/>
  <c r="F117" i="1"/>
  <c r="G118" i="1"/>
  <c r="F121" i="1"/>
  <c r="G122" i="1"/>
  <c r="H76" i="1"/>
  <c r="F76" i="1"/>
  <c r="F82" i="1"/>
  <c r="H82" i="1"/>
  <c r="F26" i="1"/>
  <c r="F30" i="1"/>
  <c r="G42" i="1"/>
  <c r="G46" i="1"/>
  <c r="G58" i="1"/>
  <c r="H64" i="1"/>
  <c r="F64" i="1"/>
  <c r="F86" i="1"/>
  <c r="H86" i="1"/>
  <c r="H96" i="1"/>
  <c r="F96" i="1"/>
  <c r="G2" i="1"/>
  <c r="F5" i="1"/>
  <c r="G6" i="1"/>
  <c r="F9" i="1"/>
  <c r="G10" i="1"/>
  <c r="F13" i="1"/>
  <c r="G14" i="1"/>
  <c r="F17" i="1"/>
  <c r="G18" i="1"/>
  <c r="F21" i="1"/>
  <c r="G22" i="1"/>
  <c r="F25" i="1"/>
  <c r="G26" i="1"/>
  <c r="F29" i="1"/>
  <c r="G30" i="1"/>
  <c r="F33" i="1"/>
  <c r="H34" i="1"/>
  <c r="F35" i="1"/>
  <c r="H38" i="1"/>
  <c r="F39" i="1"/>
  <c r="H42" i="1"/>
  <c r="F43" i="1"/>
  <c r="H46" i="1"/>
  <c r="F47" i="1"/>
  <c r="H50" i="1"/>
  <c r="F51" i="1"/>
  <c r="H54" i="1"/>
  <c r="F55" i="1"/>
  <c r="H58" i="1"/>
  <c r="F59" i="1"/>
  <c r="G64" i="1"/>
  <c r="H68" i="1"/>
  <c r="F68" i="1"/>
  <c r="F74" i="1"/>
  <c r="H74" i="1"/>
  <c r="H84" i="1"/>
  <c r="F84" i="1"/>
  <c r="G86" i="1"/>
  <c r="F90" i="1"/>
  <c r="H90" i="1"/>
  <c r="G96" i="1"/>
  <c r="H100" i="1"/>
  <c r="F100" i="1"/>
  <c r="H124" i="1"/>
  <c r="G124" i="1"/>
  <c r="F124" i="1"/>
  <c r="F66" i="1"/>
  <c r="H66" i="1"/>
  <c r="H92" i="1"/>
  <c r="F92" i="1"/>
  <c r="F2" i="1"/>
  <c r="F6" i="1"/>
  <c r="F10" i="1"/>
  <c r="F14" i="1"/>
  <c r="F18" i="1"/>
  <c r="F22" i="1"/>
  <c r="G34" i="1"/>
  <c r="G38" i="1"/>
  <c r="G50" i="1"/>
  <c r="G54" i="1"/>
  <c r="F70" i="1"/>
  <c r="H70" i="1"/>
  <c r="G76" i="1"/>
  <c r="H80" i="1"/>
  <c r="F80" i="1"/>
  <c r="G82" i="1"/>
  <c r="H35" i="1"/>
  <c r="H39" i="1"/>
  <c r="H43" i="1"/>
  <c r="H47" i="1"/>
  <c r="H51" i="1"/>
  <c r="H55" i="1"/>
  <c r="H59" i="1"/>
  <c r="F62" i="1"/>
  <c r="H62" i="1"/>
  <c r="H72" i="1"/>
  <c r="F72" i="1"/>
  <c r="F78" i="1"/>
  <c r="H78" i="1"/>
  <c r="H88" i="1"/>
  <c r="F88" i="1"/>
  <c r="F94" i="1"/>
  <c r="H94" i="1"/>
  <c r="F98" i="1"/>
  <c r="H98" i="1"/>
  <c r="H104" i="1"/>
  <c r="G104" i="1"/>
  <c r="F104" i="1"/>
  <c r="H108" i="1"/>
  <c r="G108" i="1"/>
  <c r="F108" i="1"/>
  <c r="H112" i="1"/>
  <c r="G112" i="1"/>
  <c r="F112" i="1"/>
  <c r="H116" i="1"/>
  <c r="G116" i="1"/>
  <c r="F116" i="1"/>
  <c r="H120" i="1"/>
  <c r="G120" i="1"/>
  <c r="F120" i="1"/>
  <c r="H102" i="1"/>
  <c r="H106" i="1"/>
  <c r="H110" i="1"/>
  <c r="H114" i="1"/>
  <c r="H118" i="1"/>
  <c r="H122" i="1"/>
  <c r="G125" i="1"/>
</calcChain>
</file>

<file path=xl/sharedStrings.xml><?xml version="1.0" encoding="utf-8"?>
<sst xmlns="http://schemas.openxmlformats.org/spreadsheetml/2006/main" count="171" uniqueCount="168">
  <si>
    <t>NetWeight</t>
  </si>
  <si>
    <t>CreationUser</t>
  </si>
  <si>
    <t>Jour</t>
  </si>
  <si>
    <t>CreationDate</t>
  </si>
  <si>
    <t>CreationHour</t>
  </si>
  <si>
    <t>Heure</t>
  </si>
  <si>
    <t>Minute</t>
  </si>
  <si>
    <t>Secondes</t>
  </si>
  <si>
    <t>Contrôle</t>
  </si>
  <si>
    <t>Étiquettes de lignes</t>
  </si>
  <si>
    <t>(vide)</t>
  </si>
  <si>
    <t>Total général</t>
  </si>
  <si>
    <t>(Tous)</t>
  </si>
  <si>
    <t>Somme de Contrôle</t>
  </si>
  <si>
    <t>00:00:46</t>
  </si>
  <si>
    <t>00:13:58</t>
  </si>
  <si>
    <t>00:14:40</t>
  </si>
  <si>
    <t>00:58:31</t>
  </si>
  <si>
    <t>01:02:33</t>
  </si>
  <si>
    <t>01:04:00</t>
  </si>
  <si>
    <t>01:12:03</t>
  </si>
  <si>
    <t>01:20:54</t>
  </si>
  <si>
    <t>01:26:31</t>
  </si>
  <si>
    <t>01:36:41</t>
  </si>
  <si>
    <t>01:53:36</t>
  </si>
  <si>
    <t>02:01:36</t>
  </si>
  <si>
    <t>02:45:43</t>
  </si>
  <si>
    <t>02:55:32</t>
  </si>
  <si>
    <t>03:14:41</t>
  </si>
  <si>
    <t>03:18:06</t>
  </si>
  <si>
    <t>03:24:05</t>
  </si>
  <si>
    <t>03:34:08</t>
  </si>
  <si>
    <t>04:22:39</t>
  </si>
  <si>
    <t>04:29:18</t>
  </si>
  <si>
    <t>05:19:31</t>
  </si>
  <si>
    <t>06:23:01</t>
  </si>
  <si>
    <t>06:32:39</t>
  </si>
  <si>
    <t>06:56:01</t>
  </si>
  <si>
    <t>07:22:01</t>
  </si>
  <si>
    <t>07:22:44</t>
  </si>
  <si>
    <t>07:23:33</t>
  </si>
  <si>
    <t>07:29:46</t>
  </si>
  <si>
    <t>07:31:19</t>
  </si>
  <si>
    <t>07:47:54</t>
  </si>
  <si>
    <t>07:52:53</t>
  </si>
  <si>
    <t>07:58:50</t>
  </si>
  <si>
    <t>08:03:20</t>
  </si>
  <si>
    <t>08:17:39</t>
  </si>
  <si>
    <t>08:22:10</t>
  </si>
  <si>
    <t>08:42:20</t>
  </si>
  <si>
    <t>09:30:09</t>
  </si>
  <si>
    <t>09:36:02</t>
  </si>
  <si>
    <t>09:43:26</t>
  </si>
  <si>
    <t>09:49:04</t>
  </si>
  <si>
    <t>09:50:10</t>
  </si>
  <si>
    <t>10:11:51</t>
  </si>
  <si>
    <t>10:14:31</t>
  </si>
  <si>
    <t>10:17:27</t>
  </si>
  <si>
    <t>10:17:55</t>
  </si>
  <si>
    <t>10:18:12</t>
  </si>
  <si>
    <t>10:25:14</t>
  </si>
  <si>
    <t>10:36:35</t>
  </si>
  <si>
    <t>11:52:02</t>
  </si>
  <si>
    <t>12:08:05</t>
  </si>
  <si>
    <t>12:09:23</t>
  </si>
  <si>
    <t>12:11:18</t>
  </si>
  <si>
    <t>12:14:00</t>
  </si>
  <si>
    <t>12:15:59</t>
  </si>
  <si>
    <t>12:26:18</t>
  </si>
  <si>
    <t>12:28:54</t>
  </si>
  <si>
    <t>12:30:29</t>
  </si>
  <si>
    <t>12:39:56</t>
  </si>
  <si>
    <t>13:25:11</t>
  </si>
  <si>
    <t>13:25:35</t>
  </si>
  <si>
    <t>13:26:03</t>
  </si>
  <si>
    <t>13:26:33</t>
  </si>
  <si>
    <t>13:36:32</t>
  </si>
  <si>
    <t>13:38:45</t>
  </si>
  <si>
    <t>13:39:11</t>
  </si>
  <si>
    <t>13:41:26</t>
  </si>
  <si>
    <t>13:42:37</t>
  </si>
  <si>
    <t>13:56:09</t>
  </si>
  <si>
    <t>14:02:13</t>
  </si>
  <si>
    <t>14:08:31</t>
  </si>
  <si>
    <t>14:08:35</t>
  </si>
  <si>
    <t>14:11:30</t>
  </si>
  <si>
    <t>14:31:01</t>
  </si>
  <si>
    <t>15:09:59</t>
  </si>
  <si>
    <t>15:28:57</t>
  </si>
  <si>
    <t>15:29:24</t>
  </si>
  <si>
    <t>15:30:55</t>
  </si>
  <si>
    <t>16:09:30</t>
  </si>
  <si>
    <t>16:13:38</t>
  </si>
  <si>
    <t>16:16:38</t>
  </si>
  <si>
    <t>16:19:17</t>
  </si>
  <si>
    <t>16:35:29</t>
  </si>
  <si>
    <t>16:38:00</t>
  </si>
  <si>
    <t>16:41:08</t>
  </si>
  <si>
    <t>16:45:24</t>
  </si>
  <si>
    <t>16:53:20</t>
  </si>
  <si>
    <t>16:57:27</t>
  </si>
  <si>
    <t>17:33:35</t>
  </si>
  <si>
    <t>17:43:41</t>
  </si>
  <si>
    <t>17:53:01</t>
  </si>
  <si>
    <t>18:21:35</t>
  </si>
  <si>
    <t>18:31:11</t>
  </si>
  <si>
    <t>18:46:59</t>
  </si>
  <si>
    <t>18:58:41</t>
  </si>
  <si>
    <t>19:11:47</t>
  </si>
  <si>
    <t>19:17:05</t>
  </si>
  <si>
    <t>19:20:13</t>
  </si>
  <si>
    <t>19:23:28</t>
  </si>
  <si>
    <t>19:27:11</t>
  </si>
  <si>
    <t>19:27:14</t>
  </si>
  <si>
    <t>19:36:01</t>
  </si>
  <si>
    <t>19:37:43</t>
  </si>
  <si>
    <t>19:39:03</t>
  </si>
  <si>
    <t>19:43:30</t>
  </si>
  <si>
    <t>20:17:36</t>
  </si>
  <si>
    <t>20:40:26</t>
  </si>
  <si>
    <t>20:56:18</t>
  </si>
  <si>
    <t>20:59:40</t>
  </si>
  <si>
    <t>21:15:00</t>
  </si>
  <si>
    <t>21:22:45</t>
  </si>
  <si>
    <t>21:34:46</t>
  </si>
  <si>
    <t>21:37:02</t>
  </si>
  <si>
    <t>21:43:10</t>
  </si>
  <si>
    <t>22:04:19</t>
  </si>
  <si>
    <t>22:09:14</t>
  </si>
  <si>
    <t>22:16:20</t>
  </si>
  <si>
    <t>22:42:03</t>
  </si>
  <si>
    <t>23:01:20</t>
  </si>
  <si>
    <t>23:07:25</t>
  </si>
  <si>
    <t>23:19:25</t>
  </si>
  <si>
    <t>23:28:07</t>
  </si>
  <si>
    <t>23:40:42</t>
  </si>
  <si>
    <t>23:53:32</t>
  </si>
  <si>
    <t>23:59:06</t>
  </si>
  <si>
    <t>Total annuel</t>
  </si>
  <si>
    <t>Lundi (5h30)</t>
  </si>
  <si>
    <t>Lundi (13h)</t>
  </si>
  <si>
    <t>Lundi (20h30)</t>
  </si>
  <si>
    <t>Mardi (5h30)</t>
  </si>
  <si>
    <t>Mardi (13h)</t>
  </si>
  <si>
    <t>Mardi (20h30)</t>
  </si>
  <si>
    <t>Mercredi (00h00)</t>
  </si>
  <si>
    <t>Mercredi (5h30)</t>
  </si>
  <si>
    <t>Mercredi (13h)</t>
  </si>
  <si>
    <t>Mercredi (20h30)</t>
  </si>
  <si>
    <t>Jeudi (00h00)</t>
  </si>
  <si>
    <t>Jeudi (5h30)</t>
  </si>
  <si>
    <t>Jeudi (13h)</t>
  </si>
  <si>
    <t>Jeudi (20h30)</t>
  </si>
  <si>
    <t>Vendredi (5h30)</t>
  </si>
  <si>
    <t>Vendredi (13h)</t>
  </si>
  <si>
    <t>Vendredi (20h30)</t>
  </si>
  <si>
    <t>Samedi (00h00)</t>
  </si>
  <si>
    <t>Samedi (12h30)</t>
  </si>
  <si>
    <t>Samedi (20h30)</t>
  </si>
  <si>
    <t>Dimanche (00h00)</t>
  </si>
  <si>
    <t>Dimanche (12h30)</t>
  </si>
  <si>
    <t>Mardi (00h00)</t>
  </si>
  <si>
    <t>Equipe 1 :</t>
  </si>
  <si>
    <t>5h30-13h</t>
  </si>
  <si>
    <t>Equipe 2 :</t>
  </si>
  <si>
    <t>13h-20h30</t>
  </si>
  <si>
    <t>Equipe 3 :</t>
  </si>
  <si>
    <t>20h30-5h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</si>
</sst>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BBICHE Malick" refreshedDate="43663.442464583335" createdVersion="6" refreshedVersion="6" minRefreshableVersion="3" recordCount="125" xr:uid="{E4025FD7-0ADD-4321-82F1-1641945EE5A7}">
  <cacheSource type="worksheet">
    <worksheetSource ref="A1:I1048576" sheet="Base"/>
  </cacheSource>
  <cacheFields count="9">
    <cacheField name="NetWeight" numFmtId="0">
      <sharedItems containsBlank="1"/>
    </cacheField>
    <cacheField name="CreationUser" numFmtId="0">
      <sharedItems containsBlank="1"/>
    </cacheField>
    <cacheField name="Jour" numFmtId="0">
      <sharedItems containsBlank="1" count="6">
        <s v="mercredi"/>
        <s v="jeudi"/>
        <s v="vendredi"/>
        <s v="samedi"/>
        <s v="dimanche"/>
        <m/>
      </sharedItems>
    </cacheField>
    <cacheField name="CreationDate" numFmtId="0">
      <sharedItems containsBlank="1" count="6">
        <s v="21/01/2015"/>
        <s v="22/01/2015"/>
        <s v="23/01/2015"/>
        <s v="24/01/2015"/>
        <s v="25/01/2015"/>
        <m/>
      </sharedItems>
    </cacheField>
    <cacheField name="CreationHour" numFmtId="0">
      <sharedItems containsBlank="1" count="125">
        <s v="14:31:01"/>
        <s v="15:28:57"/>
        <s v="15:29:24"/>
        <s v="15:30:55"/>
        <s v="16:41:08"/>
        <s v="16:53:20"/>
        <s v="19:23:28"/>
        <s v="20:56:18"/>
        <s v="21:37:02"/>
        <s v="21:43:10"/>
        <s v="22:04:19"/>
        <s v="22:09:14"/>
        <s v="08:17:39"/>
        <s v="08:22:10"/>
        <s v="09:30:09"/>
        <s v="09:36:02"/>
        <s v="09:43:26"/>
        <s v="09:49:04"/>
        <s v="09:50:10"/>
        <s v="10:36:35"/>
        <s v="12:30:29"/>
        <s v="13:56:09"/>
        <s v="14:02:13"/>
        <s v="14:11:30"/>
        <s v="18:58:41"/>
        <s v="19:11:47"/>
        <s v="19:17:05"/>
        <s v="19:39:03"/>
        <s v="22:42:03"/>
        <s v="23:01:20"/>
        <s v="23:07:25"/>
        <s v="23:19:25"/>
        <s v="23:59:06"/>
        <s v="00:14:40"/>
        <s v="01:20:54"/>
        <s v="01:26:31"/>
        <s v="02:45:43"/>
        <s v="02:55:32"/>
        <s v="03:24:05"/>
        <s v="04:22:39"/>
        <s v="04:29:18"/>
        <s v="07:22:44"/>
        <s v="07:23:33"/>
        <s v="07:31:19"/>
        <s v="10:11:51"/>
        <s v="10:17:55"/>
        <s v="10:18:12"/>
        <s v="10:25:14"/>
        <s v="12:09:23"/>
        <s v="12:26:18"/>
        <s v="12:28:54"/>
        <s v="12:39:56"/>
        <s v="13:25:11"/>
        <s v="13:25:35"/>
        <s v="13:26:03"/>
        <s v="13:26:33"/>
        <s v="13:36:32"/>
        <s v="13:38:45"/>
        <s v="13:41:26"/>
        <s v="14:08:35"/>
        <s v="15:09:59"/>
        <s v="16:09:30"/>
        <s v="16:13:38"/>
        <s v="16:16:38"/>
        <s v="16:19:17"/>
        <s v="16:35:29"/>
        <s v="16:38:00"/>
        <s v="16:45:24"/>
        <s v="16:57:27"/>
        <s v="17:33:35"/>
        <s v="17:43:41"/>
        <s v="17:53:01"/>
        <s v="18:21:35"/>
        <s v="18:31:11"/>
        <s v="19:27:11"/>
        <s v="19:37:43"/>
        <s v="20:17:36"/>
        <s v="20:40:26"/>
        <s v="20:59:40"/>
        <s v="21:22:45"/>
        <s v="21:34:46"/>
        <s v="22:16:20"/>
        <s v="23:28:07"/>
        <s v="23:40:42"/>
        <s v="00:00:46"/>
        <s v="00:13:58"/>
        <s v="00:58:31"/>
        <s v="01:02:33"/>
        <s v="01:04:00"/>
        <s v="01:12:03"/>
        <s v="01:36:41"/>
        <s v="03:14:41"/>
        <s v="03:34:08"/>
        <s v="06:23:01"/>
        <s v="06:32:39"/>
        <s v="06:56:01"/>
        <s v="08:42:20"/>
        <s v="10:14:31"/>
        <s v="10:17:27"/>
        <s v="11:52:02"/>
        <s v="12:08:05"/>
        <s v="12:11:18"/>
        <s v="12:14:00"/>
        <s v="12:15:59"/>
        <s v="13:39:11"/>
        <s v="13:42:37"/>
        <s v="14:08:31"/>
        <s v="18:46:59"/>
        <s v="19:20:13"/>
        <s v="19:27:14"/>
        <s v="19:36:01"/>
        <s v="19:43:30"/>
        <s v="21:15:00"/>
        <s v="23:53:32"/>
        <s v="01:53:36"/>
        <s v="02:01:36"/>
        <s v="03:18:06"/>
        <s v="05:19:31"/>
        <s v="07:22:01"/>
        <s v="07:29:46"/>
        <s v="07:47:54"/>
        <s v="07:52:53"/>
        <s v="07:58:50"/>
        <s v="08:03:20"/>
        <m/>
      </sharedItems>
    </cacheField>
    <cacheField name="Heure" numFmtId="0">
      <sharedItems containsBlank="1"/>
    </cacheField>
    <cacheField name="Minute" numFmtId="0">
      <sharedItems containsBlank="1"/>
    </cacheField>
    <cacheField name="Secondes" numFmtId="0">
      <sharedItems containsBlank="1"/>
    </cacheField>
    <cacheField name="Contrôle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5">
  <r>
    <s v="922"/>
    <s v="INTER01"/>
    <x v="0"/>
    <x v="0"/>
    <x v="0"/>
    <s v="14"/>
    <s v="31"/>
    <s v="01"/>
    <n v="1"/>
  </r>
  <r>
    <s v="917"/>
    <s v="INTER01"/>
    <x v="0"/>
    <x v="0"/>
    <x v="1"/>
    <s v="15"/>
    <s v="28"/>
    <s v="57"/>
    <n v="1"/>
  </r>
  <r>
    <s v="874"/>
    <s v="INTER01"/>
    <x v="0"/>
    <x v="0"/>
    <x v="2"/>
    <s v="15"/>
    <s v="29"/>
    <s v="24"/>
    <n v="1"/>
  </r>
  <r>
    <s v="877"/>
    <s v="INTER01"/>
    <x v="0"/>
    <x v="0"/>
    <x v="3"/>
    <s v="15"/>
    <s v="30"/>
    <s v="55"/>
    <n v="1"/>
  </r>
  <r>
    <s v="898"/>
    <s v="INTER01"/>
    <x v="0"/>
    <x v="0"/>
    <x v="4"/>
    <s v="16"/>
    <s v="41"/>
    <s v="08"/>
    <n v="1"/>
  </r>
  <r>
    <s v="896"/>
    <s v="INTER01"/>
    <x v="0"/>
    <x v="0"/>
    <x v="5"/>
    <s v="16"/>
    <s v="53"/>
    <s v="20"/>
    <n v="1"/>
  </r>
  <r>
    <s v="900"/>
    <s v="INTER01"/>
    <x v="0"/>
    <x v="0"/>
    <x v="6"/>
    <s v="19"/>
    <s v="23"/>
    <s v="28"/>
    <n v="1"/>
  </r>
  <r>
    <s v="0"/>
    <s v="INTER01"/>
    <x v="0"/>
    <x v="0"/>
    <x v="7"/>
    <s v="20"/>
    <s v="56"/>
    <s v="18"/>
    <n v="1"/>
  </r>
  <r>
    <s v="898"/>
    <s v="INTER01"/>
    <x v="0"/>
    <x v="0"/>
    <x v="8"/>
    <s v="21"/>
    <s v="37"/>
    <s v="02"/>
    <n v="1"/>
  </r>
  <r>
    <s v="898"/>
    <s v="INTER01"/>
    <x v="0"/>
    <x v="0"/>
    <x v="9"/>
    <s v="21"/>
    <s v="43"/>
    <s v="10"/>
    <n v="1"/>
  </r>
  <r>
    <s v="918"/>
    <s v="INTER01"/>
    <x v="0"/>
    <x v="0"/>
    <x v="10"/>
    <s v="22"/>
    <s v="04"/>
    <s v="19"/>
    <n v="1"/>
  </r>
  <r>
    <s v="918"/>
    <s v="INTER01"/>
    <x v="0"/>
    <x v="0"/>
    <x v="11"/>
    <s v="22"/>
    <s v="09"/>
    <s v="14"/>
    <n v="1"/>
  </r>
  <r>
    <s v="0"/>
    <s v="INTER01"/>
    <x v="1"/>
    <x v="1"/>
    <x v="12"/>
    <s v="08"/>
    <s v="17"/>
    <s v="39"/>
    <n v="1"/>
  </r>
  <r>
    <s v="898"/>
    <s v="INTER01"/>
    <x v="1"/>
    <x v="1"/>
    <x v="13"/>
    <s v="08"/>
    <s v="22"/>
    <s v="10"/>
    <n v="1"/>
  </r>
  <r>
    <s v="0"/>
    <s v="INTER01"/>
    <x v="1"/>
    <x v="1"/>
    <x v="14"/>
    <s v="09"/>
    <s v="30"/>
    <s v="09"/>
    <n v="1"/>
  </r>
  <r>
    <s v="0"/>
    <s v="INTER01"/>
    <x v="1"/>
    <x v="1"/>
    <x v="15"/>
    <s v="09"/>
    <s v="36"/>
    <s v="02"/>
    <n v="1"/>
  </r>
  <r>
    <s v="0"/>
    <s v="INTER01"/>
    <x v="1"/>
    <x v="1"/>
    <x v="16"/>
    <s v="09"/>
    <s v="43"/>
    <s v="26"/>
    <n v="1"/>
  </r>
  <r>
    <s v="900"/>
    <s v="INTER01"/>
    <x v="1"/>
    <x v="1"/>
    <x v="17"/>
    <s v="09"/>
    <s v="49"/>
    <s v="04"/>
    <n v="1"/>
  </r>
  <r>
    <s v="0"/>
    <s v="INTER01"/>
    <x v="1"/>
    <x v="1"/>
    <x v="18"/>
    <s v="09"/>
    <s v="50"/>
    <s v="10"/>
    <n v="1"/>
  </r>
  <r>
    <s v="896"/>
    <s v="INTER01"/>
    <x v="1"/>
    <x v="1"/>
    <x v="19"/>
    <s v="10"/>
    <s v="36"/>
    <s v="35"/>
    <n v="1"/>
  </r>
  <r>
    <s v="0"/>
    <s v="INTER01"/>
    <x v="1"/>
    <x v="1"/>
    <x v="20"/>
    <s v="12"/>
    <s v="30"/>
    <s v="29"/>
    <n v="1"/>
  </r>
  <r>
    <s v="889"/>
    <s v="INTER01"/>
    <x v="1"/>
    <x v="1"/>
    <x v="21"/>
    <s v="13"/>
    <s v="56"/>
    <s v="09"/>
    <n v="1"/>
  </r>
  <r>
    <s v="896"/>
    <s v="INTER01"/>
    <x v="1"/>
    <x v="1"/>
    <x v="22"/>
    <s v="14"/>
    <s v="02"/>
    <s v="13"/>
    <n v="1"/>
  </r>
  <r>
    <s v="0"/>
    <s v="INTER01"/>
    <x v="1"/>
    <x v="1"/>
    <x v="23"/>
    <s v="14"/>
    <s v="11"/>
    <s v="30"/>
    <n v="1"/>
  </r>
  <r>
    <s v="868"/>
    <s v="INTER01"/>
    <x v="1"/>
    <x v="1"/>
    <x v="24"/>
    <s v="18"/>
    <s v="58"/>
    <s v="41"/>
    <n v="1"/>
  </r>
  <r>
    <s v="905"/>
    <s v="INTER01"/>
    <x v="1"/>
    <x v="1"/>
    <x v="25"/>
    <s v="19"/>
    <s v="11"/>
    <s v="47"/>
    <n v="1"/>
  </r>
  <r>
    <s v="914"/>
    <s v="INTER01"/>
    <x v="1"/>
    <x v="1"/>
    <x v="26"/>
    <s v="19"/>
    <s v="17"/>
    <s v="05"/>
    <n v="1"/>
  </r>
  <r>
    <s v="888"/>
    <s v="INTER01"/>
    <x v="1"/>
    <x v="1"/>
    <x v="27"/>
    <s v="19"/>
    <s v="39"/>
    <s v="03"/>
    <n v="1"/>
  </r>
  <r>
    <s v="903"/>
    <s v="INTER01"/>
    <x v="1"/>
    <x v="1"/>
    <x v="28"/>
    <s v="22"/>
    <s v="42"/>
    <s v="03"/>
    <n v="1"/>
  </r>
  <r>
    <s v="884"/>
    <s v="INTER01"/>
    <x v="1"/>
    <x v="1"/>
    <x v="29"/>
    <s v="23"/>
    <s v="01"/>
    <s v="20"/>
    <n v="1"/>
  </r>
  <r>
    <s v="900"/>
    <s v="INTER01"/>
    <x v="1"/>
    <x v="1"/>
    <x v="30"/>
    <s v="23"/>
    <s v="07"/>
    <s v="25"/>
    <n v="1"/>
  </r>
  <r>
    <s v="844"/>
    <s v="INTER01"/>
    <x v="1"/>
    <x v="1"/>
    <x v="31"/>
    <s v="23"/>
    <s v="19"/>
    <s v="25"/>
    <n v="1"/>
  </r>
  <r>
    <s v="844"/>
    <s v="INTER01"/>
    <x v="1"/>
    <x v="1"/>
    <x v="32"/>
    <s v="23"/>
    <s v="59"/>
    <s v="06"/>
    <n v="1"/>
  </r>
  <r>
    <s v="0"/>
    <s v="INTER01"/>
    <x v="2"/>
    <x v="2"/>
    <x v="33"/>
    <s v="00"/>
    <s v="14"/>
    <s v="40"/>
    <n v="1"/>
  </r>
  <r>
    <s v="917"/>
    <s v="INTER01"/>
    <x v="2"/>
    <x v="2"/>
    <x v="34"/>
    <s v="01"/>
    <s v="20"/>
    <s v="54"/>
    <n v="1"/>
  </r>
  <r>
    <s v="904"/>
    <s v="INTER01"/>
    <x v="2"/>
    <x v="2"/>
    <x v="35"/>
    <s v="01"/>
    <s v="26"/>
    <s v="31"/>
    <n v="1"/>
  </r>
  <r>
    <s v="0"/>
    <s v="INTER01"/>
    <x v="2"/>
    <x v="2"/>
    <x v="36"/>
    <s v="02"/>
    <s v="45"/>
    <s v="43"/>
    <n v="1"/>
  </r>
  <r>
    <s v="903"/>
    <s v="INTER01"/>
    <x v="2"/>
    <x v="2"/>
    <x v="37"/>
    <s v="02"/>
    <s v="55"/>
    <s v="32"/>
    <n v="1"/>
  </r>
  <r>
    <s v="0"/>
    <s v="INTER01"/>
    <x v="2"/>
    <x v="2"/>
    <x v="38"/>
    <s v="03"/>
    <s v="24"/>
    <s v="05"/>
    <n v="1"/>
  </r>
  <r>
    <s v="901"/>
    <s v="INTER01"/>
    <x v="2"/>
    <x v="2"/>
    <x v="39"/>
    <s v="04"/>
    <s v="22"/>
    <s v="39"/>
    <n v="1"/>
  </r>
  <r>
    <s v="897"/>
    <s v="INTER01"/>
    <x v="2"/>
    <x v="2"/>
    <x v="40"/>
    <s v="04"/>
    <s v="29"/>
    <s v="18"/>
    <n v="1"/>
  </r>
  <r>
    <s v="165"/>
    <s v="INTER01"/>
    <x v="2"/>
    <x v="2"/>
    <x v="41"/>
    <s v="07"/>
    <s v="22"/>
    <s v="44"/>
    <n v="1"/>
  </r>
  <r>
    <s v="814"/>
    <s v="INTER01"/>
    <x v="2"/>
    <x v="2"/>
    <x v="42"/>
    <s v="07"/>
    <s v="23"/>
    <s v="33"/>
    <n v="1"/>
  </r>
  <r>
    <s v="545"/>
    <s v="INTER01"/>
    <x v="2"/>
    <x v="2"/>
    <x v="43"/>
    <s v="07"/>
    <s v="31"/>
    <s v="19"/>
    <n v="1"/>
  </r>
  <r>
    <s v="100"/>
    <s v="INTER01"/>
    <x v="2"/>
    <x v="2"/>
    <x v="44"/>
    <s v="10"/>
    <s v="11"/>
    <s v="51"/>
    <n v="1"/>
  </r>
  <r>
    <s v="843"/>
    <s v="INTER01"/>
    <x v="2"/>
    <x v="2"/>
    <x v="45"/>
    <s v="10"/>
    <s v="17"/>
    <s v="55"/>
    <n v="1"/>
  </r>
  <r>
    <s v="843"/>
    <s v="INTER01"/>
    <x v="2"/>
    <x v="2"/>
    <x v="46"/>
    <s v="10"/>
    <s v="18"/>
    <s v="12"/>
    <n v="1"/>
  </r>
  <r>
    <s v="680"/>
    <s v="INTER01"/>
    <x v="2"/>
    <x v="2"/>
    <x v="47"/>
    <s v="10"/>
    <s v="25"/>
    <s v="14"/>
    <n v="1"/>
  </r>
  <r>
    <s v="100"/>
    <s v="INTER01"/>
    <x v="2"/>
    <x v="2"/>
    <x v="48"/>
    <s v="12"/>
    <s v="09"/>
    <s v="23"/>
    <n v="1"/>
  </r>
  <r>
    <s v="898"/>
    <s v="INTER01"/>
    <x v="2"/>
    <x v="2"/>
    <x v="49"/>
    <s v="12"/>
    <s v="26"/>
    <s v="18"/>
    <n v="1"/>
  </r>
  <r>
    <s v="906"/>
    <s v="INTER01"/>
    <x v="2"/>
    <x v="2"/>
    <x v="50"/>
    <s v="12"/>
    <s v="28"/>
    <s v="54"/>
    <n v="1"/>
  </r>
  <r>
    <s v="0"/>
    <s v="INTER01"/>
    <x v="2"/>
    <x v="2"/>
    <x v="51"/>
    <s v="12"/>
    <s v="39"/>
    <s v="56"/>
    <n v="1"/>
  </r>
  <r>
    <s v="0"/>
    <s v="INTER01"/>
    <x v="2"/>
    <x v="2"/>
    <x v="52"/>
    <s v="13"/>
    <s v="25"/>
    <s v="11"/>
    <n v="1"/>
  </r>
  <r>
    <s v="0"/>
    <s v="INTER01"/>
    <x v="2"/>
    <x v="2"/>
    <x v="53"/>
    <s v="13"/>
    <s v="25"/>
    <s v="35"/>
    <n v="1"/>
  </r>
  <r>
    <s v="0"/>
    <s v="INTER01"/>
    <x v="2"/>
    <x v="2"/>
    <x v="54"/>
    <s v="13"/>
    <s v="26"/>
    <s v="03"/>
    <n v="1"/>
  </r>
  <r>
    <s v="0"/>
    <s v="INTER01"/>
    <x v="2"/>
    <x v="2"/>
    <x v="55"/>
    <s v="13"/>
    <s v="26"/>
    <s v="33"/>
    <n v="1"/>
  </r>
  <r>
    <s v="100"/>
    <s v="INTER01"/>
    <x v="2"/>
    <x v="2"/>
    <x v="56"/>
    <s v="13"/>
    <s v="36"/>
    <s v="32"/>
    <n v="1"/>
  </r>
  <r>
    <s v="891"/>
    <s v="INTER01"/>
    <x v="2"/>
    <x v="2"/>
    <x v="57"/>
    <s v="13"/>
    <s v="38"/>
    <s v="45"/>
    <n v="1"/>
  </r>
  <r>
    <s v="898"/>
    <s v="INTER01"/>
    <x v="2"/>
    <x v="2"/>
    <x v="58"/>
    <s v="13"/>
    <s v="41"/>
    <s v="26"/>
    <n v="1"/>
  </r>
  <r>
    <s v="918"/>
    <s v="INTER01"/>
    <x v="2"/>
    <x v="2"/>
    <x v="59"/>
    <s v="14"/>
    <s v="08"/>
    <s v="35"/>
    <n v="1"/>
  </r>
  <r>
    <s v="898"/>
    <s v="INTER01"/>
    <x v="2"/>
    <x v="2"/>
    <x v="60"/>
    <s v="15"/>
    <s v="09"/>
    <s v="59"/>
    <n v="1"/>
  </r>
  <r>
    <s v="905"/>
    <s v="INTER01"/>
    <x v="2"/>
    <x v="2"/>
    <x v="61"/>
    <s v="16"/>
    <s v="09"/>
    <s v="30"/>
    <n v="1"/>
  </r>
  <r>
    <s v="902"/>
    <s v="INTER01"/>
    <x v="2"/>
    <x v="2"/>
    <x v="62"/>
    <s v="16"/>
    <s v="13"/>
    <s v="38"/>
    <n v="1"/>
  </r>
  <r>
    <s v="895"/>
    <s v="INTER01"/>
    <x v="2"/>
    <x v="2"/>
    <x v="63"/>
    <s v="16"/>
    <s v="16"/>
    <s v="38"/>
    <n v="1"/>
  </r>
  <r>
    <s v="911"/>
    <s v="INTER01"/>
    <x v="2"/>
    <x v="2"/>
    <x v="64"/>
    <s v="16"/>
    <s v="19"/>
    <s v="17"/>
    <n v="1"/>
  </r>
  <r>
    <s v="886"/>
    <s v="INTER01"/>
    <x v="2"/>
    <x v="2"/>
    <x v="65"/>
    <s v="16"/>
    <s v="35"/>
    <s v="29"/>
    <n v="1"/>
  </r>
  <r>
    <s v="875"/>
    <s v="INTER01"/>
    <x v="2"/>
    <x v="2"/>
    <x v="66"/>
    <s v="16"/>
    <s v="38"/>
    <s v="00"/>
    <n v="1"/>
  </r>
  <r>
    <s v="0"/>
    <s v="INTER01"/>
    <x v="2"/>
    <x v="2"/>
    <x v="67"/>
    <s v="16"/>
    <s v="45"/>
    <s v="24"/>
    <n v="1"/>
  </r>
  <r>
    <s v="0"/>
    <s v="INTER01"/>
    <x v="2"/>
    <x v="2"/>
    <x v="68"/>
    <s v="16"/>
    <s v="57"/>
    <s v="27"/>
    <n v="1"/>
  </r>
  <r>
    <s v="0"/>
    <s v="INTER01"/>
    <x v="2"/>
    <x v="2"/>
    <x v="69"/>
    <s v="17"/>
    <s v="33"/>
    <s v="35"/>
    <n v="1"/>
  </r>
  <r>
    <s v="811"/>
    <s v="INTER01"/>
    <x v="2"/>
    <x v="2"/>
    <x v="70"/>
    <s v="17"/>
    <s v="43"/>
    <s v="41"/>
    <n v="1"/>
  </r>
  <r>
    <s v="917"/>
    <s v="INTER01"/>
    <x v="2"/>
    <x v="2"/>
    <x v="71"/>
    <s v="17"/>
    <s v="53"/>
    <s v="01"/>
    <n v="1"/>
  </r>
  <r>
    <s v="0"/>
    <s v="INTER01"/>
    <x v="2"/>
    <x v="2"/>
    <x v="72"/>
    <s v="18"/>
    <s v="21"/>
    <s v="35"/>
    <n v="1"/>
  </r>
  <r>
    <s v="916"/>
    <s v="INTER01"/>
    <x v="2"/>
    <x v="2"/>
    <x v="73"/>
    <s v="18"/>
    <s v="31"/>
    <s v="11"/>
    <n v="1"/>
  </r>
  <r>
    <s v="0"/>
    <s v="INTER01"/>
    <x v="2"/>
    <x v="2"/>
    <x v="74"/>
    <s v="19"/>
    <s v="27"/>
    <s v="11"/>
    <n v="1"/>
  </r>
  <r>
    <s v="903"/>
    <s v="INTER01"/>
    <x v="2"/>
    <x v="2"/>
    <x v="75"/>
    <s v="19"/>
    <s v="37"/>
    <s v="43"/>
    <n v="1"/>
  </r>
  <r>
    <s v="0"/>
    <s v="INTER01"/>
    <x v="2"/>
    <x v="2"/>
    <x v="76"/>
    <s v="20"/>
    <s v="17"/>
    <s v="36"/>
    <n v="1"/>
  </r>
  <r>
    <s v="917"/>
    <s v="INTER01"/>
    <x v="2"/>
    <x v="2"/>
    <x v="77"/>
    <s v="20"/>
    <s v="40"/>
    <s v="26"/>
    <n v="1"/>
  </r>
  <r>
    <s v="919"/>
    <s v="INTER01"/>
    <x v="2"/>
    <x v="2"/>
    <x v="78"/>
    <s v="20"/>
    <s v="59"/>
    <s v="40"/>
    <n v="1"/>
  </r>
  <r>
    <s v="0"/>
    <s v="INTER01"/>
    <x v="2"/>
    <x v="2"/>
    <x v="79"/>
    <s v="21"/>
    <s v="22"/>
    <s v="45"/>
    <n v="1"/>
  </r>
  <r>
    <s v="902"/>
    <s v="INTER01"/>
    <x v="2"/>
    <x v="2"/>
    <x v="80"/>
    <s v="21"/>
    <s v="34"/>
    <s v="46"/>
    <n v="1"/>
  </r>
  <r>
    <s v="0"/>
    <s v="INTER01"/>
    <x v="2"/>
    <x v="2"/>
    <x v="81"/>
    <s v="22"/>
    <s v="16"/>
    <s v="20"/>
    <n v="1"/>
  </r>
  <r>
    <s v="0"/>
    <s v="INTER01"/>
    <x v="2"/>
    <x v="2"/>
    <x v="82"/>
    <s v="23"/>
    <s v="28"/>
    <s v="07"/>
    <n v="1"/>
  </r>
  <r>
    <s v="904"/>
    <s v="INTER01"/>
    <x v="2"/>
    <x v="2"/>
    <x v="83"/>
    <s v="23"/>
    <s v="40"/>
    <s v="42"/>
    <n v="1"/>
  </r>
  <r>
    <s v="0"/>
    <s v="INTER01"/>
    <x v="3"/>
    <x v="3"/>
    <x v="84"/>
    <s v="00"/>
    <s v="00"/>
    <s v="46"/>
    <n v="1"/>
  </r>
  <r>
    <s v="0"/>
    <s v="INTER01"/>
    <x v="3"/>
    <x v="3"/>
    <x v="85"/>
    <s v="00"/>
    <s v="13"/>
    <s v="58"/>
    <n v="1"/>
  </r>
  <r>
    <s v="811"/>
    <s v="INTER01"/>
    <x v="3"/>
    <x v="3"/>
    <x v="86"/>
    <s v="00"/>
    <s v="58"/>
    <s v="31"/>
    <n v="1"/>
  </r>
  <r>
    <s v="898"/>
    <s v="INTER01"/>
    <x v="3"/>
    <x v="3"/>
    <x v="87"/>
    <s v="01"/>
    <s v="02"/>
    <s v="33"/>
    <n v="1"/>
  </r>
  <r>
    <s v="814"/>
    <s v="INTER01"/>
    <x v="3"/>
    <x v="3"/>
    <x v="88"/>
    <s v="01"/>
    <s v="04"/>
    <s v="00"/>
    <n v="1"/>
  </r>
  <r>
    <s v="0"/>
    <s v="INTER01"/>
    <x v="3"/>
    <x v="3"/>
    <x v="89"/>
    <s v="01"/>
    <s v="12"/>
    <s v="03"/>
    <n v="1"/>
  </r>
  <r>
    <s v="500"/>
    <s v="INTER01"/>
    <x v="3"/>
    <x v="3"/>
    <x v="90"/>
    <s v="01"/>
    <s v="36"/>
    <s v="41"/>
    <n v="1"/>
  </r>
  <r>
    <s v="0"/>
    <s v="INTER01"/>
    <x v="3"/>
    <x v="3"/>
    <x v="91"/>
    <s v="03"/>
    <s v="14"/>
    <s v="41"/>
    <n v="1"/>
  </r>
  <r>
    <s v="912"/>
    <s v="INTER01"/>
    <x v="3"/>
    <x v="3"/>
    <x v="92"/>
    <s v="03"/>
    <s v="34"/>
    <s v="08"/>
    <n v="1"/>
  </r>
  <r>
    <s v="916"/>
    <s v="INTER01"/>
    <x v="3"/>
    <x v="3"/>
    <x v="93"/>
    <s v="06"/>
    <s v="23"/>
    <s v="01"/>
    <n v="1"/>
  </r>
  <r>
    <s v="0"/>
    <s v="INTER01"/>
    <x v="3"/>
    <x v="3"/>
    <x v="94"/>
    <s v="06"/>
    <s v="32"/>
    <s v="39"/>
    <n v="1"/>
  </r>
  <r>
    <s v="902"/>
    <s v="INTER01"/>
    <x v="3"/>
    <x v="3"/>
    <x v="95"/>
    <s v="06"/>
    <s v="56"/>
    <s v="01"/>
    <n v="1"/>
  </r>
  <r>
    <s v="899"/>
    <s v="INTER01"/>
    <x v="3"/>
    <x v="3"/>
    <x v="96"/>
    <s v="08"/>
    <s v="42"/>
    <s v="20"/>
    <n v="1"/>
  </r>
  <r>
    <s v="200"/>
    <s v="INTER01"/>
    <x v="3"/>
    <x v="3"/>
    <x v="97"/>
    <s v="10"/>
    <s v="14"/>
    <s v="31"/>
    <n v="1"/>
  </r>
  <r>
    <s v="899"/>
    <s v="INTER01"/>
    <x v="3"/>
    <x v="3"/>
    <x v="98"/>
    <s v="10"/>
    <s v="17"/>
    <s v="27"/>
    <n v="1"/>
  </r>
  <r>
    <s v="200"/>
    <s v="INTER01"/>
    <x v="3"/>
    <x v="3"/>
    <x v="99"/>
    <s v="11"/>
    <s v="52"/>
    <s v="02"/>
    <n v="1"/>
  </r>
  <r>
    <s v="680"/>
    <s v="INTER01"/>
    <x v="3"/>
    <x v="3"/>
    <x v="100"/>
    <s v="12"/>
    <s v="08"/>
    <s v="05"/>
    <n v="1"/>
  </r>
  <r>
    <s v="898"/>
    <s v="INTER01"/>
    <x v="3"/>
    <x v="3"/>
    <x v="101"/>
    <s v="12"/>
    <s v="11"/>
    <s v="18"/>
    <n v="1"/>
  </r>
  <r>
    <s v="902"/>
    <s v="INTER01"/>
    <x v="3"/>
    <x v="3"/>
    <x v="102"/>
    <s v="12"/>
    <s v="14"/>
    <s v="00"/>
    <n v="1"/>
  </r>
  <r>
    <s v="917"/>
    <s v="INTER01"/>
    <x v="3"/>
    <x v="3"/>
    <x v="103"/>
    <s v="12"/>
    <s v="15"/>
    <s v="59"/>
    <n v="1"/>
  </r>
  <r>
    <s v="915"/>
    <s v="INTER01"/>
    <x v="3"/>
    <x v="3"/>
    <x v="104"/>
    <s v="13"/>
    <s v="39"/>
    <s v="11"/>
    <n v="1"/>
  </r>
  <r>
    <s v="902"/>
    <s v="INTER01"/>
    <x v="3"/>
    <x v="3"/>
    <x v="105"/>
    <s v="13"/>
    <s v="42"/>
    <s v="37"/>
    <n v="1"/>
  </r>
  <r>
    <s v="917"/>
    <s v="INTER01"/>
    <x v="3"/>
    <x v="3"/>
    <x v="106"/>
    <s v="14"/>
    <s v="08"/>
    <s v="31"/>
    <n v="1"/>
  </r>
  <r>
    <s v="922"/>
    <s v="INTER01"/>
    <x v="3"/>
    <x v="3"/>
    <x v="107"/>
    <s v="18"/>
    <s v="46"/>
    <s v="59"/>
    <n v="1"/>
  </r>
  <r>
    <s v="845"/>
    <s v="INTER01"/>
    <x v="3"/>
    <x v="3"/>
    <x v="108"/>
    <s v="19"/>
    <s v="20"/>
    <s v="13"/>
    <n v="1"/>
  </r>
  <r>
    <s v="915"/>
    <s v="INTER01"/>
    <x v="3"/>
    <x v="3"/>
    <x v="109"/>
    <s v="19"/>
    <s v="27"/>
    <s v="14"/>
    <n v="1"/>
  </r>
  <r>
    <s v="908"/>
    <s v="INTER01"/>
    <x v="3"/>
    <x v="3"/>
    <x v="110"/>
    <s v="19"/>
    <s v="36"/>
    <s v="01"/>
    <n v="1"/>
  </r>
  <r>
    <s v="892"/>
    <s v="INTER01"/>
    <x v="3"/>
    <x v="3"/>
    <x v="111"/>
    <s v="19"/>
    <s v="43"/>
    <s v="30"/>
    <n v="1"/>
  </r>
  <r>
    <s v="0"/>
    <s v="INTER01"/>
    <x v="3"/>
    <x v="3"/>
    <x v="112"/>
    <s v="21"/>
    <s v="15"/>
    <s v="00"/>
    <n v="1"/>
  </r>
  <r>
    <s v="0"/>
    <s v="INTER01"/>
    <x v="3"/>
    <x v="3"/>
    <x v="113"/>
    <s v="23"/>
    <s v="53"/>
    <s v="32"/>
    <n v="1"/>
  </r>
  <r>
    <s v="0"/>
    <s v="INTER01"/>
    <x v="4"/>
    <x v="4"/>
    <x v="114"/>
    <s v="01"/>
    <s v="53"/>
    <s v="36"/>
    <n v="1"/>
  </r>
  <r>
    <s v="0"/>
    <s v="INTER01"/>
    <x v="4"/>
    <x v="4"/>
    <x v="115"/>
    <s v="02"/>
    <s v="01"/>
    <s v="36"/>
    <n v="1"/>
  </r>
  <r>
    <s v="0"/>
    <s v="INTER01"/>
    <x v="4"/>
    <x v="4"/>
    <x v="116"/>
    <s v="03"/>
    <s v="18"/>
    <s v="06"/>
    <n v="1"/>
  </r>
  <r>
    <s v="0"/>
    <s v="INTER01"/>
    <x v="4"/>
    <x v="4"/>
    <x v="117"/>
    <s v="05"/>
    <s v="19"/>
    <s v="31"/>
    <n v="1"/>
  </r>
  <r>
    <s v="128"/>
    <s v="INTER01"/>
    <x v="4"/>
    <x v="4"/>
    <x v="118"/>
    <s v="07"/>
    <s v="22"/>
    <s v="01"/>
    <n v="1"/>
  </r>
  <r>
    <s v="486"/>
    <s v="INTER01"/>
    <x v="4"/>
    <x v="4"/>
    <x v="119"/>
    <s v="07"/>
    <s v="29"/>
    <s v="46"/>
    <n v="1"/>
  </r>
  <r>
    <s v="392"/>
    <s v="INTER01"/>
    <x v="4"/>
    <x v="4"/>
    <x v="120"/>
    <s v="07"/>
    <s v="47"/>
    <s v="54"/>
    <n v="1"/>
  </r>
  <r>
    <s v="43"/>
    <s v="INTER01"/>
    <x v="4"/>
    <x v="4"/>
    <x v="121"/>
    <s v="07"/>
    <s v="52"/>
    <s v="53"/>
    <n v="1"/>
  </r>
  <r>
    <s v="301"/>
    <s v="INTER01"/>
    <x v="4"/>
    <x v="4"/>
    <x v="122"/>
    <s v="07"/>
    <s v="58"/>
    <s v="50"/>
    <n v="1"/>
  </r>
  <r>
    <s v="314"/>
    <s v="INTER01"/>
    <x v="4"/>
    <x v="4"/>
    <x v="123"/>
    <s v="08"/>
    <s v="03"/>
    <s v="20"/>
    <n v="1"/>
  </r>
  <r>
    <m/>
    <m/>
    <x v="5"/>
    <x v="5"/>
    <x v="124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3AF4FA-A0EA-493A-A356-8DDA9A5D054E}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8:B134" firstHeaderRow="1" firstDataRow="1" firstDataCol="1" rowPageCount="2" colPageCount="1"/>
  <pivotFields count="9">
    <pivotField showAll="0"/>
    <pivotField showAll="0"/>
    <pivotField axis="axisPage" showAll="0">
      <items count="7">
        <item x="0"/>
        <item x="1"/>
        <item x="2"/>
        <item x="3"/>
        <item x="4"/>
        <item x="5"/>
        <item t="default"/>
      </items>
    </pivotField>
    <pivotField axis="axisPage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126">
        <item x="84"/>
        <item x="85"/>
        <item x="33"/>
        <item x="86"/>
        <item x="87"/>
        <item x="88"/>
        <item x="89"/>
        <item x="34"/>
        <item x="35"/>
        <item x="90"/>
        <item x="114"/>
        <item x="115"/>
        <item x="36"/>
        <item x="37"/>
        <item x="91"/>
        <item x="116"/>
        <item x="38"/>
        <item x="92"/>
        <item x="39"/>
        <item x="40"/>
        <item x="117"/>
        <item x="93"/>
        <item x="94"/>
        <item x="95"/>
        <item x="118"/>
        <item x="41"/>
        <item x="42"/>
        <item x="119"/>
        <item x="43"/>
        <item x="120"/>
        <item x="121"/>
        <item x="122"/>
        <item x="123"/>
        <item x="12"/>
        <item x="13"/>
        <item x="96"/>
        <item x="14"/>
        <item x="15"/>
        <item x="16"/>
        <item x="17"/>
        <item x="18"/>
        <item x="44"/>
        <item x="97"/>
        <item x="98"/>
        <item x="45"/>
        <item x="46"/>
        <item x="47"/>
        <item x="19"/>
        <item x="99"/>
        <item x="100"/>
        <item x="48"/>
        <item x="101"/>
        <item x="102"/>
        <item x="103"/>
        <item x="49"/>
        <item x="50"/>
        <item x="20"/>
        <item x="51"/>
        <item x="52"/>
        <item x="53"/>
        <item x="54"/>
        <item x="55"/>
        <item x="56"/>
        <item x="57"/>
        <item x="104"/>
        <item x="58"/>
        <item x="105"/>
        <item x="21"/>
        <item x="22"/>
        <item x="106"/>
        <item x="59"/>
        <item x="23"/>
        <item x="0"/>
        <item x="60"/>
        <item x="1"/>
        <item x="2"/>
        <item x="3"/>
        <item x="61"/>
        <item x="62"/>
        <item x="63"/>
        <item x="64"/>
        <item x="65"/>
        <item x="66"/>
        <item x="4"/>
        <item x="67"/>
        <item x="5"/>
        <item x="68"/>
        <item x="69"/>
        <item x="70"/>
        <item x="71"/>
        <item x="72"/>
        <item x="73"/>
        <item x="107"/>
        <item x="24"/>
        <item x="25"/>
        <item x="26"/>
        <item x="108"/>
        <item x="6"/>
        <item x="74"/>
        <item x="109"/>
        <item x="110"/>
        <item x="75"/>
        <item x="27"/>
        <item x="111"/>
        <item x="76"/>
        <item x="77"/>
        <item x="7"/>
        <item x="78"/>
        <item x="112"/>
        <item x="79"/>
        <item x="80"/>
        <item x="8"/>
        <item x="9"/>
        <item x="10"/>
        <item x="11"/>
        <item x="81"/>
        <item x="28"/>
        <item x="29"/>
        <item x="30"/>
        <item x="31"/>
        <item x="82"/>
        <item x="83"/>
        <item x="113"/>
        <item x="32"/>
        <item x="124"/>
        <item t="default"/>
      </items>
    </pivotField>
    <pivotField showAll="0"/>
    <pivotField showAll="0"/>
    <pivotField showAll="0"/>
    <pivotField dataField="1" showAll="0"/>
  </pivotFields>
  <rowFields count="1">
    <field x="4"/>
  </rowFields>
  <rowItems count="1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 t="grand">
      <x/>
    </i>
  </rowItems>
  <colItems count="1">
    <i/>
  </colItems>
  <pageFields count="2">
    <pageField fld="3" hier="-1"/>
    <pageField fld="2" hier="-1"/>
  </pageFields>
  <dataFields count="1">
    <dataField name="Somme de Contrôle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E967-3318-4555-A84C-ED59DDC68737}">
  <dimension ref="A1:J134"/>
  <sheetViews>
    <sheetView tabSelected="1" workbookViewId="0">
      <selection activeCell="E4" sqref="E4"/>
    </sheetView>
  </sheetViews>
  <sheetFormatPr baseColWidth="10" defaultRowHeight="15" x14ac:dyDescent="0.25"/>
  <cols>
    <col min="1" max="1" width="21" bestFit="1" customWidth="1"/>
    <col min="2" max="2" width="18.7109375" bestFit="1" customWidth="1"/>
    <col min="5" max="5" width="17" bestFit="1" customWidth="1"/>
  </cols>
  <sheetData>
    <row r="1" spans="1:10" x14ac:dyDescent="0.25">
      <c r="E1" t="s">
        <v>162</v>
      </c>
      <c r="F1" t="s">
        <v>163</v>
      </c>
    </row>
    <row r="2" spans="1:10" x14ac:dyDescent="0.25">
      <c r="E2" t="s">
        <v>164</v>
      </c>
      <c r="F2" t="s">
        <v>165</v>
      </c>
    </row>
    <row r="3" spans="1:10" x14ac:dyDescent="0.25">
      <c r="E3" t="s">
        <v>166</v>
      </c>
      <c r="F3" t="s">
        <v>167</v>
      </c>
    </row>
    <row r="5" spans="1:10" x14ac:dyDescent="0.25">
      <c r="A5" s="2" t="s">
        <v>3</v>
      </c>
      <c r="B5" t="s">
        <v>12</v>
      </c>
    </row>
    <row r="6" spans="1:10" x14ac:dyDescent="0.25">
      <c r="A6" s="2" t="s">
        <v>2</v>
      </c>
      <c r="B6" t="s">
        <v>12</v>
      </c>
    </row>
    <row r="8" spans="1:10" x14ac:dyDescent="0.25">
      <c r="A8" s="2" t="s">
        <v>9</v>
      </c>
      <c r="B8" t="s">
        <v>13</v>
      </c>
      <c r="E8" s="3" t="s">
        <v>138</v>
      </c>
    </row>
    <row r="9" spans="1:10" x14ac:dyDescent="0.25">
      <c r="A9" s="3" t="s">
        <v>14</v>
      </c>
      <c r="B9" s="4">
        <v>1</v>
      </c>
      <c r="E9" s="5"/>
      <c r="F9" s="5">
        <v>2015</v>
      </c>
      <c r="G9" s="5">
        <v>2016</v>
      </c>
      <c r="H9" s="5">
        <v>2017</v>
      </c>
      <c r="I9" s="5">
        <v>2018</v>
      </c>
      <c r="J9" s="5">
        <v>2019</v>
      </c>
    </row>
    <row r="10" spans="1:10" x14ac:dyDescent="0.25">
      <c r="A10" s="3" t="s">
        <v>15</v>
      </c>
      <c r="B10" s="4">
        <v>1</v>
      </c>
      <c r="E10" s="5" t="s">
        <v>139</v>
      </c>
      <c r="F10" s="5"/>
      <c r="G10" s="5"/>
      <c r="H10" s="5"/>
      <c r="I10" s="5"/>
      <c r="J10" s="5"/>
    </row>
    <row r="11" spans="1:10" x14ac:dyDescent="0.25">
      <c r="A11" s="3" t="s">
        <v>16</v>
      </c>
      <c r="B11" s="4">
        <v>1</v>
      </c>
      <c r="E11" s="5" t="s">
        <v>140</v>
      </c>
      <c r="F11" s="5"/>
      <c r="G11" s="5"/>
      <c r="H11" s="5"/>
      <c r="I11" s="5"/>
      <c r="J11" s="5"/>
    </row>
    <row r="12" spans="1:10" x14ac:dyDescent="0.25">
      <c r="A12" s="3" t="s">
        <v>17</v>
      </c>
      <c r="B12" s="4">
        <v>1</v>
      </c>
      <c r="E12" s="5" t="s">
        <v>141</v>
      </c>
      <c r="F12" s="5"/>
      <c r="G12" s="5"/>
      <c r="H12" s="5"/>
      <c r="I12" s="5"/>
      <c r="J12" s="5"/>
    </row>
    <row r="13" spans="1:10" x14ac:dyDescent="0.25">
      <c r="A13" s="3" t="s">
        <v>18</v>
      </c>
      <c r="B13" s="4">
        <v>1</v>
      </c>
      <c r="E13" s="5" t="s">
        <v>161</v>
      </c>
      <c r="F13" s="5"/>
      <c r="G13" s="5"/>
      <c r="H13" s="5"/>
      <c r="I13" s="5"/>
      <c r="J13" s="5"/>
    </row>
    <row r="14" spans="1:10" x14ac:dyDescent="0.25">
      <c r="A14" s="3" t="s">
        <v>19</v>
      </c>
      <c r="B14" s="4">
        <v>1</v>
      </c>
      <c r="E14" s="5" t="s">
        <v>142</v>
      </c>
      <c r="F14" s="5"/>
      <c r="G14" s="5"/>
      <c r="H14" s="5"/>
      <c r="I14" s="5"/>
      <c r="J14" s="5"/>
    </row>
    <row r="15" spans="1:10" x14ac:dyDescent="0.25">
      <c r="A15" s="3" t="s">
        <v>20</v>
      </c>
      <c r="B15" s="4">
        <v>1</v>
      </c>
      <c r="E15" s="5" t="s">
        <v>143</v>
      </c>
      <c r="F15" s="5"/>
      <c r="G15" s="5"/>
      <c r="H15" s="5"/>
      <c r="I15" s="5"/>
      <c r="J15" s="5"/>
    </row>
    <row r="16" spans="1:10" x14ac:dyDescent="0.25">
      <c r="A16" s="3" t="s">
        <v>21</v>
      </c>
      <c r="B16" s="4">
        <v>1</v>
      </c>
      <c r="E16" s="5" t="s">
        <v>144</v>
      </c>
      <c r="F16" s="5"/>
      <c r="G16" s="5"/>
      <c r="H16" s="5"/>
      <c r="I16" s="5"/>
      <c r="J16" s="5"/>
    </row>
    <row r="17" spans="1:10" x14ac:dyDescent="0.25">
      <c r="A17" s="3" t="s">
        <v>22</v>
      </c>
      <c r="B17" s="4">
        <v>1</v>
      </c>
      <c r="E17" s="5" t="s">
        <v>145</v>
      </c>
      <c r="F17" s="5"/>
      <c r="G17" s="5"/>
      <c r="H17" s="5"/>
      <c r="I17" s="5"/>
      <c r="J17" s="5"/>
    </row>
    <row r="18" spans="1:10" x14ac:dyDescent="0.25">
      <c r="A18" s="3" t="s">
        <v>23</v>
      </c>
      <c r="B18" s="4">
        <v>1</v>
      </c>
      <c r="E18" s="5" t="s">
        <v>146</v>
      </c>
      <c r="F18" s="5"/>
      <c r="G18" s="5"/>
      <c r="H18" s="5"/>
      <c r="I18" s="5"/>
      <c r="J18" s="5"/>
    </row>
    <row r="19" spans="1:10" x14ac:dyDescent="0.25">
      <c r="A19" s="3" t="s">
        <v>24</v>
      </c>
      <c r="B19" s="4">
        <v>1</v>
      </c>
      <c r="E19" s="5" t="s">
        <v>147</v>
      </c>
      <c r="F19" s="5"/>
      <c r="G19" s="5"/>
      <c r="H19" s="5"/>
      <c r="I19" s="5"/>
      <c r="J19" s="5"/>
    </row>
    <row r="20" spans="1:10" x14ac:dyDescent="0.25">
      <c r="A20" s="3" t="s">
        <v>25</v>
      </c>
      <c r="B20" s="4">
        <v>1</v>
      </c>
      <c r="E20" s="5" t="s">
        <v>148</v>
      </c>
      <c r="F20" s="5"/>
      <c r="G20" s="5"/>
      <c r="H20" s="5"/>
      <c r="I20" s="5"/>
      <c r="J20" s="5"/>
    </row>
    <row r="21" spans="1:10" x14ac:dyDescent="0.25">
      <c r="A21" s="3" t="s">
        <v>26</v>
      </c>
      <c r="B21" s="4">
        <v>1</v>
      </c>
      <c r="E21" s="5" t="s">
        <v>149</v>
      </c>
      <c r="F21" s="5"/>
      <c r="G21" s="5"/>
      <c r="H21" s="5"/>
      <c r="I21" s="5"/>
      <c r="J21" s="5"/>
    </row>
    <row r="22" spans="1:10" x14ac:dyDescent="0.25">
      <c r="A22" s="3" t="s">
        <v>27</v>
      </c>
      <c r="B22" s="4">
        <v>1</v>
      </c>
      <c r="E22" s="5" t="s">
        <v>150</v>
      </c>
      <c r="F22" s="5"/>
      <c r="G22" s="5"/>
      <c r="H22" s="5"/>
      <c r="I22" s="5"/>
      <c r="J22" s="5"/>
    </row>
    <row r="23" spans="1:10" x14ac:dyDescent="0.25">
      <c r="A23" s="3" t="s">
        <v>28</v>
      </c>
      <c r="B23" s="4">
        <v>1</v>
      </c>
      <c r="E23" s="5" t="s">
        <v>151</v>
      </c>
      <c r="F23" s="5"/>
      <c r="G23" s="5"/>
      <c r="H23" s="5"/>
      <c r="I23" s="5"/>
      <c r="J23" s="5"/>
    </row>
    <row r="24" spans="1:10" x14ac:dyDescent="0.25">
      <c r="A24" s="3" t="s">
        <v>29</v>
      </c>
      <c r="B24" s="4">
        <v>1</v>
      </c>
      <c r="E24" s="5" t="s">
        <v>152</v>
      </c>
      <c r="F24" s="5"/>
      <c r="G24" s="5"/>
      <c r="H24" s="5"/>
      <c r="I24" s="5"/>
      <c r="J24" s="5"/>
    </row>
    <row r="25" spans="1:10" x14ac:dyDescent="0.25">
      <c r="A25" s="3" t="s">
        <v>30</v>
      </c>
      <c r="B25" s="4">
        <v>1</v>
      </c>
      <c r="E25" s="5" t="s">
        <v>153</v>
      </c>
      <c r="F25" s="5"/>
      <c r="G25" s="5"/>
      <c r="H25" s="5"/>
      <c r="I25" s="5"/>
      <c r="J25" s="5"/>
    </row>
    <row r="26" spans="1:10" x14ac:dyDescent="0.25">
      <c r="A26" s="3" t="s">
        <v>31</v>
      </c>
      <c r="B26" s="4">
        <v>1</v>
      </c>
      <c r="E26" s="5" t="s">
        <v>154</v>
      </c>
      <c r="F26" s="5"/>
      <c r="G26" s="5"/>
      <c r="H26" s="5"/>
      <c r="I26" s="5"/>
      <c r="J26" s="5"/>
    </row>
    <row r="27" spans="1:10" x14ac:dyDescent="0.25">
      <c r="A27" s="3" t="s">
        <v>32</v>
      </c>
      <c r="B27" s="4">
        <v>1</v>
      </c>
      <c r="E27" s="5" t="s">
        <v>155</v>
      </c>
      <c r="F27" s="5"/>
      <c r="G27" s="5"/>
      <c r="H27" s="5"/>
      <c r="I27" s="5"/>
      <c r="J27" s="5"/>
    </row>
    <row r="28" spans="1:10" x14ac:dyDescent="0.25">
      <c r="A28" s="3" t="s">
        <v>33</v>
      </c>
      <c r="B28" s="4">
        <v>1</v>
      </c>
      <c r="E28" s="5" t="s">
        <v>156</v>
      </c>
      <c r="F28" s="5"/>
      <c r="G28" s="5"/>
      <c r="H28" s="5"/>
      <c r="I28" s="5"/>
      <c r="J28" s="5"/>
    </row>
    <row r="29" spans="1:10" x14ac:dyDescent="0.25">
      <c r="A29" s="3" t="s">
        <v>34</v>
      </c>
      <c r="B29" s="4">
        <v>1</v>
      </c>
      <c r="E29" s="6" t="s">
        <v>157</v>
      </c>
      <c r="F29" s="5"/>
      <c r="G29" s="5"/>
      <c r="H29" s="5"/>
      <c r="I29" s="5"/>
      <c r="J29" s="5"/>
    </row>
    <row r="30" spans="1:10" x14ac:dyDescent="0.25">
      <c r="A30" s="3" t="s">
        <v>35</v>
      </c>
      <c r="B30" s="4">
        <v>1</v>
      </c>
      <c r="E30" s="6" t="s">
        <v>158</v>
      </c>
      <c r="F30" s="5"/>
      <c r="G30" s="5"/>
      <c r="H30" s="5"/>
      <c r="I30" s="5"/>
      <c r="J30" s="5"/>
    </row>
    <row r="31" spans="1:10" x14ac:dyDescent="0.25">
      <c r="A31" s="3" t="s">
        <v>36</v>
      </c>
      <c r="B31" s="4">
        <v>1</v>
      </c>
      <c r="E31" s="6" t="s">
        <v>159</v>
      </c>
      <c r="F31" s="5"/>
      <c r="G31" s="5"/>
      <c r="H31" s="5"/>
      <c r="I31" s="5"/>
      <c r="J31" s="5"/>
    </row>
    <row r="32" spans="1:10" x14ac:dyDescent="0.25">
      <c r="A32" s="3" t="s">
        <v>37</v>
      </c>
      <c r="B32" s="4">
        <v>1</v>
      </c>
      <c r="E32" s="6" t="s">
        <v>160</v>
      </c>
      <c r="F32" s="5"/>
      <c r="G32" s="5"/>
      <c r="H32" s="5"/>
      <c r="I32" s="5"/>
      <c r="J32" s="5"/>
    </row>
    <row r="33" spans="1:2" x14ac:dyDescent="0.25">
      <c r="A33" s="3" t="s">
        <v>38</v>
      </c>
      <c r="B33" s="4">
        <v>1</v>
      </c>
    </row>
    <row r="34" spans="1:2" x14ac:dyDescent="0.25">
      <c r="A34" s="3" t="s">
        <v>39</v>
      </c>
      <c r="B34" s="4">
        <v>1</v>
      </c>
    </row>
    <row r="35" spans="1:2" x14ac:dyDescent="0.25">
      <c r="A35" s="3" t="s">
        <v>40</v>
      </c>
      <c r="B35" s="4">
        <v>1</v>
      </c>
    </row>
    <row r="36" spans="1:2" x14ac:dyDescent="0.25">
      <c r="A36" s="3" t="s">
        <v>41</v>
      </c>
      <c r="B36" s="4">
        <v>1</v>
      </c>
    </row>
    <row r="37" spans="1:2" x14ac:dyDescent="0.25">
      <c r="A37" s="3" t="s">
        <v>42</v>
      </c>
      <c r="B37" s="4">
        <v>1</v>
      </c>
    </row>
    <row r="38" spans="1:2" x14ac:dyDescent="0.25">
      <c r="A38" s="3" t="s">
        <v>43</v>
      </c>
      <c r="B38" s="4">
        <v>1</v>
      </c>
    </row>
    <row r="39" spans="1:2" x14ac:dyDescent="0.25">
      <c r="A39" s="3" t="s">
        <v>44</v>
      </c>
      <c r="B39" s="4">
        <v>1</v>
      </c>
    </row>
    <row r="40" spans="1:2" x14ac:dyDescent="0.25">
      <c r="A40" s="3" t="s">
        <v>45</v>
      </c>
      <c r="B40" s="4">
        <v>1</v>
      </c>
    </row>
    <row r="41" spans="1:2" x14ac:dyDescent="0.25">
      <c r="A41" s="3" t="s">
        <v>46</v>
      </c>
      <c r="B41" s="4">
        <v>1</v>
      </c>
    </row>
    <row r="42" spans="1:2" x14ac:dyDescent="0.25">
      <c r="A42" s="3" t="s">
        <v>47</v>
      </c>
      <c r="B42" s="4">
        <v>1</v>
      </c>
    </row>
    <row r="43" spans="1:2" x14ac:dyDescent="0.25">
      <c r="A43" s="3" t="s">
        <v>48</v>
      </c>
      <c r="B43" s="4">
        <v>1</v>
      </c>
    </row>
    <row r="44" spans="1:2" x14ac:dyDescent="0.25">
      <c r="A44" s="3" t="s">
        <v>49</v>
      </c>
      <c r="B44" s="4">
        <v>1</v>
      </c>
    </row>
    <row r="45" spans="1:2" x14ac:dyDescent="0.25">
      <c r="A45" s="3" t="s">
        <v>50</v>
      </c>
      <c r="B45" s="4">
        <v>1</v>
      </c>
    </row>
    <row r="46" spans="1:2" x14ac:dyDescent="0.25">
      <c r="A46" s="3" t="s">
        <v>51</v>
      </c>
      <c r="B46" s="4">
        <v>1</v>
      </c>
    </row>
    <row r="47" spans="1:2" x14ac:dyDescent="0.25">
      <c r="A47" s="3" t="s">
        <v>52</v>
      </c>
      <c r="B47" s="4">
        <v>1</v>
      </c>
    </row>
    <row r="48" spans="1:2" x14ac:dyDescent="0.25">
      <c r="A48" s="3" t="s">
        <v>53</v>
      </c>
      <c r="B48" s="4">
        <v>1</v>
      </c>
    </row>
    <row r="49" spans="1:2" x14ac:dyDescent="0.25">
      <c r="A49" s="3" t="s">
        <v>54</v>
      </c>
      <c r="B49" s="4">
        <v>1</v>
      </c>
    </row>
    <row r="50" spans="1:2" x14ac:dyDescent="0.25">
      <c r="A50" s="3" t="s">
        <v>55</v>
      </c>
      <c r="B50" s="4">
        <v>1</v>
      </c>
    </row>
    <row r="51" spans="1:2" x14ac:dyDescent="0.25">
      <c r="A51" s="3" t="s">
        <v>56</v>
      </c>
      <c r="B51" s="4">
        <v>1</v>
      </c>
    </row>
    <row r="52" spans="1:2" x14ac:dyDescent="0.25">
      <c r="A52" s="3" t="s">
        <v>57</v>
      </c>
      <c r="B52" s="4">
        <v>1</v>
      </c>
    </row>
    <row r="53" spans="1:2" x14ac:dyDescent="0.25">
      <c r="A53" s="3" t="s">
        <v>58</v>
      </c>
      <c r="B53" s="4">
        <v>1</v>
      </c>
    </row>
    <row r="54" spans="1:2" x14ac:dyDescent="0.25">
      <c r="A54" s="3" t="s">
        <v>59</v>
      </c>
      <c r="B54" s="4">
        <v>1</v>
      </c>
    </row>
    <row r="55" spans="1:2" x14ac:dyDescent="0.25">
      <c r="A55" s="3" t="s">
        <v>60</v>
      </c>
      <c r="B55" s="4">
        <v>1</v>
      </c>
    </row>
    <row r="56" spans="1:2" x14ac:dyDescent="0.25">
      <c r="A56" s="3" t="s">
        <v>61</v>
      </c>
      <c r="B56" s="4">
        <v>1</v>
      </c>
    </row>
    <row r="57" spans="1:2" x14ac:dyDescent="0.25">
      <c r="A57" s="3" t="s">
        <v>62</v>
      </c>
      <c r="B57" s="4">
        <v>1</v>
      </c>
    </row>
    <row r="58" spans="1:2" x14ac:dyDescent="0.25">
      <c r="A58" s="3" t="s">
        <v>63</v>
      </c>
      <c r="B58" s="4">
        <v>1</v>
      </c>
    </row>
    <row r="59" spans="1:2" x14ac:dyDescent="0.25">
      <c r="A59" s="3" t="s">
        <v>64</v>
      </c>
      <c r="B59" s="4">
        <v>1</v>
      </c>
    </row>
    <row r="60" spans="1:2" x14ac:dyDescent="0.25">
      <c r="A60" s="3" t="s">
        <v>65</v>
      </c>
      <c r="B60" s="4">
        <v>1</v>
      </c>
    </row>
    <row r="61" spans="1:2" x14ac:dyDescent="0.25">
      <c r="A61" s="3" t="s">
        <v>66</v>
      </c>
      <c r="B61" s="4">
        <v>1</v>
      </c>
    </row>
    <row r="62" spans="1:2" x14ac:dyDescent="0.25">
      <c r="A62" s="3" t="s">
        <v>67</v>
      </c>
      <c r="B62" s="4">
        <v>1</v>
      </c>
    </row>
    <row r="63" spans="1:2" x14ac:dyDescent="0.25">
      <c r="A63" s="3" t="s">
        <v>68</v>
      </c>
      <c r="B63" s="4">
        <v>1</v>
      </c>
    </row>
    <row r="64" spans="1:2" x14ac:dyDescent="0.25">
      <c r="A64" s="3" t="s">
        <v>69</v>
      </c>
      <c r="B64" s="4">
        <v>1</v>
      </c>
    </row>
    <row r="65" spans="1:2" x14ac:dyDescent="0.25">
      <c r="A65" s="3" t="s">
        <v>70</v>
      </c>
      <c r="B65" s="4">
        <v>1</v>
      </c>
    </row>
    <row r="66" spans="1:2" x14ac:dyDescent="0.25">
      <c r="A66" s="3" t="s">
        <v>71</v>
      </c>
      <c r="B66" s="4">
        <v>1</v>
      </c>
    </row>
    <row r="67" spans="1:2" x14ac:dyDescent="0.25">
      <c r="A67" s="3" t="s">
        <v>72</v>
      </c>
      <c r="B67" s="4">
        <v>1</v>
      </c>
    </row>
    <row r="68" spans="1:2" x14ac:dyDescent="0.25">
      <c r="A68" s="3" t="s">
        <v>73</v>
      </c>
      <c r="B68" s="4">
        <v>1</v>
      </c>
    </row>
    <row r="69" spans="1:2" x14ac:dyDescent="0.25">
      <c r="A69" s="3" t="s">
        <v>74</v>
      </c>
      <c r="B69" s="4">
        <v>1</v>
      </c>
    </row>
    <row r="70" spans="1:2" x14ac:dyDescent="0.25">
      <c r="A70" s="3" t="s">
        <v>75</v>
      </c>
      <c r="B70" s="4">
        <v>1</v>
      </c>
    </row>
    <row r="71" spans="1:2" x14ac:dyDescent="0.25">
      <c r="A71" s="3" t="s">
        <v>76</v>
      </c>
      <c r="B71" s="4">
        <v>1</v>
      </c>
    </row>
    <row r="72" spans="1:2" x14ac:dyDescent="0.25">
      <c r="A72" s="3" t="s">
        <v>77</v>
      </c>
      <c r="B72" s="4">
        <v>1</v>
      </c>
    </row>
    <row r="73" spans="1:2" x14ac:dyDescent="0.25">
      <c r="A73" s="3" t="s">
        <v>78</v>
      </c>
      <c r="B73" s="4">
        <v>1</v>
      </c>
    </row>
    <row r="74" spans="1:2" x14ac:dyDescent="0.25">
      <c r="A74" s="3" t="s">
        <v>79</v>
      </c>
      <c r="B74" s="4">
        <v>1</v>
      </c>
    </row>
    <row r="75" spans="1:2" x14ac:dyDescent="0.25">
      <c r="A75" s="3" t="s">
        <v>80</v>
      </c>
      <c r="B75" s="4">
        <v>1</v>
      </c>
    </row>
    <row r="76" spans="1:2" x14ac:dyDescent="0.25">
      <c r="A76" s="3" t="s">
        <v>81</v>
      </c>
      <c r="B76" s="4">
        <v>1</v>
      </c>
    </row>
    <row r="77" spans="1:2" x14ac:dyDescent="0.25">
      <c r="A77" s="3" t="s">
        <v>82</v>
      </c>
      <c r="B77" s="4">
        <v>1</v>
      </c>
    </row>
    <row r="78" spans="1:2" x14ac:dyDescent="0.25">
      <c r="A78" s="3" t="s">
        <v>83</v>
      </c>
      <c r="B78" s="4">
        <v>1</v>
      </c>
    </row>
    <row r="79" spans="1:2" x14ac:dyDescent="0.25">
      <c r="A79" s="3" t="s">
        <v>84</v>
      </c>
      <c r="B79" s="4">
        <v>1</v>
      </c>
    </row>
    <row r="80" spans="1:2" x14ac:dyDescent="0.25">
      <c r="A80" s="3" t="s">
        <v>85</v>
      </c>
      <c r="B80" s="4">
        <v>1</v>
      </c>
    </row>
    <row r="81" spans="1:2" x14ac:dyDescent="0.25">
      <c r="A81" s="3" t="s">
        <v>86</v>
      </c>
      <c r="B81" s="4">
        <v>1</v>
      </c>
    </row>
    <row r="82" spans="1:2" x14ac:dyDescent="0.25">
      <c r="A82" s="3" t="s">
        <v>87</v>
      </c>
      <c r="B82" s="4">
        <v>1</v>
      </c>
    </row>
    <row r="83" spans="1:2" x14ac:dyDescent="0.25">
      <c r="A83" s="3" t="s">
        <v>88</v>
      </c>
      <c r="B83" s="4">
        <v>1</v>
      </c>
    </row>
    <row r="84" spans="1:2" x14ac:dyDescent="0.25">
      <c r="A84" s="3" t="s">
        <v>89</v>
      </c>
      <c r="B84" s="4">
        <v>1</v>
      </c>
    </row>
    <row r="85" spans="1:2" x14ac:dyDescent="0.25">
      <c r="A85" s="3" t="s">
        <v>90</v>
      </c>
      <c r="B85" s="4">
        <v>1</v>
      </c>
    </row>
    <row r="86" spans="1:2" x14ac:dyDescent="0.25">
      <c r="A86" s="3" t="s">
        <v>91</v>
      </c>
      <c r="B86" s="4">
        <v>1</v>
      </c>
    </row>
    <row r="87" spans="1:2" x14ac:dyDescent="0.25">
      <c r="A87" s="3" t="s">
        <v>92</v>
      </c>
      <c r="B87" s="4">
        <v>1</v>
      </c>
    </row>
    <row r="88" spans="1:2" x14ac:dyDescent="0.25">
      <c r="A88" s="3" t="s">
        <v>93</v>
      </c>
      <c r="B88" s="4">
        <v>1</v>
      </c>
    </row>
    <row r="89" spans="1:2" x14ac:dyDescent="0.25">
      <c r="A89" s="3" t="s">
        <v>94</v>
      </c>
      <c r="B89" s="4">
        <v>1</v>
      </c>
    </row>
    <row r="90" spans="1:2" x14ac:dyDescent="0.25">
      <c r="A90" s="3" t="s">
        <v>95</v>
      </c>
      <c r="B90" s="4">
        <v>1</v>
      </c>
    </row>
    <row r="91" spans="1:2" x14ac:dyDescent="0.25">
      <c r="A91" s="3" t="s">
        <v>96</v>
      </c>
      <c r="B91" s="4">
        <v>1</v>
      </c>
    </row>
    <row r="92" spans="1:2" x14ac:dyDescent="0.25">
      <c r="A92" s="3" t="s">
        <v>97</v>
      </c>
      <c r="B92" s="4">
        <v>1</v>
      </c>
    </row>
    <row r="93" spans="1:2" x14ac:dyDescent="0.25">
      <c r="A93" s="3" t="s">
        <v>98</v>
      </c>
      <c r="B93" s="4">
        <v>1</v>
      </c>
    </row>
    <row r="94" spans="1:2" x14ac:dyDescent="0.25">
      <c r="A94" s="3" t="s">
        <v>99</v>
      </c>
      <c r="B94" s="4">
        <v>1</v>
      </c>
    </row>
    <row r="95" spans="1:2" x14ac:dyDescent="0.25">
      <c r="A95" s="3" t="s">
        <v>100</v>
      </c>
      <c r="B95" s="4">
        <v>1</v>
      </c>
    </row>
    <row r="96" spans="1:2" x14ac:dyDescent="0.25">
      <c r="A96" s="3" t="s">
        <v>101</v>
      </c>
      <c r="B96" s="4">
        <v>1</v>
      </c>
    </row>
    <row r="97" spans="1:2" x14ac:dyDescent="0.25">
      <c r="A97" s="3" t="s">
        <v>102</v>
      </c>
      <c r="B97" s="4">
        <v>1</v>
      </c>
    </row>
    <row r="98" spans="1:2" x14ac:dyDescent="0.25">
      <c r="A98" s="3" t="s">
        <v>103</v>
      </c>
      <c r="B98" s="4">
        <v>1</v>
      </c>
    </row>
    <row r="99" spans="1:2" x14ac:dyDescent="0.25">
      <c r="A99" s="3" t="s">
        <v>104</v>
      </c>
      <c r="B99" s="4">
        <v>1</v>
      </c>
    </row>
    <row r="100" spans="1:2" x14ac:dyDescent="0.25">
      <c r="A100" s="3" t="s">
        <v>105</v>
      </c>
      <c r="B100" s="4">
        <v>1</v>
      </c>
    </row>
    <row r="101" spans="1:2" x14ac:dyDescent="0.25">
      <c r="A101" s="3" t="s">
        <v>106</v>
      </c>
      <c r="B101" s="4">
        <v>1</v>
      </c>
    </row>
    <row r="102" spans="1:2" x14ac:dyDescent="0.25">
      <c r="A102" s="3" t="s">
        <v>107</v>
      </c>
      <c r="B102" s="4">
        <v>1</v>
      </c>
    </row>
    <row r="103" spans="1:2" x14ac:dyDescent="0.25">
      <c r="A103" s="3" t="s">
        <v>108</v>
      </c>
      <c r="B103" s="4">
        <v>1</v>
      </c>
    </row>
    <row r="104" spans="1:2" x14ac:dyDescent="0.25">
      <c r="A104" s="3" t="s">
        <v>109</v>
      </c>
      <c r="B104" s="4">
        <v>1</v>
      </c>
    </row>
    <row r="105" spans="1:2" x14ac:dyDescent="0.25">
      <c r="A105" s="3" t="s">
        <v>110</v>
      </c>
      <c r="B105" s="4">
        <v>1</v>
      </c>
    </row>
    <row r="106" spans="1:2" x14ac:dyDescent="0.25">
      <c r="A106" s="3" t="s">
        <v>111</v>
      </c>
      <c r="B106" s="4">
        <v>1</v>
      </c>
    </row>
    <row r="107" spans="1:2" x14ac:dyDescent="0.25">
      <c r="A107" s="3" t="s">
        <v>112</v>
      </c>
      <c r="B107" s="4">
        <v>1</v>
      </c>
    </row>
    <row r="108" spans="1:2" x14ac:dyDescent="0.25">
      <c r="A108" s="3" t="s">
        <v>113</v>
      </c>
      <c r="B108" s="4">
        <v>1</v>
      </c>
    </row>
    <row r="109" spans="1:2" x14ac:dyDescent="0.25">
      <c r="A109" s="3" t="s">
        <v>114</v>
      </c>
      <c r="B109" s="4">
        <v>1</v>
      </c>
    </row>
    <row r="110" spans="1:2" x14ac:dyDescent="0.25">
      <c r="A110" s="3" t="s">
        <v>115</v>
      </c>
      <c r="B110" s="4">
        <v>1</v>
      </c>
    </row>
    <row r="111" spans="1:2" x14ac:dyDescent="0.25">
      <c r="A111" s="3" t="s">
        <v>116</v>
      </c>
      <c r="B111" s="4">
        <v>1</v>
      </c>
    </row>
    <row r="112" spans="1:2" x14ac:dyDescent="0.25">
      <c r="A112" s="3" t="s">
        <v>117</v>
      </c>
      <c r="B112" s="4">
        <v>1</v>
      </c>
    </row>
    <row r="113" spans="1:2" x14ac:dyDescent="0.25">
      <c r="A113" s="3" t="s">
        <v>118</v>
      </c>
      <c r="B113" s="4">
        <v>1</v>
      </c>
    </row>
    <row r="114" spans="1:2" x14ac:dyDescent="0.25">
      <c r="A114" s="3" t="s">
        <v>119</v>
      </c>
      <c r="B114" s="4">
        <v>1</v>
      </c>
    </row>
    <row r="115" spans="1:2" x14ac:dyDescent="0.25">
      <c r="A115" s="3" t="s">
        <v>120</v>
      </c>
      <c r="B115" s="4">
        <v>1</v>
      </c>
    </row>
    <row r="116" spans="1:2" x14ac:dyDescent="0.25">
      <c r="A116" s="3" t="s">
        <v>121</v>
      </c>
      <c r="B116" s="4">
        <v>1</v>
      </c>
    </row>
    <row r="117" spans="1:2" x14ac:dyDescent="0.25">
      <c r="A117" s="3" t="s">
        <v>122</v>
      </c>
      <c r="B117" s="4">
        <v>1</v>
      </c>
    </row>
    <row r="118" spans="1:2" x14ac:dyDescent="0.25">
      <c r="A118" s="3" t="s">
        <v>123</v>
      </c>
      <c r="B118" s="4">
        <v>1</v>
      </c>
    </row>
    <row r="119" spans="1:2" x14ac:dyDescent="0.25">
      <c r="A119" s="3" t="s">
        <v>124</v>
      </c>
      <c r="B119" s="4">
        <v>1</v>
      </c>
    </row>
    <row r="120" spans="1:2" x14ac:dyDescent="0.25">
      <c r="A120" s="3" t="s">
        <v>125</v>
      </c>
      <c r="B120" s="4">
        <v>1</v>
      </c>
    </row>
    <row r="121" spans="1:2" x14ac:dyDescent="0.25">
      <c r="A121" s="3" t="s">
        <v>126</v>
      </c>
      <c r="B121" s="4">
        <v>1</v>
      </c>
    </row>
    <row r="122" spans="1:2" x14ac:dyDescent="0.25">
      <c r="A122" s="3" t="s">
        <v>127</v>
      </c>
      <c r="B122" s="4">
        <v>1</v>
      </c>
    </row>
    <row r="123" spans="1:2" x14ac:dyDescent="0.25">
      <c r="A123" s="3" t="s">
        <v>128</v>
      </c>
      <c r="B123" s="4">
        <v>1</v>
      </c>
    </row>
    <row r="124" spans="1:2" x14ac:dyDescent="0.25">
      <c r="A124" s="3" t="s">
        <v>129</v>
      </c>
      <c r="B124" s="4">
        <v>1</v>
      </c>
    </row>
    <row r="125" spans="1:2" x14ac:dyDescent="0.25">
      <c r="A125" s="3" t="s">
        <v>130</v>
      </c>
      <c r="B125" s="4">
        <v>1</v>
      </c>
    </row>
    <row r="126" spans="1:2" x14ac:dyDescent="0.25">
      <c r="A126" s="3" t="s">
        <v>131</v>
      </c>
      <c r="B126" s="4">
        <v>1</v>
      </c>
    </row>
    <row r="127" spans="1:2" x14ac:dyDescent="0.25">
      <c r="A127" s="3" t="s">
        <v>132</v>
      </c>
      <c r="B127" s="4">
        <v>1</v>
      </c>
    </row>
    <row r="128" spans="1:2" x14ac:dyDescent="0.25">
      <c r="A128" s="3" t="s">
        <v>133</v>
      </c>
      <c r="B128" s="4">
        <v>1</v>
      </c>
    </row>
    <row r="129" spans="1:2" x14ac:dyDescent="0.25">
      <c r="A129" s="3" t="s">
        <v>134</v>
      </c>
      <c r="B129" s="4">
        <v>1</v>
      </c>
    </row>
    <row r="130" spans="1:2" x14ac:dyDescent="0.25">
      <c r="A130" s="3" t="s">
        <v>135</v>
      </c>
      <c r="B130" s="4">
        <v>1</v>
      </c>
    </row>
    <row r="131" spans="1:2" x14ac:dyDescent="0.25">
      <c r="A131" s="3" t="s">
        <v>136</v>
      </c>
      <c r="B131" s="4">
        <v>1</v>
      </c>
    </row>
    <row r="132" spans="1:2" x14ac:dyDescent="0.25">
      <c r="A132" s="3" t="s">
        <v>137</v>
      </c>
      <c r="B132" s="4">
        <v>1</v>
      </c>
    </row>
    <row r="133" spans="1:2" x14ac:dyDescent="0.25">
      <c r="A133" s="3" t="s">
        <v>10</v>
      </c>
      <c r="B133" s="4"/>
    </row>
    <row r="134" spans="1:2" x14ac:dyDescent="0.25">
      <c r="A134" s="3" t="s">
        <v>11</v>
      </c>
      <c r="B134" s="4">
        <v>124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FD685-1BCD-4542-BBE5-435CFE9FFF21}">
  <dimension ref="A1:I125"/>
  <sheetViews>
    <sheetView workbookViewId="0">
      <selection sqref="A1:XFD1048576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tr">
        <f>"922"</f>
        <v>922</v>
      </c>
      <c r="B2" t="str">
        <f>"INTER01"</f>
        <v>INTER01</v>
      </c>
      <c r="C2" t="str">
        <f>TEXT(D2,"jjjj")</f>
        <v>mercredi</v>
      </c>
      <c r="D2" t="str">
        <f t="shared" ref="D2:D13" si="0">"21/01/2015"</f>
        <v>21/01/2015</v>
      </c>
      <c r="E2" s="1" t="str">
        <f>"14:31:01"</f>
        <v>14:31:01</v>
      </c>
      <c r="F2" t="str">
        <f>LEFT(E2,2)</f>
        <v>14</v>
      </c>
      <c r="G2" t="str">
        <f>MID(E2,4,2)</f>
        <v>31</v>
      </c>
      <c r="H2" t="str">
        <f>RIGHT(E2,2)</f>
        <v>01</v>
      </c>
      <c r="I2">
        <v>1</v>
      </c>
    </row>
    <row r="3" spans="1:9" x14ac:dyDescent="0.25">
      <c r="A3" t="str">
        <f>"917"</f>
        <v>917</v>
      </c>
      <c r="B3" t="str">
        <f t="shared" ref="B3:B66" si="1">"INTER01"</f>
        <v>INTER01</v>
      </c>
      <c r="C3" t="str">
        <f t="shared" ref="C3:C66" si="2">TEXT(D3,"jjjj")</f>
        <v>mercredi</v>
      </c>
      <c r="D3" t="str">
        <f t="shared" si="0"/>
        <v>21/01/2015</v>
      </c>
      <c r="E3" s="1" t="str">
        <f>"15:28:57"</f>
        <v>15:28:57</v>
      </c>
      <c r="F3" t="str">
        <f t="shared" ref="F3:F66" si="3">LEFT(E3,2)</f>
        <v>15</v>
      </c>
      <c r="G3" t="str">
        <f t="shared" ref="G3:G30" si="4">MID(E3,4,2)</f>
        <v>28</v>
      </c>
      <c r="H3" t="str">
        <f t="shared" ref="H3:H30" si="5">RIGHT(E3,2)</f>
        <v>57</v>
      </c>
      <c r="I3">
        <v>1</v>
      </c>
    </row>
    <row r="4" spans="1:9" x14ac:dyDescent="0.25">
      <c r="A4" t="str">
        <f>"874"</f>
        <v>874</v>
      </c>
      <c r="B4" t="str">
        <f t="shared" si="1"/>
        <v>INTER01</v>
      </c>
      <c r="C4" t="str">
        <f t="shared" si="2"/>
        <v>mercredi</v>
      </c>
      <c r="D4" t="str">
        <f t="shared" si="0"/>
        <v>21/01/2015</v>
      </c>
      <c r="E4" s="1" t="str">
        <f>"15:29:24"</f>
        <v>15:29:24</v>
      </c>
      <c r="F4" t="str">
        <f t="shared" si="3"/>
        <v>15</v>
      </c>
      <c r="G4" t="str">
        <f t="shared" si="4"/>
        <v>29</v>
      </c>
      <c r="H4" t="str">
        <f t="shared" si="5"/>
        <v>24</v>
      </c>
      <c r="I4">
        <v>1</v>
      </c>
    </row>
    <row r="5" spans="1:9" x14ac:dyDescent="0.25">
      <c r="A5" t="str">
        <f>"877"</f>
        <v>877</v>
      </c>
      <c r="B5" t="str">
        <f t="shared" si="1"/>
        <v>INTER01</v>
      </c>
      <c r="C5" t="str">
        <f t="shared" si="2"/>
        <v>mercredi</v>
      </c>
      <c r="D5" t="str">
        <f t="shared" si="0"/>
        <v>21/01/2015</v>
      </c>
      <c r="E5" s="1" t="str">
        <f>"15:30:55"</f>
        <v>15:30:55</v>
      </c>
      <c r="F5" t="str">
        <f t="shared" si="3"/>
        <v>15</v>
      </c>
      <c r="G5" t="str">
        <f t="shared" si="4"/>
        <v>30</v>
      </c>
      <c r="H5" t="str">
        <f t="shared" si="5"/>
        <v>55</v>
      </c>
      <c r="I5">
        <v>1</v>
      </c>
    </row>
    <row r="6" spans="1:9" x14ac:dyDescent="0.25">
      <c r="A6" t="str">
        <f>"898"</f>
        <v>898</v>
      </c>
      <c r="B6" t="str">
        <f t="shared" si="1"/>
        <v>INTER01</v>
      </c>
      <c r="C6" t="str">
        <f t="shared" si="2"/>
        <v>mercredi</v>
      </c>
      <c r="D6" t="str">
        <f t="shared" si="0"/>
        <v>21/01/2015</v>
      </c>
      <c r="E6" s="1" t="str">
        <f>"16:41:08"</f>
        <v>16:41:08</v>
      </c>
      <c r="F6" t="str">
        <f t="shared" si="3"/>
        <v>16</v>
      </c>
      <c r="G6" t="str">
        <f t="shared" si="4"/>
        <v>41</v>
      </c>
      <c r="H6" t="str">
        <f t="shared" si="5"/>
        <v>08</v>
      </c>
      <c r="I6">
        <v>1</v>
      </c>
    </row>
    <row r="7" spans="1:9" x14ac:dyDescent="0.25">
      <c r="A7" t="str">
        <f>"896"</f>
        <v>896</v>
      </c>
      <c r="B7" t="str">
        <f t="shared" si="1"/>
        <v>INTER01</v>
      </c>
      <c r="C7" t="str">
        <f t="shared" si="2"/>
        <v>mercredi</v>
      </c>
      <c r="D7" t="str">
        <f t="shared" si="0"/>
        <v>21/01/2015</v>
      </c>
      <c r="E7" s="1" t="str">
        <f>"16:53:20"</f>
        <v>16:53:20</v>
      </c>
      <c r="F7" t="str">
        <f t="shared" si="3"/>
        <v>16</v>
      </c>
      <c r="G7" t="str">
        <f t="shared" si="4"/>
        <v>53</v>
      </c>
      <c r="H7" t="str">
        <f t="shared" si="5"/>
        <v>20</v>
      </c>
      <c r="I7">
        <v>1</v>
      </c>
    </row>
    <row r="8" spans="1:9" x14ac:dyDescent="0.25">
      <c r="A8" t="str">
        <f>"900"</f>
        <v>900</v>
      </c>
      <c r="B8" t="str">
        <f t="shared" si="1"/>
        <v>INTER01</v>
      </c>
      <c r="C8" t="str">
        <f t="shared" si="2"/>
        <v>mercredi</v>
      </c>
      <c r="D8" t="str">
        <f t="shared" si="0"/>
        <v>21/01/2015</v>
      </c>
      <c r="E8" s="1" t="str">
        <f>"19:23:28"</f>
        <v>19:23:28</v>
      </c>
      <c r="F8" t="str">
        <f t="shared" si="3"/>
        <v>19</v>
      </c>
      <c r="G8" t="str">
        <f t="shared" si="4"/>
        <v>23</v>
      </c>
      <c r="H8" t="str">
        <f t="shared" si="5"/>
        <v>28</v>
      </c>
      <c r="I8">
        <v>1</v>
      </c>
    </row>
    <row r="9" spans="1:9" x14ac:dyDescent="0.25">
      <c r="A9" t="str">
        <f>"0"</f>
        <v>0</v>
      </c>
      <c r="B9" t="str">
        <f t="shared" si="1"/>
        <v>INTER01</v>
      </c>
      <c r="C9" t="str">
        <f t="shared" si="2"/>
        <v>mercredi</v>
      </c>
      <c r="D9" t="str">
        <f t="shared" si="0"/>
        <v>21/01/2015</v>
      </c>
      <c r="E9" s="1" t="str">
        <f>"20:56:18"</f>
        <v>20:56:18</v>
      </c>
      <c r="F9" t="str">
        <f t="shared" si="3"/>
        <v>20</v>
      </c>
      <c r="G9" t="str">
        <f t="shared" si="4"/>
        <v>56</v>
      </c>
      <c r="H9" t="str">
        <f t="shared" si="5"/>
        <v>18</v>
      </c>
      <c r="I9">
        <v>1</v>
      </c>
    </row>
    <row r="10" spans="1:9" x14ac:dyDescent="0.25">
      <c r="A10" t="str">
        <f>"898"</f>
        <v>898</v>
      </c>
      <c r="B10" t="str">
        <f t="shared" si="1"/>
        <v>INTER01</v>
      </c>
      <c r="C10" t="str">
        <f t="shared" si="2"/>
        <v>mercredi</v>
      </c>
      <c r="D10" t="str">
        <f t="shared" si="0"/>
        <v>21/01/2015</v>
      </c>
      <c r="E10" s="1" t="str">
        <f>"21:37:02"</f>
        <v>21:37:02</v>
      </c>
      <c r="F10" t="str">
        <f t="shared" si="3"/>
        <v>21</v>
      </c>
      <c r="G10" t="str">
        <f t="shared" si="4"/>
        <v>37</v>
      </c>
      <c r="H10" t="str">
        <f t="shared" si="5"/>
        <v>02</v>
      </c>
      <c r="I10">
        <v>1</v>
      </c>
    </row>
    <row r="11" spans="1:9" x14ac:dyDescent="0.25">
      <c r="A11" t="str">
        <f>"898"</f>
        <v>898</v>
      </c>
      <c r="B11" t="str">
        <f t="shared" si="1"/>
        <v>INTER01</v>
      </c>
      <c r="C11" t="str">
        <f t="shared" si="2"/>
        <v>mercredi</v>
      </c>
      <c r="D11" t="str">
        <f t="shared" si="0"/>
        <v>21/01/2015</v>
      </c>
      <c r="E11" s="1" t="str">
        <f>"21:43:10"</f>
        <v>21:43:10</v>
      </c>
      <c r="F11" t="str">
        <f t="shared" si="3"/>
        <v>21</v>
      </c>
      <c r="G11" t="str">
        <f t="shared" si="4"/>
        <v>43</v>
      </c>
      <c r="H11" t="str">
        <f t="shared" si="5"/>
        <v>10</v>
      </c>
      <c r="I11">
        <v>1</v>
      </c>
    </row>
    <row r="12" spans="1:9" x14ac:dyDescent="0.25">
      <c r="A12" t="str">
        <f>"918"</f>
        <v>918</v>
      </c>
      <c r="B12" t="str">
        <f t="shared" si="1"/>
        <v>INTER01</v>
      </c>
      <c r="C12" t="str">
        <f t="shared" si="2"/>
        <v>mercredi</v>
      </c>
      <c r="D12" t="str">
        <f t="shared" si="0"/>
        <v>21/01/2015</v>
      </c>
      <c r="E12" s="1" t="str">
        <f>"22:04:19"</f>
        <v>22:04:19</v>
      </c>
      <c r="F12" t="str">
        <f t="shared" si="3"/>
        <v>22</v>
      </c>
      <c r="G12" t="str">
        <f t="shared" si="4"/>
        <v>04</v>
      </c>
      <c r="H12" t="str">
        <f t="shared" si="5"/>
        <v>19</v>
      </c>
      <c r="I12">
        <v>1</v>
      </c>
    </row>
    <row r="13" spans="1:9" x14ac:dyDescent="0.25">
      <c r="A13" t="str">
        <f>"918"</f>
        <v>918</v>
      </c>
      <c r="B13" t="str">
        <f t="shared" si="1"/>
        <v>INTER01</v>
      </c>
      <c r="C13" t="str">
        <f t="shared" si="2"/>
        <v>mercredi</v>
      </c>
      <c r="D13" t="str">
        <f t="shared" si="0"/>
        <v>21/01/2015</v>
      </c>
      <c r="E13" s="1" t="str">
        <f>"22:09:14"</f>
        <v>22:09:14</v>
      </c>
      <c r="F13" t="str">
        <f t="shared" si="3"/>
        <v>22</v>
      </c>
      <c r="G13" t="str">
        <f t="shared" si="4"/>
        <v>09</v>
      </c>
      <c r="H13" t="str">
        <f t="shared" si="5"/>
        <v>14</v>
      </c>
      <c r="I13">
        <v>1</v>
      </c>
    </row>
    <row r="14" spans="1:9" x14ac:dyDescent="0.25">
      <c r="A14" t="str">
        <f>"0"</f>
        <v>0</v>
      </c>
      <c r="B14" t="str">
        <f t="shared" si="1"/>
        <v>INTER01</v>
      </c>
      <c r="C14" t="str">
        <f t="shared" si="2"/>
        <v>jeudi</v>
      </c>
      <c r="D14" t="str">
        <f t="shared" ref="D14:D34" si="6">"22/01/2015"</f>
        <v>22/01/2015</v>
      </c>
      <c r="E14" s="1" t="str">
        <f>"08:17:39"</f>
        <v>08:17:39</v>
      </c>
      <c r="F14" t="str">
        <f t="shared" si="3"/>
        <v>08</v>
      </c>
      <c r="G14" t="str">
        <f t="shared" si="4"/>
        <v>17</v>
      </c>
      <c r="H14" t="str">
        <f t="shared" si="5"/>
        <v>39</v>
      </c>
      <c r="I14">
        <v>1</v>
      </c>
    </row>
    <row r="15" spans="1:9" x14ac:dyDescent="0.25">
      <c r="A15" t="str">
        <f>"898"</f>
        <v>898</v>
      </c>
      <c r="B15" t="str">
        <f t="shared" si="1"/>
        <v>INTER01</v>
      </c>
      <c r="C15" t="str">
        <f t="shared" si="2"/>
        <v>jeudi</v>
      </c>
      <c r="D15" t="str">
        <f t="shared" si="6"/>
        <v>22/01/2015</v>
      </c>
      <c r="E15" s="1" t="str">
        <f>"08:22:10"</f>
        <v>08:22:10</v>
      </c>
      <c r="F15" t="str">
        <f t="shared" si="3"/>
        <v>08</v>
      </c>
      <c r="G15" t="str">
        <f t="shared" si="4"/>
        <v>22</v>
      </c>
      <c r="H15" t="str">
        <f t="shared" si="5"/>
        <v>10</v>
      </c>
      <c r="I15">
        <v>1</v>
      </c>
    </row>
    <row r="16" spans="1:9" x14ac:dyDescent="0.25">
      <c r="A16" t="str">
        <f>"0"</f>
        <v>0</v>
      </c>
      <c r="B16" t="str">
        <f t="shared" si="1"/>
        <v>INTER01</v>
      </c>
      <c r="C16" t="str">
        <f t="shared" si="2"/>
        <v>jeudi</v>
      </c>
      <c r="D16" t="str">
        <f t="shared" si="6"/>
        <v>22/01/2015</v>
      </c>
      <c r="E16" s="1" t="str">
        <f>"09:30:09"</f>
        <v>09:30:09</v>
      </c>
      <c r="F16" t="str">
        <f t="shared" si="3"/>
        <v>09</v>
      </c>
      <c r="G16" t="str">
        <f t="shared" si="4"/>
        <v>30</v>
      </c>
      <c r="H16" t="str">
        <f t="shared" si="5"/>
        <v>09</v>
      </c>
      <c r="I16">
        <v>1</v>
      </c>
    </row>
    <row r="17" spans="1:9" x14ac:dyDescent="0.25">
      <c r="A17" t="str">
        <f>"0"</f>
        <v>0</v>
      </c>
      <c r="B17" t="str">
        <f t="shared" si="1"/>
        <v>INTER01</v>
      </c>
      <c r="C17" t="str">
        <f t="shared" si="2"/>
        <v>jeudi</v>
      </c>
      <c r="D17" t="str">
        <f t="shared" si="6"/>
        <v>22/01/2015</v>
      </c>
      <c r="E17" s="1" t="str">
        <f>"09:36:02"</f>
        <v>09:36:02</v>
      </c>
      <c r="F17" t="str">
        <f t="shared" si="3"/>
        <v>09</v>
      </c>
      <c r="G17" t="str">
        <f t="shared" si="4"/>
        <v>36</v>
      </c>
      <c r="H17" t="str">
        <f t="shared" si="5"/>
        <v>02</v>
      </c>
      <c r="I17">
        <v>1</v>
      </c>
    </row>
    <row r="18" spans="1:9" x14ac:dyDescent="0.25">
      <c r="A18" t="str">
        <f>"0"</f>
        <v>0</v>
      </c>
      <c r="B18" t="str">
        <f t="shared" si="1"/>
        <v>INTER01</v>
      </c>
      <c r="C18" t="str">
        <f t="shared" si="2"/>
        <v>jeudi</v>
      </c>
      <c r="D18" t="str">
        <f t="shared" si="6"/>
        <v>22/01/2015</v>
      </c>
      <c r="E18" s="1" t="str">
        <f>"09:43:26"</f>
        <v>09:43:26</v>
      </c>
      <c r="F18" t="str">
        <f t="shared" si="3"/>
        <v>09</v>
      </c>
      <c r="G18" t="str">
        <f t="shared" si="4"/>
        <v>43</v>
      </c>
      <c r="H18" t="str">
        <f t="shared" si="5"/>
        <v>26</v>
      </c>
      <c r="I18">
        <v>1</v>
      </c>
    </row>
    <row r="19" spans="1:9" x14ac:dyDescent="0.25">
      <c r="A19" t="str">
        <f>"900"</f>
        <v>900</v>
      </c>
      <c r="B19" t="str">
        <f t="shared" si="1"/>
        <v>INTER01</v>
      </c>
      <c r="C19" t="str">
        <f t="shared" si="2"/>
        <v>jeudi</v>
      </c>
      <c r="D19" t="str">
        <f t="shared" si="6"/>
        <v>22/01/2015</v>
      </c>
      <c r="E19" s="1" t="str">
        <f>"09:49:04"</f>
        <v>09:49:04</v>
      </c>
      <c r="F19" t="str">
        <f t="shared" si="3"/>
        <v>09</v>
      </c>
      <c r="G19" t="str">
        <f t="shared" si="4"/>
        <v>49</v>
      </c>
      <c r="H19" t="str">
        <f t="shared" si="5"/>
        <v>04</v>
      </c>
      <c r="I19">
        <v>1</v>
      </c>
    </row>
    <row r="20" spans="1:9" x14ac:dyDescent="0.25">
      <c r="A20" t="str">
        <f>"0"</f>
        <v>0</v>
      </c>
      <c r="B20" t="str">
        <f t="shared" si="1"/>
        <v>INTER01</v>
      </c>
      <c r="C20" t="str">
        <f t="shared" si="2"/>
        <v>jeudi</v>
      </c>
      <c r="D20" t="str">
        <f t="shared" si="6"/>
        <v>22/01/2015</v>
      </c>
      <c r="E20" s="1" t="str">
        <f>"09:50:10"</f>
        <v>09:50:10</v>
      </c>
      <c r="F20" t="str">
        <f t="shared" si="3"/>
        <v>09</v>
      </c>
      <c r="G20" t="str">
        <f t="shared" si="4"/>
        <v>50</v>
      </c>
      <c r="H20" t="str">
        <f t="shared" si="5"/>
        <v>10</v>
      </c>
      <c r="I20">
        <v>1</v>
      </c>
    </row>
    <row r="21" spans="1:9" x14ac:dyDescent="0.25">
      <c r="A21" t="str">
        <f>"896"</f>
        <v>896</v>
      </c>
      <c r="B21" t="str">
        <f t="shared" si="1"/>
        <v>INTER01</v>
      </c>
      <c r="C21" t="str">
        <f t="shared" si="2"/>
        <v>jeudi</v>
      </c>
      <c r="D21" t="str">
        <f t="shared" si="6"/>
        <v>22/01/2015</v>
      </c>
      <c r="E21" s="1" t="str">
        <f>"10:36:35"</f>
        <v>10:36:35</v>
      </c>
      <c r="F21" t="str">
        <f t="shared" si="3"/>
        <v>10</v>
      </c>
      <c r="G21" t="str">
        <f t="shared" si="4"/>
        <v>36</v>
      </c>
      <c r="H21" t="str">
        <f t="shared" si="5"/>
        <v>35</v>
      </c>
      <c r="I21">
        <v>1</v>
      </c>
    </row>
    <row r="22" spans="1:9" x14ac:dyDescent="0.25">
      <c r="A22" t="str">
        <f>"0"</f>
        <v>0</v>
      </c>
      <c r="B22" t="str">
        <f t="shared" si="1"/>
        <v>INTER01</v>
      </c>
      <c r="C22" t="str">
        <f t="shared" si="2"/>
        <v>jeudi</v>
      </c>
      <c r="D22" t="str">
        <f t="shared" si="6"/>
        <v>22/01/2015</v>
      </c>
      <c r="E22" s="1" t="str">
        <f>"12:30:29"</f>
        <v>12:30:29</v>
      </c>
      <c r="F22" t="str">
        <f t="shared" si="3"/>
        <v>12</v>
      </c>
      <c r="G22" t="str">
        <f t="shared" si="4"/>
        <v>30</v>
      </c>
      <c r="H22" t="str">
        <f t="shared" si="5"/>
        <v>29</v>
      </c>
      <c r="I22">
        <v>1</v>
      </c>
    </row>
    <row r="23" spans="1:9" x14ac:dyDescent="0.25">
      <c r="A23" t="str">
        <f>"889"</f>
        <v>889</v>
      </c>
      <c r="B23" t="str">
        <f t="shared" si="1"/>
        <v>INTER01</v>
      </c>
      <c r="C23" t="str">
        <f t="shared" si="2"/>
        <v>jeudi</v>
      </c>
      <c r="D23" t="str">
        <f t="shared" si="6"/>
        <v>22/01/2015</v>
      </c>
      <c r="E23" s="1" t="str">
        <f>"13:56:09"</f>
        <v>13:56:09</v>
      </c>
      <c r="F23" t="str">
        <f t="shared" si="3"/>
        <v>13</v>
      </c>
      <c r="G23" t="str">
        <f t="shared" si="4"/>
        <v>56</v>
      </c>
      <c r="H23" t="str">
        <f t="shared" si="5"/>
        <v>09</v>
      </c>
      <c r="I23">
        <v>1</v>
      </c>
    </row>
    <row r="24" spans="1:9" x14ac:dyDescent="0.25">
      <c r="A24" t="str">
        <f>"896"</f>
        <v>896</v>
      </c>
      <c r="B24" t="str">
        <f t="shared" si="1"/>
        <v>INTER01</v>
      </c>
      <c r="C24" t="str">
        <f t="shared" si="2"/>
        <v>jeudi</v>
      </c>
      <c r="D24" t="str">
        <f t="shared" si="6"/>
        <v>22/01/2015</v>
      </c>
      <c r="E24" s="1" t="str">
        <f>"14:02:13"</f>
        <v>14:02:13</v>
      </c>
      <c r="F24" t="str">
        <f t="shared" si="3"/>
        <v>14</v>
      </c>
      <c r="G24" t="str">
        <f t="shared" si="4"/>
        <v>02</v>
      </c>
      <c r="H24" t="str">
        <f t="shared" si="5"/>
        <v>13</v>
      </c>
      <c r="I24">
        <v>1</v>
      </c>
    </row>
    <row r="25" spans="1:9" x14ac:dyDescent="0.25">
      <c r="A25" t="str">
        <f>"0"</f>
        <v>0</v>
      </c>
      <c r="B25" t="str">
        <f t="shared" si="1"/>
        <v>INTER01</v>
      </c>
      <c r="C25" t="str">
        <f t="shared" si="2"/>
        <v>jeudi</v>
      </c>
      <c r="D25" t="str">
        <f t="shared" si="6"/>
        <v>22/01/2015</v>
      </c>
      <c r="E25" s="1" t="str">
        <f>"14:11:30"</f>
        <v>14:11:30</v>
      </c>
      <c r="F25" t="str">
        <f t="shared" si="3"/>
        <v>14</v>
      </c>
      <c r="G25" t="str">
        <f t="shared" si="4"/>
        <v>11</v>
      </c>
      <c r="H25" t="str">
        <f t="shared" si="5"/>
        <v>30</v>
      </c>
      <c r="I25">
        <v>1</v>
      </c>
    </row>
    <row r="26" spans="1:9" x14ac:dyDescent="0.25">
      <c r="A26" t="str">
        <f>"868"</f>
        <v>868</v>
      </c>
      <c r="B26" t="str">
        <f t="shared" si="1"/>
        <v>INTER01</v>
      </c>
      <c r="C26" t="str">
        <f t="shared" si="2"/>
        <v>jeudi</v>
      </c>
      <c r="D26" t="str">
        <f t="shared" si="6"/>
        <v>22/01/2015</v>
      </c>
      <c r="E26" s="1" t="str">
        <f>"18:58:41"</f>
        <v>18:58:41</v>
      </c>
      <c r="F26" t="str">
        <f t="shared" si="3"/>
        <v>18</v>
      </c>
      <c r="G26" t="str">
        <f t="shared" si="4"/>
        <v>58</v>
      </c>
      <c r="H26" t="str">
        <f t="shared" si="5"/>
        <v>41</v>
      </c>
      <c r="I26">
        <v>1</v>
      </c>
    </row>
    <row r="27" spans="1:9" x14ac:dyDescent="0.25">
      <c r="A27" t="str">
        <f>"905"</f>
        <v>905</v>
      </c>
      <c r="B27" t="str">
        <f t="shared" si="1"/>
        <v>INTER01</v>
      </c>
      <c r="C27" t="str">
        <f t="shared" si="2"/>
        <v>jeudi</v>
      </c>
      <c r="D27" t="str">
        <f t="shared" si="6"/>
        <v>22/01/2015</v>
      </c>
      <c r="E27" s="1" t="str">
        <f>"19:11:47"</f>
        <v>19:11:47</v>
      </c>
      <c r="F27" t="str">
        <f t="shared" si="3"/>
        <v>19</v>
      </c>
      <c r="G27" t="str">
        <f t="shared" si="4"/>
        <v>11</v>
      </c>
      <c r="H27" t="str">
        <f t="shared" si="5"/>
        <v>47</v>
      </c>
      <c r="I27">
        <v>1</v>
      </c>
    </row>
    <row r="28" spans="1:9" x14ac:dyDescent="0.25">
      <c r="A28" t="str">
        <f>"914"</f>
        <v>914</v>
      </c>
      <c r="B28" t="str">
        <f t="shared" si="1"/>
        <v>INTER01</v>
      </c>
      <c r="C28" t="str">
        <f t="shared" si="2"/>
        <v>jeudi</v>
      </c>
      <c r="D28" t="str">
        <f t="shared" si="6"/>
        <v>22/01/2015</v>
      </c>
      <c r="E28" s="1" t="str">
        <f>"19:17:05"</f>
        <v>19:17:05</v>
      </c>
      <c r="F28" t="str">
        <f t="shared" si="3"/>
        <v>19</v>
      </c>
      <c r="G28" t="str">
        <f t="shared" si="4"/>
        <v>17</v>
      </c>
      <c r="H28" t="str">
        <f t="shared" si="5"/>
        <v>05</v>
      </c>
      <c r="I28">
        <v>1</v>
      </c>
    </row>
    <row r="29" spans="1:9" x14ac:dyDescent="0.25">
      <c r="A29" t="str">
        <f>"888"</f>
        <v>888</v>
      </c>
      <c r="B29" t="str">
        <f t="shared" si="1"/>
        <v>INTER01</v>
      </c>
      <c r="C29" t="str">
        <f t="shared" si="2"/>
        <v>jeudi</v>
      </c>
      <c r="D29" t="str">
        <f t="shared" si="6"/>
        <v>22/01/2015</v>
      </c>
      <c r="E29" s="1" t="str">
        <f>"19:39:03"</f>
        <v>19:39:03</v>
      </c>
      <c r="F29" t="str">
        <f t="shared" si="3"/>
        <v>19</v>
      </c>
      <c r="G29" t="str">
        <f t="shared" si="4"/>
        <v>39</v>
      </c>
      <c r="H29" t="str">
        <f t="shared" si="5"/>
        <v>03</v>
      </c>
      <c r="I29">
        <v>1</v>
      </c>
    </row>
    <row r="30" spans="1:9" x14ac:dyDescent="0.25">
      <c r="A30" t="str">
        <f>"903"</f>
        <v>903</v>
      </c>
      <c r="B30" t="str">
        <f t="shared" si="1"/>
        <v>INTER01</v>
      </c>
      <c r="C30" t="str">
        <f t="shared" si="2"/>
        <v>jeudi</v>
      </c>
      <c r="D30" t="str">
        <f t="shared" si="6"/>
        <v>22/01/2015</v>
      </c>
      <c r="E30" s="1" t="str">
        <f>"22:42:03"</f>
        <v>22:42:03</v>
      </c>
      <c r="F30" t="str">
        <f t="shared" si="3"/>
        <v>22</v>
      </c>
      <c r="G30" t="str">
        <f t="shared" si="4"/>
        <v>42</v>
      </c>
      <c r="H30" t="str">
        <f t="shared" si="5"/>
        <v>03</v>
      </c>
      <c r="I30">
        <v>1</v>
      </c>
    </row>
    <row r="31" spans="1:9" x14ac:dyDescent="0.25">
      <c r="A31" t="str">
        <f>"884"</f>
        <v>884</v>
      </c>
      <c r="B31" t="str">
        <f t="shared" si="1"/>
        <v>INTER01</v>
      </c>
      <c r="C31" t="str">
        <f t="shared" si="2"/>
        <v>jeudi</v>
      </c>
      <c r="D31" t="str">
        <f t="shared" si="6"/>
        <v>22/01/2015</v>
      </c>
      <c r="E31" s="1" t="str">
        <f>"23:01:20"</f>
        <v>23:01:20</v>
      </c>
      <c r="F31" t="str">
        <f>LEFT(E31,2)</f>
        <v>23</v>
      </c>
      <c r="G31" t="str">
        <f>MID(E31,4,2)</f>
        <v>01</v>
      </c>
      <c r="H31" t="str">
        <f>RIGHT(E31,2)</f>
        <v>20</v>
      </c>
      <c r="I31">
        <v>1</v>
      </c>
    </row>
    <row r="32" spans="1:9" x14ac:dyDescent="0.25">
      <c r="A32" t="str">
        <f>"900"</f>
        <v>900</v>
      </c>
      <c r="B32" t="str">
        <f t="shared" si="1"/>
        <v>INTER01</v>
      </c>
      <c r="C32" t="str">
        <f t="shared" si="2"/>
        <v>jeudi</v>
      </c>
      <c r="D32" t="str">
        <f t="shared" si="6"/>
        <v>22/01/2015</v>
      </c>
      <c r="E32" s="1" t="str">
        <f>"23:07:25"</f>
        <v>23:07:25</v>
      </c>
      <c r="F32" t="str">
        <f t="shared" si="3"/>
        <v>23</v>
      </c>
      <c r="G32" t="str">
        <f t="shared" ref="G32:G59" si="7">MID(E32,4,2)</f>
        <v>07</v>
      </c>
      <c r="H32" t="str">
        <f t="shared" ref="H32:H59" si="8">RIGHT(E32,2)</f>
        <v>25</v>
      </c>
      <c r="I32">
        <v>1</v>
      </c>
    </row>
    <row r="33" spans="1:9" x14ac:dyDescent="0.25">
      <c r="A33" t="str">
        <f>"844"</f>
        <v>844</v>
      </c>
      <c r="B33" t="str">
        <f t="shared" si="1"/>
        <v>INTER01</v>
      </c>
      <c r="C33" t="str">
        <f t="shared" si="2"/>
        <v>jeudi</v>
      </c>
      <c r="D33" t="str">
        <f t="shared" si="6"/>
        <v>22/01/2015</v>
      </c>
      <c r="E33" s="1" t="str">
        <f>"23:19:25"</f>
        <v>23:19:25</v>
      </c>
      <c r="F33" t="str">
        <f t="shared" si="3"/>
        <v>23</v>
      </c>
      <c r="G33" t="str">
        <f t="shared" si="7"/>
        <v>19</v>
      </c>
      <c r="H33" t="str">
        <f t="shared" si="8"/>
        <v>25</v>
      </c>
      <c r="I33">
        <v>1</v>
      </c>
    </row>
    <row r="34" spans="1:9" x14ac:dyDescent="0.25">
      <c r="A34" t="str">
        <f>"844"</f>
        <v>844</v>
      </c>
      <c r="B34" t="str">
        <f t="shared" si="1"/>
        <v>INTER01</v>
      </c>
      <c r="C34" t="str">
        <f t="shared" si="2"/>
        <v>jeudi</v>
      </c>
      <c r="D34" t="str">
        <f t="shared" si="6"/>
        <v>22/01/2015</v>
      </c>
      <c r="E34" s="1" t="str">
        <f>"23:59:06"</f>
        <v>23:59:06</v>
      </c>
      <c r="F34" t="str">
        <f t="shared" si="3"/>
        <v>23</v>
      </c>
      <c r="G34" t="str">
        <f t="shared" si="7"/>
        <v>59</v>
      </c>
      <c r="H34" t="str">
        <f t="shared" si="8"/>
        <v>06</v>
      </c>
      <c r="I34">
        <v>1</v>
      </c>
    </row>
    <row r="35" spans="1:9" x14ac:dyDescent="0.25">
      <c r="A35" t="str">
        <f>"0"</f>
        <v>0</v>
      </c>
      <c r="B35" t="str">
        <f t="shared" si="1"/>
        <v>INTER01</v>
      </c>
      <c r="C35" t="str">
        <f t="shared" si="2"/>
        <v>vendredi</v>
      </c>
      <c r="D35" t="str">
        <f t="shared" ref="D35:D85" si="9">"23/01/2015"</f>
        <v>23/01/2015</v>
      </c>
      <c r="E35" s="1" t="str">
        <f>"00:14:40"</f>
        <v>00:14:40</v>
      </c>
      <c r="F35" t="str">
        <f t="shared" si="3"/>
        <v>00</v>
      </c>
      <c r="G35" t="str">
        <f t="shared" si="7"/>
        <v>14</v>
      </c>
      <c r="H35" t="str">
        <f t="shared" si="8"/>
        <v>40</v>
      </c>
      <c r="I35">
        <v>1</v>
      </c>
    </row>
    <row r="36" spans="1:9" x14ac:dyDescent="0.25">
      <c r="A36" t="str">
        <f>"917"</f>
        <v>917</v>
      </c>
      <c r="B36" t="str">
        <f t="shared" si="1"/>
        <v>INTER01</v>
      </c>
      <c r="C36" t="str">
        <f t="shared" si="2"/>
        <v>vendredi</v>
      </c>
      <c r="D36" t="str">
        <f t="shared" si="9"/>
        <v>23/01/2015</v>
      </c>
      <c r="E36" s="1" t="str">
        <f>"01:20:54"</f>
        <v>01:20:54</v>
      </c>
      <c r="F36" t="str">
        <f t="shared" si="3"/>
        <v>01</v>
      </c>
      <c r="G36" t="str">
        <f t="shared" si="7"/>
        <v>20</v>
      </c>
      <c r="H36" t="str">
        <f t="shared" si="8"/>
        <v>54</v>
      </c>
      <c r="I36">
        <v>1</v>
      </c>
    </row>
    <row r="37" spans="1:9" x14ac:dyDescent="0.25">
      <c r="A37" t="str">
        <f>"904"</f>
        <v>904</v>
      </c>
      <c r="B37" t="str">
        <f t="shared" si="1"/>
        <v>INTER01</v>
      </c>
      <c r="C37" t="str">
        <f t="shared" si="2"/>
        <v>vendredi</v>
      </c>
      <c r="D37" t="str">
        <f t="shared" si="9"/>
        <v>23/01/2015</v>
      </c>
      <c r="E37" s="1" t="str">
        <f>"01:26:31"</f>
        <v>01:26:31</v>
      </c>
      <c r="F37" t="str">
        <f t="shared" si="3"/>
        <v>01</v>
      </c>
      <c r="G37" t="str">
        <f t="shared" si="7"/>
        <v>26</v>
      </c>
      <c r="H37" t="str">
        <f t="shared" si="8"/>
        <v>31</v>
      </c>
      <c r="I37">
        <v>1</v>
      </c>
    </row>
    <row r="38" spans="1:9" x14ac:dyDescent="0.25">
      <c r="A38" t="str">
        <f>"0"</f>
        <v>0</v>
      </c>
      <c r="B38" t="str">
        <f t="shared" si="1"/>
        <v>INTER01</v>
      </c>
      <c r="C38" t="str">
        <f t="shared" si="2"/>
        <v>vendredi</v>
      </c>
      <c r="D38" t="str">
        <f t="shared" si="9"/>
        <v>23/01/2015</v>
      </c>
      <c r="E38" s="1" t="str">
        <f>"02:45:43"</f>
        <v>02:45:43</v>
      </c>
      <c r="F38" t="str">
        <f t="shared" si="3"/>
        <v>02</v>
      </c>
      <c r="G38" t="str">
        <f t="shared" si="7"/>
        <v>45</v>
      </c>
      <c r="H38" t="str">
        <f t="shared" si="8"/>
        <v>43</v>
      </c>
      <c r="I38">
        <v>1</v>
      </c>
    </row>
    <row r="39" spans="1:9" x14ac:dyDescent="0.25">
      <c r="A39" t="str">
        <f>"903"</f>
        <v>903</v>
      </c>
      <c r="B39" t="str">
        <f t="shared" si="1"/>
        <v>INTER01</v>
      </c>
      <c r="C39" t="str">
        <f t="shared" si="2"/>
        <v>vendredi</v>
      </c>
      <c r="D39" t="str">
        <f t="shared" si="9"/>
        <v>23/01/2015</v>
      </c>
      <c r="E39" s="1" t="str">
        <f>"02:55:32"</f>
        <v>02:55:32</v>
      </c>
      <c r="F39" t="str">
        <f t="shared" si="3"/>
        <v>02</v>
      </c>
      <c r="G39" t="str">
        <f t="shared" si="7"/>
        <v>55</v>
      </c>
      <c r="H39" t="str">
        <f t="shared" si="8"/>
        <v>32</v>
      </c>
      <c r="I39">
        <v>1</v>
      </c>
    </row>
    <row r="40" spans="1:9" x14ac:dyDescent="0.25">
      <c r="A40" t="str">
        <f>"0"</f>
        <v>0</v>
      </c>
      <c r="B40" t="str">
        <f t="shared" si="1"/>
        <v>INTER01</v>
      </c>
      <c r="C40" t="str">
        <f t="shared" si="2"/>
        <v>vendredi</v>
      </c>
      <c r="D40" t="str">
        <f t="shared" si="9"/>
        <v>23/01/2015</v>
      </c>
      <c r="E40" s="1" t="str">
        <f>"03:24:05"</f>
        <v>03:24:05</v>
      </c>
      <c r="F40" t="str">
        <f t="shared" si="3"/>
        <v>03</v>
      </c>
      <c r="G40" t="str">
        <f t="shared" si="7"/>
        <v>24</v>
      </c>
      <c r="H40" t="str">
        <f t="shared" si="8"/>
        <v>05</v>
      </c>
      <c r="I40">
        <v>1</v>
      </c>
    </row>
    <row r="41" spans="1:9" x14ac:dyDescent="0.25">
      <c r="A41" t="str">
        <f>"901"</f>
        <v>901</v>
      </c>
      <c r="B41" t="str">
        <f t="shared" si="1"/>
        <v>INTER01</v>
      </c>
      <c r="C41" t="str">
        <f t="shared" si="2"/>
        <v>vendredi</v>
      </c>
      <c r="D41" t="str">
        <f t="shared" si="9"/>
        <v>23/01/2015</v>
      </c>
      <c r="E41" s="1" t="str">
        <f>"04:22:39"</f>
        <v>04:22:39</v>
      </c>
      <c r="F41" t="str">
        <f t="shared" si="3"/>
        <v>04</v>
      </c>
      <c r="G41" t="str">
        <f t="shared" si="7"/>
        <v>22</v>
      </c>
      <c r="H41" t="str">
        <f t="shared" si="8"/>
        <v>39</v>
      </c>
      <c r="I41">
        <v>1</v>
      </c>
    </row>
    <row r="42" spans="1:9" x14ac:dyDescent="0.25">
      <c r="A42" t="str">
        <f>"897"</f>
        <v>897</v>
      </c>
      <c r="B42" t="str">
        <f t="shared" si="1"/>
        <v>INTER01</v>
      </c>
      <c r="C42" t="str">
        <f t="shared" si="2"/>
        <v>vendredi</v>
      </c>
      <c r="D42" t="str">
        <f t="shared" si="9"/>
        <v>23/01/2015</v>
      </c>
      <c r="E42" s="1" t="str">
        <f>"04:29:18"</f>
        <v>04:29:18</v>
      </c>
      <c r="F42" t="str">
        <f t="shared" si="3"/>
        <v>04</v>
      </c>
      <c r="G42" t="str">
        <f t="shared" si="7"/>
        <v>29</v>
      </c>
      <c r="H42" t="str">
        <f t="shared" si="8"/>
        <v>18</v>
      </c>
      <c r="I42">
        <v>1</v>
      </c>
    </row>
    <row r="43" spans="1:9" x14ac:dyDescent="0.25">
      <c r="A43" t="str">
        <f>"165"</f>
        <v>165</v>
      </c>
      <c r="B43" t="str">
        <f t="shared" si="1"/>
        <v>INTER01</v>
      </c>
      <c r="C43" t="str">
        <f t="shared" si="2"/>
        <v>vendredi</v>
      </c>
      <c r="D43" t="str">
        <f t="shared" si="9"/>
        <v>23/01/2015</v>
      </c>
      <c r="E43" s="1" t="str">
        <f>"07:22:44"</f>
        <v>07:22:44</v>
      </c>
      <c r="F43" t="str">
        <f t="shared" si="3"/>
        <v>07</v>
      </c>
      <c r="G43" t="str">
        <f t="shared" si="7"/>
        <v>22</v>
      </c>
      <c r="H43" t="str">
        <f t="shared" si="8"/>
        <v>44</v>
      </c>
      <c r="I43">
        <v>1</v>
      </c>
    </row>
    <row r="44" spans="1:9" x14ac:dyDescent="0.25">
      <c r="A44" t="str">
        <f>"814"</f>
        <v>814</v>
      </c>
      <c r="B44" t="str">
        <f t="shared" si="1"/>
        <v>INTER01</v>
      </c>
      <c r="C44" t="str">
        <f t="shared" si="2"/>
        <v>vendredi</v>
      </c>
      <c r="D44" t="str">
        <f t="shared" si="9"/>
        <v>23/01/2015</v>
      </c>
      <c r="E44" s="1" t="str">
        <f>"07:23:33"</f>
        <v>07:23:33</v>
      </c>
      <c r="F44" t="str">
        <f t="shared" si="3"/>
        <v>07</v>
      </c>
      <c r="G44" t="str">
        <f t="shared" si="7"/>
        <v>23</v>
      </c>
      <c r="H44" t="str">
        <f t="shared" si="8"/>
        <v>33</v>
      </c>
      <c r="I44">
        <v>1</v>
      </c>
    </row>
    <row r="45" spans="1:9" x14ac:dyDescent="0.25">
      <c r="A45" t="str">
        <f>"545"</f>
        <v>545</v>
      </c>
      <c r="B45" t="str">
        <f t="shared" si="1"/>
        <v>INTER01</v>
      </c>
      <c r="C45" t="str">
        <f t="shared" si="2"/>
        <v>vendredi</v>
      </c>
      <c r="D45" t="str">
        <f t="shared" si="9"/>
        <v>23/01/2015</v>
      </c>
      <c r="E45" s="1" t="str">
        <f>"07:31:19"</f>
        <v>07:31:19</v>
      </c>
      <c r="F45" t="str">
        <f t="shared" si="3"/>
        <v>07</v>
      </c>
      <c r="G45" t="str">
        <f t="shared" si="7"/>
        <v>31</v>
      </c>
      <c r="H45" t="str">
        <f t="shared" si="8"/>
        <v>19</v>
      </c>
      <c r="I45">
        <v>1</v>
      </c>
    </row>
    <row r="46" spans="1:9" x14ac:dyDescent="0.25">
      <c r="A46" t="str">
        <f>"100"</f>
        <v>100</v>
      </c>
      <c r="B46" t="str">
        <f t="shared" si="1"/>
        <v>INTER01</v>
      </c>
      <c r="C46" t="str">
        <f t="shared" si="2"/>
        <v>vendredi</v>
      </c>
      <c r="D46" t="str">
        <f t="shared" si="9"/>
        <v>23/01/2015</v>
      </c>
      <c r="E46" s="1" t="str">
        <f>"10:11:51"</f>
        <v>10:11:51</v>
      </c>
      <c r="F46" t="str">
        <f t="shared" si="3"/>
        <v>10</v>
      </c>
      <c r="G46" t="str">
        <f t="shared" si="7"/>
        <v>11</v>
      </c>
      <c r="H46" t="str">
        <f t="shared" si="8"/>
        <v>51</v>
      </c>
      <c r="I46">
        <v>1</v>
      </c>
    </row>
    <row r="47" spans="1:9" x14ac:dyDescent="0.25">
      <c r="A47" t="str">
        <f>"843"</f>
        <v>843</v>
      </c>
      <c r="B47" t="str">
        <f t="shared" si="1"/>
        <v>INTER01</v>
      </c>
      <c r="C47" t="str">
        <f t="shared" si="2"/>
        <v>vendredi</v>
      </c>
      <c r="D47" t="str">
        <f t="shared" si="9"/>
        <v>23/01/2015</v>
      </c>
      <c r="E47" s="1" t="str">
        <f>"10:17:55"</f>
        <v>10:17:55</v>
      </c>
      <c r="F47" t="str">
        <f t="shared" si="3"/>
        <v>10</v>
      </c>
      <c r="G47" t="str">
        <f t="shared" si="7"/>
        <v>17</v>
      </c>
      <c r="H47" t="str">
        <f t="shared" si="8"/>
        <v>55</v>
      </c>
      <c r="I47">
        <v>1</v>
      </c>
    </row>
    <row r="48" spans="1:9" x14ac:dyDescent="0.25">
      <c r="A48" t="str">
        <f>"843"</f>
        <v>843</v>
      </c>
      <c r="B48" t="str">
        <f t="shared" si="1"/>
        <v>INTER01</v>
      </c>
      <c r="C48" t="str">
        <f t="shared" si="2"/>
        <v>vendredi</v>
      </c>
      <c r="D48" t="str">
        <f t="shared" si="9"/>
        <v>23/01/2015</v>
      </c>
      <c r="E48" s="1" t="str">
        <f>"10:18:12"</f>
        <v>10:18:12</v>
      </c>
      <c r="F48" t="str">
        <f t="shared" si="3"/>
        <v>10</v>
      </c>
      <c r="G48" t="str">
        <f t="shared" si="7"/>
        <v>18</v>
      </c>
      <c r="H48" t="str">
        <f t="shared" si="8"/>
        <v>12</v>
      </c>
      <c r="I48">
        <v>1</v>
      </c>
    </row>
    <row r="49" spans="1:9" x14ac:dyDescent="0.25">
      <c r="A49" t="str">
        <f>"680"</f>
        <v>680</v>
      </c>
      <c r="B49" t="str">
        <f t="shared" si="1"/>
        <v>INTER01</v>
      </c>
      <c r="C49" t="str">
        <f t="shared" si="2"/>
        <v>vendredi</v>
      </c>
      <c r="D49" t="str">
        <f t="shared" si="9"/>
        <v>23/01/2015</v>
      </c>
      <c r="E49" s="1" t="str">
        <f>"10:25:14"</f>
        <v>10:25:14</v>
      </c>
      <c r="F49" t="str">
        <f t="shared" si="3"/>
        <v>10</v>
      </c>
      <c r="G49" t="str">
        <f t="shared" si="7"/>
        <v>25</v>
      </c>
      <c r="H49" t="str">
        <f t="shared" si="8"/>
        <v>14</v>
      </c>
      <c r="I49">
        <v>1</v>
      </c>
    </row>
    <row r="50" spans="1:9" x14ac:dyDescent="0.25">
      <c r="A50" t="str">
        <f>"100"</f>
        <v>100</v>
      </c>
      <c r="B50" t="str">
        <f t="shared" si="1"/>
        <v>INTER01</v>
      </c>
      <c r="C50" t="str">
        <f t="shared" si="2"/>
        <v>vendredi</v>
      </c>
      <c r="D50" t="str">
        <f t="shared" si="9"/>
        <v>23/01/2015</v>
      </c>
      <c r="E50" s="1" t="str">
        <f>"12:09:23"</f>
        <v>12:09:23</v>
      </c>
      <c r="F50" t="str">
        <f t="shared" si="3"/>
        <v>12</v>
      </c>
      <c r="G50" t="str">
        <f t="shared" si="7"/>
        <v>09</v>
      </c>
      <c r="H50" t="str">
        <f t="shared" si="8"/>
        <v>23</v>
      </c>
      <c r="I50">
        <v>1</v>
      </c>
    </row>
    <row r="51" spans="1:9" x14ac:dyDescent="0.25">
      <c r="A51" t="str">
        <f>"898"</f>
        <v>898</v>
      </c>
      <c r="B51" t="str">
        <f t="shared" si="1"/>
        <v>INTER01</v>
      </c>
      <c r="C51" t="str">
        <f t="shared" si="2"/>
        <v>vendredi</v>
      </c>
      <c r="D51" t="str">
        <f t="shared" si="9"/>
        <v>23/01/2015</v>
      </c>
      <c r="E51" s="1" t="str">
        <f>"12:26:18"</f>
        <v>12:26:18</v>
      </c>
      <c r="F51" t="str">
        <f t="shared" si="3"/>
        <v>12</v>
      </c>
      <c r="G51" t="str">
        <f t="shared" si="7"/>
        <v>26</v>
      </c>
      <c r="H51" t="str">
        <f t="shared" si="8"/>
        <v>18</v>
      </c>
      <c r="I51">
        <v>1</v>
      </c>
    </row>
    <row r="52" spans="1:9" x14ac:dyDescent="0.25">
      <c r="A52" t="str">
        <f>"906"</f>
        <v>906</v>
      </c>
      <c r="B52" t="str">
        <f t="shared" si="1"/>
        <v>INTER01</v>
      </c>
      <c r="C52" t="str">
        <f t="shared" si="2"/>
        <v>vendredi</v>
      </c>
      <c r="D52" t="str">
        <f t="shared" si="9"/>
        <v>23/01/2015</v>
      </c>
      <c r="E52" s="1" t="str">
        <f>"12:28:54"</f>
        <v>12:28:54</v>
      </c>
      <c r="F52" t="str">
        <f t="shared" si="3"/>
        <v>12</v>
      </c>
      <c r="G52" t="str">
        <f t="shared" si="7"/>
        <v>28</v>
      </c>
      <c r="H52" t="str">
        <f t="shared" si="8"/>
        <v>54</v>
      </c>
      <c r="I52">
        <v>1</v>
      </c>
    </row>
    <row r="53" spans="1:9" x14ac:dyDescent="0.25">
      <c r="A53" t="str">
        <f>"0"</f>
        <v>0</v>
      </c>
      <c r="B53" t="str">
        <f t="shared" si="1"/>
        <v>INTER01</v>
      </c>
      <c r="C53" t="str">
        <f t="shared" si="2"/>
        <v>vendredi</v>
      </c>
      <c r="D53" t="str">
        <f t="shared" si="9"/>
        <v>23/01/2015</v>
      </c>
      <c r="E53" s="1" t="str">
        <f>"12:39:56"</f>
        <v>12:39:56</v>
      </c>
      <c r="F53" t="str">
        <f t="shared" si="3"/>
        <v>12</v>
      </c>
      <c r="G53" t="str">
        <f t="shared" si="7"/>
        <v>39</v>
      </c>
      <c r="H53" t="str">
        <f t="shared" si="8"/>
        <v>56</v>
      </c>
      <c r="I53">
        <v>1</v>
      </c>
    </row>
    <row r="54" spans="1:9" x14ac:dyDescent="0.25">
      <c r="A54" t="str">
        <f>"0"</f>
        <v>0</v>
      </c>
      <c r="B54" t="str">
        <f t="shared" si="1"/>
        <v>INTER01</v>
      </c>
      <c r="C54" t="str">
        <f t="shared" si="2"/>
        <v>vendredi</v>
      </c>
      <c r="D54" t="str">
        <f t="shared" si="9"/>
        <v>23/01/2015</v>
      </c>
      <c r="E54" s="1" t="str">
        <f>"13:25:11"</f>
        <v>13:25:11</v>
      </c>
      <c r="F54" t="str">
        <f t="shared" si="3"/>
        <v>13</v>
      </c>
      <c r="G54" t="str">
        <f t="shared" si="7"/>
        <v>25</v>
      </c>
      <c r="H54" t="str">
        <f t="shared" si="8"/>
        <v>11</v>
      </c>
      <c r="I54">
        <v>1</v>
      </c>
    </row>
    <row r="55" spans="1:9" x14ac:dyDescent="0.25">
      <c r="A55" t="str">
        <f>"0"</f>
        <v>0</v>
      </c>
      <c r="B55" t="str">
        <f t="shared" si="1"/>
        <v>INTER01</v>
      </c>
      <c r="C55" t="str">
        <f t="shared" si="2"/>
        <v>vendredi</v>
      </c>
      <c r="D55" t="str">
        <f t="shared" si="9"/>
        <v>23/01/2015</v>
      </c>
      <c r="E55" s="1" t="str">
        <f>"13:25:35"</f>
        <v>13:25:35</v>
      </c>
      <c r="F55" t="str">
        <f t="shared" si="3"/>
        <v>13</v>
      </c>
      <c r="G55" t="str">
        <f t="shared" si="7"/>
        <v>25</v>
      </c>
      <c r="H55" t="str">
        <f t="shared" si="8"/>
        <v>35</v>
      </c>
      <c r="I55">
        <v>1</v>
      </c>
    </row>
    <row r="56" spans="1:9" x14ac:dyDescent="0.25">
      <c r="A56" t="str">
        <f>"0"</f>
        <v>0</v>
      </c>
      <c r="B56" t="str">
        <f t="shared" si="1"/>
        <v>INTER01</v>
      </c>
      <c r="C56" t="str">
        <f t="shared" si="2"/>
        <v>vendredi</v>
      </c>
      <c r="D56" t="str">
        <f t="shared" si="9"/>
        <v>23/01/2015</v>
      </c>
      <c r="E56" s="1" t="str">
        <f>"13:26:03"</f>
        <v>13:26:03</v>
      </c>
      <c r="F56" t="str">
        <f t="shared" si="3"/>
        <v>13</v>
      </c>
      <c r="G56" t="str">
        <f t="shared" si="7"/>
        <v>26</v>
      </c>
      <c r="H56" t="str">
        <f t="shared" si="8"/>
        <v>03</v>
      </c>
      <c r="I56">
        <v>1</v>
      </c>
    </row>
    <row r="57" spans="1:9" x14ac:dyDescent="0.25">
      <c r="A57" t="str">
        <f>"0"</f>
        <v>0</v>
      </c>
      <c r="B57" t="str">
        <f t="shared" si="1"/>
        <v>INTER01</v>
      </c>
      <c r="C57" t="str">
        <f t="shared" si="2"/>
        <v>vendredi</v>
      </c>
      <c r="D57" t="str">
        <f t="shared" si="9"/>
        <v>23/01/2015</v>
      </c>
      <c r="E57" s="1" t="str">
        <f>"13:26:33"</f>
        <v>13:26:33</v>
      </c>
      <c r="F57" t="str">
        <f t="shared" si="3"/>
        <v>13</v>
      </c>
      <c r="G57" t="str">
        <f t="shared" si="7"/>
        <v>26</v>
      </c>
      <c r="H57" t="str">
        <f t="shared" si="8"/>
        <v>33</v>
      </c>
      <c r="I57">
        <v>1</v>
      </c>
    </row>
    <row r="58" spans="1:9" x14ac:dyDescent="0.25">
      <c r="A58" t="str">
        <f>"100"</f>
        <v>100</v>
      </c>
      <c r="B58" t="str">
        <f t="shared" si="1"/>
        <v>INTER01</v>
      </c>
      <c r="C58" t="str">
        <f t="shared" si="2"/>
        <v>vendredi</v>
      </c>
      <c r="D58" t="str">
        <f t="shared" si="9"/>
        <v>23/01/2015</v>
      </c>
      <c r="E58" s="1" t="str">
        <f>"13:36:32"</f>
        <v>13:36:32</v>
      </c>
      <c r="F58" t="str">
        <f t="shared" si="3"/>
        <v>13</v>
      </c>
      <c r="G58" t="str">
        <f t="shared" si="7"/>
        <v>36</v>
      </c>
      <c r="H58" t="str">
        <f t="shared" si="8"/>
        <v>32</v>
      </c>
      <c r="I58">
        <v>1</v>
      </c>
    </row>
    <row r="59" spans="1:9" x14ac:dyDescent="0.25">
      <c r="A59" t="str">
        <f>"891"</f>
        <v>891</v>
      </c>
      <c r="B59" t="str">
        <f t="shared" si="1"/>
        <v>INTER01</v>
      </c>
      <c r="C59" t="str">
        <f t="shared" si="2"/>
        <v>vendredi</v>
      </c>
      <c r="D59" t="str">
        <f t="shared" si="9"/>
        <v>23/01/2015</v>
      </c>
      <c r="E59" s="1" t="str">
        <f>"13:38:45"</f>
        <v>13:38:45</v>
      </c>
      <c r="F59" t="str">
        <f t="shared" si="3"/>
        <v>13</v>
      </c>
      <c r="G59" t="str">
        <f t="shared" si="7"/>
        <v>38</v>
      </c>
      <c r="H59" t="str">
        <f t="shared" si="8"/>
        <v>45</v>
      </c>
      <c r="I59">
        <v>1</v>
      </c>
    </row>
    <row r="60" spans="1:9" x14ac:dyDescent="0.25">
      <c r="A60" t="str">
        <f>"898"</f>
        <v>898</v>
      </c>
      <c r="B60" t="str">
        <f t="shared" si="1"/>
        <v>INTER01</v>
      </c>
      <c r="C60" t="str">
        <f t="shared" si="2"/>
        <v>vendredi</v>
      </c>
      <c r="D60" t="str">
        <f t="shared" si="9"/>
        <v>23/01/2015</v>
      </c>
      <c r="E60" s="1" t="str">
        <f>"13:41:26"</f>
        <v>13:41:26</v>
      </c>
      <c r="F60" t="str">
        <f>LEFT(E60,2)</f>
        <v>13</v>
      </c>
      <c r="G60" t="str">
        <f>MID(E60,4,2)</f>
        <v>41</v>
      </c>
      <c r="H60" t="str">
        <f>RIGHT(E60,2)</f>
        <v>26</v>
      </c>
      <c r="I60">
        <v>1</v>
      </c>
    </row>
    <row r="61" spans="1:9" x14ac:dyDescent="0.25">
      <c r="A61" t="str">
        <f>"918"</f>
        <v>918</v>
      </c>
      <c r="B61" t="str">
        <f t="shared" si="1"/>
        <v>INTER01</v>
      </c>
      <c r="C61" t="str">
        <f t="shared" si="2"/>
        <v>vendredi</v>
      </c>
      <c r="D61" t="str">
        <f t="shared" si="9"/>
        <v>23/01/2015</v>
      </c>
      <c r="E61" s="1" t="str">
        <f>"14:08:35"</f>
        <v>14:08:35</v>
      </c>
      <c r="F61" t="str">
        <f t="shared" si="3"/>
        <v>14</v>
      </c>
      <c r="G61" t="str">
        <f t="shared" ref="G61:G88" si="10">MID(E61,4,2)</f>
        <v>08</v>
      </c>
      <c r="H61" t="str">
        <f t="shared" ref="H61:H88" si="11">RIGHT(E61,2)</f>
        <v>35</v>
      </c>
      <c r="I61">
        <v>1</v>
      </c>
    </row>
    <row r="62" spans="1:9" x14ac:dyDescent="0.25">
      <c r="A62" t="str">
        <f>"898"</f>
        <v>898</v>
      </c>
      <c r="B62" t="str">
        <f t="shared" si="1"/>
        <v>INTER01</v>
      </c>
      <c r="C62" t="str">
        <f t="shared" si="2"/>
        <v>vendredi</v>
      </c>
      <c r="D62" t="str">
        <f t="shared" si="9"/>
        <v>23/01/2015</v>
      </c>
      <c r="E62" s="1" t="str">
        <f>"15:09:59"</f>
        <v>15:09:59</v>
      </c>
      <c r="F62" t="str">
        <f t="shared" si="3"/>
        <v>15</v>
      </c>
      <c r="G62" t="str">
        <f t="shared" si="10"/>
        <v>09</v>
      </c>
      <c r="H62" t="str">
        <f t="shared" si="11"/>
        <v>59</v>
      </c>
      <c r="I62">
        <v>1</v>
      </c>
    </row>
    <row r="63" spans="1:9" x14ac:dyDescent="0.25">
      <c r="A63" t="str">
        <f>"905"</f>
        <v>905</v>
      </c>
      <c r="B63" t="str">
        <f t="shared" si="1"/>
        <v>INTER01</v>
      </c>
      <c r="C63" t="str">
        <f t="shared" si="2"/>
        <v>vendredi</v>
      </c>
      <c r="D63" t="str">
        <f t="shared" si="9"/>
        <v>23/01/2015</v>
      </c>
      <c r="E63" s="1" t="str">
        <f>"16:09:30"</f>
        <v>16:09:30</v>
      </c>
      <c r="F63" t="str">
        <f t="shared" si="3"/>
        <v>16</v>
      </c>
      <c r="G63" t="str">
        <f t="shared" si="10"/>
        <v>09</v>
      </c>
      <c r="H63" t="str">
        <f t="shared" si="11"/>
        <v>30</v>
      </c>
      <c r="I63">
        <v>1</v>
      </c>
    </row>
    <row r="64" spans="1:9" x14ac:dyDescent="0.25">
      <c r="A64" t="str">
        <f>"902"</f>
        <v>902</v>
      </c>
      <c r="B64" t="str">
        <f t="shared" si="1"/>
        <v>INTER01</v>
      </c>
      <c r="C64" t="str">
        <f t="shared" si="2"/>
        <v>vendredi</v>
      </c>
      <c r="D64" t="str">
        <f t="shared" si="9"/>
        <v>23/01/2015</v>
      </c>
      <c r="E64" s="1" t="str">
        <f>"16:13:38"</f>
        <v>16:13:38</v>
      </c>
      <c r="F64" t="str">
        <f t="shared" si="3"/>
        <v>16</v>
      </c>
      <c r="G64" t="str">
        <f t="shared" si="10"/>
        <v>13</v>
      </c>
      <c r="H64" t="str">
        <f t="shared" si="11"/>
        <v>38</v>
      </c>
      <c r="I64">
        <v>1</v>
      </c>
    </row>
    <row r="65" spans="1:9" x14ac:dyDescent="0.25">
      <c r="A65" t="str">
        <f>"895"</f>
        <v>895</v>
      </c>
      <c r="B65" t="str">
        <f t="shared" si="1"/>
        <v>INTER01</v>
      </c>
      <c r="C65" t="str">
        <f t="shared" si="2"/>
        <v>vendredi</v>
      </c>
      <c r="D65" t="str">
        <f t="shared" si="9"/>
        <v>23/01/2015</v>
      </c>
      <c r="E65" s="1" t="str">
        <f>"16:16:38"</f>
        <v>16:16:38</v>
      </c>
      <c r="F65" t="str">
        <f t="shared" si="3"/>
        <v>16</v>
      </c>
      <c r="G65" t="str">
        <f t="shared" si="10"/>
        <v>16</v>
      </c>
      <c r="H65" t="str">
        <f t="shared" si="11"/>
        <v>38</v>
      </c>
      <c r="I65">
        <v>1</v>
      </c>
    </row>
    <row r="66" spans="1:9" x14ac:dyDescent="0.25">
      <c r="A66" t="str">
        <f>"911"</f>
        <v>911</v>
      </c>
      <c r="B66" t="str">
        <f t="shared" si="1"/>
        <v>INTER01</v>
      </c>
      <c r="C66" t="str">
        <f t="shared" si="2"/>
        <v>vendredi</v>
      </c>
      <c r="D66" t="str">
        <f t="shared" si="9"/>
        <v>23/01/2015</v>
      </c>
      <c r="E66" s="1" t="str">
        <f>"16:19:17"</f>
        <v>16:19:17</v>
      </c>
      <c r="F66" t="str">
        <f t="shared" si="3"/>
        <v>16</v>
      </c>
      <c r="G66" t="str">
        <f t="shared" si="10"/>
        <v>19</v>
      </c>
      <c r="H66" t="str">
        <f t="shared" si="11"/>
        <v>17</v>
      </c>
      <c r="I66">
        <v>1</v>
      </c>
    </row>
    <row r="67" spans="1:9" x14ac:dyDescent="0.25">
      <c r="A67" t="str">
        <f>"886"</f>
        <v>886</v>
      </c>
      <c r="B67" t="str">
        <f t="shared" ref="B67:B125" si="12">"INTER01"</f>
        <v>INTER01</v>
      </c>
      <c r="C67" t="str">
        <f t="shared" ref="C67:C119" si="13">TEXT(D67,"jjjj")</f>
        <v>vendredi</v>
      </c>
      <c r="D67" t="str">
        <f t="shared" si="9"/>
        <v>23/01/2015</v>
      </c>
      <c r="E67" s="1" t="str">
        <f>"16:35:29"</f>
        <v>16:35:29</v>
      </c>
      <c r="F67" t="str">
        <f t="shared" ref="F67:F88" si="14">LEFT(E67,2)</f>
        <v>16</v>
      </c>
      <c r="G67" t="str">
        <f t="shared" si="10"/>
        <v>35</v>
      </c>
      <c r="H67" t="str">
        <f t="shared" si="11"/>
        <v>29</v>
      </c>
      <c r="I67">
        <v>1</v>
      </c>
    </row>
    <row r="68" spans="1:9" x14ac:dyDescent="0.25">
      <c r="A68" t="str">
        <f>"875"</f>
        <v>875</v>
      </c>
      <c r="B68" t="str">
        <f t="shared" si="12"/>
        <v>INTER01</v>
      </c>
      <c r="C68" t="str">
        <f t="shared" si="13"/>
        <v>vendredi</v>
      </c>
      <c r="D68" t="str">
        <f t="shared" si="9"/>
        <v>23/01/2015</v>
      </c>
      <c r="E68" s="1" t="str">
        <f>"16:38:00"</f>
        <v>16:38:00</v>
      </c>
      <c r="F68" t="str">
        <f t="shared" si="14"/>
        <v>16</v>
      </c>
      <c r="G68" t="str">
        <f t="shared" si="10"/>
        <v>38</v>
      </c>
      <c r="H68" t="str">
        <f t="shared" si="11"/>
        <v>00</v>
      </c>
      <c r="I68">
        <v>1</v>
      </c>
    </row>
    <row r="69" spans="1:9" x14ac:dyDescent="0.25">
      <c r="A69" t="str">
        <f>"0"</f>
        <v>0</v>
      </c>
      <c r="B69" t="str">
        <f t="shared" si="12"/>
        <v>INTER01</v>
      </c>
      <c r="C69" t="str">
        <f t="shared" si="13"/>
        <v>vendredi</v>
      </c>
      <c r="D69" t="str">
        <f t="shared" si="9"/>
        <v>23/01/2015</v>
      </c>
      <c r="E69" s="1" t="str">
        <f>"16:45:24"</f>
        <v>16:45:24</v>
      </c>
      <c r="F69" t="str">
        <f t="shared" si="14"/>
        <v>16</v>
      </c>
      <c r="G69" t="str">
        <f t="shared" si="10"/>
        <v>45</v>
      </c>
      <c r="H69" t="str">
        <f t="shared" si="11"/>
        <v>24</v>
      </c>
      <c r="I69">
        <v>1</v>
      </c>
    </row>
    <row r="70" spans="1:9" x14ac:dyDescent="0.25">
      <c r="A70" t="str">
        <f>"0"</f>
        <v>0</v>
      </c>
      <c r="B70" t="str">
        <f t="shared" si="12"/>
        <v>INTER01</v>
      </c>
      <c r="C70" t="str">
        <f t="shared" si="13"/>
        <v>vendredi</v>
      </c>
      <c r="D70" t="str">
        <f t="shared" si="9"/>
        <v>23/01/2015</v>
      </c>
      <c r="E70" s="1" t="str">
        <f>"16:57:27"</f>
        <v>16:57:27</v>
      </c>
      <c r="F70" t="str">
        <f t="shared" si="14"/>
        <v>16</v>
      </c>
      <c r="G70" t="str">
        <f t="shared" si="10"/>
        <v>57</v>
      </c>
      <c r="H70" t="str">
        <f t="shared" si="11"/>
        <v>27</v>
      </c>
      <c r="I70">
        <v>1</v>
      </c>
    </row>
    <row r="71" spans="1:9" x14ac:dyDescent="0.25">
      <c r="A71" t="str">
        <f>"0"</f>
        <v>0</v>
      </c>
      <c r="B71" t="str">
        <f t="shared" si="12"/>
        <v>INTER01</v>
      </c>
      <c r="C71" t="str">
        <f t="shared" si="13"/>
        <v>vendredi</v>
      </c>
      <c r="D71" t="str">
        <f t="shared" si="9"/>
        <v>23/01/2015</v>
      </c>
      <c r="E71" s="1" t="str">
        <f>"17:33:35"</f>
        <v>17:33:35</v>
      </c>
      <c r="F71" t="str">
        <f t="shared" si="14"/>
        <v>17</v>
      </c>
      <c r="G71" t="str">
        <f t="shared" si="10"/>
        <v>33</v>
      </c>
      <c r="H71" t="str">
        <f t="shared" si="11"/>
        <v>35</v>
      </c>
      <c r="I71">
        <v>1</v>
      </c>
    </row>
    <row r="72" spans="1:9" x14ac:dyDescent="0.25">
      <c r="A72" t="str">
        <f>"811"</f>
        <v>811</v>
      </c>
      <c r="B72" t="str">
        <f t="shared" si="12"/>
        <v>INTER01</v>
      </c>
      <c r="C72" t="str">
        <f t="shared" si="13"/>
        <v>vendredi</v>
      </c>
      <c r="D72" t="str">
        <f t="shared" si="9"/>
        <v>23/01/2015</v>
      </c>
      <c r="E72" s="1" t="str">
        <f>"17:43:41"</f>
        <v>17:43:41</v>
      </c>
      <c r="F72" t="str">
        <f t="shared" si="14"/>
        <v>17</v>
      </c>
      <c r="G72" t="str">
        <f t="shared" si="10"/>
        <v>43</v>
      </c>
      <c r="H72" t="str">
        <f t="shared" si="11"/>
        <v>41</v>
      </c>
      <c r="I72">
        <v>1</v>
      </c>
    </row>
    <row r="73" spans="1:9" x14ac:dyDescent="0.25">
      <c r="A73" t="str">
        <f>"917"</f>
        <v>917</v>
      </c>
      <c r="B73" t="str">
        <f t="shared" si="12"/>
        <v>INTER01</v>
      </c>
      <c r="C73" t="str">
        <f t="shared" si="13"/>
        <v>vendredi</v>
      </c>
      <c r="D73" t="str">
        <f t="shared" si="9"/>
        <v>23/01/2015</v>
      </c>
      <c r="E73" s="1" t="str">
        <f>"17:53:01"</f>
        <v>17:53:01</v>
      </c>
      <c r="F73" t="str">
        <f t="shared" si="14"/>
        <v>17</v>
      </c>
      <c r="G73" t="str">
        <f t="shared" si="10"/>
        <v>53</v>
      </c>
      <c r="H73" t="str">
        <f t="shared" si="11"/>
        <v>01</v>
      </c>
      <c r="I73">
        <v>1</v>
      </c>
    </row>
    <row r="74" spans="1:9" x14ac:dyDescent="0.25">
      <c r="A74" t="str">
        <f>"0"</f>
        <v>0</v>
      </c>
      <c r="B74" t="str">
        <f t="shared" si="12"/>
        <v>INTER01</v>
      </c>
      <c r="C74" t="str">
        <f t="shared" si="13"/>
        <v>vendredi</v>
      </c>
      <c r="D74" t="str">
        <f t="shared" si="9"/>
        <v>23/01/2015</v>
      </c>
      <c r="E74" s="1" t="str">
        <f>"18:21:35"</f>
        <v>18:21:35</v>
      </c>
      <c r="F74" t="str">
        <f t="shared" si="14"/>
        <v>18</v>
      </c>
      <c r="G74" t="str">
        <f t="shared" si="10"/>
        <v>21</v>
      </c>
      <c r="H74" t="str">
        <f t="shared" si="11"/>
        <v>35</v>
      </c>
      <c r="I74">
        <v>1</v>
      </c>
    </row>
    <row r="75" spans="1:9" x14ac:dyDescent="0.25">
      <c r="A75" t="str">
        <f>"916"</f>
        <v>916</v>
      </c>
      <c r="B75" t="str">
        <f t="shared" si="12"/>
        <v>INTER01</v>
      </c>
      <c r="C75" t="str">
        <f t="shared" si="13"/>
        <v>vendredi</v>
      </c>
      <c r="D75" t="str">
        <f t="shared" si="9"/>
        <v>23/01/2015</v>
      </c>
      <c r="E75" s="1" t="str">
        <f>"18:31:11"</f>
        <v>18:31:11</v>
      </c>
      <c r="F75" t="str">
        <f t="shared" si="14"/>
        <v>18</v>
      </c>
      <c r="G75" t="str">
        <f t="shared" si="10"/>
        <v>31</v>
      </c>
      <c r="H75" t="str">
        <f t="shared" si="11"/>
        <v>11</v>
      </c>
      <c r="I75">
        <v>1</v>
      </c>
    </row>
    <row r="76" spans="1:9" x14ac:dyDescent="0.25">
      <c r="A76" t="str">
        <f>"0"</f>
        <v>0</v>
      </c>
      <c r="B76" t="str">
        <f t="shared" si="12"/>
        <v>INTER01</v>
      </c>
      <c r="C76" t="str">
        <f t="shared" si="13"/>
        <v>vendredi</v>
      </c>
      <c r="D76" t="str">
        <f t="shared" si="9"/>
        <v>23/01/2015</v>
      </c>
      <c r="E76" s="1" t="str">
        <f>"19:27:11"</f>
        <v>19:27:11</v>
      </c>
      <c r="F76" t="str">
        <f t="shared" si="14"/>
        <v>19</v>
      </c>
      <c r="G76" t="str">
        <f t="shared" si="10"/>
        <v>27</v>
      </c>
      <c r="H76" t="str">
        <f t="shared" si="11"/>
        <v>11</v>
      </c>
      <c r="I76">
        <v>1</v>
      </c>
    </row>
    <row r="77" spans="1:9" x14ac:dyDescent="0.25">
      <c r="A77" t="str">
        <f>"903"</f>
        <v>903</v>
      </c>
      <c r="B77" t="str">
        <f t="shared" si="12"/>
        <v>INTER01</v>
      </c>
      <c r="C77" t="str">
        <f t="shared" si="13"/>
        <v>vendredi</v>
      </c>
      <c r="D77" t="str">
        <f t="shared" si="9"/>
        <v>23/01/2015</v>
      </c>
      <c r="E77" s="1" t="str">
        <f>"19:37:43"</f>
        <v>19:37:43</v>
      </c>
      <c r="F77" t="str">
        <f t="shared" si="14"/>
        <v>19</v>
      </c>
      <c r="G77" t="str">
        <f t="shared" si="10"/>
        <v>37</v>
      </c>
      <c r="H77" t="str">
        <f t="shared" si="11"/>
        <v>43</v>
      </c>
      <c r="I77">
        <v>1</v>
      </c>
    </row>
    <row r="78" spans="1:9" x14ac:dyDescent="0.25">
      <c r="A78" t="str">
        <f>"0"</f>
        <v>0</v>
      </c>
      <c r="B78" t="str">
        <f t="shared" si="12"/>
        <v>INTER01</v>
      </c>
      <c r="C78" t="str">
        <f t="shared" si="13"/>
        <v>vendredi</v>
      </c>
      <c r="D78" t="str">
        <f t="shared" si="9"/>
        <v>23/01/2015</v>
      </c>
      <c r="E78" s="1" t="str">
        <f>"20:17:36"</f>
        <v>20:17:36</v>
      </c>
      <c r="F78" t="str">
        <f t="shared" si="14"/>
        <v>20</v>
      </c>
      <c r="G78" t="str">
        <f t="shared" si="10"/>
        <v>17</v>
      </c>
      <c r="H78" t="str">
        <f t="shared" si="11"/>
        <v>36</v>
      </c>
      <c r="I78">
        <v>1</v>
      </c>
    </row>
    <row r="79" spans="1:9" x14ac:dyDescent="0.25">
      <c r="A79" t="str">
        <f>"917"</f>
        <v>917</v>
      </c>
      <c r="B79" t="str">
        <f t="shared" si="12"/>
        <v>INTER01</v>
      </c>
      <c r="C79" t="str">
        <f t="shared" si="13"/>
        <v>vendredi</v>
      </c>
      <c r="D79" t="str">
        <f t="shared" si="9"/>
        <v>23/01/2015</v>
      </c>
      <c r="E79" s="1" t="str">
        <f>"20:40:26"</f>
        <v>20:40:26</v>
      </c>
      <c r="F79" t="str">
        <f t="shared" si="14"/>
        <v>20</v>
      </c>
      <c r="G79" t="str">
        <f t="shared" si="10"/>
        <v>40</v>
      </c>
      <c r="H79" t="str">
        <f t="shared" si="11"/>
        <v>26</v>
      </c>
      <c r="I79">
        <v>1</v>
      </c>
    </row>
    <row r="80" spans="1:9" x14ac:dyDescent="0.25">
      <c r="A80" t="str">
        <f>"919"</f>
        <v>919</v>
      </c>
      <c r="B80" t="str">
        <f t="shared" si="12"/>
        <v>INTER01</v>
      </c>
      <c r="C80" t="str">
        <f t="shared" si="13"/>
        <v>vendredi</v>
      </c>
      <c r="D80" t="str">
        <f t="shared" si="9"/>
        <v>23/01/2015</v>
      </c>
      <c r="E80" s="1" t="str">
        <f>"20:59:40"</f>
        <v>20:59:40</v>
      </c>
      <c r="F80" t="str">
        <f t="shared" si="14"/>
        <v>20</v>
      </c>
      <c r="G80" t="str">
        <f t="shared" si="10"/>
        <v>59</v>
      </c>
      <c r="H80" t="str">
        <f t="shared" si="11"/>
        <v>40</v>
      </c>
      <c r="I80">
        <v>1</v>
      </c>
    </row>
    <row r="81" spans="1:9" x14ac:dyDescent="0.25">
      <c r="A81" t="str">
        <f>"0"</f>
        <v>0</v>
      </c>
      <c r="B81" t="str">
        <f t="shared" si="12"/>
        <v>INTER01</v>
      </c>
      <c r="C81" t="str">
        <f t="shared" si="13"/>
        <v>vendredi</v>
      </c>
      <c r="D81" t="str">
        <f t="shared" si="9"/>
        <v>23/01/2015</v>
      </c>
      <c r="E81" s="1" t="str">
        <f>"21:22:45"</f>
        <v>21:22:45</v>
      </c>
      <c r="F81" t="str">
        <f t="shared" si="14"/>
        <v>21</v>
      </c>
      <c r="G81" t="str">
        <f t="shared" si="10"/>
        <v>22</v>
      </c>
      <c r="H81" t="str">
        <f t="shared" si="11"/>
        <v>45</v>
      </c>
      <c r="I81">
        <v>1</v>
      </c>
    </row>
    <row r="82" spans="1:9" x14ac:dyDescent="0.25">
      <c r="A82" t="str">
        <f>"902"</f>
        <v>902</v>
      </c>
      <c r="B82" t="str">
        <f t="shared" si="12"/>
        <v>INTER01</v>
      </c>
      <c r="C82" t="str">
        <f t="shared" si="13"/>
        <v>vendredi</v>
      </c>
      <c r="D82" t="str">
        <f t="shared" si="9"/>
        <v>23/01/2015</v>
      </c>
      <c r="E82" s="1" t="str">
        <f>"21:34:46"</f>
        <v>21:34:46</v>
      </c>
      <c r="F82" t="str">
        <f t="shared" si="14"/>
        <v>21</v>
      </c>
      <c r="G82" t="str">
        <f t="shared" si="10"/>
        <v>34</v>
      </c>
      <c r="H82" t="str">
        <f t="shared" si="11"/>
        <v>46</v>
      </c>
      <c r="I82">
        <v>1</v>
      </c>
    </row>
    <row r="83" spans="1:9" x14ac:dyDescent="0.25">
      <c r="A83" t="str">
        <f>"0"</f>
        <v>0</v>
      </c>
      <c r="B83" t="str">
        <f t="shared" si="12"/>
        <v>INTER01</v>
      </c>
      <c r="C83" t="str">
        <f t="shared" si="13"/>
        <v>vendredi</v>
      </c>
      <c r="D83" t="str">
        <f t="shared" si="9"/>
        <v>23/01/2015</v>
      </c>
      <c r="E83" s="1" t="str">
        <f>"22:16:20"</f>
        <v>22:16:20</v>
      </c>
      <c r="F83" t="str">
        <f t="shared" si="14"/>
        <v>22</v>
      </c>
      <c r="G83" t="str">
        <f t="shared" si="10"/>
        <v>16</v>
      </c>
      <c r="H83" t="str">
        <f t="shared" si="11"/>
        <v>20</v>
      </c>
      <c r="I83">
        <v>1</v>
      </c>
    </row>
    <row r="84" spans="1:9" x14ac:dyDescent="0.25">
      <c r="A84" t="str">
        <f>"0"</f>
        <v>0</v>
      </c>
      <c r="B84" t="str">
        <f t="shared" si="12"/>
        <v>INTER01</v>
      </c>
      <c r="C84" t="str">
        <f t="shared" si="13"/>
        <v>vendredi</v>
      </c>
      <c r="D84" t="str">
        <f t="shared" si="9"/>
        <v>23/01/2015</v>
      </c>
      <c r="E84" s="1" t="str">
        <f>"23:28:07"</f>
        <v>23:28:07</v>
      </c>
      <c r="F84" t="str">
        <f t="shared" si="14"/>
        <v>23</v>
      </c>
      <c r="G84" t="str">
        <f t="shared" si="10"/>
        <v>28</v>
      </c>
      <c r="H84" t="str">
        <f t="shared" si="11"/>
        <v>07</v>
      </c>
      <c r="I84">
        <v>1</v>
      </c>
    </row>
    <row r="85" spans="1:9" x14ac:dyDescent="0.25">
      <c r="A85" t="str">
        <f>"904"</f>
        <v>904</v>
      </c>
      <c r="B85" t="str">
        <f t="shared" si="12"/>
        <v>INTER01</v>
      </c>
      <c r="C85" t="str">
        <f t="shared" si="13"/>
        <v>vendredi</v>
      </c>
      <c r="D85" t="str">
        <f t="shared" si="9"/>
        <v>23/01/2015</v>
      </c>
      <c r="E85" s="1" t="str">
        <f>"23:40:42"</f>
        <v>23:40:42</v>
      </c>
      <c r="F85" t="str">
        <f t="shared" si="14"/>
        <v>23</v>
      </c>
      <c r="G85" t="str">
        <f t="shared" si="10"/>
        <v>40</v>
      </c>
      <c r="H85" t="str">
        <f t="shared" si="11"/>
        <v>42</v>
      </c>
      <c r="I85">
        <v>1</v>
      </c>
    </row>
    <row r="86" spans="1:9" x14ac:dyDescent="0.25">
      <c r="A86" t="str">
        <f>"0"</f>
        <v>0</v>
      </c>
      <c r="B86" t="str">
        <f t="shared" si="12"/>
        <v>INTER01</v>
      </c>
      <c r="C86" t="str">
        <f t="shared" si="13"/>
        <v>samedi</v>
      </c>
      <c r="D86" t="str">
        <f t="shared" ref="D86:D115" si="15">"24/01/2015"</f>
        <v>24/01/2015</v>
      </c>
      <c r="E86" s="1" t="str">
        <f>"00:00:46"</f>
        <v>00:00:46</v>
      </c>
      <c r="F86" t="str">
        <f t="shared" si="14"/>
        <v>00</v>
      </c>
      <c r="G86" t="str">
        <f t="shared" si="10"/>
        <v>00</v>
      </c>
      <c r="H86" t="str">
        <f t="shared" si="11"/>
        <v>46</v>
      </c>
      <c r="I86">
        <v>1</v>
      </c>
    </row>
    <row r="87" spans="1:9" x14ac:dyDescent="0.25">
      <c r="A87" t="str">
        <f>"0"</f>
        <v>0</v>
      </c>
      <c r="B87" t="str">
        <f t="shared" si="12"/>
        <v>INTER01</v>
      </c>
      <c r="C87" t="str">
        <f t="shared" si="13"/>
        <v>samedi</v>
      </c>
      <c r="D87" t="str">
        <f t="shared" si="15"/>
        <v>24/01/2015</v>
      </c>
      <c r="E87" s="1" t="str">
        <f>"00:13:58"</f>
        <v>00:13:58</v>
      </c>
      <c r="F87" t="str">
        <f t="shared" si="14"/>
        <v>00</v>
      </c>
      <c r="G87" t="str">
        <f t="shared" si="10"/>
        <v>13</v>
      </c>
      <c r="H87" t="str">
        <f t="shared" si="11"/>
        <v>58</v>
      </c>
      <c r="I87">
        <v>1</v>
      </c>
    </row>
    <row r="88" spans="1:9" x14ac:dyDescent="0.25">
      <c r="A88" t="str">
        <f>"811"</f>
        <v>811</v>
      </c>
      <c r="B88" t="str">
        <f t="shared" si="12"/>
        <v>INTER01</v>
      </c>
      <c r="C88" t="str">
        <f t="shared" si="13"/>
        <v>samedi</v>
      </c>
      <c r="D88" t="str">
        <f t="shared" si="15"/>
        <v>24/01/2015</v>
      </c>
      <c r="E88" s="1" t="str">
        <f>"00:58:31"</f>
        <v>00:58:31</v>
      </c>
      <c r="F88" t="str">
        <f t="shared" si="14"/>
        <v>00</v>
      </c>
      <c r="G88" t="str">
        <f t="shared" si="10"/>
        <v>58</v>
      </c>
      <c r="H88" t="str">
        <f t="shared" si="11"/>
        <v>31</v>
      </c>
      <c r="I88">
        <v>1</v>
      </c>
    </row>
    <row r="89" spans="1:9" x14ac:dyDescent="0.25">
      <c r="A89" t="str">
        <f>"898"</f>
        <v>898</v>
      </c>
      <c r="B89" t="str">
        <f t="shared" si="12"/>
        <v>INTER01</v>
      </c>
      <c r="C89" t="str">
        <f t="shared" si="13"/>
        <v>samedi</v>
      </c>
      <c r="D89" t="str">
        <f t="shared" si="15"/>
        <v>24/01/2015</v>
      </c>
      <c r="E89" s="1" t="str">
        <f>"01:02:33"</f>
        <v>01:02:33</v>
      </c>
      <c r="F89" t="str">
        <f>LEFT(E89,2)</f>
        <v>01</v>
      </c>
      <c r="G89" t="str">
        <f>MID(E89,4,2)</f>
        <v>02</v>
      </c>
      <c r="H89" t="str">
        <f>RIGHT(E89,2)</f>
        <v>33</v>
      </c>
      <c r="I89">
        <v>1</v>
      </c>
    </row>
    <row r="90" spans="1:9" x14ac:dyDescent="0.25">
      <c r="A90" t="str">
        <f>"814"</f>
        <v>814</v>
      </c>
      <c r="B90" t="str">
        <f t="shared" si="12"/>
        <v>INTER01</v>
      </c>
      <c r="C90" t="str">
        <f t="shared" si="13"/>
        <v>samedi</v>
      </c>
      <c r="D90" t="str">
        <f t="shared" si="15"/>
        <v>24/01/2015</v>
      </c>
      <c r="E90" s="1" t="str">
        <f>"01:04:00"</f>
        <v>01:04:00</v>
      </c>
      <c r="F90" t="str">
        <f t="shared" ref="F90:F117" si="16">LEFT(E90,2)</f>
        <v>01</v>
      </c>
      <c r="G90" t="str">
        <f t="shared" ref="G90:G117" si="17">MID(E90,4,2)</f>
        <v>04</v>
      </c>
      <c r="H90" t="str">
        <f t="shared" ref="H90:H117" si="18">RIGHT(E90,2)</f>
        <v>00</v>
      </c>
      <c r="I90">
        <v>1</v>
      </c>
    </row>
    <row r="91" spans="1:9" x14ac:dyDescent="0.25">
      <c r="A91" t="str">
        <f>"0"</f>
        <v>0</v>
      </c>
      <c r="B91" t="str">
        <f t="shared" si="12"/>
        <v>INTER01</v>
      </c>
      <c r="C91" t="str">
        <f t="shared" si="13"/>
        <v>samedi</v>
      </c>
      <c r="D91" t="str">
        <f t="shared" si="15"/>
        <v>24/01/2015</v>
      </c>
      <c r="E91" s="1" t="str">
        <f>"01:12:03"</f>
        <v>01:12:03</v>
      </c>
      <c r="F91" t="str">
        <f t="shared" si="16"/>
        <v>01</v>
      </c>
      <c r="G91" t="str">
        <f t="shared" si="17"/>
        <v>12</v>
      </c>
      <c r="H91" t="str">
        <f t="shared" si="18"/>
        <v>03</v>
      </c>
      <c r="I91">
        <v>1</v>
      </c>
    </row>
    <row r="92" spans="1:9" x14ac:dyDescent="0.25">
      <c r="A92" t="str">
        <f>"500"</f>
        <v>500</v>
      </c>
      <c r="B92" t="str">
        <f t="shared" si="12"/>
        <v>INTER01</v>
      </c>
      <c r="C92" t="str">
        <f t="shared" si="13"/>
        <v>samedi</v>
      </c>
      <c r="D92" t="str">
        <f t="shared" si="15"/>
        <v>24/01/2015</v>
      </c>
      <c r="E92" s="1" t="str">
        <f>"01:36:41"</f>
        <v>01:36:41</v>
      </c>
      <c r="F92" t="str">
        <f t="shared" si="16"/>
        <v>01</v>
      </c>
      <c r="G92" t="str">
        <f t="shared" si="17"/>
        <v>36</v>
      </c>
      <c r="H92" t="str">
        <f t="shared" si="18"/>
        <v>41</v>
      </c>
      <c r="I92">
        <v>1</v>
      </c>
    </row>
    <row r="93" spans="1:9" x14ac:dyDescent="0.25">
      <c r="A93" t="str">
        <f>"0"</f>
        <v>0</v>
      </c>
      <c r="B93" t="str">
        <f t="shared" si="12"/>
        <v>INTER01</v>
      </c>
      <c r="C93" t="str">
        <f t="shared" si="13"/>
        <v>samedi</v>
      </c>
      <c r="D93" t="str">
        <f t="shared" si="15"/>
        <v>24/01/2015</v>
      </c>
      <c r="E93" s="1" t="str">
        <f>"03:14:41"</f>
        <v>03:14:41</v>
      </c>
      <c r="F93" t="str">
        <f t="shared" si="16"/>
        <v>03</v>
      </c>
      <c r="G93" t="str">
        <f t="shared" si="17"/>
        <v>14</v>
      </c>
      <c r="H93" t="str">
        <f t="shared" si="18"/>
        <v>41</v>
      </c>
      <c r="I93">
        <v>1</v>
      </c>
    </row>
    <row r="94" spans="1:9" x14ac:dyDescent="0.25">
      <c r="A94" t="str">
        <f>"912"</f>
        <v>912</v>
      </c>
      <c r="B94" t="str">
        <f t="shared" si="12"/>
        <v>INTER01</v>
      </c>
      <c r="C94" t="str">
        <f t="shared" si="13"/>
        <v>samedi</v>
      </c>
      <c r="D94" t="str">
        <f t="shared" si="15"/>
        <v>24/01/2015</v>
      </c>
      <c r="E94" s="1" t="str">
        <f>"03:34:08"</f>
        <v>03:34:08</v>
      </c>
      <c r="F94" t="str">
        <f t="shared" si="16"/>
        <v>03</v>
      </c>
      <c r="G94" t="str">
        <f t="shared" si="17"/>
        <v>34</v>
      </c>
      <c r="H94" t="str">
        <f t="shared" si="18"/>
        <v>08</v>
      </c>
      <c r="I94">
        <v>1</v>
      </c>
    </row>
    <row r="95" spans="1:9" x14ac:dyDescent="0.25">
      <c r="A95" t="str">
        <f>"916"</f>
        <v>916</v>
      </c>
      <c r="B95" t="str">
        <f t="shared" si="12"/>
        <v>INTER01</v>
      </c>
      <c r="C95" t="str">
        <f t="shared" si="13"/>
        <v>samedi</v>
      </c>
      <c r="D95" t="str">
        <f t="shared" si="15"/>
        <v>24/01/2015</v>
      </c>
      <c r="E95" s="1" t="str">
        <f>"06:23:01"</f>
        <v>06:23:01</v>
      </c>
      <c r="F95" t="str">
        <f t="shared" si="16"/>
        <v>06</v>
      </c>
      <c r="G95" t="str">
        <f t="shared" si="17"/>
        <v>23</v>
      </c>
      <c r="H95" t="str">
        <f t="shared" si="18"/>
        <v>01</v>
      </c>
      <c r="I95">
        <v>1</v>
      </c>
    </row>
    <row r="96" spans="1:9" x14ac:dyDescent="0.25">
      <c r="A96" t="str">
        <f>"0"</f>
        <v>0</v>
      </c>
      <c r="B96" t="str">
        <f t="shared" si="12"/>
        <v>INTER01</v>
      </c>
      <c r="C96" t="str">
        <f t="shared" si="13"/>
        <v>samedi</v>
      </c>
      <c r="D96" t="str">
        <f t="shared" si="15"/>
        <v>24/01/2015</v>
      </c>
      <c r="E96" s="1" t="str">
        <f>"06:32:39"</f>
        <v>06:32:39</v>
      </c>
      <c r="F96" t="str">
        <f t="shared" si="16"/>
        <v>06</v>
      </c>
      <c r="G96" t="str">
        <f t="shared" si="17"/>
        <v>32</v>
      </c>
      <c r="H96" t="str">
        <f t="shared" si="18"/>
        <v>39</v>
      </c>
      <c r="I96">
        <v>1</v>
      </c>
    </row>
    <row r="97" spans="1:9" x14ac:dyDescent="0.25">
      <c r="A97" t="str">
        <f>"902"</f>
        <v>902</v>
      </c>
      <c r="B97" t="str">
        <f t="shared" si="12"/>
        <v>INTER01</v>
      </c>
      <c r="C97" t="str">
        <f t="shared" si="13"/>
        <v>samedi</v>
      </c>
      <c r="D97" t="str">
        <f t="shared" si="15"/>
        <v>24/01/2015</v>
      </c>
      <c r="E97" s="1" t="str">
        <f>"06:56:01"</f>
        <v>06:56:01</v>
      </c>
      <c r="F97" t="str">
        <f t="shared" si="16"/>
        <v>06</v>
      </c>
      <c r="G97" t="str">
        <f t="shared" si="17"/>
        <v>56</v>
      </c>
      <c r="H97" t="str">
        <f t="shared" si="18"/>
        <v>01</v>
      </c>
      <c r="I97">
        <v>1</v>
      </c>
    </row>
    <row r="98" spans="1:9" x14ac:dyDescent="0.25">
      <c r="A98" t="str">
        <f>"899"</f>
        <v>899</v>
      </c>
      <c r="B98" t="str">
        <f t="shared" si="12"/>
        <v>INTER01</v>
      </c>
      <c r="C98" t="str">
        <f t="shared" si="13"/>
        <v>samedi</v>
      </c>
      <c r="D98" t="str">
        <f t="shared" si="15"/>
        <v>24/01/2015</v>
      </c>
      <c r="E98" s="1" t="str">
        <f>"08:42:20"</f>
        <v>08:42:20</v>
      </c>
      <c r="F98" t="str">
        <f t="shared" si="16"/>
        <v>08</v>
      </c>
      <c r="G98" t="str">
        <f t="shared" si="17"/>
        <v>42</v>
      </c>
      <c r="H98" t="str">
        <f t="shared" si="18"/>
        <v>20</v>
      </c>
      <c r="I98">
        <v>1</v>
      </c>
    </row>
    <row r="99" spans="1:9" x14ac:dyDescent="0.25">
      <c r="A99" t="str">
        <f>"200"</f>
        <v>200</v>
      </c>
      <c r="B99" t="str">
        <f t="shared" si="12"/>
        <v>INTER01</v>
      </c>
      <c r="C99" t="str">
        <f t="shared" si="13"/>
        <v>samedi</v>
      </c>
      <c r="D99" t="str">
        <f t="shared" si="15"/>
        <v>24/01/2015</v>
      </c>
      <c r="E99" s="1" t="str">
        <f>"10:14:31"</f>
        <v>10:14:31</v>
      </c>
      <c r="F99" t="str">
        <f t="shared" si="16"/>
        <v>10</v>
      </c>
      <c r="G99" t="str">
        <f t="shared" si="17"/>
        <v>14</v>
      </c>
      <c r="H99" t="str">
        <f t="shared" si="18"/>
        <v>31</v>
      </c>
      <c r="I99">
        <v>1</v>
      </c>
    </row>
    <row r="100" spans="1:9" x14ac:dyDescent="0.25">
      <c r="A100" t="str">
        <f>"899"</f>
        <v>899</v>
      </c>
      <c r="B100" t="str">
        <f t="shared" si="12"/>
        <v>INTER01</v>
      </c>
      <c r="C100" t="str">
        <f t="shared" si="13"/>
        <v>samedi</v>
      </c>
      <c r="D100" t="str">
        <f t="shared" si="15"/>
        <v>24/01/2015</v>
      </c>
      <c r="E100" s="1" t="str">
        <f>"10:17:27"</f>
        <v>10:17:27</v>
      </c>
      <c r="F100" t="str">
        <f t="shared" si="16"/>
        <v>10</v>
      </c>
      <c r="G100" t="str">
        <f t="shared" si="17"/>
        <v>17</v>
      </c>
      <c r="H100" t="str">
        <f t="shared" si="18"/>
        <v>27</v>
      </c>
      <c r="I100">
        <v>1</v>
      </c>
    </row>
    <row r="101" spans="1:9" x14ac:dyDescent="0.25">
      <c r="A101" t="str">
        <f>"200"</f>
        <v>200</v>
      </c>
      <c r="B101" t="str">
        <f t="shared" si="12"/>
        <v>INTER01</v>
      </c>
      <c r="C101" t="str">
        <f t="shared" si="13"/>
        <v>samedi</v>
      </c>
      <c r="D101" t="str">
        <f t="shared" si="15"/>
        <v>24/01/2015</v>
      </c>
      <c r="E101" s="1" t="str">
        <f>"11:52:02"</f>
        <v>11:52:02</v>
      </c>
      <c r="F101" t="str">
        <f t="shared" si="16"/>
        <v>11</v>
      </c>
      <c r="G101" t="str">
        <f t="shared" si="17"/>
        <v>52</v>
      </c>
      <c r="H101" t="str">
        <f t="shared" si="18"/>
        <v>02</v>
      </c>
      <c r="I101">
        <v>1</v>
      </c>
    </row>
    <row r="102" spans="1:9" x14ac:dyDescent="0.25">
      <c r="A102" t="str">
        <f>"680"</f>
        <v>680</v>
      </c>
      <c r="B102" t="str">
        <f t="shared" si="12"/>
        <v>INTER01</v>
      </c>
      <c r="C102" t="str">
        <f t="shared" si="13"/>
        <v>samedi</v>
      </c>
      <c r="D102" t="str">
        <f t="shared" si="15"/>
        <v>24/01/2015</v>
      </c>
      <c r="E102" s="1" t="str">
        <f>"12:08:05"</f>
        <v>12:08:05</v>
      </c>
      <c r="F102" t="str">
        <f t="shared" si="16"/>
        <v>12</v>
      </c>
      <c r="G102" t="str">
        <f t="shared" si="17"/>
        <v>08</v>
      </c>
      <c r="H102" t="str">
        <f t="shared" si="18"/>
        <v>05</v>
      </c>
      <c r="I102">
        <v>1</v>
      </c>
    </row>
    <row r="103" spans="1:9" x14ac:dyDescent="0.25">
      <c r="A103" t="str">
        <f>"898"</f>
        <v>898</v>
      </c>
      <c r="B103" t="str">
        <f t="shared" si="12"/>
        <v>INTER01</v>
      </c>
      <c r="C103" t="str">
        <f t="shared" si="13"/>
        <v>samedi</v>
      </c>
      <c r="D103" t="str">
        <f t="shared" si="15"/>
        <v>24/01/2015</v>
      </c>
      <c r="E103" s="1" t="str">
        <f>"12:11:18"</f>
        <v>12:11:18</v>
      </c>
      <c r="F103" t="str">
        <f t="shared" si="16"/>
        <v>12</v>
      </c>
      <c r="G103" t="str">
        <f t="shared" si="17"/>
        <v>11</v>
      </c>
      <c r="H103" t="str">
        <f t="shared" si="18"/>
        <v>18</v>
      </c>
      <c r="I103">
        <v>1</v>
      </c>
    </row>
    <row r="104" spans="1:9" x14ac:dyDescent="0.25">
      <c r="A104" t="str">
        <f>"902"</f>
        <v>902</v>
      </c>
      <c r="B104" t="str">
        <f t="shared" si="12"/>
        <v>INTER01</v>
      </c>
      <c r="C104" t="str">
        <f t="shared" si="13"/>
        <v>samedi</v>
      </c>
      <c r="D104" t="str">
        <f t="shared" si="15"/>
        <v>24/01/2015</v>
      </c>
      <c r="E104" s="1" t="str">
        <f>"12:14:00"</f>
        <v>12:14:00</v>
      </c>
      <c r="F104" t="str">
        <f t="shared" si="16"/>
        <v>12</v>
      </c>
      <c r="G104" t="str">
        <f t="shared" si="17"/>
        <v>14</v>
      </c>
      <c r="H104" t="str">
        <f t="shared" si="18"/>
        <v>00</v>
      </c>
      <c r="I104">
        <v>1</v>
      </c>
    </row>
    <row r="105" spans="1:9" x14ac:dyDescent="0.25">
      <c r="A105" t="str">
        <f>"917"</f>
        <v>917</v>
      </c>
      <c r="B105" t="str">
        <f t="shared" si="12"/>
        <v>INTER01</v>
      </c>
      <c r="C105" t="str">
        <f t="shared" si="13"/>
        <v>samedi</v>
      </c>
      <c r="D105" t="str">
        <f t="shared" si="15"/>
        <v>24/01/2015</v>
      </c>
      <c r="E105" s="1" t="str">
        <f>"12:15:59"</f>
        <v>12:15:59</v>
      </c>
      <c r="F105" t="str">
        <f t="shared" si="16"/>
        <v>12</v>
      </c>
      <c r="G105" t="str">
        <f t="shared" si="17"/>
        <v>15</v>
      </c>
      <c r="H105" t="str">
        <f t="shared" si="18"/>
        <v>59</v>
      </c>
      <c r="I105">
        <v>1</v>
      </c>
    </row>
    <row r="106" spans="1:9" x14ac:dyDescent="0.25">
      <c r="A106" t="str">
        <f>"915"</f>
        <v>915</v>
      </c>
      <c r="B106" t="str">
        <f t="shared" si="12"/>
        <v>INTER01</v>
      </c>
      <c r="C106" t="str">
        <f t="shared" si="13"/>
        <v>samedi</v>
      </c>
      <c r="D106" t="str">
        <f t="shared" si="15"/>
        <v>24/01/2015</v>
      </c>
      <c r="E106" s="1" t="str">
        <f>"13:39:11"</f>
        <v>13:39:11</v>
      </c>
      <c r="F106" t="str">
        <f t="shared" si="16"/>
        <v>13</v>
      </c>
      <c r="G106" t="str">
        <f t="shared" si="17"/>
        <v>39</v>
      </c>
      <c r="H106" t="str">
        <f t="shared" si="18"/>
        <v>11</v>
      </c>
      <c r="I106">
        <v>1</v>
      </c>
    </row>
    <row r="107" spans="1:9" x14ac:dyDescent="0.25">
      <c r="A107" t="str">
        <f>"902"</f>
        <v>902</v>
      </c>
      <c r="B107" t="str">
        <f t="shared" si="12"/>
        <v>INTER01</v>
      </c>
      <c r="C107" t="str">
        <f t="shared" si="13"/>
        <v>samedi</v>
      </c>
      <c r="D107" t="str">
        <f t="shared" si="15"/>
        <v>24/01/2015</v>
      </c>
      <c r="E107" s="1" t="str">
        <f>"13:42:37"</f>
        <v>13:42:37</v>
      </c>
      <c r="F107" t="str">
        <f t="shared" si="16"/>
        <v>13</v>
      </c>
      <c r="G107" t="str">
        <f t="shared" si="17"/>
        <v>42</v>
      </c>
      <c r="H107" t="str">
        <f t="shared" si="18"/>
        <v>37</v>
      </c>
      <c r="I107">
        <v>1</v>
      </c>
    </row>
    <row r="108" spans="1:9" x14ac:dyDescent="0.25">
      <c r="A108" t="str">
        <f>"917"</f>
        <v>917</v>
      </c>
      <c r="B108" t="str">
        <f t="shared" si="12"/>
        <v>INTER01</v>
      </c>
      <c r="C108" t="str">
        <f t="shared" si="13"/>
        <v>samedi</v>
      </c>
      <c r="D108" t="str">
        <f t="shared" si="15"/>
        <v>24/01/2015</v>
      </c>
      <c r="E108" s="1" t="str">
        <f>"14:08:31"</f>
        <v>14:08:31</v>
      </c>
      <c r="F108" t="str">
        <f t="shared" si="16"/>
        <v>14</v>
      </c>
      <c r="G108" t="str">
        <f t="shared" si="17"/>
        <v>08</v>
      </c>
      <c r="H108" t="str">
        <f t="shared" si="18"/>
        <v>31</v>
      </c>
      <c r="I108">
        <v>1</v>
      </c>
    </row>
    <row r="109" spans="1:9" x14ac:dyDescent="0.25">
      <c r="A109" t="str">
        <f>"922"</f>
        <v>922</v>
      </c>
      <c r="B109" t="str">
        <f t="shared" si="12"/>
        <v>INTER01</v>
      </c>
      <c r="C109" t="str">
        <f t="shared" si="13"/>
        <v>samedi</v>
      </c>
      <c r="D109" t="str">
        <f t="shared" si="15"/>
        <v>24/01/2015</v>
      </c>
      <c r="E109" s="1" t="str">
        <f>"18:46:59"</f>
        <v>18:46:59</v>
      </c>
      <c r="F109" t="str">
        <f t="shared" si="16"/>
        <v>18</v>
      </c>
      <c r="G109" t="str">
        <f t="shared" si="17"/>
        <v>46</v>
      </c>
      <c r="H109" t="str">
        <f t="shared" si="18"/>
        <v>59</v>
      </c>
      <c r="I109">
        <v>1</v>
      </c>
    </row>
    <row r="110" spans="1:9" x14ac:dyDescent="0.25">
      <c r="A110" t="str">
        <f>"845"</f>
        <v>845</v>
      </c>
      <c r="B110" t="str">
        <f t="shared" si="12"/>
        <v>INTER01</v>
      </c>
      <c r="C110" t="str">
        <f t="shared" si="13"/>
        <v>samedi</v>
      </c>
      <c r="D110" t="str">
        <f t="shared" si="15"/>
        <v>24/01/2015</v>
      </c>
      <c r="E110" s="1" t="str">
        <f>"19:20:13"</f>
        <v>19:20:13</v>
      </c>
      <c r="F110" t="str">
        <f t="shared" si="16"/>
        <v>19</v>
      </c>
      <c r="G110" t="str">
        <f t="shared" si="17"/>
        <v>20</v>
      </c>
      <c r="H110" t="str">
        <f t="shared" si="18"/>
        <v>13</v>
      </c>
      <c r="I110">
        <v>1</v>
      </c>
    </row>
    <row r="111" spans="1:9" x14ac:dyDescent="0.25">
      <c r="A111" t="str">
        <f>"915"</f>
        <v>915</v>
      </c>
      <c r="B111" t="str">
        <f t="shared" si="12"/>
        <v>INTER01</v>
      </c>
      <c r="C111" t="str">
        <f t="shared" si="13"/>
        <v>samedi</v>
      </c>
      <c r="D111" t="str">
        <f t="shared" si="15"/>
        <v>24/01/2015</v>
      </c>
      <c r="E111" s="1" t="str">
        <f>"19:27:14"</f>
        <v>19:27:14</v>
      </c>
      <c r="F111" t="str">
        <f t="shared" si="16"/>
        <v>19</v>
      </c>
      <c r="G111" t="str">
        <f t="shared" si="17"/>
        <v>27</v>
      </c>
      <c r="H111" t="str">
        <f t="shared" si="18"/>
        <v>14</v>
      </c>
      <c r="I111">
        <v>1</v>
      </c>
    </row>
    <row r="112" spans="1:9" x14ac:dyDescent="0.25">
      <c r="A112" t="str">
        <f>"908"</f>
        <v>908</v>
      </c>
      <c r="B112" t="str">
        <f t="shared" si="12"/>
        <v>INTER01</v>
      </c>
      <c r="C112" t="str">
        <f t="shared" si="13"/>
        <v>samedi</v>
      </c>
      <c r="D112" t="str">
        <f t="shared" si="15"/>
        <v>24/01/2015</v>
      </c>
      <c r="E112" s="1" t="str">
        <f>"19:36:01"</f>
        <v>19:36:01</v>
      </c>
      <c r="F112" t="str">
        <f t="shared" si="16"/>
        <v>19</v>
      </c>
      <c r="G112" t="str">
        <f t="shared" si="17"/>
        <v>36</v>
      </c>
      <c r="H112" t="str">
        <f t="shared" si="18"/>
        <v>01</v>
      </c>
      <c r="I112">
        <v>1</v>
      </c>
    </row>
    <row r="113" spans="1:9" x14ac:dyDescent="0.25">
      <c r="A113" t="str">
        <f>"892"</f>
        <v>892</v>
      </c>
      <c r="B113" t="str">
        <f t="shared" si="12"/>
        <v>INTER01</v>
      </c>
      <c r="C113" t="str">
        <f t="shared" si="13"/>
        <v>samedi</v>
      </c>
      <c r="D113" t="str">
        <f t="shared" si="15"/>
        <v>24/01/2015</v>
      </c>
      <c r="E113" s="1" t="str">
        <f>"19:43:30"</f>
        <v>19:43:30</v>
      </c>
      <c r="F113" t="str">
        <f t="shared" si="16"/>
        <v>19</v>
      </c>
      <c r="G113" t="str">
        <f t="shared" si="17"/>
        <v>43</v>
      </c>
      <c r="H113" t="str">
        <f t="shared" si="18"/>
        <v>30</v>
      </c>
      <c r="I113">
        <v>1</v>
      </c>
    </row>
    <row r="114" spans="1:9" x14ac:dyDescent="0.25">
      <c r="A114" t="str">
        <f t="shared" ref="A114:A119" si="19">"0"</f>
        <v>0</v>
      </c>
      <c r="B114" t="str">
        <f t="shared" si="12"/>
        <v>INTER01</v>
      </c>
      <c r="C114" t="str">
        <f t="shared" si="13"/>
        <v>samedi</v>
      </c>
      <c r="D114" t="str">
        <f t="shared" si="15"/>
        <v>24/01/2015</v>
      </c>
      <c r="E114" s="1" t="str">
        <f>"21:15:00"</f>
        <v>21:15:00</v>
      </c>
      <c r="F114" t="str">
        <f t="shared" si="16"/>
        <v>21</v>
      </c>
      <c r="G114" t="str">
        <f t="shared" si="17"/>
        <v>15</v>
      </c>
      <c r="H114" t="str">
        <f t="shared" si="18"/>
        <v>00</v>
      </c>
      <c r="I114">
        <v>1</v>
      </c>
    </row>
    <row r="115" spans="1:9" x14ac:dyDescent="0.25">
      <c r="A115" t="str">
        <f t="shared" si="19"/>
        <v>0</v>
      </c>
      <c r="B115" t="str">
        <f t="shared" si="12"/>
        <v>INTER01</v>
      </c>
      <c r="C115" t="str">
        <f t="shared" si="13"/>
        <v>samedi</v>
      </c>
      <c r="D115" t="str">
        <f t="shared" si="15"/>
        <v>24/01/2015</v>
      </c>
      <c r="E115" s="1" t="str">
        <f>"23:53:32"</f>
        <v>23:53:32</v>
      </c>
      <c r="F115" t="str">
        <f t="shared" si="16"/>
        <v>23</v>
      </c>
      <c r="G115" t="str">
        <f t="shared" si="17"/>
        <v>53</v>
      </c>
      <c r="H115" t="str">
        <f t="shared" si="18"/>
        <v>32</v>
      </c>
      <c r="I115">
        <v>1</v>
      </c>
    </row>
    <row r="116" spans="1:9" x14ac:dyDescent="0.25">
      <c r="A116" t="str">
        <f t="shared" si="19"/>
        <v>0</v>
      </c>
      <c r="B116" t="str">
        <f t="shared" si="12"/>
        <v>INTER01</v>
      </c>
      <c r="C116" t="str">
        <f t="shared" si="13"/>
        <v>dimanche</v>
      </c>
      <c r="D116" t="str">
        <f t="shared" ref="D116:D125" si="20">"25/01/2015"</f>
        <v>25/01/2015</v>
      </c>
      <c r="E116" s="1" t="str">
        <f>"01:53:36"</f>
        <v>01:53:36</v>
      </c>
      <c r="F116" t="str">
        <f t="shared" si="16"/>
        <v>01</v>
      </c>
      <c r="G116" t="str">
        <f t="shared" si="17"/>
        <v>53</v>
      </c>
      <c r="H116" t="str">
        <f t="shared" si="18"/>
        <v>36</v>
      </c>
      <c r="I116">
        <v>1</v>
      </c>
    </row>
    <row r="117" spans="1:9" x14ac:dyDescent="0.25">
      <c r="A117" t="str">
        <f t="shared" si="19"/>
        <v>0</v>
      </c>
      <c r="B117" t="str">
        <f t="shared" si="12"/>
        <v>INTER01</v>
      </c>
      <c r="C117" t="str">
        <f t="shared" si="13"/>
        <v>dimanche</v>
      </c>
      <c r="D117" t="str">
        <f t="shared" si="20"/>
        <v>25/01/2015</v>
      </c>
      <c r="E117" s="1" t="str">
        <f>"02:01:36"</f>
        <v>02:01:36</v>
      </c>
      <c r="F117" t="str">
        <f t="shared" si="16"/>
        <v>02</v>
      </c>
      <c r="G117" t="str">
        <f t="shared" si="17"/>
        <v>01</v>
      </c>
      <c r="H117" t="str">
        <f t="shared" si="18"/>
        <v>36</v>
      </c>
      <c r="I117">
        <v>1</v>
      </c>
    </row>
    <row r="118" spans="1:9" x14ac:dyDescent="0.25">
      <c r="A118" t="str">
        <f t="shared" si="19"/>
        <v>0</v>
      </c>
      <c r="B118" t="str">
        <f t="shared" si="12"/>
        <v>INTER01</v>
      </c>
      <c r="C118" t="str">
        <f t="shared" si="13"/>
        <v>dimanche</v>
      </c>
      <c r="D118" t="str">
        <f t="shared" si="20"/>
        <v>25/01/2015</v>
      </c>
      <c r="E118" s="1" t="str">
        <f>"03:18:06"</f>
        <v>03:18:06</v>
      </c>
      <c r="F118" t="str">
        <f>LEFT(E118,2)</f>
        <v>03</v>
      </c>
      <c r="G118" t="str">
        <f>MID(E118,4,2)</f>
        <v>18</v>
      </c>
      <c r="H118" t="str">
        <f>RIGHT(E118,2)</f>
        <v>06</v>
      </c>
      <c r="I118">
        <v>1</v>
      </c>
    </row>
    <row r="119" spans="1:9" x14ac:dyDescent="0.25">
      <c r="A119" t="str">
        <f t="shared" si="19"/>
        <v>0</v>
      </c>
      <c r="B119" t="str">
        <f t="shared" si="12"/>
        <v>INTER01</v>
      </c>
      <c r="C119" t="str">
        <f t="shared" si="13"/>
        <v>dimanche</v>
      </c>
      <c r="D119" t="str">
        <f t="shared" si="20"/>
        <v>25/01/2015</v>
      </c>
      <c r="E119" s="1" t="str">
        <f>"05:19:31"</f>
        <v>05:19:31</v>
      </c>
      <c r="F119" t="str">
        <f t="shared" ref="F119:F125" si="21">LEFT(E119,2)</f>
        <v>05</v>
      </c>
      <c r="G119" t="str">
        <f t="shared" ref="G119:G125" si="22">MID(E119,4,2)</f>
        <v>19</v>
      </c>
      <c r="H119" t="str">
        <f t="shared" ref="H119:H125" si="23">RIGHT(E119,2)</f>
        <v>31</v>
      </c>
      <c r="I119">
        <v>1</v>
      </c>
    </row>
    <row r="120" spans="1:9" x14ac:dyDescent="0.25">
      <c r="A120" t="str">
        <f>"128"</f>
        <v>128</v>
      </c>
      <c r="B120" t="str">
        <f t="shared" si="12"/>
        <v>INTER01</v>
      </c>
      <c r="C120" t="str">
        <f>TEXT(D120,"jjjj")</f>
        <v>dimanche</v>
      </c>
      <c r="D120" t="str">
        <f t="shared" si="20"/>
        <v>25/01/2015</v>
      </c>
      <c r="E120" s="1" t="str">
        <f>"07:22:01"</f>
        <v>07:22:01</v>
      </c>
      <c r="F120" t="str">
        <f t="shared" si="21"/>
        <v>07</v>
      </c>
      <c r="G120" t="str">
        <f t="shared" si="22"/>
        <v>22</v>
      </c>
      <c r="H120" t="str">
        <f t="shared" si="23"/>
        <v>01</v>
      </c>
      <c r="I120">
        <v>1</v>
      </c>
    </row>
    <row r="121" spans="1:9" x14ac:dyDescent="0.25">
      <c r="A121" t="str">
        <f>"486"</f>
        <v>486</v>
      </c>
      <c r="B121" t="str">
        <f t="shared" si="12"/>
        <v>INTER01</v>
      </c>
      <c r="C121" t="str">
        <f t="shared" ref="C121:C125" si="24">TEXT(D121,"jjjj")</f>
        <v>dimanche</v>
      </c>
      <c r="D121" t="str">
        <f t="shared" si="20"/>
        <v>25/01/2015</v>
      </c>
      <c r="E121" s="1" t="str">
        <f>"07:29:46"</f>
        <v>07:29:46</v>
      </c>
      <c r="F121" t="str">
        <f t="shared" si="21"/>
        <v>07</v>
      </c>
      <c r="G121" t="str">
        <f t="shared" si="22"/>
        <v>29</v>
      </c>
      <c r="H121" t="str">
        <f t="shared" si="23"/>
        <v>46</v>
      </c>
      <c r="I121">
        <v>1</v>
      </c>
    </row>
    <row r="122" spans="1:9" x14ac:dyDescent="0.25">
      <c r="A122" t="str">
        <f>"392"</f>
        <v>392</v>
      </c>
      <c r="B122" t="str">
        <f t="shared" si="12"/>
        <v>INTER01</v>
      </c>
      <c r="C122" t="str">
        <f t="shared" si="24"/>
        <v>dimanche</v>
      </c>
      <c r="D122" t="str">
        <f t="shared" si="20"/>
        <v>25/01/2015</v>
      </c>
      <c r="E122" s="1" t="str">
        <f>"07:47:54"</f>
        <v>07:47:54</v>
      </c>
      <c r="F122" t="str">
        <f t="shared" si="21"/>
        <v>07</v>
      </c>
      <c r="G122" t="str">
        <f t="shared" si="22"/>
        <v>47</v>
      </c>
      <c r="H122" t="str">
        <f t="shared" si="23"/>
        <v>54</v>
      </c>
      <c r="I122">
        <v>1</v>
      </c>
    </row>
    <row r="123" spans="1:9" x14ac:dyDescent="0.25">
      <c r="A123" t="str">
        <f>"43"</f>
        <v>43</v>
      </c>
      <c r="B123" t="str">
        <f t="shared" si="12"/>
        <v>INTER01</v>
      </c>
      <c r="C123" t="str">
        <f t="shared" si="24"/>
        <v>dimanche</v>
      </c>
      <c r="D123" t="str">
        <f t="shared" si="20"/>
        <v>25/01/2015</v>
      </c>
      <c r="E123" s="1" t="str">
        <f>"07:52:53"</f>
        <v>07:52:53</v>
      </c>
      <c r="F123" t="str">
        <f t="shared" si="21"/>
        <v>07</v>
      </c>
      <c r="G123" t="str">
        <f t="shared" si="22"/>
        <v>52</v>
      </c>
      <c r="H123" t="str">
        <f t="shared" si="23"/>
        <v>53</v>
      </c>
      <c r="I123">
        <v>1</v>
      </c>
    </row>
    <row r="124" spans="1:9" x14ac:dyDescent="0.25">
      <c r="A124" t="str">
        <f>"301"</f>
        <v>301</v>
      </c>
      <c r="B124" t="str">
        <f t="shared" si="12"/>
        <v>INTER01</v>
      </c>
      <c r="C124" t="str">
        <f t="shared" si="24"/>
        <v>dimanche</v>
      </c>
      <c r="D124" t="str">
        <f t="shared" si="20"/>
        <v>25/01/2015</v>
      </c>
      <c r="E124" s="1" t="str">
        <f>"07:58:50"</f>
        <v>07:58:50</v>
      </c>
      <c r="F124" t="str">
        <f t="shared" si="21"/>
        <v>07</v>
      </c>
      <c r="G124" t="str">
        <f t="shared" si="22"/>
        <v>58</v>
      </c>
      <c r="H124" t="str">
        <f t="shared" si="23"/>
        <v>50</v>
      </c>
      <c r="I124">
        <v>1</v>
      </c>
    </row>
    <row r="125" spans="1:9" x14ac:dyDescent="0.25">
      <c r="A125" t="str">
        <f>"314"</f>
        <v>314</v>
      </c>
      <c r="B125" t="str">
        <f t="shared" si="12"/>
        <v>INTER01</v>
      </c>
      <c r="C125" t="str">
        <f t="shared" si="24"/>
        <v>dimanche</v>
      </c>
      <c r="D125" t="str">
        <f t="shared" si="20"/>
        <v>25/01/2015</v>
      </c>
      <c r="E125" s="1" t="str">
        <f>"08:03:20"</f>
        <v>08:03:20</v>
      </c>
      <c r="F125" t="str">
        <f t="shared" si="21"/>
        <v>08</v>
      </c>
      <c r="G125" t="str">
        <f t="shared" si="22"/>
        <v>03</v>
      </c>
      <c r="H125" t="str">
        <f t="shared" si="23"/>
        <v>20</v>
      </c>
      <c r="I12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+ relevé mano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DEBBICHE Malick</dc:creator>
  <cp:lastModifiedBy>DEBBICHE Malick</cp:lastModifiedBy>
  <dcterms:created xsi:type="dcterms:W3CDTF">2019-07-17T08:34:53Z</dcterms:created>
  <dcterms:modified xsi:type="dcterms:W3CDTF">2019-07-17T08:40:32Z</dcterms:modified>
</cp:coreProperties>
</file>