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F1A277D7-88ED-40CE-84BC-8404B2F13BF3}" xr6:coauthVersionLast="43" xr6:coauthVersionMax="43" xr10:uidLastSave="{00000000-0000-0000-0000-000000000000}"/>
  <bookViews>
    <workbookView xWindow="885" yWindow="495" windowWidth="12540" windowHeight="146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0" i="1" l="1"/>
  <c r="G31" i="1"/>
  <c r="G29" i="1"/>
  <c r="D30" i="1" l="1"/>
  <c r="D31" i="1"/>
  <c r="D29" i="1"/>
  <c r="E33" i="1" l="1"/>
  <c r="C26" i="1"/>
  <c r="D26" i="1"/>
  <c r="B26" i="1"/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l="1"/>
  <c r="I7" i="1" a="1"/>
  <c r="I7" i="1" s="1"/>
  <c r="I6" i="1" s="1"/>
  <c r="J7" i="1" l="1" a="1"/>
  <c r="J7" i="1" s="1"/>
  <c r="J6" i="1" s="1"/>
  <c r="B2" i="1" l="1"/>
</calcChain>
</file>

<file path=xl/sharedStrings.xml><?xml version="1.0" encoding="utf-8"?>
<sst xmlns="http://schemas.openxmlformats.org/spreadsheetml/2006/main" count="39" uniqueCount="32">
  <si>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</si>
  <si>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</si>
  <si>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</si>
  <si>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</si>
  <si>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</si>
  <si>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</si>
  <si>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</si>
  <si>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</si>
  <si>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</si>
  <si>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TOCA DE 7 A 20</t>
  </si>
  <si>
    <t>% cote</t>
  </si>
  <si>
    <t>top performance</t>
  </si>
  <si>
    <t>Last Time Out</t>
  </si>
  <si>
    <t>Jours d’absence</t>
  </si>
  <si>
    <t>total %</t>
  </si>
  <si>
    <t>Jours d’Absence : PLAT</t>
  </si>
  <si>
    <t>29 et +</t>
  </si>
  <si>
    <t>Jours d’Absence : TROT-Obstacle</t>
  </si>
  <si>
    <t xml:space="preserve"> Favori</t>
  </si>
  <si>
    <t>Favoris : Handicap</t>
  </si>
  <si>
    <t>Favoris : TROT- Obstacles</t>
  </si>
  <si>
    <t xml:space="preserve">22% et 24%. </t>
  </si>
  <si>
    <t>Favoris : Pour 2 ans</t>
  </si>
  <si>
    <t>cheval</t>
  </si>
  <si>
    <t>cote</t>
  </si>
  <si>
    <t>mise</t>
  </si>
  <si>
    <t xml:space="preserve">GAIN </t>
  </si>
  <si>
    <t>PROFIT</t>
  </si>
  <si>
    <t>TOTAL MISE</t>
  </si>
  <si>
    <t>cote ré</t>
  </si>
  <si>
    <t>le BMW PUR doit intervenir fréquemment pour que notre investissement atteigne les objectifs fixés.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</si>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</sst>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  <fill>
      <patternFill patternType="solid">
        <fgColor theme="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38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8" borderId="5" xfId="4" applyFont="1" applyFill="1" applyAlignment="1">
      <alignment horizontal="center" vertical="center"/>
    </xf>
    <xf numFmtId="0" fontId="5" fillId="9" borderId="1" xfId="2" applyFont="1" applyFill="1" applyAlignment="1">
      <alignment horizontal="center" vertical="center"/>
    </xf>
    <xf numFmtId="0" fontId="5" fillId="9" borderId="2" xfId="1" applyFont="1" applyFill="1" applyAlignment="1">
      <alignment horizontal="center"/>
    </xf>
    <xf numFmtId="0" fontId="0" fillId="1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8" borderId="5" xfId="4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0" fillId="9" borderId="0" xfId="0" applyFont="1" applyFill="1" applyAlignment="1">
      <alignment horizontal="center" vertical="center"/>
    </xf>
  </cellXfs>
  <cellStyles count="6">
    <cellStyle name="Calcul" xfId="2" builtinId="22"/>
    <cellStyle name="Entrée" xfId="5" builtinId="20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CCFFFF"/>
      <color rgb="FF99FF99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DFEE2CDC-6542-4A4C-B167-3E980A1DFF68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FF21DEAA-D695-4785-8256-01CC5CCE1041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14</xdr:row>
      <xdr:rowOff>47626</xdr:rowOff>
    </xdr:from>
    <xdr:to>
      <xdr:col>1</xdr:col>
      <xdr:colOff>400050</xdr:colOff>
      <xdr:row>14</xdr:row>
      <xdr:rowOff>180976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91297753-02B5-4D5C-B8F8-790073DEFB49}"/>
            </a:ext>
          </a:extLst>
        </xdr:cNvPr>
        <xdr:cNvSpPr/>
      </xdr:nvSpPr>
      <xdr:spPr>
        <a:xfrm>
          <a:off x="1304925" y="280035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3"/>
  <sheetViews>
    <sheetView tabSelected="1" workbookViewId="0">
      <selection activeCell="F14" sqref="F14"/>
    </sheetView>
  </sheetViews>
  <sheetFormatPr baseColWidth="10" defaultColWidth="11.42578125" defaultRowHeight="15" x14ac:dyDescent="0.25"/>
  <cols>
    <col min="1" max="1" width="17.7109375" customWidth="1"/>
    <col min="2" max="5" width="7.28515625" customWidth="1"/>
    <col min="6" max="6" width="7.42578125" customWidth="1"/>
    <col min="7" max="7" width="6.5703125" customWidth="1"/>
    <col min="8" max="15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ht="16.5" thickTop="1" thickBot="1" x14ac:dyDescent="0.3">
      <c r="B1" s="32" t="s">
        <v>30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Q1" s="14"/>
      <c r="R1" s="22">
        <v>0</v>
      </c>
      <c r="S1" s="22" t="s">
        <v>3</v>
      </c>
      <c r="T1" s="22"/>
      <c r="U1" s="22"/>
      <c r="V1" s="22" t="s">
        <v>12</v>
      </c>
      <c r="W1" s="22"/>
      <c r="X1" s="22"/>
      <c r="Y1" s="23"/>
      <c r="Z1" s="23"/>
      <c r="AA1" s="23"/>
      <c r="AB1" s="23"/>
      <c r="AC1" s="23"/>
    </row>
    <row r="2" spans="1:29" ht="15.75" thickTop="1" x14ac:dyDescent="0.25">
      <c r="B2" s="35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>BMW DUO</v>
      </c>
      <c r="C2" s="35"/>
      <c r="Q2" s="9"/>
      <c r="R2" s="22">
        <v>1.58</v>
      </c>
      <c r="S2" s="22">
        <v>74</v>
      </c>
      <c r="T2" s="22"/>
      <c r="U2" s="22"/>
      <c r="V2" s="22">
        <v>1</v>
      </c>
      <c r="W2" s="22">
        <v>2</v>
      </c>
      <c r="X2" s="22">
        <v>41</v>
      </c>
      <c r="Y2" s="23"/>
      <c r="Z2" s="23"/>
      <c r="AA2" s="23"/>
      <c r="AB2" s="23"/>
      <c r="AC2" s="23"/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Q3" s="9"/>
      <c r="R3" s="22">
        <v>1.99</v>
      </c>
      <c r="S3" s="22">
        <v>54</v>
      </c>
      <c r="T3" s="22"/>
      <c r="U3" s="22"/>
      <c r="V3" s="22">
        <v>3</v>
      </c>
      <c r="W3" s="22">
        <v>4</v>
      </c>
      <c r="X3" s="22">
        <v>25</v>
      </c>
      <c r="Y3" s="23"/>
      <c r="Z3" s="23"/>
      <c r="AA3" s="23"/>
      <c r="AB3" s="23"/>
      <c r="AC3" s="23"/>
    </row>
    <row r="4" spans="1:29" x14ac:dyDescent="0.25">
      <c r="A4" s="17" t="s">
        <v>1</v>
      </c>
      <c r="B4" s="3">
        <v>52</v>
      </c>
      <c r="C4" s="3">
        <v>5.6</v>
      </c>
      <c r="D4" s="3">
        <v>21</v>
      </c>
      <c r="E4" s="3">
        <v>10</v>
      </c>
      <c r="F4" s="3">
        <v>8.6</v>
      </c>
      <c r="G4" s="3">
        <v>17</v>
      </c>
      <c r="H4" s="3">
        <v>18</v>
      </c>
      <c r="I4" s="3"/>
      <c r="J4" s="3">
        <v>12</v>
      </c>
      <c r="K4" s="3">
        <v>25</v>
      </c>
      <c r="L4" s="3"/>
      <c r="M4" s="3"/>
      <c r="N4" s="3"/>
      <c r="O4" s="3"/>
      <c r="Q4" s="9"/>
      <c r="R4" s="22">
        <v>2.35</v>
      </c>
      <c r="S4" s="22">
        <v>43</v>
      </c>
      <c r="T4" s="22"/>
      <c r="U4" s="22"/>
      <c r="V4" s="22">
        <v>5</v>
      </c>
      <c r="W4" s="22">
        <v>100</v>
      </c>
      <c r="X4" s="22">
        <v>34</v>
      </c>
      <c r="Y4" s="23"/>
      <c r="Z4" s="23"/>
      <c r="AA4" s="23"/>
      <c r="AB4" s="23"/>
      <c r="AC4" s="23"/>
    </row>
    <row r="5" spans="1:29" x14ac:dyDescent="0.25">
      <c r="A5" s="17" t="s">
        <v>6</v>
      </c>
      <c r="B5" s="29">
        <v>0</v>
      </c>
      <c r="C5" s="29">
        <v>2</v>
      </c>
      <c r="D5" s="29">
        <v>0</v>
      </c>
      <c r="E5" s="29">
        <v>0</v>
      </c>
      <c r="F5" s="29">
        <v>1</v>
      </c>
      <c r="G5" s="29">
        <v>0</v>
      </c>
      <c r="H5" s="29">
        <v>6</v>
      </c>
      <c r="I5" s="29"/>
      <c r="J5" s="29"/>
      <c r="K5" s="29">
        <v>0</v>
      </c>
      <c r="L5" s="29"/>
      <c r="M5" s="29"/>
      <c r="N5" s="29"/>
      <c r="O5" s="29"/>
      <c r="Q5" s="9"/>
      <c r="R5" s="22">
        <v>2.9</v>
      </c>
      <c r="S5" s="22">
        <v>36</v>
      </c>
      <c r="T5" s="22"/>
      <c r="U5" s="22"/>
      <c r="V5" s="22"/>
      <c r="W5" s="22"/>
      <c r="X5" s="22"/>
      <c r="Y5" s="23"/>
      <c r="Z5" s="23"/>
      <c r="AA5" s="23"/>
      <c r="AB5" s="23"/>
      <c r="AC5" s="23"/>
    </row>
    <row r="6" spans="1:29" x14ac:dyDescent="0.25">
      <c r="A6" s="15" t="s">
        <v>5</v>
      </c>
      <c r="B6" s="6">
        <f>IF(B7&lt;&gt;"",INDEX($B$3:$O$3,,MATCH(B7,$B$4:$O$4,0)),"")</f>
        <v>2</v>
      </c>
      <c r="D6" s="36" t="s">
        <v>2</v>
      </c>
      <c r="E6" s="36"/>
      <c r="F6" s="36"/>
      <c r="H6" s="6">
        <f>IF(H7&lt;&gt;"",INDEX($B$3:$O$3,,MATCH(H7,$B$4:$O$4,0)),"")</f>
        <v>5</v>
      </c>
      <c r="I6" s="6" t="str">
        <f>IF(I7&lt;&gt;"",INDEX($B$3:$O$3,,MATCH(I7,$B$4:$O$4,0)),"")</f>
        <v/>
      </c>
      <c r="J6" s="6" t="str">
        <f>IF(J7&lt;&gt;"",INDEX($B$3:$O$3,,MATCH(J7,$B$4:$O$4,0)),"")</f>
        <v/>
      </c>
      <c r="Q6" s="9"/>
      <c r="R6" s="22">
        <v>50</v>
      </c>
      <c r="S6" s="22">
        <v>26</v>
      </c>
      <c r="T6" s="22"/>
      <c r="U6" s="22"/>
      <c r="V6" s="22"/>
      <c r="W6" s="22"/>
      <c r="X6" s="22"/>
      <c r="Y6" s="23"/>
      <c r="Z6" s="23"/>
      <c r="AA6" s="23"/>
      <c r="AB6" s="23"/>
      <c r="AC6" s="23"/>
    </row>
    <row r="7" spans="1:29" x14ac:dyDescent="0.25">
      <c r="A7" s="11" t="s">
        <v>7</v>
      </c>
      <c r="B7" s="7">
        <f t="array" ref="B7">MIN(IF($B$4:$O$4&gt;0,$B$4:$O$4))</f>
        <v>5.6</v>
      </c>
      <c r="H7" s="7">
        <f t="array" ref="H7">IF(B7&lt;&gt;"",IFERROR(IF(MIN(IF($B$4:$O$4&gt;B7,$B$4:$O$4))&lt;10,MIN(IF($B$4:$O$4&gt;B7,$B$4:$O$4)),""),""),"")</f>
        <v>8.6</v>
      </c>
      <c r="I7" s="7" t="str">
        <f t="array" ref="I7">IF(H7&lt;&gt;"",IFERROR(IF(MIN(IF($B$4:$O$4&gt;H7,$B$4:$O$4))&lt;10,MIN(IF($B$4:$O$4&gt;H7,$B$4:$O$4)),""),""),"")</f>
        <v/>
      </c>
      <c r="J7" s="7" t="str">
        <f t="array" ref="J7">IF(I7&lt;&gt;"",IFERROR(IF(MIN(IF($B$4:$O$4&gt;I7,$B$4:$O$4))&lt;10,MIN(IF($B$4:$O$4&gt;I7,$B$4:$O$4)),""),""),"")</f>
        <v/>
      </c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</row>
    <row r="8" spans="1:29" x14ac:dyDescent="0.25">
      <c r="A8" s="13" t="s">
        <v>4</v>
      </c>
      <c r="B8" s="8">
        <f>B12+C12</f>
        <v>67</v>
      </c>
      <c r="R8" s="23"/>
      <c r="S8" s="37" t="s">
        <v>21</v>
      </c>
      <c r="T8" s="37"/>
      <c r="U8" s="37"/>
      <c r="V8" s="37"/>
      <c r="W8" s="37"/>
      <c r="X8" s="37"/>
      <c r="Y8" s="37"/>
      <c r="Z8" s="23"/>
      <c r="AA8" s="23"/>
      <c r="AB8" s="23"/>
      <c r="AC8" s="23"/>
    </row>
    <row r="9" spans="1:29" ht="15.75" thickBot="1" x14ac:dyDescent="0.3">
      <c r="B9" s="5"/>
      <c r="U9" s="23" t="s">
        <v>15</v>
      </c>
      <c r="V9" s="23"/>
      <c r="W9" s="23"/>
      <c r="X9" s="23"/>
      <c r="Y9" s="23"/>
      <c r="Z9" s="23"/>
      <c r="AA9" s="23"/>
      <c r="AB9" s="23"/>
      <c r="AC9" s="23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  <c r="R10" s="23"/>
      <c r="S10" s="23"/>
      <c r="T10" s="23">
        <v>1</v>
      </c>
      <c r="U10" s="23">
        <v>7</v>
      </c>
      <c r="V10" s="23"/>
      <c r="W10" s="23">
        <v>21.6</v>
      </c>
      <c r="X10" s="23"/>
      <c r="Y10" s="23"/>
      <c r="Z10" s="23"/>
      <c r="AA10" s="23"/>
      <c r="AB10" s="23"/>
      <c r="AC10" s="23"/>
    </row>
    <row r="11" spans="1:29" ht="16.5" thickTop="1" thickBot="1" x14ac:dyDescent="0.3">
      <c r="B11" s="16">
        <f>B7</f>
        <v>5.6</v>
      </c>
      <c r="C11" s="18">
        <v>2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24"/>
      <c r="S11" s="24"/>
      <c r="T11" s="23">
        <v>8</v>
      </c>
      <c r="U11" s="23">
        <v>14</v>
      </c>
      <c r="V11" s="23"/>
      <c r="W11" s="23">
        <v>25.3</v>
      </c>
      <c r="X11" s="23"/>
      <c r="Y11" s="23"/>
      <c r="Z11" s="23"/>
      <c r="AA11" s="23"/>
      <c r="AB11" s="23"/>
      <c r="AC11" s="23"/>
    </row>
    <row r="12" spans="1:29" ht="15.75" thickTop="1" x14ac:dyDescent="0.25">
      <c r="A12" s="4"/>
      <c r="B12" s="20">
        <f>INDEX(S2:S6,MATCH(B11,R1:R6,1))</f>
        <v>26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24"/>
      <c r="S12" s="23"/>
      <c r="T12" s="23">
        <v>15</v>
      </c>
      <c r="U12" s="23">
        <v>21</v>
      </c>
      <c r="V12" s="23"/>
      <c r="W12" s="23">
        <v>19.2</v>
      </c>
      <c r="X12" s="23"/>
      <c r="Y12" s="23"/>
      <c r="Z12" s="23"/>
      <c r="AA12" s="23"/>
      <c r="AB12" s="23"/>
      <c r="AC12" s="23"/>
    </row>
    <row r="13" spans="1:29" x14ac:dyDescent="0.25">
      <c r="A13" s="15" t="s">
        <v>5</v>
      </c>
      <c r="C13" s="21">
        <f>B6</f>
        <v>2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  <c r="R13" s="23"/>
      <c r="S13" s="23"/>
      <c r="T13" s="23">
        <v>22</v>
      </c>
      <c r="U13" s="23">
        <v>28</v>
      </c>
      <c r="V13" s="23"/>
      <c r="W13" s="23">
        <v>20.7</v>
      </c>
      <c r="X13" s="23"/>
      <c r="Y13" s="23"/>
      <c r="Z13" s="23"/>
      <c r="AA13" s="23"/>
      <c r="AB13" s="23"/>
      <c r="AC13" s="23"/>
    </row>
    <row r="14" spans="1:29" x14ac:dyDescent="0.25">
      <c r="A14" s="4" t="s">
        <v>9</v>
      </c>
      <c r="C14" s="7">
        <v>5</v>
      </c>
      <c r="D14" s="7">
        <v>4</v>
      </c>
      <c r="E14" s="7">
        <v>9</v>
      </c>
      <c r="F14" s="7"/>
      <c r="G14" s="7"/>
      <c r="H14" s="9"/>
      <c r="I14" s="9"/>
      <c r="J14" s="9"/>
      <c r="K14" s="9"/>
      <c r="L14" s="9"/>
      <c r="M14" s="9"/>
      <c r="N14" s="9"/>
      <c r="O14" s="9"/>
      <c r="P14" s="9"/>
      <c r="Q14" s="12"/>
      <c r="R14" s="23"/>
      <c r="S14" s="23"/>
      <c r="T14" s="33" t="s">
        <v>16</v>
      </c>
      <c r="U14" s="33"/>
      <c r="V14" s="23"/>
      <c r="W14" s="23">
        <v>13.2</v>
      </c>
      <c r="X14" s="23"/>
      <c r="Y14" s="23"/>
      <c r="Z14" s="23"/>
      <c r="AA14" s="23"/>
      <c r="AB14" s="23"/>
      <c r="AC14" s="23"/>
    </row>
    <row r="15" spans="1:29" x14ac:dyDescent="0.25">
      <c r="A15" s="17" t="s">
        <v>1</v>
      </c>
      <c r="C15" s="29">
        <v>8.6</v>
      </c>
      <c r="D15" s="29">
        <v>10</v>
      </c>
      <c r="E15" s="29">
        <v>12</v>
      </c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</row>
    <row r="16" spans="1:29" x14ac:dyDescent="0.25">
      <c r="A16" s="17" t="s">
        <v>6</v>
      </c>
      <c r="C16" s="29">
        <v>1</v>
      </c>
      <c r="D16" s="29">
        <v>0</v>
      </c>
      <c r="E16" s="29"/>
      <c r="S16" s="33" t="s">
        <v>17</v>
      </c>
      <c r="T16" s="33"/>
      <c r="U16" s="33"/>
      <c r="V16" s="33"/>
      <c r="W16" s="33"/>
      <c r="X16" s="33"/>
      <c r="Y16" s="23"/>
      <c r="Z16" s="23"/>
      <c r="AA16" s="23"/>
      <c r="AB16" s="23"/>
      <c r="AC16" s="23"/>
    </row>
    <row r="17" spans="1:29" x14ac:dyDescent="0.25">
      <c r="R17" s="23"/>
      <c r="S17" s="23"/>
      <c r="T17" s="23">
        <v>1</v>
      </c>
      <c r="U17" s="23">
        <v>7</v>
      </c>
      <c r="V17" s="23"/>
      <c r="W17" s="23">
        <v>25.8</v>
      </c>
      <c r="X17" s="23"/>
      <c r="Y17" s="23"/>
      <c r="Z17" s="23"/>
      <c r="AA17" s="23"/>
      <c r="AB17" s="23"/>
      <c r="AC17" s="23"/>
    </row>
    <row r="18" spans="1:29" x14ac:dyDescent="0.25">
      <c r="A18" s="19"/>
      <c r="B18" s="19"/>
      <c r="C18" s="19"/>
      <c r="D18" s="19"/>
      <c r="E18" s="19"/>
      <c r="F18" s="19"/>
      <c r="G18" s="19"/>
      <c r="H18" s="19"/>
      <c r="R18" s="23"/>
      <c r="S18" s="23"/>
      <c r="T18" s="23">
        <v>8</v>
      </c>
      <c r="U18" s="23">
        <v>14</v>
      </c>
      <c r="V18" s="23"/>
      <c r="W18" s="23">
        <v>25.4</v>
      </c>
      <c r="X18" s="23"/>
      <c r="Y18" s="23"/>
      <c r="Z18" s="23"/>
      <c r="AA18" s="23"/>
      <c r="AB18" s="23"/>
      <c r="AC18" s="23"/>
    </row>
    <row r="19" spans="1:29" x14ac:dyDescent="0.25">
      <c r="A19" s="19"/>
      <c r="B19" s="26">
        <v>2</v>
      </c>
      <c r="C19" s="26">
        <v>6</v>
      </c>
      <c r="D19" s="26">
        <v>1</v>
      </c>
      <c r="E19" s="19"/>
      <c r="F19" s="19"/>
      <c r="G19" s="19"/>
      <c r="H19" s="19"/>
      <c r="R19" s="23"/>
      <c r="S19" s="23"/>
      <c r="T19" s="23">
        <v>15</v>
      </c>
      <c r="U19" s="23">
        <v>21</v>
      </c>
      <c r="V19" s="23"/>
      <c r="W19" s="23">
        <v>18.899999999999999</v>
      </c>
      <c r="X19" s="23"/>
      <c r="Y19" s="23"/>
      <c r="Z19" s="23"/>
      <c r="AA19" s="23"/>
      <c r="AB19" s="23"/>
      <c r="AC19" s="23"/>
    </row>
    <row r="20" spans="1:29" x14ac:dyDescent="0.25">
      <c r="A20" s="19" t="s">
        <v>10</v>
      </c>
      <c r="B20" s="17">
        <v>26</v>
      </c>
      <c r="C20" s="17">
        <v>26</v>
      </c>
      <c r="D20" s="17">
        <v>26</v>
      </c>
      <c r="E20" s="19"/>
      <c r="F20" s="19"/>
      <c r="G20" s="19"/>
      <c r="H20" s="19"/>
      <c r="R20" s="23"/>
      <c r="S20" s="23"/>
      <c r="T20" s="23">
        <v>22</v>
      </c>
      <c r="U20" s="23">
        <v>28</v>
      </c>
      <c r="V20" s="23"/>
      <c r="W20" s="23">
        <v>19.399999999999999</v>
      </c>
      <c r="X20" s="23"/>
      <c r="Y20" s="23"/>
      <c r="Z20" s="23"/>
      <c r="AA20" s="23"/>
      <c r="AB20" s="23"/>
      <c r="AC20" s="23"/>
    </row>
    <row r="21" spans="1:29" x14ac:dyDescent="0.25">
      <c r="A21" s="19" t="s">
        <v>11</v>
      </c>
      <c r="B21" s="26">
        <v>4</v>
      </c>
      <c r="C21" s="26"/>
      <c r="D21" s="26">
        <v>6</v>
      </c>
      <c r="E21" s="19"/>
      <c r="F21" s="19"/>
      <c r="G21" s="19"/>
      <c r="H21" s="19"/>
      <c r="R21" s="23"/>
      <c r="S21" s="23"/>
      <c r="T21" s="33" t="s">
        <v>16</v>
      </c>
      <c r="U21" s="33"/>
      <c r="V21" s="23"/>
      <c r="W21" s="23">
        <v>10.5</v>
      </c>
      <c r="X21" s="23"/>
      <c r="Y21" s="23"/>
      <c r="Z21" s="23"/>
      <c r="AA21" s="23"/>
      <c r="AB21" s="23"/>
      <c r="AC21" s="23"/>
    </row>
    <row r="22" spans="1:29" x14ac:dyDescent="0.25">
      <c r="A22" s="19" t="s">
        <v>12</v>
      </c>
      <c r="B22" s="6">
        <v>25</v>
      </c>
      <c r="C22" s="6"/>
      <c r="D22" s="6">
        <v>34</v>
      </c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</row>
    <row r="23" spans="1:29" x14ac:dyDescent="0.25">
      <c r="A23" s="19" t="s">
        <v>18</v>
      </c>
      <c r="B23" s="3">
        <v>57.5</v>
      </c>
      <c r="C23" s="3">
        <v>57.5</v>
      </c>
      <c r="D23" s="3">
        <v>57.5</v>
      </c>
      <c r="R23" s="23"/>
      <c r="S23" s="34" t="s">
        <v>19</v>
      </c>
      <c r="T23" s="34"/>
      <c r="U23" s="34"/>
      <c r="V23" s="34"/>
      <c r="W23" s="34"/>
      <c r="X23" s="34"/>
      <c r="Y23" s="23"/>
      <c r="Z23" s="23"/>
      <c r="AA23" s="23"/>
      <c r="AB23" s="23"/>
      <c r="AC23" s="23"/>
    </row>
    <row r="24" spans="1:29" x14ac:dyDescent="0.25">
      <c r="A24" s="19" t="s">
        <v>13</v>
      </c>
      <c r="B24" s="27">
        <v>46</v>
      </c>
      <c r="C24" s="27">
        <v>81</v>
      </c>
      <c r="D24" s="27">
        <v>130</v>
      </c>
      <c r="R24" s="23"/>
      <c r="S24" s="23"/>
      <c r="T24" s="23"/>
      <c r="U24" s="33">
        <v>57.5</v>
      </c>
      <c r="V24" s="33"/>
      <c r="W24" s="23"/>
      <c r="X24" s="23"/>
      <c r="Y24" s="23"/>
      <c r="Z24" s="23"/>
      <c r="AA24" s="23"/>
      <c r="AB24" s="23"/>
      <c r="AC24" s="23"/>
    </row>
    <row r="25" spans="1:29" ht="15.75" thickBot="1" x14ac:dyDescent="0.3">
      <c r="A25" s="19"/>
    </row>
    <row r="26" spans="1:29" ht="16.5" thickTop="1" thickBot="1" x14ac:dyDescent="0.3">
      <c r="A26" s="19" t="s">
        <v>14</v>
      </c>
      <c r="B26" s="25">
        <f>B20+B21+B22+B23+B24</f>
        <v>158.5</v>
      </c>
      <c r="C26" s="25">
        <f t="shared" ref="C26:D26" si="0">C20+C21+C22+C23+C24</f>
        <v>164.5</v>
      </c>
      <c r="D26" s="25">
        <f t="shared" si="0"/>
        <v>253.5</v>
      </c>
      <c r="T26" s="30" t="s">
        <v>20</v>
      </c>
      <c r="U26" s="30"/>
      <c r="V26" s="30"/>
      <c r="W26" s="30"/>
      <c r="X26" s="30"/>
    </row>
    <row r="27" spans="1:29" ht="15.75" thickTop="1" x14ac:dyDescent="0.25">
      <c r="A27" s="19"/>
      <c r="U27" s="31">
        <v>82.7</v>
      </c>
      <c r="V27" s="31"/>
      <c r="W27" s="31"/>
    </row>
    <row r="28" spans="1:29" x14ac:dyDescent="0.25">
      <c r="A28" s="19"/>
      <c r="B28" s="19" t="s">
        <v>23</v>
      </c>
      <c r="C28" s="19" t="s">
        <v>24</v>
      </c>
      <c r="D28" t="s">
        <v>29</v>
      </c>
      <c r="E28" s="19" t="s">
        <v>25</v>
      </c>
      <c r="F28" s="19" t="s">
        <v>26</v>
      </c>
      <c r="G28" s="19" t="s">
        <v>27</v>
      </c>
      <c r="H28" s="19" t="s">
        <v>31</v>
      </c>
      <c r="I28" s="19"/>
      <c r="J28" s="19"/>
      <c r="K28" s="19"/>
    </row>
    <row r="29" spans="1:29" x14ac:dyDescent="0.25">
      <c r="A29" s="19"/>
      <c r="B29" s="19">
        <v>1</v>
      </c>
      <c r="C29" s="19">
        <v>2.6</v>
      </c>
      <c r="D29" s="19">
        <f>C29-1</f>
        <v>1.6</v>
      </c>
      <c r="E29" s="19"/>
      <c r="F29" s="19">
        <v>100</v>
      </c>
      <c r="G29" s="19">
        <f>F29-E29</f>
        <v>100</v>
      </c>
      <c r="H29" s="19"/>
      <c r="I29" s="19"/>
      <c r="J29" s="19"/>
      <c r="K29" s="19"/>
      <c r="T29" s="30" t="s">
        <v>22</v>
      </c>
      <c r="U29" s="30"/>
      <c r="V29" s="30"/>
      <c r="W29" s="30"/>
      <c r="X29" s="30"/>
    </row>
    <row r="30" spans="1:29" x14ac:dyDescent="0.25">
      <c r="A30" s="19"/>
      <c r="B30" s="19">
        <v>5</v>
      </c>
      <c r="C30" s="19">
        <v>4</v>
      </c>
      <c r="D30" s="19">
        <f t="shared" ref="D30:D31" si="1">C30-1</f>
        <v>3</v>
      </c>
      <c r="E30" s="19"/>
      <c r="F30" s="19">
        <v>100</v>
      </c>
      <c r="G30" s="19">
        <f t="shared" ref="G30:G31" si="2">F30-E30</f>
        <v>100</v>
      </c>
      <c r="H30" s="19"/>
      <c r="I30" s="19"/>
      <c r="J30" s="19"/>
      <c r="K30" s="19"/>
    </row>
    <row r="31" spans="1:29" x14ac:dyDescent="0.25">
      <c r="B31" s="19">
        <v>8</v>
      </c>
      <c r="C31" s="19">
        <v>8.1999999999999993</v>
      </c>
      <c r="D31" s="19">
        <f t="shared" si="1"/>
        <v>7.1999999999999993</v>
      </c>
      <c r="E31" s="19"/>
      <c r="F31" s="19">
        <v>100</v>
      </c>
      <c r="G31" s="19">
        <f t="shared" si="2"/>
        <v>100</v>
      </c>
      <c r="H31" s="19"/>
      <c r="I31" s="19"/>
      <c r="J31" s="19"/>
      <c r="K31" s="19"/>
      <c r="U31" s="31">
        <v>60</v>
      </c>
      <c r="V31" s="31"/>
      <c r="W31" s="31"/>
    </row>
    <row r="32" spans="1:29" x14ac:dyDescent="0.25">
      <c r="E32" s="19"/>
      <c r="F32" s="19"/>
      <c r="G32" s="19"/>
      <c r="H32" s="19"/>
      <c r="I32" s="19"/>
      <c r="J32" s="19"/>
      <c r="K32" s="19"/>
    </row>
    <row r="33" spans="3:5" x14ac:dyDescent="0.25">
      <c r="C33" s="30" t="s">
        <v>28</v>
      </c>
      <c r="D33" s="30"/>
      <c r="E33" s="28">
        <f>E29+E30+E31</f>
        <v>0</v>
      </c>
    </row>
  </sheetData>
  <mergeCells count="14">
    <mergeCell ref="T29:X29"/>
    <mergeCell ref="U31:W31"/>
    <mergeCell ref="C33:D33"/>
    <mergeCell ref="B1:O1"/>
    <mergeCell ref="T21:U21"/>
    <mergeCell ref="S23:X23"/>
    <mergeCell ref="U24:V24"/>
    <mergeCell ref="T26:X26"/>
    <mergeCell ref="U27:W27"/>
    <mergeCell ref="B2:C2"/>
    <mergeCell ref="D6:F6"/>
    <mergeCell ref="T14:U14"/>
    <mergeCell ref="S16:X16"/>
    <mergeCell ref="S8:Y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2019-07-22T16:09:03Z</dcterms:modified>
</cp:coreProperties>
</file>