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y\Desktop\"/>
    </mc:Choice>
  </mc:AlternateContent>
  <xr:revisionPtr revIDLastSave="0" documentId="13_ncr:1_{1A66A549-995A-4B9A-A6FD-44A89446B65B}" xr6:coauthVersionLast="45" xr6:coauthVersionMax="45" xr10:uidLastSave="{00000000-0000-0000-0000-000000000000}"/>
  <bookViews>
    <workbookView xWindow="2475" yWindow="1530" windowWidth="16830" windowHeight="13485" xr2:uid="{00000000-000D-0000-FFFF-FFFF00000000}"/>
  </bookViews>
  <sheets>
    <sheet name="COURSES" sheetId="1" r:id="rId1"/>
    <sheet name="Liste des courses" sheetId="3" r:id="rId2"/>
    <sheet name="Objectif" sheetId="4" r:id="rId3"/>
  </sheets>
  <definedNames>
    <definedName name="liste">COURSES!$U$4:$W$19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5" i="4" l="1"/>
  <c r="D19" i="4" s="1"/>
  <c r="F7" i="4"/>
  <c r="F13" i="4" s="1"/>
  <c r="F15" i="4" s="1"/>
  <c r="F17" i="4" s="1"/>
  <c r="B28" i="4" s="1"/>
  <c r="B30" i="4" l="1"/>
  <c r="L2" i="1"/>
  <c r="M12" i="1" l="1"/>
  <c r="M11" i="1"/>
  <c r="P2" i="1" l="1"/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M8" i="1" l="1"/>
  <c r="M9" i="1"/>
  <c r="M10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6" i="1"/>
  <c r="M5" i="1"/>
  <c r="M7" i="1"/>
  <c r="L4" i="1"/>
  <c r="M4" i="1" s="1"/>
  <c r="C2" i="1" l="1"/>
</calcChain>
</file>

<file path=xl/sharedStrings.xml><?xml version="1.0" encoding="utf-8"?>
<sst xmlns="http://schemas.openxmlformats.org/spreadsheetml/2006/main" count="346" uniqueCount="175">
  <si>
    <t>Bénéfice</t>
  </si>
  <si>
    <t>Bilan</t>
  </si>
  <si>
    <t>mise</t>
  </si>
  <si>
    <t>RxCx</t>
  </si>
  <si>
    <t>Heure</t>
  </si>
  <si>
    <t>OVER</t>
  </si>
  <si>
    <t>SP</t>
  </si>
  <si>
    <t>gagner</t>
  </si>
  <si>
    <t>gain</t>
  </si>
  <si>
    <t>Cote</t>
  </si>
  <si>
    <t>Rapport</t>
  </si>
  <si>
    <t>Plat</t>
  </si>
  <si>
    <t>R1C1</t>
  </si>
  <si>
    <t>Attelé</t>
  </si>
  <si>
    <t>R1C2</t>
  </si>
  <si>
    <t>R1C3</t>
  </si>
  <si>
    <t>Monté</t>
  </si>
  <si>
    <t>R1C4</t>
  </si>
  <si>
    <t>R1C5</t>
  </si>
  <si>
    <t>R1C6</t>
  </si>
  <si>
    <t>R1C7</t>
  </si>
  <si>
    <t>R1C8</t>
  </si>
  <si>
    <t>R2C1</t>
  </si>
  <si>
    <t>R2C2</t>
  </si>
  <si>
    <t>R2C3</t>
  </si>
  <si>
    <t>R2C4</t>
  </si>
  <si>
    <t>R2C5</t>
  </si>
  <si>
    <t>R2C6</t>
  </si>
  <si>
    <t>R3C2</t>
  </si>
  <si>
    <t>R3C3</t>
  </si>
  <si>
    <t>R3C4</t>
  </si>
  <si>
    <t>R4C1</t>
  </si>
  <si>
    <t>R4C2</t>
  </si>
  <si>
    <t>R4C3</t>
  </si>
  <si>
    <t>R4C4</t>
  </si>
  <si>
    <t>R4C5</t>
  </si>
  <si>
    <t>18H45</t>
  </si>
  <si>
    <t>R4C6</t>
  </si>
  <si>
    <t>19H15</t>
  </si>
  <si>
    <t>R4C7</t>
  </si>
  <si>
    <t>19H45</t>
  </si>
  <si>
    <t>R4C8</t>
  </si>
  <si>
    <t>20H15</t>
  </si>
  <si>
    <t>R5C1</t>
  </si>
  <si>
    <t>R5C2</t>
  </si>
  <si>
    <t>R5C3</t>
  </si>
  <si>
    <t>R5C4</t>
  </si>
  <si>
    <t>R5C5</t>
  </si>
  <si>
    <t>R5C6</t>
  </si>
  <si>
    <t>19H00</t>
  </si>
  <si>
    <t>19H30</t>
  </si>
  <si>
    <t>20H00</t>
  </si>
  <si>
    <t>20H30</t>
  </si>
  <si>
    <t>2400m</t>
  </si>
  <si>
    <t>Allocations</t>
  </si>
  <si>
    <t>VINCENNES</t>
  </si>
  <si>
    <t>2700m</t>
  </si>
  <si>
    <t>2175m</t>
  </si>
  <si>
    <t>2850m</t>
  </si>
  <si>
    <t>2200m</t>
  </si>
  <si>
    <t>R3C1</t>
  </si>
  <si>
    <t>1800m</t>
  </si>
  <si>
    <t>2150m</t>
  </si>
  <si>
    <t>R5C7</t>
  </si>
  <si>
    <t>14H00</t>
  </si>
  <si>
    <t>PRIX-EMMANUEL-MARGOUTY</t>
  </si>
  <si>
    <t>14H35</t>
  </si>
  <si>
    <t>PRIX-JULES-LEMONNIER</t>
  </si>
  <si>
    <t>15H15</t>
  </si>
  <si>
    <t>PRIX-DE-STRASBOURG (Quinte)</t>
  </si>
  <si>
    <t>15H50</t>
  </si>
  <si>
    <t>PRIX-CONSTANT-HERVIEU (Pick5)</t>
  </si>
  <si>
    <t>16H25</t>
  </si>
  <si>
    <t>PRIX-DE-LUYNES (Pick5)</t>
  </si>
  <si>
    <t>17H00</t>
  </si>
  <si>
    <t>PRIX-DE-NEUILLE-PONT-PIERRE</t>
  </si>
  <si>
    <t>17H35</t>
  </si>
  <si>
    <t>PRIX-D-ISPAGNAC</t>
  </si>
  <si>
    <t>18H10</t>
  </si>
  <si>
    <t>PRIX-DE-FOUGERES</t>
  </si>
  <si>
    <t>R1C9</t>
  </si>
  <si>
    <t>PRIX-DE-VIENNE</t>
  </si>
  <si>
    <t>11H00</t>
  </si>
  <si>
    <t>KUURNE</t>
  </si>
  <si>
    <t>PRIX-JAZZ-HALEBEEK-BELGIQUE</t>
  </si>
  <si>
    <t>2300m</t>
  </si>
  <si>
    <t>11H30</t>
  </si>
  <si>
    <t>PRIX-ESPOIR-BELGIQUE</t>
  </si>
  <si>
    <t>12H00</t>
  </si>
  <si>
    <t>PRIX-GRACE-VAN-ARPOEL-BELGIQUE</t>
  </si>
  <si>
    <t>12H30</t>
  </si>
  <si>
    <t>PRIX-SOLIDORA-BELGIQUE</t>
  </si>
  <si>
    <t>13H00</t>
  </si>
  <si>
    <t>PRIX-OLYMPIC-PRESTIGE-BELGIQUE</t>
  </si>
  <si>
    <t>13H30</t>
  </si>
  <si>
    <t>PRIX-VICNAM-VO-BELGIQUE</t>
  </si>
  <si>
    <t>11H45</t>
  </si>
  <si>
    <t>PAU</t>
  </si>
  <si>
    <t>PRIX-LOUIS-SALLENAVE</t>
  </si>
  <si>
    <t>3900m</t>
  </si>
  <si>
    <t>Steeple</t>
  </si>
  <si>
    <t>12H15</t>
  </si>
  <si>
    <t>PRIX-CHARLES-DAGUILHON-PUJOL</t>
  </si>
  <si>
    <t>3400m</t>
  </si>
  <si>
    <t>12H45</t>
  </si>
  <si>
    <t>PRIX-D-ARUDY</t>
  </si>
  <si>
    <t>13H15</t>
  </si>
  <si>
    <t>PRIX-DE-BIELLE</t>
  </si>
  <si>
    <t>3500m</t>
  </si>
  <si>
    <t>Haies</t>
  </si>
  <si>
    <t>R3C5</t>
  </si>
  <si>
    <t>13H45</t>
  </si>
  <si>
    <t>PRIX-D-IDRON</t>
  </si>
  <si>
    <t>R3C6</t>
  </si>
  <si>
    <t>14H17</t>
  </si>
  <si>
    <t>PRIX-DE-MONEIN</t>
  </si>
  <si>
    <t>R3C7</t>
  </si>
  <si>
    <t>14H52</t>
  </si>
  <si>
    <t>PRIX-DE-MEILLON</t>
  </si>
  <si>
    <t>R3C8</t>
  </si>
  <si>
    <t>15H32</t>
  </si>
  <si>
    <t>PRIX-DE-LEMBEYE</t>
  </si>
  <si>
    <t>3800m</t>
  </si>
  <si>
    <t>R3C9</t>
  </si>
  <si>
    <t>16H07</t>
  </si>
  <si>
    <t>PRIX-DE-BORDES</t>
  </si>
  <si>
    <t>16H42</t>
  </si>
  <si>
    <t>CAGNESMER</t>
  </si>
  <si>
    <t>PRIX-DES-SAPINS</t>
  </si>
  <si>
    <t>2925m</t>
  </si>
  <si>
    <t>17H17</t>
  </si>
  <si>
    <t>PRIX-AMYOT</t>
  </si>
  <si>
    <t>17H52</t>
  </si>
  <si>
    <t>GRAND-PRIX-DE-NOEL</t>
  </si>
  <si>
    <t>18H27</t>
  </si>
  <si>
    <t>PRIX-DES-BREHEA</t>
  </si>
  <si>
    <t>PRIX-DES-CORYPHA</t>
  </si>
  <si>
    <t>PRIX-DES-SANTONS</t>
  </si>
  <si>
    <t>PRIX-DE-LA-VALLEE-DES-MERVEILLES</t>
  </si>
  <si>
    <t>PRIX-DE-SAINT-JEANNET</t>
  </si>
  <si>
    <t>LIMA</t>
  </si>
  <si>
    <t>HANDICAP-1000</t>
  </si>
  <si>
    <t>1000m</t>
  </si>
  <si>
    <t>HANDICAP-1300</t>
  </si>
  <si>
    <t>1300m</t>
  </si>
  <si>
    <t>CONDITION-1400</t>
  </si>
  <si>
    <t>1400m</t>
  </si>
  <si>
    <t>20H45</t>
  </si>
  <si>
    <t>HANDICAP-DIRT</t>
  </si>
  <si>
    <t>21H12</t>
  </si>
  <si>
    <t>HANDICAP-OPEN</t>
  </si>
  <si>
    <t>21H39</t>
  </si>
  <si>
    <t>HANDICAP-3YO-&amp;-UP</t>
  </si>
  <si>
    <t>22H06</t>
  </si>
  <si>
    <t>CONDITION-1000</t>
  </si>
  <si>
    <t xml:space="preserve">BIEN DEFINIR SON PROJET </t>
  </si>
  <si>
    <t>Etapes</t>
  </si>
  <si>
    <t>Libellé</t>
  </si>
  <si>
    <t>Valeur Libellé</t>
  </si>
  <si>
    <t>Calcul commenté</t>
  </si>
  <si>
    <t>Nombre de courses par jour</t>
  </si>
  <si>
    <t>Nombre de jours par semaine</t>
  </si>
  <si>
    <t>où je suis disponible</t>
  </si>
  <si>
    <t>Total nombre de courses par</t>
  </si>
  <si>
    <t>semaine</t>
  </si>
  <si>
    <t>Nombre de semaines dans</t>
  </si>
  <si>
    <t>l’année</t>
  </si>
  <si>
    <t>Total des courses pour l’année</t>
  </si>
  <si>
    <t>34% gagnants</t>
  </si>
  <si>
    <t>Profit par cheval : PPCH</t>
  </si>
  <si>
    <t>Salaire du mois</t>
  </si>
  <si>
    <t>combien je veut gagner a l'année</t>
  </si>
  <si>
    <t>Salaire à la semaine</t>
  </si>
  <si>
    <t>Capital nécessaire</t>
  </si>
  <si>
    <t>Gagner Par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</si>
</sst>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164" formatCode="#,##0.00\ &quot;€&quot;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gradientFill>
        <stop position="0">
          <color rgb="FFFF0000"/>
        </stop>
        <stop position="1">
          <color theme="1"/>
        </stop>
      </gradientFill>
    </fill>
    <fill>
      <patternFill patternType="solid">
        <fgColor rgb="FFFFFF00"/>
        <bgColor auto="1"/>
      </patternFill>
    </fill>
    <fill>
      <patternFill patternType="solid">
        <fgColor rgb="FFA5A5A5"/>
      </patternFill>
    </fill>
    <fill>
      <patternFill patternType="solid">
        <fgColor theme="0"/>
        <bgColor auto="1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</fills>
  <borders count="6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/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medium">
        <color rgb="FF0000FF"/>
      </top>
      <bottom/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medium">
        <color rgb="FF0000FF"/>
      </left>
      <right style="thin">
        <color rgb="FF7F7F7F"/>
      </right>
      <top style="medium">
        <color rgb="FF0000FF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rgb="FF3333FF"/>
      </left>
      <right/>
      <top style="medium">
        <color rgb="FF3333FF"/>
      </top>
      <bottom style="medium">
        <color rgb="FF0000FF"/>
      </bottom>
      <diagonal/>
    </border>
    <border>
      <left/>
      <right/>
      <top style="medium">
        <color rgb="FF3333FF"/>
      </top>
      <bottom style="medium">
        <color rgb="FF0000FF"/>
      </bottom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medium">
        <color rgb="FF0000FF"/>
      </bottom>
      <diagonal/>
    </border>
    <border>
      <left/>
      <right/>
      <top style="medium">
        <color rgb="FF3333FF"/>
      </top>
      <bottom/>
      <diagonal/>
    </border>
    <border>
      <left style="medium">
        <color rgb="FF3333FF"/>
      </left>
      <right style="medium">
        <color rgb="FF0000FF"/>
      </right>
      <top style="medium">
        <color rgb="FF3333FF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0000FF"/>
      </left>
      <right style="medium">
        <color auto="1"/>
      </right>
      <top style="thick">
        <color rgb="FF0000FF"/>
      </top>
      <bottom style="double">
        <color auto="1"/>
      </bottom>
      <diagonal/>
    </border>
    <border>
      <left/>
      <right/>
      <top style="thick">
        <color rgb="FF0000FF"/>
      </top>
      <bottom style="double">
        <color auto="1"/>
      </bottom>
      <diagonal/>
    </border>
    <border>
      <left style="double">
        <color auto="1"/>
      </left>
      <right/>
      <top style="thick">
        <color rgb="FF0000FF"/>
      </top>
      <bottom style="double">
        <color auto="1"/>
      </bottom>
      <diagonal/>
    </border>
    <border>
      <left/>
      <right style="double">
        <color auto="1"/>
      </right>
      <top style="thick">
        <color rgb="FF0000FF"/>
      </top>
      <bottom style="double">
        <color auto="1"/>
      </bottom>
      <diagonal/>
    </border>
    <border>
      <left/>
      <right style="thick">
        <color rgb="FF0000FF"/>
      </right>
      <top style="thick">
        <color rgb="FF0000FF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ck">
        <color rgb="FF0000FF"/>
      </right>
      <top style="double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thick">
        <color rgb="FF0000FF"/>
      </right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rgb="FF0000FF"/>
      </right>
      <top/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/>
      <right/>
      <top style="medium">
        <color auto="1"/>
      </top>
      <bottom style="double">
        <color auto="1"/>
      </bottom>
      <diagonal/>
    </border>
    <border>
      <left style="double">
        <color auto="1"/>
      </left>
      <right/>
      <top style="medium">
        <color auto="1"/>
      </top>
      <bottom style="double">
        <color auto="1"/>
      </bottom>
      <diagonal/>
    </border>
    <border>
      <left/>
      <right style="double">
        <color auto="1"/>
      </right>
      <top style="medium">
        <color auto="1"/>
      </top>
      <bottom style="double">
        <color auto="1"/>
      </bottom>
      <diagonal/>
    </border>
    <border>
      <left/>
      <right style="thick">
        <color rgb="FF0000FF"/>
      </right>
      <top style="medium">
        <color auto="1"/>
      </top>
      <bottom style="double">
        <color auto="1"/>
      </bottom>
      <diagonal/>
    </border>
    <border>
      <left style="thick">
        <color rgb="FF0000FF"/>
      </left>
      <right style="medium">
        <color auto="1"/>
      </right>
      <top style="double">
        <color auto="1"/>
      </top>
      <bottom style="thick">
        <color rgb="FF0000FF"/>
      </bottom>
      <diagonal/>
    </border>
    <border>
      <left style="medium">
        <color auto="1"/>
      </left>
      <right/>
      <top style="double">
        <color auto="1"/>
      </top>
      <bottom style="thick">
        <color rgb="FF0000FF"/>
      </bottom>
      <diagonal/>
    </border>
    <border>
      <left/>
      <right/>
      <top style="double">
        <color auto="1"/>
      </top>
      <bottom style="thick">
        <color rgb="FF0000FF"/>
      </bottom>
      <diagonal/>
    </border>
    <border>
      <left/>
      <right style="double">
        <color auto="1"/>
      </right>
      <top style="double">
        <color auto="1"/>
      </top>
      <bottom style="thick">
        <color rgb="FF0000FF"/>
      </bottom>
      <diagonal/>
    </border>
    <border>
      <left style="double">
        <color auto="1"/>
      </left>
      <right/>
      <top style="double">
        <color auto="1"/>
      </top>
      <bottom style="thick">
        <color rgb="FF0000FF"/>
      </bottom>
      <diagonal/>
    </border>
    <border>
      <left/>
      <right style="thick">
        <color rgb="FF0000FF"/>
      </right>
      <top style="double">
        <color auto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thick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</borders>
  <cellStyleXfs count="5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10" fillId="0" borderId="0" applyNumberFormat="0" applyFill="0" applyBorder="0" applyAlignment="0" applyProtection="0"/>
    <xf numFmtId="0" fontId="11" fillId="9" borderId="12" applyNumberFormat="0" applyAlignment="0" applyProtection="0"/>
  </cellStyleXfs>
  <cellXfs count="135">
    <xf numFmtId="0" fontId="0" fillId="0" borderId="0" xfId="0"/>
    <xf numFmtId="0" fontId="6" fillId="3" borderId="0" xfId="0" applyFont="1" applyFill="1" applyAlignment="1" applyProtection="1">
      <alignment horizontal="center" vertical="center"/>
      <protection hidden="1"/>
    </xf>
    <xf numFmtId="6" fontId="0" fillId="0" borderId="0" xfId="0" applyNumberFormat="1"/>
    <xf numFmtId="0" fontId="0" fillId="0" borderId="8" xfId="0" applyBorder="1" applyAlignment="1">
      <alignment horizontal="center"/>
    </xf>
    <xf numFmtId="0" fontId="1" fillId="2" borderId="2" xfId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0" fontId="0" fillId="7" borderId="0" xfId="0" applyFill="1" applyProtection="1">
      <protection locked="0"/>
    </xf>
    <xf numFmtId="0" fontId="6" fillId="3" borderId="0" xfId="0" applyFont="1" applyFill="1" applyAlignment="1" applyProtection="1">
      <alignment horizontal="center" vertical="center"/>
      <protection locked="0"/>
    </xf>
    <xf numFmtId="0" fontId="3" fillId="8" borderId="11" xfId="2" applyFont="1" applyFill="1" applyBorder="1" applyAlignment="1" applyProtection="1">
      <alignment horizontal="center" vertical="center"/>
      <protection locked="0"/>
    </xf>
    <xf numFmtId="0" fontId="10" fillId="8" borderId="5" xfId="3" applyFill="1" applyBorder="1" applyAlignment="1" applyProtection="1">
      <alignment horizontal="center" vertical="center"/>
      <protection locked="0"/>
    </xf>
    <xf numFmtId="0" fontId="3" fillId="8" borderId="5" xfId="1" applyFont="1" applyFill="1" applyBorder="1" applyAlignment="1" applyProtection="1">
      <alignment horizontal="center" vertical="center"/>
      <protection locked="0"/>
    </xf>
    <xf numFmtId="0" fontId="3" fillId="8" borderId="4" xfId="1" applyFont="1" applyFill="1" applyBorder="1" applyAlignment="1" applyProtection="1">
      <alignment horizontal="center" vertical="center"/>
      <protection locked="0"/>
    </xf>
    <xf numFmtId="0" fontId="3" fillId="8" borderId="6" xfId="1" applyFont="1" applyFill="1" applyBorder="1" applyAlignment="1" applyProtection="1">
      <alignment horizontal="center" vertical="center"/>
      <protection locked="0"/>
    </xf>
    <xf numFmtId="14" fontId="4" fillId="4" borderId="0" xfId="0" applyNumberFormat="1" applyFont="1" applyFill="1" applyAlignment="1" applyProtection="1">
      <alignment horizontal="center" vertical="center"/>
      <protection locked="0"/>
    </xf>
    <xf numFmtId="0" fontId="1" fillId="5" borderId="2" xfId="1" applyFill="1" applyAlignment="1" applyProtection="1">
      <alignment horizontal="center" vertical="center"/>
      <protection locked="0"/>
    </xf>
    <xf numFmtId="0" fontId="1" fillId="6" borderId="2" xfId="1" applyFill="1" applyAlignment="1" applyProtection="1">
      <alignment horizontal="center" vertical="center"/>
      <protection locked="0"/>
    </xf>
    <xf numFmtId="0" fontId="1" fillId="0" borderId="9" xfId="1" applyFill="1" applyBorder="1" applyAlignment="1" applyProtection="1">
      <alignment horizontal="center" vertical="center"/>
      <protection locked="0"/>
    </xf>
    <xf numFmtId="0" fontId="1" fillId="0" borderId="2" xfId="1" applyFill="1" applyBorder="1" applyAlignment="1" applyProtection="1">
      <alignment horizontal="center" vertical="center"/>
      <protection locked="0"/>
    </xf>
    <xf numFmtId="0" fontId="1" fillId="5" borderId="2" xfId="1" applyFill="1" applyBorder="1" applyAlignment="1" applyProtection="1">
      <alignment horizontal="center" vertical="center"/>
      <protection locked="0"/>
    </xf>
    <xf numFmtId="2" fontId="1" fillId="5" borderId="2" xfId="1" applyNumberFormat="1" applyFill="1" applyBorder="1" applyAlignment="1" applyProtection="1">
      <alignment horizontal="center" vertical="center"/>
      <protection locked="0"/>
    </xf>
    <xf numFmtId="2" fontId="1" fillId="5" borderId="2" xfId="1" applyNumberFormat="1" applyFill="1" applyAlignment="1" applyProtection="1">
      <alignment horizontal="center" vertical="center"/>
      <protection locked="0"/>
    </xf>
    <xf numFmtId="0" fontId="8" fillId="5" borderId="2" xfId="1" applyFont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 vertical="center"/>
      <protection locked="0"/>
    </xf>
    <xf numFmtId="0" fontId="1" fillId="3" borderId="2" xfId="1" applyFill="1" applyAlignment="1" applyProtection="1">
      <alignment horizontal="center" vertical="center"/>
      <protection locked="0"/>
    </xf>
    <xf numFmtId="0" fontId="1" fillId="5" borderId="2" xfId="1" applyNumberFormat="1" applyFill="1" applyBorder="1" applyAlignment="1" applyProtection="1">
      <alignment horizontal="center"/>
      <protection locked="0"/>
    </xf>
    <xf numFmtId="2" fontId="1" fillId="5" borderId="2" xfId="1" applyNumberFormat="1" applyFill="1" applyBorder="1" applyAlignment="1" applyProtection="1">
      <alignment horizontal="center"/>
      <protection locked="0"/>
    </xf>
    <xf numFmtId="0" fontId="1" fillId="0" borderId="10" xfId="1" applyFill="1" applyBorder="1" applyAlignment="1" applyProtection="1">
      <alignment horizontal="center" vertical="center"/>
      <protection locked="0"/>
    </xf>
    <xf numFmtId="0" fontId="1" fillId="0" borderId="7" xfId="1" applyFill="1" applyBorder="1" applyAlignment="1" applyProtection="1">
      <alignment horizontal="center" vertical="center"/>
      <protection locked="0"/>
    </xf>
    <xf numFmtId="0" fontId="1" fillId="5" borderId="7" xfId="1" applyFill="1" applyBorder="1" applyAlignment="1" applyProtection="1">
      <alignment horizontal="center" vertical="center"/>
      <protection locked="0"/>
    </xf>
    <xf numFmtId="0" fontId="1" fillId="5" borderId="7" xfId="1" applyNumberFormat="1" applyFill="1" applyBorder="1" applyAlignment="1" applyProtection="1">
      <alignment horizontal="center" vertical="center"/>
      <protection locked="0"/>
    </xf>
    <xf numFmtId="2" fontId="1" fillId="5" borderId="7" xfId="1" applyNumberForma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/>
      <protection locked="0"/>
    </xf>
    <xf numFmtId="6" fontId="0" fillId="5" borderId="0" xfId="0" applyNumberFormat="1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4" fontId="1" fillId="5" borderId="2" xfId="1" applyNumberFormat="1" applyFill="1" applyBorder="1" applyAlignment="1" applyProtection="1">
      <alignment horizontal="center" vertical="center"/>
      <protection hidden="1"/>
    </xf>
    <xf numFmtId="164" fontId="1" fillId="5" borderId="2" xfId="1" applyNumberFormat="1" applyFill="1" applyBorder="1" applyAlignment="1" applyProtection="1">
      <alignment horizontal="center" vertical="center"/>
      <protection hidden="1"/>
    </xf>
    <xf numFmtId="6" fontId="0" fillId="0" borderId="8" xfId="0" applyNumberFormat="1" applyBorder="1" applyAlignment="1">
      <alignment horizontal="center"/>
    </xf>
    <xf numFmtId="6" fontId="0" fillId="3" borderId="8" xfId="0" applyNumberFormat="1" applyFill="1" applyBorder="1" applyAlignment="1">
      <alignment horizontal="center"/>
    </xf>
    <xf numFmtId="2" fontId="11" fillId="4" borderId="2" xfId="1" applyNumberFormat="1" applyFont="1" applyFill="1" applyBorder="1" applyAlignment="1" applyProtection="1">
      <alignment horizontal="center" vertical="center"/>
      <protection locked="0"/>
    </xf>
    <xf numFmtId="2" fontId="11" fillId="4" borderId="7" xfId="1" applyNumberFormat="1" applyFont="1" applyFill="1" applyBorder="1" applyAlignment="1" applyProtection="1">
      <alignment horizontal="center" vertical="center"/>
      <protection locked="0"/>
    </xf>
    <xf numFmtId="0" fontId="7" fillId="3" borderId="0" xfId="0" applyFont="1" applyFill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2" fontId="5" fillId="3" borderId="14" xfId="0" applyNumberFormat="1" applyFont="1" applyFill="1" applyBorder="1" applyAlignment="1" applyProtection="1">
      <alignment horizontal="center" vertical="center"/>
      <protection hidden="1"/>
    </xf>
    <xf numFmtId="0" fontId="9" fillId="10" borderId="15" xfId="0" applyFont="1" applyFill="1" applyBorder="1" applyAlignment="1" applyProtection="1">
      <alignment vertical="center"/>
      <protection locked="0"/>
    </xf>
    <xf numFmtId="0" fontId="9" fillId="10" borderId="16" xfId="0" applyFont="1" applyFill="1" applyBorder="1" applyAlignment="1" applyProtection="1">
      <alignment vertical="center"/>
      <protection locked="0"/>
    </xf>
    <xf numFmtId="0" fontId="1" fillId="5" borderId="13" xfId="1" applyFill="1" applyBorder="1" applyAlignment="1" applyProtection="1">
      <alignment horizontal="center" vertical="center"/>
      <protection locked="0"/>
    </xf>
    <xf numFmtId="2" fontId="1" fillId="5" borderId="13" xfId="1" applyNumberFormat="1" applyFill="1" applyBorder="1" applyAlignment="1" applyProtection="1">
      <alignment horizontal="center" vertical="center"/>
      <protection locked="0"/>
    </xf>
    <xf numFmtId="0" fontId="3" fillId="8" borderId="17" xfId="1" applyFont="1" applyFill="1" applyBorder="1" applyAlignment="1" applyProtection="1">
      <alignment horizontal="center" vertical="center"/>
      <protection locked="0"/>
    </xf>
    <xf numFmtId="0" fontId="9" fillId="10" borderId="18" xfId="0" applyFont="1" applyFill="1" applyBorder="1" applyAlignment="1" applyProtection="1">
      <alignment vertical="center"/>
      <protection locked="0"/>
    </xf>
    <xf numFmtId="0" fontId="9" fillId="10" borderId="19" xfId="0" applyFont="1" applyFill="1" applyBorder="1" applyAlignment="1" applyProtection="1">
      <alignment vertical="center"/>
      <protection locked="0"/>
    </xf>
    <xf numFmtId="0" fontId="0" fillId="5" borderId="0" xfId="0" applyFill="1"/>
    <xf numFmtId="0" fontId="3" fillId="11" borderId="20" xfId="0" applyFont="1" applyFill="1" applyBorder="1" applyAlignment="1">
      <alignment horizontal="center" vertical="center"/>
    </xf>
    <xf numFmtId="0" fontId="3" fillId="11" borderId="21" xfId="0" applyFont="1" applyFill="1" applyBorder="1" applyAlignment="1">
      <alignment horizontal="center" vertical="center"/>
    </xf>
    <xf numFmtId="0" fontId="3" fillId="11" borderId="22" xfId="0" applyFont="1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/>
    </xf>
    <xf numFmtId="0" fontId="0" fillId="5" borderId="25" xfId="0" applyFill="1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5" borderId="27" xfId="0" applyFill="1" applyBorder="1" applyAlignment="1">
      <alignment horizontal="center"/>
    </xf>
    <xf numFmtId="0" fontId="0" fillId="5" borderId="28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/>
    </xf>
    <xf numFmtId="0" fontId="0" fillId="11" borderId="30" xfId="0" applyFill="1" applyBorder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29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/>
    </xf>
    <xf numFmtId="0" fontId="0" fillId="5" borderId="31" xfId="0" applyFill="1" applyBorder="1" applyAlignment="1">
      <alignment horizontal="center"/>
    </xf>
    <xf numFmtId="0" fontId="0" fillId="5" borderId="32" xfId="0" applyFill="1" applyBorder="1" applyAlignment="1">
      <alignment horizontal="center"/>
    </xf>
    <xf numFmtId="0" fontId="0" fillId="5" borderId="34" xfId="0" applyFill="1" applyBorder="1" applyAlignment="1">
      <alignment horizontal="center" vertical="center"/>
    </xf>
    <xf numFmtId="0" fontId="0" fillId="5" borderId="35" xfId="0" applyFill="1" applyBorder="1" applyAlignment="1">
      <alignment horizontal="center" vertical="center"/>
    </xf>
    <xf numFmtId="0" fontId="0" fillId="11" borderId="36" xfId="0" applyFill="1" applyBorder="1" applyAlignment="1">
      <alignment horizontal="center" vertical="center"/>
    </xf>
    <xf numFmtId="0" fontId="0" fillId="11" borderId="37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3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/>
    </xf>
    <xf numFmtId="0" fontId="0" fillId="11" borderId="40" xfId="0" applyFill="1" applyBorder="1" applyAlignment="1">
      <alignment horizontal="center" vertical="center"/>
    </xf>
    <xf numFmtId="0" fontId="0" fillId="11" borderId="41" xfId="0" applyFill="1" applyBorder="1" applyAlignment="1">
      <alignment horizontal="center" vertical="center"/>
    </xf>
    <xf numFmtId="0" fontId="0" fillId="5" borderId="40" xfId="0" applyFill="1" applyBorder="1" applyAlignment="1">
      <alignment horizontal="center"/>
    </xf>
    <xf numFmtId="0" fontId="0" fillId="5" borderId="42" xfId="0" applyFill="1" applyBorder="1" applyAlignment="1">
      <alignment horizontal="center"/>
    </xf>
    <xf numFmtId="0" fontId="0" fillId="5" borderId="36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/>
    </xf>
    <xf numFmtId="0" fontId="0" fillId="5" borderId="43" xfId="0" applyFill="1" applyBorder="1" applyAlignment="1">
      <alignment horizontal="center" vertical="center"/>
    </xf>
    <xf numFmtId="0" fontId="0" fillId="5" borderId="44" xfId="0" applyFill="1" applyBorder="1" applyAlignment="1">
      <alignment horizontal="center"/>
    </xf>
    <xf numFmtId="3" fontId="0" fillId="5" borderId="45" xfId="0" applyNumberFormat="1" applyFill="1" applyBorder="1" applyAlignment="1">
      <alignment horizontal="center"/>
    </xf>
    <xf numFmtId="3" fontId="0" fillId="5" borderId="46" xfId="0" applyNumberFormat="1" applyFill="1" applyBorder="1" applyAlignment="1">
      <alignment horizontal="center"/>
    </xf>
    <xf numFmtId="0" fontId="0" fillId="5" borderId="45" xfId="0" applyFill="1" applyBorder="1" applyAlignment="1">
      <alignment horizontal="center"/>
    </xf>
    <xf numFmtId="0" fontId="0" fillId="5" borderId="47" xfId="0" applyFill="1" applyBorder="1" applyAlignment="1">
      <alignment horizontal="center"/>
    </xf>
    <xf numFmtId="0" fontId="0" fillId="5" borderId="28" xfId="0" applyFill="1" applyBorder="1"/>
    <xf numFmtId="0" fontId="0" fillId="5" borderId="29" xfId="0" applyFill="1" applyBorder="1"/>
    <xf numFmtId="0" fontId="0" fillId="5" borderId="30" xfId="0" applyFill="1" applyBorder="1"/>
    <xf numFmtId="0" fontId="0" fillId="5" borderId="31" xfId="0" applyFill="1" applyBorder="1"/>
    <xf numFmtId="0" fontId="0" fillId="5" borderId="32" xfId="0" applyFill="1" applyBorder="1"/>
    <xf numFmtId="0" fontId="0" fillId="5" borderId="48" xfId="0" applyFill="1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5" borderId="50" xfId="0" applyFill="1" applyBorder="1" applyAlignment="1">
      <alignment horizontal="center" vertical="center"/>
    </xf>
    <xf numFmtId="0" fontId="0" fillId="5" borderId="51" xfId="0" applyFill="1" applyBorder="1" applyAlignment="1">
      <alignment horizontal="center" vertical="center"/>
    </xf>
    <xf numFmtId="165" fontId="11" fillId="12" borderId="52" xfId="0" applyNumberFormat="1" applyFont="1" applyFill="1" applyBorder="1" applyAlignment="1">
      <alignment horizontal="center" vertical="center"/>
    </xf>
    <xf numFmtId="165" fontId="11" fillId="12" borderId="51" xfId="0" applyNumberFormat="1" applyFont="1" applyFill="1" applyBorder="1" applyAlignment="1">
      <alignment horizontal="center" vertical="center"/>
    </xf>
    <xf numFmtId="0" fontId="0" fillId="5" borderId="52" xfId="0" applyFill="1" applyBorder="1" applyAlignment="1">
      <alignment horizontal="center" vertical="center"/>
    </xf>
    <xf numFmtId="0" fontId="0" fillId="5" borderId="53" xfId="0" applyFill="1" applyBorder="1" applyAlignment="1">
      <alignment horizontal="center" vertical="center"/>
    </xf>
    <xf numFmtId="0" fontId="3" fillId="11" borderId="54" xfId="0" applyFont="1" applyFill="1" applyBorder="1" applyAlignment="1">
      <alignment horizontal="center" vertical="center"/>
    </xf>
    <xf numFmtId="0" fontId="3" fillId="11" borderId="55" xfId="0" applyFont="1" applyFill="1" applyBorder="1" applyAlignment="1">
      <alignment horizontal="center" vertical="center"/>
    </xf>
    <xf numFmtId="165" fontId="0" fillId="5" borderId="55" xfId="0" applyNumberFormat="1" applyFill="1" applyBorder="1" applyAlignment="1">
      <alignment horizontal="center" vertical="center"/>
    </xf>
    <xf numFmtId="0" fontId="0" fillId="5" borderId="56" xfId="0" applyFill="1" applyBorder="1"/>
    <xf numFmtId="0" fontId="0" fillId="5" borderId="57" xfId="0" applyFill="1" applyBorder="1"/>
    <xf numFmtId="0" fontId="3" fillId="11" borderId="58" xfId="0" applyFont="1" applyFill="1" applyBorder="1" applyAlignment="1">
      <alignment horizontal="center" vertical="center"/>
    </xf>
    <xf numFmtId="0" fontId="3" fillId="11" borderId="59" xfId="0" applyFont="1" applyFill="1" applyBorder="1" applyAlignment="1">
      <alignment horizontal="center" vertical="center"/>
    </xf>
    <xf numFmtId="0" fontId="3" fillId="11" borderId="60" xfId="0" applyFont="1" applyFill="1" applyBorder="1" applyAlignment="1">
      <alignment horizontal="center" vertical="center"/>
    </xf>
    <xf numFmtId="165" fontId="0" fillId="5" borderId="58" xfId="0" applyNumberFormat="1" applyFill="1" applyBorder="1" applyAlignment="1">
      <alignment horizontal="center" vertical="center"/>
    </xf>
    <xf numFmtId="165" fontId="0" fillId="5" borderId="59" xfId="0" applyNumberFormat="1" applyFill="1" applyBorder="1" applyAlignment="1">
      <alignment horizontal="center" vertical="center"/>
    </xf>
    <xf numFmtId="165" fontId="0" fillId="5" borderId="60" xfId="0" applyNumberFormat="1" applyFill="1" applyBorder="1" applyAlignment="1">
      <alignment horizontal="center" vertical="center"/>
    </xf>
    <xf numFmtId="0" fontId="0" fillId="5" borderId="58" xfId="0" applyFill="1" applyBorder="1" applyAlignment="1">
      <alignment horizontal="center"/>
    </xf>
    <xf numFmtId="0" fontId="0" fillId="5" borderId="59" xfId="0" applyFill="1" applyBorder="1" applyAlignment="1">
      <alignment horizontal="center"/>
    </xf>
    <xf numFmtId="0" fontId="0" fillId="5" borderId="60" xfId="0" applyFill="1" applyBorder="1" applyAlignment="1">
      <alignment horizontal="center"/>
    </xf>
    <xf numFmtId="165" fontId="13" fillId="5" borderId="58" xfId="0" applyNumberFormat="1" applyFont="1" applyFill="1" applyBorder="1" applyAlignment="1">
      <alignment horizontal="center" vertical="center"/>
    </xf>
    <xf numFmtId="165" fontId="13" fillId="5" borderId="59" xfId="0" applyNumberFormat="1" applyFont="1" applyFill="1" applyBorder="1" applyAlignment="1">
      <alignment horizontal="center" vertical="center"/>
    </xf>
    <xf numFmtId="165" fontId="13" fillId="5" borderId="60" xfId="0" applyNumberFormat="1" applyFont="1" applyFill="1" applyBorder="1" applyAlignment="1">
      <alignment horizontal="center" vertical="center"/>
    </xf>
    <xf numFmtId="165" fontId="0" fillId="5" borderId="61" xfId="0" applyNumberFormat="1" applyFill="1" applyBorder="1" applyAlignment="1">
      <alignment horizontal="center" vertical="center"/>
    </xf>
    <xf numFmtId="0" fontId="0" fillId="5" borderId="62" xfId="0" applyFill="1" applyBorder="1" applyAlignment="1">
      <alignment horizontal="center" vertical="center"/>
    </xf>
    <xf numFmtId="0" fontId="0" fillId="5" borderId="63" xfId="0" applyFill="1" applyBorder="1" applyAlignment="1">
      <alignment horizontal="center" vertical="center"/>
    </xf>
    <xf numFmtId="165" fontId="0" fillId="5" borderId="0" xfId="0" applyNumberFormat="1" applyFill="1"/>
    <xf numFmtId="165" fontId="12" fillId="5" borderId="12" xfId="4" applyNumberFormat="1" applyFont="1" applyFill="1" applyAlignment="1" applyProtection="1">
      <alignment horizontal="center" vertical="center"/>
      <protection locked="0"/>
    </xf>
    <xf numFmtId="2" fontId="11" fillId="4" borderId="13" xfId="1" applyNumberFormat="1" applyFont="1" applyFill="1" applyBorder="1" applyAlignment="1" applyProtection="1">
      <alignment horizontal="center" vertical="center"/>
      <protection locked="0"/>
    </xf>
  </cellXfs>
  <cellStyles count="5">
    <cellStyle name="Calcul" xfId="2" builtinId="22"/>
    <cellStyle name="Lien hypertexte" xfId="3" builtinId="8"/>
    <cellStyle name="Normal" xfId="0" builtinId="0"/>
    <cellStyle name="Sortie" xfId="1" builtinId="21"/>
    <cellStyle name="Vérification" xfId="4" builtinId="23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7" Type="http://schemas.openxmlformats.org/officeDocument/2006/relationships/image" Target="../media/image5.jp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hyperlink" Target="#Objectif!A1"/><Relationship Id="rId5" Type="http://schemas.openxmlformats.org/officeDocument/2006/relationships/image" Target="../media/image4.jpg"/><Relationship Id="rId4" Type="http://schemas.openxmlformats.org/officeDocument/2006/relationships/hyperlink" Target="https://www.zeturf.fr/fr/programmes-et-pronostics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57150</xdr:rowOff>
    </xdr:from>
    <xdr:to>
      <xdr:col>2</xdr:col>
      <xdr:colOff>61145</xdr:colOff>
      <xdr:row>14</xdr:row>
      <xdr:rowOff>57150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" y="733425"/>
          <a:ext cx="1527995" cy="2286000"/>
        </a:xfrm>
        <a:prstGeom prst="rect">
          <a:avLst/>
        </a:prstGeom>
      </xdr:spPr>
    </xdr:pic>
    <xdr:clientData/>
  </xdr:twoCellAnchor>
  <xdr:twoCellAnchor editAs="oneCell">
    <xdr:from>
      <xdr:col>20</xdr:col>
      <xdr:colOff>85725</xdr:colOff>
      <xdr:row>21</xdr:row>
      <xdr:rowOff>19050</xdr:rowOff>
    </xdr:from>
    <xdr:to>
      <xdr:col>22</xdr:col>
      <xdr:colOff>714963</xdr:colOff>
      <xdr:row>23</xdr:row>
      <xdr:rowOff>183667</xdr:rowOff>
    </xdr:to>
    <xdr:pic macro="[0]!REMISEAZERO">
      <xdr:nvPicPr>
        <xdr:cNvPr id="7" name="Image 6">
          <a:extLst>
            <a:ext uri="{FF2B5EF4-FFF2-40B4-BE49-F238E27FC236}">
              <a16:creationId xmlns:a16="http://schemas.microsoft.com/office/drawing/2014/main" id="{24234B60-F1FB-4004-A13E-222326017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30225" y="4314825"/>
          <a:ext cx="2153238" cy="545617"/>
        </a:xfrm>
        <a:prstGeom prst="rect">
          <a:avLst/>
        </a:prstGeom>
      </xdr:spPr>
    </xdr:pic>
    <xdr:clientData/>
  </xdr:twoCellAnchor>
  <xdr:twoCellAnchor editAs="oneCell">
    <xdr:from>
      <xdr:col>0</xdr:col>
      <xdr:colOff>145569</xdr:colOff>
      <xdr:row>16</xdr:row>
      <xdr:rowOff>28575</xdr:rowOff>
    </xdr:from>
    <xdr:to>
      <xdr:col>1</xdr:col>
      <xdr:colOff>504825</xdr:colOff>
      <xdr:row>23</xdr:row>
      <xdr:rowOff>95250</xdr:rowOff>
    </xdr:to>
    <xdr:pic macro="[0]!TEST">
      <xdr:nvPicPr>
        <xdr:cNvPr id="11" name="Image 10">
          <a:extLst>
            <a:ext uri="{FF2B5EF4-FFF2-40B4-BE49-F238E27FC236}">
              <a16:creationId xmlns:a16="http://schemas.microsoft.com/office/drawing/2014/main" id="{90F3C060-BB90-4C3E-BA82-11AE170A4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569" y="3371850"/>
          <a:ext cx="1121256" cy="1400175"/>
        </a:xfrm>
        <a:prstGeom prst="rect">
          <a:avLst/>
        </a:prstGeom>
      </xdr:spPr>
    </xdr:pic>
    <xdr:clientData/>
  </xdr:twoCellAnchor>
  <xdr:twoCellAnchor editAs="oneCell">
    <xdr:from>
      <xdr:col>0</xdr:col>
      <xdr:colOff>47625</xdr:colOff>
      <xdr:row>24</xdr:row>
      <xdr:rowOff>76200</xdr:rowOff>
    </xdr:from>
    <xdr:to>
      <xdr:col>1</xdr:col>
      <xdr:colOff>666750</xdr:colOff>
      <xdr:row>31</xdr:row>
      <xdr:rowOff>123825</xdr:rowOff>
    </xdr:to>
    <xdr:pic>
      <xdr:nvPicPr>
        <xdr:cNvPr id="9" name="Image 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67BC1F79-0BCB-40ED-B33C-A621CCCBE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" y="4943475"/>
          <a:ext cx="1381125" cy="1381125"/>
        </a:xfrm>
        <a:prstGeom prst="rect">
          <a:avLst/>
        </a:prstGeom>
      </xdr:spPr>
    </xdr:pic>
    <xdr:clientData/>
  </xdr:twoCellAnchor>
  <xdr:twoCellAnchor>
    <xdr:from>
      <xdr:col>3</xdr:col>
      <xdr:colOff>238124</xdr:colOff>
      <xdr:row>1</xdr:row>
      <xdr:rowOff>76200</xdr:rowOff>
    </xdr:from>
    <xdr:to>
      <xdr:col>7</xdr:col>
      <xdr:colOff>333375</xdr:colOff>
      <xdr:row>1</xdr:row>
      <xdr:rowOff>390525</xdr:rowOff>
    </xdr:to>
    <xdr:sp macro="" textlink="">
      <xdr:nvSpPr>
        <xdr:cNvPr id="2" name="Rectangle 1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2F4C1E62-A4E4-4895-9A1D-30CE7E0C8F36}"/>
            </a:ext>
          </a:extLst>
        </xdr:cNvPr>
        <xdr:cNvSpPr/>
      </xdr:nvSpPr>
      <xdr:spPr>
        <a:xfrm>
          <a:off x="2657474" y="276225"/>
          <a:ext cx="2324101" cy="314325"/>
        </a:xfrm>
        <a:prstGeom prst="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>
          <a:prstTxWarp prst="textPlain">
            <a:avLst/>
          </a:prstTxWarp>
        </a:bodyPr>
        <a:lstStyle/>
        <a:p>
          <a:pPr algn="l"/>
          <a:r>
            <a:rPr lang="fr-FR" sz="11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tx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OBJECTIF</a:t>
          </a:r>
        </a:p>
      </xdr:txBody>
    </xdr:sp>
    <xdr:clientData/>
  </xdr:twoCellAnchor>
  <xdr:twoCellAnchor editAs="oneCell">
    <xdr:from>
      <xdr:col>8</xdr:col>
      <xdr:colOff>133351</xdr:colOff>
      <xdr:row>1</xdr:row>
      <xdr:rowOff>9526</xdr:rowOff>
    </xdr:from>
    <xdr:to>
      <xdr:col>10</xdr:col>
      <xdr:colOff>209551</xdr:colOff>
      <xdr:row>1</xdr:row>
      <xdr:rowOff>466726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A5FB24E-70F4-47EA-BD1D-58EA0DAEA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72076" y="209551"/>
          <a:ext cx="1219200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150"/>
  <sheetViews>
    <sheetView showZeros="0" tabSelected="1" workbookViewId="0">
      <selection activeCell="K10" sqref="K10"/>
    </sheetView>
  </sheetViews>
  <sheetFormatPr baseColWidth="10" defaultRowHeight="15" x14ac:dyDescent="0.25"/>
  <cols>
    <col min="1" max="2" width="11.42578125" style="5"/>
    <col min="3" max="3" width="13.42578125" style="5" customWidth="1"/>
    <col min="4" max="5" width="11.42578125" style="5"/>
    <col min="6" max="6" width="5.85546875" style="5" customWidth="1"/>
    <col min="7" max="7" width="4.7109375" style="5" customWidth="1"/>
    <col min="8" max="8" width="5.85546875" style="5" customWidth="1"/>
    <col min="9" max="9" width="5.7109375" style="5" customWidth="1"/>
    <col min="10" max="13" width="11.42578125" style="5"/>
    <col min="14" max="14" width="1.5703125" style="6" customWidth="1"/>
    <col min="15" max="16384" width="11.42578125" style="5"/>
  </cols>
  <sheetData>
    <row r="1" spans="1:23" ht="15.75" thickBot="1" x14ac:dyDescent="0.3">
      <c r="N1" s="5"/>
    </row>
    <row r="2" spans="1:23" ht="37.5" thickTop="1" thickBot="1" x14ac:dyDescent="0.3">
      <c r="A2" s="44" t="s">
        <v>0</v>
      </c>
      <c r="B2" s="45"/>
      <c r="C2" s="46">
        <f>SUM(M4:M41)</f>
        <v>45.5</v>
      </c>
      <c r="D2" s="47"/>
      <c r="E2" s="48"/>
      <c r="F2" s="48"/>
      <c r="G2" s="48"/>
      <c r="H2" s="48"/>
      <c r="I2" s="48"/>
      <c r="J2" s="52"/>
      <c r="K2" s="53"/>
      <c r="L2" s="133">
        <f>Objectif!B25</f>
        <v>192.30769230769232</v>
      </c>
      <c r="M2" s="133"/>
      <c r="O2" s="7" t="s">
        <v>1</v>
      </c>
      <c r="P2" s="1">
        <f>SUM(P3:P41)</f>
        <v>6932.0999999999995</v>
      </c>
    </row>
    <row r="3" spans="1:23" ht="15" customHeight="1" thickBot="1" x14ac:dyDescent="0.3">
      <c r="C3" s="8" t="s">
        <v>54</v>
      </c>
      <c r="D3" s="9" t="s">
        <v>3</v>
      </c>
      <c r="E3" s="10" t="s">
        <v>4</v>
      </c>
      <c r="F3" s="11" t="s">
        <v>9</v>
      </c>
      <c r="G3" s="11" t="s">
        <v>6</v>
      </c>
      <c r="H3" s="11" t="s">
        <v>6</v>
      </c>
      <c r="I3" s="51" t="s">
        <v>5</v>
      </c>
      <c r="J3" s="11" t="s">
        <v>10</v>
      </c>
      <c r="K3" s="11" t="s">
        <v>2</v>
      </c>
      <c r="L3" s="11" t="s">
        <v>7</v>
      </c>
      <c r="M3" s="12" t="s">
        <v>8</v>
      </c>
      <c r="O3" s="13">
        <v>43792</v>
      </c>
      <c r="P3" s="14">
        <v>366.7</v>
      </c>
      <c r="U3" s="15" t="s">
        <v>9</v>
      </c>
      <c r="V3" s="15" t="s">
        <v>6</v>
      </c>
      <c r="W3" s="15" t="s">
        <v>6</v>
      </c>
    </row>
    <row r="4" spans="1:23" ht="15" customHeight="1" x14ac:dyDescent="0.25">
      <c r="C4" s="40">
        <v>3600</v>
      </c>
      <c r="D4" s="3" t="s">
        <v>22</v>
      </c>
      <c r="E4" s="3" t="s">
        <v>82</v>
      </c>
      <c r="F4" s="16">
        <v>4</v>
      </c>
      <c r="G4" s="17">
        <v>2</v>
      </c>
      <c r="H4" s="18">
        <v>1.5</v>
      </c>
      <c r="I4" s="49">
        <v>13</v>
      </c>
      <c r="J4" s="134">
        <v>1.5</v>
      </c>
      <c r="K4" s="50">
        <v>91</v>
      </c>
      <c r="L4" s="38">
        <f>IF(J4&gt;0,J4*K4,"")</f>
        <v>136.5</v>
      </c>
      <c r="M4" s="39">
        <f>IF(ISBLANK(J4),-K4,L4-K4)</f>
        <v>45.5</v>
      </c>
      <c r="O4" s="13">
        <v>43793</v>
      </c>
      <c r="P4" s="20">
        <v>195.7</v>
      </c>
      <c r="U4" s="21">
        <v>1.5</v>
      </c>
      <c r="V4" s="21">
        <v>1.1000000000000001</v>
      </c>
      <c r="W4" s="21">
        <v>1.2</v>
      </c>
    </row>
    <row r="5" spans="1:23" ht="15" customHeight="1" x14ac:dyDescent="0.25">
      <c r="C5" s="40">
        <v>3600</v>
      </c>
      <c r="D5" s="3" t="s">
        <v>23</v>
      </c>
      <c r="E5" s="3" t="s">
        <v>86</v>
      </c>
      <c r="F5" s="16"/>
      <c r="G5" s="17"/>
      <c r="H5" s="18"/>
      <c r="I5" s="22"/>
      <c r="J5" s="42"/>
      <c r="K5" s="19"/>
      <c r="L5" s="38" t="str">
        <f t="shared" ref="L5:L41" si="0">IF(J5&gt;0,J5*K5,"")</f>
        <v/>
      </c>
      <c r="M5" s="39">
        <f t="shared" ref="M5:M41" si="1">IF(ISBLANK(J5),-K5,L5-K5)</f>
        <v>0</v>
      </c>
      <c r="O5" s="13">
        <v>43794</v>
      </c>
      <c r="P5" s="14">
        <v>266.89999999999998</v>
      </c>
      <c r="U5" s="21">
        <v>1.5</v>
      </c>
      <c r="V5" s="21">
        <v>1.1000000000000001</v>
      </c>
      <c r="W5" s="21">
        <v>1.3</v>
      </c>
    </row>
    <row r="6" spans="1:23" x14ac:dyDescent="0.25">
      <c r="C6" s="40">
        <v>38000</v>
      </c>
      <c r="D6" s="3" t="s">
        <v>60</v>
      </c>
      <c r="E6" s="3" t="s">
        <v>96</v>
      </c>
      <c r="F6" s="16"/>
      <c r="G6" s="17"/>
      <c r="H6" s="18"/>
      <c r="I6" s="22"/>
      <c r="J6" s="42"/>
      <c r="K6" s="19"/>
      <c r="L6" s="38" t="str">
        <f t="shared" si="0"/>
        <v/>
      </c>
      <c r="M6" s="39">
        <f t="shared" si="1"/>
        <v>0</v>
      </c>
      <c r="O6" s="13">
        <v>43795</v>
      </c>
      <c r="P6" s="14">
        <v>283.3</v>
      </c>
      <c r="U6" s="21">
        <v>1.6</v>
      </c>
      <c r="V6" s="21">
        <v>1.1000000000000001</v>
      </c>
      <c r="W6" s="21">
        <v>1.5</v>
      </c>
    </row>
    <row r="7" spans="1:23" x14ac:dyDescent="0.25">
      <c r="C7" s="40">
        <v>3600</v>
      </c>
      <c r="D7" s="3" t="s">
        <v>24</v>
      </c>
      <c r="E7" s="3" t="s">
        <v>88</v>
      </c>
      <c r="F7" s="16"/>
      <c r="G7" s="17"/>
      <c r="H7" s="18"/>
      <c r="I7" s="22"/>
      <c r="J7" s="42"/>
      <c r="K7" s="19"/>
      <c r="L7" s="38" t="str">
        <f t="shared" si="0"/>
        <v/>
      </c>
      <c r="M7" s="39">
        <f t="shared" si="1"/>
        <v>0</v>
      </c>
      <c r="O7" s="13">
        <v>43796</v>
      </c>
      <c r="P7" s="14">
        <v>396.5</v>
      </c>
      <c r="U7" s="21">
        <v>1.6</v>
      </c>
      <c r="V7" s="21">
        <v>1.1000000000000001</v>
      </c>
      <c r="W7" s="21">
        <v>1.6</v>
      </c>
    </row>
    <row r="8" spans="1:23" x14ac:dyDescent="0.25">
      <c r="C8" s="40">
        <v>36000</v>
      </c>
      <c r="D8" s="3" t="s">
        <v>28</v>
      </c>
      <c r="E8" s="3" t="s">
        <v>101</v>
      </c>
      <c r="F8" s="16"/>
      <c r="G8" s="17"/>
      <c r="H8" s="18"/>
      <c r="I8" s="22"/>
      <c r="J8" s="42"/>
      <c r="K8" s="19"/>
      <c r="L8" s="38" t="str">
        <f t="shared" si="0"/>
        <v/>
      </c>
      <c r="M8" s="39">
        <f t="shared" si="1"/>
        <v>0</v>
      </c>
      <c r="O8" s="13">
        <v>43797</v>
      </c>
      <c r="P8" s="14">
        <v>116.9</v>
      </c>
      <c r="U8" s="21">
        <v>1.7</v>
      </c>
      <c r="V8" s="21">
        <v>1.1000000000000001</v>
      </c>
      <c r="W8" s="21">
        <v>1.6</v>
      </c>
    </row>
    <row r="9" spans="1:23" x14ac:dyDescent="0.25">
      <c r="C9" s="40">
        <v>3600</v>
      </c>
      <c r="D9" s="3" t="s">
        <v>25</v>
      </c>
      <c r="E9" s="3" t="s">
        <v>90</v>
      </c>
      <c r="F9" s="16"/>
      <c r="G9" s="17"/>
      <c r="H9" s="18"/>
      <c r="I9" s="22"/>
      <c r="J9" s="42"/>
      <c r="K9" s="19"/>
      <c r="L9" s="38" t="str">
        <f t="shared" si="0"/>
        <v/>
      </c>
      <c r="M9" s="39">
        <f t="shared" si="1"/>
        <v>0</v>
      </c>
      <c r="O9" s="13">
        <v>43798</v>
      </c>
      <c r="P9" s="14">
        <v>273.5</v>
      </c>
      <c r="U9" s="21">
        <v>1.8</v>
      </c>
      <c r="V9" s="21">
        <v>1.1000000000000001</v>
      </c>
      <c r="W9" s="21">
        <v>1.4</v>
      </c>
    </row>
    <row r="10" spans="1:23" x14ac:dyDescent="0.25">
      <c r="C10" s="40">
        <v>10000</v>
      </c>
      <c r="D10" s="3" t="s">
        <v>29</v>
      </c>
      <c r="E10" s="3" t="s">
        <v>104</v>
      </c>
      <c r="F10" s="16"/>
      <c r="G10" s="17"/>
      <c r="H10" s="18"/>
      <c r="I10" s="22"/>
      <c r="J10" s="42"/>
      <c r="K10" s="19"/>
      <c r="L10" s="38" t="str">
        <f t="shared" si="0"/>
        <v/>
      </c>
      <c r="M10" s="39">
        <f t="shared" si="1"/>
        <v>0</v>
      </c>
      <c r="O10" s="13">
        <v>43799</v>
      </c>
      <c r="P10" s="23"/>
      <c r="U10" s="21">
        <v>1.8</v>
      </c>
      <c r="V10" s="21">
        <v>1.1000000000000001</v>
      </c>
      <c r="W10" s="21">
        <v>1.5</v>
      </c>
    </row>
    <row r="11" spans="1:23" x14ac:dyDescent="0.25">
      <c r="C11" s="40">
        <v>3600</v>
      </c>
      <c r="D11" s="3" t="s">
        <v>26</v>
      </c>
      <c r="E11" s="3" t="s">
        <v>92</v>
      </c>
      <c r="F11" s="16"/>
      <c r="G11" s="17"/>
      <c r="H11" s="18"/>
      <c r="I11" s="22"/>
      <c r="J11" s="42"/>
      <c r="K11" s="19"/>
      <c r="L11" s="38" t="str">
        <f t="shared" si="0"/>
        <v/>
      </c>
      <c r="M11" s="39">
        <f t="shared" si="1"/>
        <v>0</v>
      </c>
      <c r="O11" s="13">
        <v>43800</v>
      </c>
      <c r="P11" s="23"/>
      <c r="U11" s="21">
        <v>1.8</v>
      </c>
      <c r="V11" s="21">
        <v>1.1000000000000001</v>
      </c>
      <c r="W11" s="21">
        <v>1.6</v>
      </c>
    </row>
    <row r="12" spans="1:23" x14ac:dyDescent="0.25">
      <c r="C12" s="40">
        <v>30000</v>
      </c>
      <c r="D12" s="3" t="s">
        <v>30</v>
      </c>
      <c r="E12" s="3" t="s">
        <v>106</v>
      </c>
      <c r="F12" s="16"/>
      <c r="G12" s="17"/>
      <c r="H12" s="18"/>
      <c r="I12" s="18"/>
      <c r="J12" s="42"/>
      <c r="K12" s="19"/>
      <c r="L12" s="38" t="str">
        <f t="shared" si="0"/>
        <v/>
      </c>
      <c r="M12" s="39">
        <f t="shared" si="1"/>
        <v>0</v>
      </c>
      <c r="O12" s="13">
        <v>43801</v>
      </c>
      <c r="P12" s="14">
        <v>294.7</v>
      </c>
      <c r="U12" s="21">
        <v>2</v>
      </c>
      <c r="V12" s="21">
        <v>1.1000000000000001</v>
      </c>
      <c r="W12" s="21">
        <v>1.2</v>
      </c>
    </row>
    <row r="13" spans="1:23" x14ac:dyDescent="0.25">
      <c r="C13" s="40">
        <v>3600</v>
      </c>
      <c r="D13" s="3" t="s">
        <v>27</v>
      </c>
      <c r="E13" s="3" t="s">
        <v>94</v>
      </c>
      <c r="F13" s="16"/>
      <c r="G13" s="17"/>
      <c r="H13" s="18"/>
      <c r="I13" s="18"/>
      <c r="J13" s="42"/>
      <c r="K13" s="19"/>
      <c r="L13" s="38" t="str">
        <f t="shared" si="0"/>
        <v/>
      </c>
      <c r="M13" s="39">
        <f t="shared" si="1"/>
        <v>0</v>
      </c>
      <c r="O13" s="13">
        <v>43802</v>
      </c>
      <c r="P13" s="14">
        <v>219.2</v>
      </c>
      <c r="U13" s="21">
        <v>2.1</v>
      </c>
      <c r="V13" s="21">
        <v>1.1000000000000001</v>
      </c>
      <c r="W13" s="21">
        <v>1.1000000000000001</v>
      </c>
    </row>
    <row r="14" spans="1:23" x14ac:dyDescent="0.25">
      <c r="C14" s="40">
        <v>14000</v>
      </c>
      <c r="D14" s="3" t="s">
        <v>110</v>
      </c>
      <c r="E14" s="3" t="s">
        <v>111</v>
      </c>
      <c r="F14" s="16"/>
      <c r="G14" s="17"/>
      <c r="H14" s="18"/>
      <c r="I14" s="18"/>
      <c r="J14" s="42"/>
      <c r="K14" s="19"/>
      <c r="L14" s="38" t="str">
        <f t="shared" si="0"/>
        <v/>
      </c>
      <c r="M14" s="39">
        <f t="shared" si="1"/>
        <v>0</v>
      </c>
      <c r="O14" s="13">
        <v>43803</v>
      </c>
      <c r="P14" s="14">
        <v>701.4</v>
      </c>
      <c r="U14" s="21">
        <v>2.1</v>
      </c>
      <c r="V14" s="21">
        <v>1.1000000000000001</v>
      </c>
      <c r="W14" s="21">
        <v>1.6</v>
      </c>
    </row>
    <row r="15" spans="1:23" x14ac:dyDescent="0.25">
      <c r="C15" s="41">
        <v>100000</v>
      </c>
      <c r="D15" s="3" t="s">
        <v>12</v>
      </c>
      <c r="E15" s="3" t="s">
        <v>64</v>
      </c>
      <c r="F15" s="16"/>
      <c r="G15" s="17"/>
      <c r="H15" s="18"/>
      <c r="I15" s="18"/>
      <c r="J15" s="42"/>
      <c r="K15" s="19"/>
      <c r="L15" s="38" t="str">
        <f t="shared" si="0"/>
        <v/>
      </c>
      <c r="M15" s="39">
        <f t="shared" si="1"/>
        <v>0</v>
      </c>
      <c r="O15" s="13">
        <v>43804</v>
      </c>
      <c r="P15" s="14">
        <v>382.2</v>
      </c>
      <c r="U15" s="21">
        <v>2.5</v>
      </c>
      <c r="V15" s="21">
        <v>1.1000000000000001</v>
      </c>
      <c r="W15" s="21">
        <v>1.3</v>
      </c>
    </row>
    <row r="16" spans="1:23" x14ac:dyDescent="0.25">
      <c r="C16" s="40">
        <v>33000</v>
      </c>
      <c r="D16" s="3" t="s">
        <v>113</v>
      </c>
      <c r="E16" s="3" t="s">
        <v>114</v>
      </c>
      <c r="F16" s="16"/>
      <c r="G16" s="17"/>
      <c r="H16" s="18"/>
      <c r="I16" s="22"/>
      <c r="J16" s="42"/>
      <c r="K16" s="19"/>
      <c r="L16" s="38" t="str">
        <f t="shared" si="0"/>
        <v/>
      </c>
      <c r="M16" s="39">
        <f t="shared" si="1"/>
        <v>0</v>
      </c>
      <c r="O16" s="13">
        <v>43805</v>
      </c>
      <c r="P16" s="14">
        <v>410.6</v>
      </c>
      <c r="U16" s="21">
        <v>2.8</v>
      </c>
      <c r="V16" s="21">
        <v>1.1000000000000001</v>
      </c>
      <c r="W16" s="21">
        <v>1.6</v>
      </c>
    </row>
    <row r="17" spans="3:23" x14ac:dyDescent="0.25">
      <c r="C17" s="40">
        <v>100000</v>
      </c>
      <c r="D17" s="3" t="s">
        <v>14</v>
      </c>
      <c r="E17" s="3" t="s">
        <v>66</v>
      </c>
      <c r="F17" s="16"/>
      <c r="G17" s="17"/>
      <c r="H17" s="18"/>
      <c r="I17" s="22"/>
      <c r="J17" s="42"/>
      <c r="K17" s="19"/>
      <c r="L17" s="38" t="str">
        <f t="shared" si="0"/>
        <v/>
      </c>
      <c r="M17" s="39">
        <f t="shared" si="1"/>
        <v>0</v>
      </c>
      <c r="O17" s="13">
        <v>43806</v>
      </c>
      <c r="P17" s="23"/>
      <c r="U17" s="21">
        <v>2.9</v>
      </c>
      <c r="V17" s="21">
        <v>1.1000000000000001</v>
      </c>
      <c r="W17" s="21">
        <v>1.6</v>
      </c>
    </row>
    <row r="18" spans="3:23" x14ac:dyDescent="0.25">
      <c r="C18" s="40">
        <v>17000</v>
      </c>
      <c r="D18" s="3" t="s">
        <v>116</v>
      </c>
      <c r="E18" s="3" t="s">
        <v>117</v>
      </c>
      <c r="F18" s="16"/>
      <c r="G18" s="17"/>
      <c r="H18" s="18"/>
      <c r="I18" s="22"/>
      <c r="J18" s="42"/>
      <c r="K18" s="19"/>
      <c r="L18" s="38" t="str">
        <f t="shared" si="0"/>
        <v/>
      </c>
      <c r="M18" s="39">
        <f t="shared" si="1"/>
        <v>0</v>
      </c>
      <c r="O18" s="13">
        <v>43807</v>
      </c>
      <c r="P18" s="23"/>
      <c r="U18" s="21">
        <v>3.4</v>
      </c>
      <c r="V18" s="21">
        <v>1.1000000000000001</v>
      </c>
      <c r="W18" s="21">
        <v>1.3</v>
      </c>
    </row>
    <row r="19" spans="3:23" x14ac:dyDescent="0.25">
      <c r="C19" s="40">
        <v>80000</v>
      </c>
      <c r="D19" s="3" t="s">
        <v>15</v>
      </c>
      <c r="E19" s="3" t="s">
        <v>68</v>
      </c>
      <c r="F19" s="16"/>
      <c r="G19" s="17"/>
      <c r="H19" s="18"/>
      <c r="I19" s="22"/>
      <c r="J19" s="42"/>
      <c r="K19" s="19"/>
      <c r="L19" s="38" t="str">
        <f t="shared" si="0"/>
        <v/>
      </c>
      <c r="M19" s="39">
        <f t="shared" si="1"/>
        <v>0</v>
      </c>
      <c r="O19" s="13">
        <v>43808</v>
      </c>
      <c r="P19" s="14">
        <v>202.2</v>
      </c>
      <c r="U19" s="21">
        <v>3.8</v>
      </c>
      <c r="V19" s="21">
        <v>1.1000000000000001</v>
      </c>
      <c r="W19" s="21">
        <v>1.7</v>
      </c>
    </row>
    <row r="20" spans="3:23" x14ac:dyDescent="0.25">
      <c r="C20" s="40">
        <v>18000</v>
      </c>
      <c r="D20" s="3" t="s">
        <v>119</v>
      </c>
      <c r="E20" s="3" t="s">
        <v>120</v>
      </c>
      <c r="F20" s="16"/>
      <c r="G20" s="17"/>
      <c r="H20" s="18"/>
      <c r="I20" s="22"/>
      <c r="J20" s="42"/>
      <c r="K20" s="19"/>
      <c r="L20" s="38" t="str">
        <f t="shared" si="0"/>
        <v/>
      </c>
      <c r="M20" s="39">
        <f t="shared" si="1"/>
        <v>0</v>
      </c>
      <c r="O20" s="13">
        <v>43809</v>
      </c>
      <c r="P20" s="14">
        <v>255.3</v>
      </c>
    </row>
    <row r="21" spans="3:23" x14ac:dyDescent="0.25">
      <c r="C21" s="40">
        <v>80000</v>
      </c>
      <c r="D21" s="3" t="s">
        <v>17</v>
      </c>
      <c r="E21" s="3" t="s">
        <v>70</v>
      </c>
      <c r="F21" s="16"/>
      <c r="G21" s="17"/>
      <c r="H21" s="18"/>
      <c r="I21" s="22"/>
      <c r="J21" s="42"/>
      <c r="K21" s="19"/>
      <c r="L21" s="38" t="str">
        <f t="shared" si="0"/>
        <v/>
      </c>
      <c r="M21" s="39">
        <f t="shared" si="1"/>
        <v>0</v>
      </c>
      <c r="O21" s="13">
        <v>43810</v>
      </c>
      <c r="P21" s="14">
        <v>209.9</v>
      </c>
    </row>
    <row r="22" spans="3:23" x14ac:dyDescent="0.25">
      <c r="C22" s="40">
        <v>21000</v>
      </c>
      <c r="D22" s="3" t="s">
        <v>123</v>
      </c>
      <c r="E22" s="3" t="s">
        <v>124</v>
      </c>
      <c r="F22" s="16"/>
      <c r="G22" s="17"/>
      <c r="H22" s="18"/>
      <c r="I22" s="22"/>
      <c r="J22" s="42"/>
      <c r="K22" s="19"/>
      <c r="L22" s="38" t="str">
        <f t="shared" si="0"/>
        <v/>
      </c>
      <c r="M22" s="39">
        <f t="shared" si="1"/>
        <v>0</v>
      </c>
      <c r="O22" s="13">
        <v>43811</v>
      </c>
      <c r="P22" s="14">
        <v>691.6</v>
      </c>
    </row>
    <row r="23" spans="3:23" x14ac:dyDescent="0.25">
      <c r="C23" s="40">
        <v>44000</v>
      </c>
      <c r="D23" s="3" t="s">
        <v>18</v>
      </c>
      <c r="E23" s="3" t="s">
        <v>72</v>
      </c>
      <c r="F23" s="16"/>
      <c r="G23" s="17"/>
      <c r="H23" s="18"/>
      <c r="I23" s="22"/>
      <c r="J23" s="42"/>
      <c r="K23" s="19"/>
      <c r="L23" s="38" t="str">
        <f t="shared" si="0"/>
        <v/>
      </c>
      <c r="M23" s="39">
        <f t="shared" si="1"/>
        <v>0</v>
      </c>
      <c r="O23" s="13">
        <v>43812</v>
      </c>
      <c r="P23" s="14">
        <v>591.5</v>
      </c>
    </row>
    <row r="24" spans="3:23" x14ac:dyDescent="0.25">
      <c r="C24" s="40">
        <v>25000</v>
      </c>
      <c r="D24" s="3" t="s">
        <v>31</v>
      </c>
      <c r="E24" s="3" t="s">
        <v>126</v>
      </c>
      <c r="F24" s="16"/>
      <c r="G24" s="17"/>
      <c r="H24" s="18"/>
      <c r="I24" s="24"/>
      <c r="J24" s="42"/>
      <c r="K24" s="25"/>
      <c r="L24" s="38" t="str">
        <f t="shared" si="0"/>
        <v/>
      </c>
      <c r="M24" s="39">
        <f t="shared" si="1"/>
        <v>0</v>
      </c>
      <c r="O24" s="13">
        <v>43813</v>
      </c>
      <c r="P24" s="23"/>
    </row>
    <row r="25" spans="3:23" x14ac:dyDescent="0.25">
      <c r="C25" s="40">
        <v>37000</v>
      </c>
      <c r="D25" s="3" t="s">
        <v>19</v>
      </c>
      <c r="E25" s="3" t="s">
        <v>74</v>
      </c>
      <c r="F25" s="16"/>
      <c r="G25" s="17"/>
      <c r="H25" s="18"/>
      <c r="I25" s="24"/>
      <c r="J25" s="42"/>
      <c r="K25" s="25"/>
      <c r="L25" s="38" t="str">
        <f t="shared" si="0"/>
        <v/>
      </c>
      <c r="M25" s="39">
        <f t="shared" si="1"/>
        <v>0</v>
      </c>
      <c r="O25" s="13">
        <v>43814</v>
      </c>
      <c r="P25" s="23"/>
    </row>
    <row r="26" spans="3:23" x14ac:dyDescent="0.25">
      <c r="C26" s="40">
        <v>33000</v>
      </c>
      <c r="D26" s="3" t="s">
        <v>32</v>
      </c>
      <c r="E26" s="3" t="s">
        <v>130</v>
      </c>
      <c r="F26" s="16"/>
      <c r="G26" s="17"/>
      <c r="H26" s="18"/>
      <c r="I26" s="24"/>
      <c r="J26" s="42"/>
      <c r="K26" s="25"/>
      <c r="L26" s="38" t="str">
        <f t="shared" si="0"/>
        <v/>
      </c>
      <c r="M26" s="39">
        <f t="shared" si="1"/>
        <v>0</v>
      </c>
      <c r="O26" s="13">
        <v>43815</v>
      </c>
      <c r="P26" s="14">
        <v>255</v>
      </c>
    </row>
    <row r="27" spans="3:23" x14ac:dyDescent="0.25">
      <c r="C27" s="40">
        <v>43000</v>
      </c>
      <c r="D27" s="3" t="s">
        <v>20</v>
      </c>
      <c r="E27" s="3" t="s">
        <v>76</v>
      </c>
      <c r="F27" s="16"/>
      <c r="G27" s="17"/>
      <c r="H27" s="18"/>
      <c r="I27" s="24"/>
      <c r="J27" s="42"/>
      <c r="K27" s="25"/>
      <c r="L27" s="38" t="str">
        <f t="shared" si="0"/>
        <v/>
      </c>
      <c r="M27" s="39">
        <f t="shared" si="1"/>
        <v>0</v>
      </c>
      <c r="O27" s="13">
        <v>43816</v>
      </c>
      <c r="P27" s="14">
        <v>218.4</v>
      </c>
      <c r="U27" s="4">
        <v>2.7</v>
      </c>
      <c r="V27" s="4">
        <v>1.1000000000000001</v>
      </c>
      <c r="W27" s="4">
        <v>1.1000000000000001</v>
      </c>
    </row>
    <row r="28" spans="3:23" x14ac:dyDescent="0.25">
      <c r="C28" s="40">
        <v>55000</v>
      </c>
      <c r="D28" s="3" t="s">
        <v>33</v>
      </c>
      <c r="E28" s="3" t="s">
        <v>132</v>
      </c>
      <c r="F28" s="16"/>
      <c r="G28" s="17"/>
      <c r="H28" s="18"/>
      <c r="I28" s="24"/>
      <c r="J28" s="42"/>
      <c r="K28" s="25"/>
      <c r="L28" s="38" t="str">
        <f t="shared" si="0"/>
        <v/>
      </c>
      <c r="M28" s="39">
        <f t="shared" si="1"/>
        <v>0</v>
      </c>
      <c r="O28" s="13">
        <v>43817</v>
      </c>
      <c r="P28" s="14">
        <v>245.7</v>
      </c>
      <c r="U28" s="4">
        <v>3.8</v>
      </c>
      <c r="V28" s="4">
        <v>1.1000000000000001</v>
      </c>
      <c r="W28" s="4">
        <v>1.1000000000000001</v>
      </c>
    </row>
    <row r="29" spans="3:23" x14ac:dyDescent="0.25">
      <c r="C29" s="40">
        <v>38000</v>
      </c>
      <c r="D29" s="3" t="s">
        <v>21</v>
      </c>
      <c r="E29" s="3" t="s">
        <v>78</v>
      </c>
      <c r="F29" s="16"/>
      <c r="G29" s="17"/>
      <c r="H29" s="18"/>
      <c r="I29" s="22"/>
      <c r="J29" s="42"/>
      <c r="K29" s="19"/>
      <c r="L29" s="38" t="str">
        <f t="shared" si="0"/>
        <v/>
      </c>
      <c r="M29" s="39">
        <f t="shared" si="1"/>
        <v>0</v>
      </c>
      <c r="O29" s="13">
        <v>43818</v>
      </c>
      <c r="P29" s="14">
        <v>209.3</v>
      </c>
    </row>
    <row r="30" spans="3:23" x14ac:dyDescent="0.25">
      <c r="C30" s="40">
        <v>28000</v>
      </c>
      <c r="D30" s="3" t="s">
        <v>34</v>
      </c>
      <c r="E30" s="3" t="s">
        <v>134</v>
      </c>
      <c r="F30" s="16"/>
      <c r="G30" s="17"/>
      <c r="H30" s="18"/>
      <c r="I30" s="22"/>
      <c r="J30" s="42"/>
      <c r="K30" s="19"/>
      <c r="L30" s="38" t="str">
        <f t="shared" si="0"/>
        <v/>
      </c>
      <c r="M30" s="39">
        <f t="shared" si="1"/>
        <v>0</v>
      </c>
      <c r="O30" s="13">
        <v>43819</v>
      </c>
      <c r="P30" s="14">
        <v>145.6</v>
      </c>
      <c r="U30" s="4">
        <v>2.8</v>
      </c>
      <c r="V30" s="4">
        <v>1.1000000000000001</v>
      </c>
      <c r="W30" s="4">
        <v>1.1000000000000001</v>
      </c>
    </row>
    <row r="31" spans="3:23" x14ac:dyDescent="0.25">
      <c r="C31" s="40">
        <v>29000</v>
      </c>
      <c r="D31" s="3" t="s">
        <v>80</v>
      </c>
      <c r="E31" s="3" t="s">
        <v>36</v>
      </c>
      <c r="F31" s="16"/>
      <c r="G31" s="17"/>
      <c r="H31" s="18"/>
      <c r="I31" s="22"/>
      <c r="J31" s="42"/>
      <c r="K31" s="19"/>
      <c r="L31" s="38" t="str">
        <f t="shared" si="0"/>
        <v/>
      </c>
      <c r="M31" s="39">
        <f t="shared" si="1"/>
        <v>0</v>
      </c>
      <c r="O31" s="13">
        <v>43820</v>
      </c>
      <c r="P31" s="23"/>
      <c r="U31" s="4">
        <v>2.9</v>
      </c>
      <c r="V31" s="4">
        <v>1.1000000000000001</v>
      </c>
      <c r="W31" s="4">
        <v>1.1000000000000001</v>
      </c>
    </row>
    <row r="32" spans="3:23" x14ac:dyDescent="0.25">
      <c r="C32" s="40">
        <v>33000</v>
      </c>
      <c r="D32" s="3" t="s">
        <v>35</v>
      </c>
      <c r="E32" s="3" t="s">
        <v>49</v>
      </c>
      <c r="F32" s="16"/>
      <c r="G32" s="17"/>
      <c r="H32" s="18"/>
      <c r="I32" s="22"/>
      <c r="J32" s="42"/>
      <c r="K32" s="19"/>
      <c r="L32" s="38" t="str">
        <f t="shared" si="0"/>
        <v/>
      </c>
      <c r="M32" s="39">
        <f t="shared" si="1"/>
        <v>0</v>
      </c>
      <c r="O32" s="13">
        <v>43821</v>
      </c>
      <c r="P32" s="23"/>
      <c r="U32" s="4">
        <v>2.9</v>
      </c>
      <c r="V32" s="4">
        <v>1.1000000000000001</v>
      </c>
      <c r="W32" s="4">
        <v>1.4</v>
      </c>
    </row>
    <row r="33" spans="3:23" x14ac:dyDescent="0.25">
      <c r="C33" s="40">
        <v>1550</v>
      </c>
      <c r="D33" s="3" t="s">
        <v>43</v>
      </c>
      <c r="E33" s="3" t="s">
        <v>38</v>
      </c>
      <c r="F33" s="16"/>
      <c r="G33" s="17"/>
      <c r="H33" s="18"/>
      <c r="I33" s="22"/>
      <c r="J33" s="42"/>
      <c r="K33" s="19"/>
      <c r="L33" s="38" t="str">
        <f t="shared" si="0"/>
        <v/>
      </c>
      <c r="M33" s="39">
        <f t="shared" si="1"/>
        <v>0</v>
      </c>
      <c r="O33" s="13">
        <v>43822</v>
      </c>
      <c r="P33" s="14"/>
      <c r="U33" s="4">
        <v>2.9</v>
      </c>
      <c r="V33" s="4">
        <v>1.1000000000000001</v>
      </c>
      <c r="W33" s="4">
        <v>1.5</v>
      </c>
    </row>
    <row r="34" spans="3:23" x14ac:dyDescent="0.25">
      <c r="C34" s="40">
        <v>6000</v>
      </c>
      <c r="D34" s="3" t="s">
        <v>37</v>
      </c>
      <c r="E34" s="3" t="s">
        <v>50</v>
      </c>
      <c r="F34" s="16"/>
      <c r="G34" s="17"/>
      <c r="H34" s="18"/>
      <c r="I34" s="22"/>
      <c r="J34" s="42"/>
      <c r="K34" s="19"/>
      <c r="L34" s="38" t="str">
        <f t="shared" si="0"/>
        <v/>
      </c>
      <c r="M34" s="39">
        <f t="shared" si="1"/>
        <v>0</v>
      </c>
      <c r="O34" s="13">
        <v>43823</v>
      </c>
      <c r="P34" s="14"/>
    </row>
    <row r="35" spans="3:23" x14ac:dyDescent="0.25">
      <c r="C35" s="40">
        <v>1588</v>
      </c>
      <c r="D35" s="3" t="s">
        <v>44</v>
      </c>
      <c r="E35" s="3" t="s">
        <v>40</v>
      </c>
      <c r="F35" s="16"/>
      <c r="G35" s="17"/>
      <c r="H35" s="18"/>
      <c r="I35" s="22"/>
      <c r="J35" s="42"/>
      <c r="K35" s="19"/>
      <c r="L35" s="38" t="str">
        <f t="shared" si="0"/>
        <v/>
      </c>
      <c r="M35" s="39">
        <f t="shared" si="1"/>
        <v>0</v>
      </c>
      <c r="O35" s="13">
        <v>43824</v>
      </c>
      <c r="P35" s="14"/>
    </row>
    <row r="36" spans="3:23" x14ac:dyDescent="0.25">
      <c r="C36" s="40">
        <v>29000</v>
      </c>
      <c r="D36" s="3" t="s">
        <v>39</v>
      </c>
      <c r="E36" s="3" t="s">
        <v>51</v>
      </c>
      <c r="F36" s="16"/>
      <c r="G36" s="17"/>
      <c r="H36" s="18"/>
      <c r="I36" s="22"/>
      <c r="J36" s="42"/>
      <c r="K36" s="19"/>
      <c r="L36" s="38" t="str">
        <f t="shared" si="0"/>
        <v/>
      </c>
      <c r="M36" s="39">
        <f t="shared" si="1"/>
        <v>0</v>
      </c>
      <c r="O36" s="13">
        <v>43825</v>
      </c>
      <c r="P36" s="14"/>
    </row>
    <row r="37" spans="3:23" x14ac:dyDescent="0.25">
      <c r="C37" s="40">
        <v>1512</v>
      </c>
      <c r="D37" s="3" t="s">
        <v>45</v>
      </c>
      <c r="E37" s="3" t="s">
        <v>42</v>
      </c>
      <c r="F37" s="16"/>
      <c r="G37" s="17"/>
      <c r="H37" s="18"/>
      <c r="I37" s="22"/>
      <c r="J37" s="42"/>
      <c r="K37" s="19"/>
      <c r="L37" s="38" t="str">
        <f t="shared" si="0"/>
        <v/>
      </c>
      <c r="M37" s="39">
        <f t="shared" si="1"/>
        <v>0</v>
      </c>
      <c r="O37" s="13">
        <v>43826</v>
      </c>
      <c r="P37" s="14"/>
    </row>
    <row r="38" spans="3:23" x14ac:dyDescent="0.25">
      <c r="C38" s="40">
        <v>17000</v>
      </c>
      <c r="D38" s="3" t="s">
        <v>41</v>
      </c>
      <c r="E38" s="3" t="s">
        <v>52</v>
      </c>
      <c r="F38" s="16"/>
      <c r="G38" s="17"/>
      <c r="H38" s="18"/>
      <c r="I38" s="22"/>
      <c r="J38" s="42"/>
      <c r="K38" s="19"/>
      <c r="L38" s="38" t="str">
        <f t="shared" si="0"/>
        <v/>
      </c>
      <c r="M38" s="39">
        <f t="shared" si="1"/>
        <v>0</v>
      </c>
      <c r="O38" s="13">
        <v>43827</v>
      </c>
      <c r="P38" s="23"/>
    </row>
    <row r="39" spans="3:23" x14ac:dyDescent="0.25">
      <c r="C39" s="40">
        <v>1550</v>
      </c>
      <c r="D39" s="3" t="s">
        <v>46</v>
      </c>
      <c r="E39" s="3" t="s">
        <v>147</v>
      </c>
      <c r="F39" s="16"/>
      <c r="G39" s="17"/>
      <c r="H39" s="18"/>
      <c r="I39" s="22"/>
      <c r="J39" s="42"/>
      <c r="K39" s="19"/>
      <c r="L39" s="38" t="str">
        <f t="shared" si="0"/>
        <v/>
      </c>
      <c r="M39" s="39">
        <f t="shared" si="1"/>
        <v>0</v>
      </c>
      <c r="O39" s="13">
        <v>43828</v>
      </c>
      <c r="P39" s="23"/>
    </row>
    <row r="40" spans="3:23" x14ac:dyDescent="0.25">
      <c r="C40" s="40">
        <v>1815</v>
      </c>
      <c r="D40" s="3" t="s">
        <v>47</v>
      </c>
      <c r="E40" s="3" t="s">
        <v>149</v>
      </c>
      <c r="F40" s="16"/>
      <c r="G40" s="17"/>
      <c r="H40" s="18"/>
      <c r="I40" s="22"/>
      <c r="J40" s="42"/>
      <c r="K40" s="19"/>
      <c r="L40" s="38" t="str">
        <f t="shared" si="0"/>
        <v/>
      </c>
      <c r="M40" s="39">
        <f t="shared" si="1"/>
        <v>0</v>
      </c>
      <c r="O40" s="13">
        <v>43829</v>
      </c>
      <c r="P40" s="14"/>
    </row>
    <row r="41" spans="3:23" ht="15.75" thickBot="1" x14ac:dyDescent="0.3">
      <c r="C41" s="40">
        <v>2041</v>
      </c>
      <c r="D41" s="3" t="s">
        <v>48</v>
      </c>
      <c r="E41" s="3" t="s">
        <v>151</v>
      </c>
      <c r="F41" s="26"/>
      <c r="G41" s="27"/>
      <c r="H41" s="28"/>
      <c r="I41" s="29"/>
      <c r="J41" s="43"/>
      <c r="K41" s="30"/>
      <c r="L41" s="38" t="str">
        <f t="shared" si="0"/>
        <v/>
      </c>
      <c r="M41" s="39">
        <f t="shared" si="1"/>
        <v>0</v>
      </c>
      <c r="O41" s="13">
        <v>43830</v>
      </c>
      <c r="P41" s="14"/>
    </row>
    <row r="42" spans="3:23" x14ac:dyDescent="0.25">
      <c r="C42" s="31"/>
      <c r="D42" s="32"/>
      <c r="E42" s="32"/>
      <c r="F42" s="31"/>
      <c r="G42" s="33"/>
      <c r="H42" s="34"/>
      <c r="I42" s="34"/>
      <c r="J42" s="35"/>
      <c r="L42" s="34"/>
      <c r="N42" s="5"/>
    </row>
    <row r="43" spans="3:23" x14ac:dyDescent="0.25">
      <c r="C43" s="34"/>
      <c r="D43" s="36"/>
      <c r="E43" s="37"/>
      <c r="G43" s="34"/>
      <c r="H43" s="34"/>
      <c r="I43" s="34"/>
      <c r="J43" s="35"/>
      <c r="L43" s="34"/>
      <c r="N43" s="5"/>
    </row>
    <row r="44" spans="3:23" x14ac:dyDescent="0.25">
      <c r="C44" s="34"/>
      <c r="D44" s="36"/>
      <c r="E44" s="37"/>
      <c r="G44" s="34"/>
      <c r="H44" s="34"/>
      <c r="I44" s="34"/>
      <c r="J44" s="35"/>
      <c r="L44" s="34"/>
      <c r="N44" s="5"/>
    </row>
    <row r="45" spans="3:23" x14ac:dyDescent="0.25">
      <c r="D45" s="37"/>
      <c r="E45" s="37"/>
      <c r="F45" s="34"/>
      <c r="G45" s="34"/>
      <c r="H45" s="34"/>
      <c r="I45" s="34"/>
      <c r="J45" s="34"/>
      <c r="K45" s="34"/>
      <c r="L45" s="34"/>
      <c r="N45" s="5"/>
    </row>
    <row r="46" spans="3:23" x14ac:dyDescent="0.25">
      <c r="F46" s="34"/>
      <c r="G46" s="34"/>
      <c r="H46" s="34"/>
      <c r="I46" s="34"/>
      <c r="J46" s="34"/>
      <c r="K46" s="34"/>
      <c r="L46" s="34"/>
      <c r="N46" s="5"/>
    </row>
    <row r="47" spans="3:23" x14ac:dyDescent="0.25">
      <c r="F47" s="34"/>
      <c r="G47" s="34"/>
      <c r="H47" s="34"/>
      <c r="I47" s="34"/>
      <c r="J47" s="34"/>
      <c r="K47" s="34"/>
      <c r="L47" s="34"/>
      <c r="N47" s="5"/>
    </row>
    <row r="48" spans="3:23" x14ac:dyDescent="0.25">
      <c r="N48" s="5"/>
    </row>
    <row r="49" spans="14:14" x14ac:dyDescent="0.25">
      <c r="N49" s="5"/>
    </row>
    <row r="50" spans="14:14" x14ac:dyDescent="0.25">
      <c r="N50" s="5"/>
    </row>
    <row r="51" spans="14:14" x14ac:dyDescent="0.25">
      <c r="N51" s="5"/>
    </row>
    <row r="52" spans="14:14" x14ac:dyDescent="0.25">
      <c r="N52" s="5"/>
    </row>
    <row r="53" spans="14:14" x14ac:dyDescent="0.25">
      <c r="N53" s="5"/>
    </row>
    <row r="54" spans="14:14" x14ac:dyDescent="0.25">
      <c r="N54" s="5"/>
    </row>
    <row r="55" spans="14:14" x14ac:dyDescent="0.25">
      <c r="N55" s="5"/>
    </row>
    <row r="56" spans="14:14" x14ac:dyDescent="0.25">
      <c r="N56" s="5"/>
    </row>
    <row r="57" spans="14:14" x14ac:dyDescent="0.25">
      <c r="N57" s="5"/>
    </row>
    <row r="58" spans="14:14" x14ac:dyDescent="0.25">
      <c r="N58" s="5"/>
    </row>
    <row r="59" spans="14:14" x14ac:dyDescent="0.25">
      <c r="N59" s="5"/>
    </row>
    <row r="60" spans="14:14" x14ac:dyDescent="0.25">
      <c r="N60" s="5"/>
    </row>
    <row r="61" spans="14:14" x14ac:dyDescent="0.25">
      <c r="N61" s="5"/>
    </row>
    <row r="62" spans="14:14" x14ac:dyDescent="0.25">
      <c r="N62" s="5"/>
    </row>
    <row r="63" spans="14:14" x14ac:dyDescent="0.25">
      <c r="N63" s="5"/>
    </row>
    <row r="64" spans="14:14" x14ac:dyDescent="0.25">
      <c r="N64" s="5"/>
    </row>
    <row r="65" spans="14:14" x14ac:dyDescent="0.25">
      <c r="N65" s="5"/>
    </row>
    <row r="66" spans="14:14" x14ac:dyDescent="0.25">
      <c r="N66" s="5"/>
    </row>
    <row r="67" spans="14:14" x14ac:dyDescent="0.25">
      <c r="N67" s="5"/>
    </row>
    <row r="68" spans="14:14" x14ac:dyDescent="0.25">
      <c r="N68" s="5"/>
    </row>
    <row r="69" spans="14:14" x14ac:dyDescent="0.25">
      <c r="N69" s="5"/>
    </row>
    <row r="70" spans="14:14" x14ac:dyDescent="0.25">
      <c r="N70" s="5"/>
    </row>
    <row r="71" spans="14:14" x14ac:dyDescent="0.25">
      <c r="N71" s="5"/>
    </row>
    <row r="72" spans="14:14" x14ac:dyDescent="0.25">
      <c r="N72" s="5"/>
    </row>
    <row r="73" spans="14:14" x14ac:dyDescent="0.25">
      <c r="N73" s="5"/>
    </row>
    <row r="74" spans="14:14" x14ac:dyDescent="0.25">
      <c r="N74" s="5"/>
    </row>
    <row r="75" spans="14:14" x14ac:dyDescent="0.25">
      <c r="N75" s="5"/>
    </row>
    <row r="76" spans="14:14" x14ac:dyDescent="0.25">
      <c r="N76" s="5"/>
    </row>
    <row r="77" spans="14:14" x14ac:dyDescent="0.25">
      <c r="N77" s="5"/>
    </row>
    <row r="78" spans="14:14" x14ac:dyDescent="0.25">
      <c r="N78" s="5"/>
    </row>
    <row r="79" spans="14:14" x14ac:dyDescent="0.25">
      <c r="N79" s="5"/>
    </row>
    <row r="80" spans="14:14" x14ac:dyDescent="0.25">
      <c r="N80" s="5"/>
    </row>
    <row r="81" spans="14:14" x14ac:dyDescent="0.25">
      <c r="N81" s="5"/>
    </row>
    <row r="82" spans="14:14" x14ac:dyDescent="0.25">
      <c r="N82" s="5"/>
    </row>
    <row r="83" spans="14:14" x14ac:dyDescent="0.25">
      <c r="N83" s="5"/>
    </row>
    <row r="84" spans="14:14" x14ac:dyDescent="0.25">
      <c r="N84" s="5"/>
    </row>
    <row r="85" spans="14:14" x14ac:dyDescent="0.25">
      <c r="N85" s="5"/>
    </row>
    <row r="86" spans="14:14" x14ac:dyDescent="0.25">
      <c r="N86" s="5"/>
    </row>
    <row r="87" spans="14:14" x14ac:dyDescent="0.25">
      <c r="N87" s="5"/>
    </row>
    <row r="88" spans="14:14" x14ac:dyDescent="0.25">
      <c r="N88" s="5"/>
    </row>
    <row r="89" spans="14:14" x14ac:dyDescent="0.25">
      <c r="N89" s="5"/>
    </row>
    <row r="90" spans="14:14" x14ac:dyDescent="0.25">
      <c r="N90" s="5"/>
    </row>
    <row r="91" spans="14:14" x14ac:dyDescent="0.25">
      <c r="N91" s="5"/>
    </row>
    <row r="92" spans="14:14" x14ac:dyDescent="0.25">
      <c r="N92" s="5"/>
    </row>
    <row r="93" spans="14:14" x14ac:dyDescent="0.25">
      <c r="N93" s="5"/>
    </row>
    <row r="94" spans="14:14" x14ac:dyDescent="0.25">
      <c r="N94" s="5"/>
    </row>
    <row r="95" spans="14:14" x14ac:dyDescent="0.25">
      <c r="N95" s="5"/>
    </row>
    <row r="96" spans="14:14" x14ac:dyDescent="0.25">
      <c r="N96" s="5"/>
    </row>
    <row r="97" spans="14:14" x14ac:dyDescent="0.25">
      <c r="N97" s="5"/>
    </row>
    <row r="98" spans="14:14" x14ac:dyDescent="0.25">
      <c r="N98" s="5"/>
    </row>
    <row r="99" spans="14:14" x14ac:dyDescent="0.25">
      <c r="N99" s="5"/>
    </row>
    <row r="100" spans="14:14" x14ac:dyDescent="0.25">
      <c r="N100" s="5"/>
    </row>
    <row r="101" spans="14:14" x14ac:dyDescent="0.25">
      <c r="N101" s="5"/>
    </row>
    <row r="102" spans="14:14" x14ac:dyDescent="0.25">
      <c r="N102" s="5"/>
    </row>
    <row r="103" spans="14:14" x14ac:dyDescent="0.25">
      <c r="N103" s="5"/>
    </row>
    <row r="104" spans="14:14" x14ac:dyDescent="0.25">
      <c r="N104" s="5"/>
    </row>
    <row r="105" spans="14:14" x14ac:dyDescent="0.25">
      <c r="N105" s="5"/>
    </row>
    <row r="106" spans="14:14" x14ac:dyDescent="0.25">
      <c r="N106" s="5"/>
    </row>
    <row r="107" spans="14:14" x14ac:dyDescent="0.25">
      <c r="N107" s="5"/>
    </row>
    <row r="108" spans="14:14" x14ac:dyDescent="0.25">
      <c r="N108" s="5"/>
    </row>
    <row r="109" spans="14:14" x14ac:dyDescent="0.25">
      <c r="N109" s="5"/>
    </row>
    <row r="110" spans="14:14" x14ac:dyDescent="0.25">
      <c r="N110" s="5"/>
    </row>
    <row r="111" spans="14:14" x14ac:dyDescent="0.25">
      <c r="N111" s="5"/>
    </row>
    <row r="112" spans="14:14" x14ac:dyDescent="0.25">
      <c r="N112" s="5"/>
    </row>
    <row r="113" spans="14:14" x14ac:dyDescent="0.25">
      <c r="N113" s="5"/>
    </row>
    <row r="114" spans="14:14" x14ac:dyDescent="0.25">
      <c r="N114" s="5"/>
    </row>
    <row r="115" spans="14:14" x14ac:dyDescent="0.25">
      <c r="N115" s="5"/>
    </row>
    <row r="116" spans="14:14" x14ac:dyDescent="0.25">
      <c r="N116" s="5"/>
    </row>
    <row r="117" spans="14:14" x14ac:dyDescent="0.25">
      <c r="N117" s="5"/>
    </row>
    <row r="118" spans="14:14" x14ac:dyDescent="0.25">
      <c r="N118" s="5"/>
    </row>
    <row r="119" spans="14:14" x14ac:dyDescent="0.25">
      <c r="N119" s="5"/>
    </row>
    <row r="120" spans="14:14" x14ac:dyDescent="0.25">
      <c r="N120" s="5"/>
    </row>
    <row r="121" spans="14:14" x14ac:dyDescent="0.25">
      <c r="N121" s="5"/>
    </row>
    <row r="122" spans="14:14" x14ac:dyDescent="0.25">
      <c r="N122" s="5"/>
    </row>
    <row r="123" spans="14:14" x14ac:dyDescent="0.25">
      <c r="N123" s="5"/>
    </row>
    <row r="124" spans="14:14" x14ac:dyDescent="0.25">
      <c r="N124" s="5"/>
    </row>
    <row r="125" spans="14:14" x14ac:dyDescent="0.25">
      <c r="N125" s="5"/>
    </row>
    <row r="126" spans="14:14" x14ac:dyDescent="0.25">
      <c r="N126" s="5"/>
    </row>
    <row r="127" spans="14:14" x14ac:dyDescent="0.25">
      <c r="N127" s="5"/>
    </row>
    <row r="128" spans="14:14" x14ac:dyDescent="0.25">
      <c r="N128" s="5"/>
    </row>
    <row r="129" spans="14:14" x14ac:dyDescent="0.25">
      <c r="N129" s="5"/>
    </row>
    <row r="130" spans="14:14" x14ac:dyDescent="0.25">
      <c r="N130" s="5"/>
    </row>
    <row r="131" spans="14:14" x14ac:dyDescent="0.25">
      <c r="N131" s="5"/>
    </row>
    <row r="132" spans="14:14" x14ac:dyDescent="0.25">
      <c r="N132" s="5"/>
    </row>
    <row r="133" spans="14:14" x14ac:dyDescent="0.25">
      <c r="N133" s="5"/>
    </row>
    <row r="134" spans="14:14" x14ac:dyDescent="0.25">
      <c r="N134" s="5"/>
    </row>
    <row r="135" spans="14:14" x14ac:dyDescent="0.25">
      <c r="N135" s="5"/>
    </row>
    <row r="136" spans="14:14" x14ac:dyDescent="0.25">
      <c r="N136" s="5"/>
    </row>
    <row r="137" spans="14:14" x14ac:dyDescent="0.25">
      <c r="N137" s="5"/>
    </row>
    <row r="138" spans="14:14" x14ac:dyDescent="0.25">
      <c r="N138" s="5"/>
    </row>
    <row r="139" spans="14:14" x14ac:dyDescent="0.25">
      <c r="N139" s="5"/>
    </row>
    <row r="140" spans="14:14" x14ac:dyDescent="0.25">
      <c r="N140" s="5"/>
    </row>
    <row r="141" spans="14:14" x14ac:dyDescent="0.25">
      <c r="N141" s="5"/>
    </row>
    <row r="142" spans="14:14" x14ac:dyDescent="0.25">
      <c r="N142" s="5"/>
    </row>
    <row r="143" spans="14:14" x14ac:dyDescent="0.25">
      <c r="N143" s="5"/>
    </row>
    <row r="144" spans="14:14" x14ac:dyDescent="0.25">
      <c r="N144" s="5"/>
    </row>
    <row r="145" spans="14:14" x14ac:dyDescent="0.25">
      <c r="N145" s="5"/>
    </row>
    <row r="146" spans="14:14" x14ac:dyDescent="0.25">
      <c r="N146" s="5"/>
    </row>
    <row r="147" spans="14:14" x14ac:dyDescent="0.25">
      <c r="N147" s="5"/>
    </row>
    <row r="148" spans="14:14" x14ac:dyDescent="0.25">
      <c r="N148" s="5"/>
    </row>
    <row r="149" spans="14:14" x14ac:dyDescent="0.25">
      <c r="N149" s="5"/>
    </row>
    <row r="150" spans="14:14" x14ac:dyDescent="0.25">
      <c r="N150" s="5"/>
    </row>
  </sheetData>
  <sortState ref="C4:E41">
    <sortCondition ref="E4:E41"/>
  </sortState>
  <mergeCells count="2">
    <mergeCell ref="A2:B2"/>
    <mergeCell ref="L2:M2"/>
  </mergeCells>
  <conditionalFormatting sqref="I4:I41">
    <cfRule type="expression" dxfId="0" priority="1">
      <formula>AND(COUNTIF(liste,$F4)&gt;0,COUNTIF(liste,$G4)&gt;0,COUNTIF(liste,$H4)&gt;0)</formula>
    </cfRule>
  </conditionalFormatting>
  <hyperlinks>
    <hyperlink ref="D3" r:id="rId1" xr:uid="{00000000-0004-0000-0000-000000000000}"/>
  </hyperlinks>
  <pageMargins left="0.7" right="0.7" top="0.75" bottom="0.75" header="0.3" footer="0.3"/>
  <pageSetup paperSize="9" orientation="portrait" r:id="rId2"/>
  <ignoredErrors>
    <ignoredError sqref="L4:M4 M21:M41 M13 M7:M12 M14:M20 M5:M6 L5 L6:L41 L2" unlockedFormula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9"/>
  <sheetViews>
    <sheetView workbookViewId="0">
      <selection sqref="A1:B38"/>
    </sheetView>
  </sheetViews>
  <sheetFormatPr baseColWidth="10" defaultRowHeight="15" x14ac:dyDescent="0.25"/>
  <sheetData>
    <row r="1" spans="1:8" x14ac:dyDescent="0.25">
      <c r="A1" t="s">
        <v>12</v>
      </c>
      <c r="B1" t="s">
        <v>64</v>
      </c>
      <c r="C1" t="s">
        <v>55</v>
      </c>
      <c r="D1" t="s">
        <v>65</v>
      </c>
      <c r="E1">
        <v>9</v>
      </c>
      <c r="F1" t="s">
        <v>57</v>
      </c>
      <c r="G1" s="2">
        <v>100000</v>
      </c>
      <c r="H1" t="s">
        <v>13</v>
      </c>
    </row>
    <row r="2" spans="1:8" x14ac:dyDescent="0.25">
      <c r="A2" t="s">
        <v>14</v>
      </c>
      <c r="B2" t="s">
        <v>66</v>
      </c>
      <c r="C2" t="s">
        <v>55</v>
      </c>
      <c r="D2" t="s">
        <v>67</v>
      </c>
      <c r="E2">
        <v>7</v>
      </c>
      <c r="F2" t="s">
        <v>57</v>
      </c>
      <c r="G2" s="2">
        <v>100000</v>
      </c>
      <c r="H2" t="s">
        <v>16</v>
      </c>
    </row>
    <row r="3" spans="1:8" x14ac:dyDescent="0.25">
      <c r="A3" t="s">
        <v>15</v>
      </c>
      <c r="B3" t="s">
        <v>68</v>
      </c>
      <c r="C3" t="s">
        <v>55</v>
      </c>
      <c r="D3" t="s">
        <v>69</v>
      </c>
      <c r="E3">
        <v>15</v>
      </c>
      <c r="F3" t="s">
        <v>56</v>
      </c>
      <c r="G3" s="2">
        <v>80000</v>
      </c>
      <c r="H3" t="s">
        <v>13</v>
      </c>
    </row>
    <row r="4" spans="1:8" x14ac:dyDescent="0.25">
      <c r="A4" t="s">
        <v>17</v>
      </c>
      <c r="B4" t="s">
        <v>70</v>
      </c>
      <c r="C4" t="s">
        <v>55</v>
      </c>
      <c r="D4" t="s">
        <v>71</v>
      </c>
      <c r="E4">
        <v>11</v>
      </c>
      <c r="F4" t="s">
        <v>56</v>
      </c>
      <c r="G4" s="2">
        <v>80000</v>
      </c>
      <c r="H4" t="s">
        <v>13</v>
      </c>
    </row>
    <row r="5" spans="1:8" x14ac:dyDescent="0.25">
      <c r="A5" t="s">
        <v>18</v>
      </c>
      <c r="B5" t="s">
        <v>72</v>
      </c>
      <c r="C5" t="s">
        <v>55</v>
      </c>
      <c r="D5" t="s">
        <v>73</v>
      </c>
      <c r="E5">
        <v>15</v>
      </c>
      <c r="F5" t="s">
        <v>56</v>
      </c>
      <c r="G5" s="2">
        <v>44000</v>
      </c>
      <c r="H5" t="s">
        <v>13</v>
      </c>
    </row>
    <row r="6" spans="1:8" x14ac:dyDescent="0.25">
      <c r="A6" t="s">
        <v>19</v>
      </c>
      <c r="B6" t="s">
        <v>74</v>
      </c>
      <c r="C6" t="s">
        <v>55</v>
      </c>
      <c r="D6" t="s">
        <v>75</v>
      </c>
      <c r="E6">
        <v>16</v>
      </c>
      <c r="F6" t="s">
        <v>58</v>
      </c>
      <c r="G6" s="2">
        <v>37000</v>
      </c>
      <c r="H6" t="s">
        <v>13</v>
      </c>
    </row>
    <row r="7" spans="1:8" x14ac:dyDescent="0.25">
      <c r="A7" t="s">
        <v>20</v>
      </c>
      <c r="B7" t="s">
        <v>76</v>
      </c>
      <c r="C7" t="s">
        <v>55</v>
      </c>
      <c r="D7" t="s">
        <v>77</v>
      </c>
      <c r="E7">
        <v>9</v>
      </c>
      <c r="F7" t="s">
        <v>59</v>
      </c>
      <c r="G7" s="2">
        <v>43000</v>
      </c>
      <c r="H7" t="s">
        <v>16</v>
      </c>
    </row>
    <row r="8" spans="1:8" x14ac:dyDescent="0.25">
      <c r="A8" t="s">
        <v>21</v>
      </c>
      <c r="B8" t="s">
        <v>78</v>
      </c>
      <c r="C8" t="s">
        <v>55</v>
      </c>
      <c r="D8" t="s">
        <v>79</v>
      </c>
      <c r="E8">
        <v>13</v>
      </c>
      <c r="F8" t="s">
        <v>58</v>
      </c>
      <c r="G8" s="2">
        <v>38000</v>
      </c>
      <c r="H8" t="s">
        <v>13</v>
      </c>
    </row>
    <row r="9" spans="1:8" x14ac:dyDescent="0.25">
      <c r="A9" t="s">
        <v>80</v>
      </c>
      <c r="B9" t="s">
        <v>36</v>
      </c>
      <c r="C9" t="s">
        <v>55</v>
      </c>
      <c r="D9" t="s">
        <v>81</v>
      </c>
      <c r="E9">
        <v>16</v>
      </c>
      <c r="F9" t="s">
        <v>58</v>
      </c>
      <c r="G9" s="2">
        <v>29000</v>
      </c>
      <c r="H9" t="s">
        <v>13</v>
      </c>
    </row>
    <row r="10" spans="1:8" x14ac:dyDescent="0.25">
      <c r="A10" t="s">
        <v>22</v>
      </c>
      <c r="B10" t="s">
        <v>82</v>
      </c>
      <c r="C10" t="s">
        <v>83</v>
      </c>
      <c r="D10" t="s">
        <v>84</v>
      </c>
      <c r="E10">
        <v>16</v>
      </c>
      <c r="F10" t="s">
        <v>85</v>
      </c>
      <c r="G10" s="2">
        <v>3600</v>
      </c>
      <c r="H10" t="s">
        <v>13</v>
      </c>
    </row>
    <row r="11" spans="1:8" x14ac:dyDescent="0.25">
      <c r="A11" t="s">
        <v>23</v>
      </c>
      <c r="B11" t="s">
        <v>86</v>
      </c>
      <c r="C11" t="s">
        <v>83</v>
      </c>
      <c r="D11" t="s">
        <v>87</v>
      </c>
      <c r="E11">
        <v>12</v>
      </c>
      <c r="F11" t="s">
        <v>85</v>
      </c>
      <c r="G11" s="2">
        <v>3600</v>
      </c>
      <c r="H11" t="s">
        <v>13</v>
      </c>
    </row>
    <row r="12" spans="1:8" x14ac:dyDescent="0.25">
      <c r="A12" t="s">
        <v>24</v>
      </c>
      <c r="B12" t="s">
        <v>88</v>
      </c>
      <c r="C12" t="s">
        <v>83</v>
      </c>
      <c r="D12" t="s">
        <v>89</v>
      </c>
      <c r="E12">
        <v>12</v>
      </c>
      <c r="F12" t="s">
        <v>85</v>
      </c>
      <c r="G12" s="2">
        <v>3600</v>
      </c>
      <c r="H12" t="s">
        <v>13</v>
      </c>
    </row>
    <row r="13" spans="1:8" x14ac:dyDescent="0.25">
      <c r="A13" t="s">
        <v>25</v>
      </c>
      <c r="B13" t="s">
        <v>90</v>
      </c>
      <c r="C13" t="s">
        <v>83</v>
      </c>
      <c r="D13" t="s">
        <v>91</v>
      </c>
      <c r="E13">
        <v>13</v>
      </c>
      <c r="F13" t="s">
        <v>85</v>
      </c>
      <c r="G13" s="2">
        <v>3600</v>
      </c>
      <c r="H13" t="s">
        <v>13</v>
      </c>
    </row>
    <row r="14" spans="1:8" x14ac:dyDescent="0.25">
      <c r="A14" t="s">
        <v>26</v>
      </c>
      <c r="B14" t="s">
        <v>92</v>
      </c>
      <c r="C14" t="s">
        <v>83</v>
      </c>
      <c r="D14" t="s">
        <v>93</v>
      </c>
      <c r="E14">
        <v>10</v>
      </c>
      <c r="F14" t="s">
        <v>61</v>
      </c>
      <c r="G14" s="2">
        <v>3600</v>
      </c>
      <c r="H14" t="s">
        <v>13</v>
      </c>
    </row>
    <row r="15" spans="1:8" x14ac:dyDescent="0.25">
      <c r="A15" t="s">
        <v>27</v>
      </c>
      <c r="B15" t="s">
        <v>94</v>
      </c>
      <c r="C15" t="s">
        <v>83</v>
      </c>
      <c r="D15" t="s">
        <v>95</v>
      </c>
      <c r="E15">
        <v>16</v>
      </c>
      <c r="F15" t="s">
        <v>85</v>
      </c>
      <c r="G15" s="2">
        <v>3600</v>
      </c>
      <c r="H15" t="s">
        <v>13</v>
      </c>
    </row>
    <row r="16" spans="1:8" x14ac:dyDescent="0.25">
      <c r="A16" t="s">
        <v>60</v>
      </c>
      <c r="B16" t="s">
        <v>96</v>
      </c>
      <c r="C16" t="s">
        <v>97</v>
      </c>
      <c r="D16" t="s">
        <v>98</v>
      </c>
      <c r="E16">
        <v>7</v>
      </c>
      <c r="F16" t="s">
        <v>99</v>
      </c>
      <c r="G16" s="2">
        <v>38000</v>
      </c>
      <c r="H16" t="s">
        <v>100</v>
      </c>
    </row>
    <row r="17" spans="1:8" x14ac:dyDescent="0.25">
      <c r="A17" t="s">
        <v>28</v>
      </c>
      <c r="B17" t="s">
        <v>101</v>
      </c>
      <c r="C17" t="s">
        <v>97</v>
      </c>
      <c r="D17" t="s">
        <v>102</v>
      </c>
      <c r="E17">
        <v>14</v>
      </c>
      <c r="F17" t="s">
        <v>103</v>
      </c>
      <c r="G17" s="2">
        <v>36000</v>
      </c>
      <c r="H17" t="s">
        <v>100</v>
      </c>
    </row>
    <row r="18" spans="1:8" x14ac:dyDescent="0.25">
      <c r="A18" t="s">
        <v>29</v>
      </c>
      <c r="B18" t="s">
        <v>104</v>
      </c>
      <c r="C18" t="s">
        <v>97</v>
      </c>
      <c r="D18" t="s">
        <v>105</v>
      </c>
      <c r="E18">
        <v>16</v>
      </c>
      <c r="F18" t="s">
        <v>53</v>
      </c>
      <c r="G18" s="2">
        <v>10000</v>
      </c>
      <c r="H18" t="s">
        <v>11</v>
      </c>
    </row>
    <row r="19" spans="1:8" x14ac:dyDescent="0.25">
      <c r="A19" t="s">
        <v>30</v>
      </c>
      <c r="B19" t="s">
        <v>106</v>
      </c>
      <c r="C19" t="s">
        <v>97</v>
      </c>
      <c r="D19" t="s">
        <v>107</v>
      </c>
      <c r="E19">
        <v>13</v>
      </c>
      <c r="F19" t="s">
        <v>108</v>
      </c>
      <c r="G19" s="2">
        <v>30000</v>
      </c>
      <c r="H19" t="s">
        <v>109</v>
      </c>
    </row>
    <row r="20" spans="1:8" x14ac:dyDescent="0.25">
      <c r="A20" t="s">
        <v>110</v>
      </c>
      <c r="B20" t="s">
        <v>111</v>
      </c>
      <c r="C20" t="s">
        <v>97</v>
      </c>
      <c r="D20" t="s">
        <v>112</v>
      </c>
      <c r="E20">
        <v>16</v>
      </c>
      <c r="F20" t="s">
        <v>53</v>
      </c>
      <c r="G20" s="2">
        <v>14000</v>
      </c>
      <c r="H20" t="s">
        <v>11</v>
      </c>
    </row>
    <row r="21" spans="1:8" x14ac:dyDescent="0.25">
      <c r="A21" t="s">
        <v>113</v>
      </c>
      <c r="B21" t="s">
        <v>114</v>
      </c>
      <c r="C21" t="s">
        <v>97</v>
      </c>
      <c r="D21" t="s">
        <v>115</v>
      </c>
      <c r="E21">
        <v>12</v>
      </c>
      <c r="F21" t="s">
        <v>108</v>
      </c>
      <c r="G21" s="2">
        <v>33000</v>
      </c>
      <c r="H21" t="s">
        <v>109</v>
      </c>
    </row>
    <row r="22" spans="1:8" x14ac:dyDescent="0.25">
      <c r="A22" t="s">
        <v>116</v>
      </c>
      <c r="B22" t="s">
        <v>117</v>
      </c>
      <c r="C22" t="s">
        <v>97</v>
      </c>
      <c r="D22" t="s">
        <v>118</v>
      </c>
      <c r="E22">
        <v>16</v>
      </c>
      <c r="F22" t="s">
        <v>53</v>
      </c>
      <c r="G22" s="2">
        <v>17000</v>
      </c>
      <c r="H22" t="s">
        <v>11</v>
      </c>
    </row>
    <row r="23" spans="1:8" x14ac:dyDescent="0.25">
      <c r="A23" t="s">
        <v>119</v>
      </c>
      <c r="B23" t="s">
        <v>120</v>
      </c>
      <c r="C23" t="s">
        <v>97</v>
      </c>
      <c r="D23" t="s">
        <v>121</v>
      </c>
      <c r="E23">
        <v>15</v>
      </c>
      <c r="F23" t="s">
        <v>122</v>
      </c>
      <c r="G23" s="2">
        <v>18000</v>
      </c>
      <c r="H23" t="s">
        <v>109</v>
      </c>
    </row>
    <row r="24" spans="1:8" x14ac:dyDescent="0.25">
      <c r="A24" t="s">
        <v>123</v>
      </c>
      <c r="B24" t="s">
        <v>124</v>
      </c>
      <c r="C24" t="s">
        <v>97</v>
      </c>
      <c r="D24" t="s">
        <v>125</v>
      </c>
      <c r="E24">
        <v>16</v>
      </c>
      <c r="F24" t="s">
        <v>53</v>
      </c>
      <c r="G24" s="2">
        <v>21000</v>
      </c>
      <c r="H24" t="s">
        <v>11</v>
      </c>
    </row>
    <row r="25" spans="1:8" x14ac:dyDescent="0.25">
      <c r="A25" t="s">
        <v>31</v>
      </c>
      <c r="B25" t="s">
        <v>126</v>
      </c>
      <c r="C25" t="s">
        <v>127</v>
      </c>
      <c r="D25" t="s">
        <v>128</v>
      </c>
      <c r="E25">
        <v>15</v>
      </c>
      <c r="F25" t="s">
        <v>129</v>
      </c>
      <c r="G25" s="2">
        <v>25000</v>
      </c>
      <c r="H25" t="s">
        <v>13</v>
      </c>
    </row>
    <row r="26" spans="1:8" x14ac:dyDescent="0.25">
      <c r="A26" t="s">
        <v>32</v>
      </c>
      <c r="B26" t="s">
        <v>130</v>
      </c>
      <c r="C26" t="s">
        <v>127</v>
      </c>
      <c r="D26" t="s">
        <v>131</v>
      </c>
      <c r="E26">
        <v>15</v>
      </c>
      <c r="F26" t="s">
        <v>129</v>
      </c>
      <c r="G26" s="2">
        <v>33000</v>
      </c>
      <c r="H26" t="s">
        <v>13</v>
      </c>
    </row>
    <row r="27" spans="1:8" x14ac:dyDescent="0.25">
      <c r="A27" t="s">
        <v>33</v>
      </c>
      <c r="B27" t="s">
        <v>132</v>
      </c>
      <c r="C27" t="s">
        <v>127</v>
      </c>
      <c r="D27" t="s">
        <v>133</v>
      </c>
      <c r="E27">
        <v>13</v>
      </c>
      <c r="F27" t="s">
        <v>56</v>
      </c>
      <c r="G27" s="2">
        <v>55000</v>
      </c>
      <c r="H27" t="s">
        <v>13</v>
      </c>
    </row>
    <row r="28" spans="1:8" x14ac:dyDescent="0.25">
      <c r="A28" t="s">
        <v>34</v>
      </c>
      <c r="B28" t="s">
        <v>134</v>
      </c>
      <c r="C28" t="s">
        <v>127</v>
      </c>
      <c r="D28" t="s">
        <v>135</v>
      </c>
      <c r="E28">
        <v>17</v>
      </c>
      <c r="F28" t="s">
        <v>129</v>
      </c>
      <c r="G28" s="2">
        <v>28000</v>
      </c>
      <c r="H28" t="s">
        <v>13</v>
      </c>
    </row>
    <row r="29" spans="1:8" x14ac:dyDescent="0.25">
      <c r="A29" t="s">
        <v>35</v>
      </c>
      <c r="B29" t="s">
        <v>49</v>
      </c>
      <c r="C29" t="s">
        <v>127</v>
      </c>
      <c r="D29" t="s">
        <v>136</v>
      </c>
      <c r="E29">
        <v>16</v>
      </c>
      <c r="F29" t="s">
        <v>62</v>
      </c>
      <c r="G29" s="2">
        <v>33000</v>
      </c>
      <c r="H29" t="s">
        <v>13</v>
      </c>
    </row>
    <row r="30" spans="1:8" x14ac:dyDescent="0.25">
      <c r="A30" t="s">
        <v>37</v>
      </c>
      <c r="B30" t="s">
        <v>50</v>
      </c>
      <c r="C30" t="s">
        <v>127</v>
      </c>
      <c r="D30" t="s">
        <v>137</v>
      </c>
      <c r="E30">
        <v>16</v>
      </c>
      <c r="F30" t="s">
        <v>62</v>
      </c>
      <c r="G30" s="2">
        <v>6000</v>
      </c>
      <c r="H30" t="s">
        <v>13</v>
      </c>
    </row>
    <row r="31" spans="1:8" x14ac:dyDescent="0.25">
      <c r="A31" t="s">
        <v>39</v>
      </c>
      <c r="B31" t="s">
        <v>51</v>
      </c>
      <c r="C31" t="s">
        <v>127</v>
      </c>
      <c r="D31" t="s">
        <v>138</v>
      </c>
      <c r="E31">
        <v>14</v>
      </c>
      <c r="F31" t="s">
        <v>129</v>
      </c>
      <c r="G31" s="2">
        <v>29000</v>
      </c>
      <c r="H31" t="s">
        <v>13</v>
      </c>
    </row>
    <row r="32" spans="1:8" x14ac:dyDescent="0.25">
      <c r="A32" t="s">
        <v>41</v>
      </c>
      <c r="B32" t="s">
        <v>52</v>
      </c>
      <c r="C32" t="s">
        <v>127</v>
      </c>
      <c r="D32" t="s">
        <v>139</v>
      </c>
      <c r="E32">
        <v>15</v>
      </c>
      <c r="F32" t="s">
        <v>129</v>
      </c>
      <c r="G32" s="2">
        <v>17000</v>
      </c>
      <c r="H32" t="s">
        <v>16</v>
      </c>
    </row>
    <row r="33" spans="1:8" x14ac:dyDescent="0.25">
      <c r="A33" t="s">
        <v>43</v>
      </c>
      <c r="B33" t="s">
        <v>38</v>
      </c>
      <c r="C33" t="s">
        <v>140</v>
      </c>
      <c r="D33" t="s">
        <v>141</v>
      </c>
      <c r="E33">
        <v>13</v>
      </c>
      <c r="F33" t="s">
        <v>142</v>
      </c>
      <c r="G33" s="2">
        <v>1550</v>
      </c>
      <c r="H33" t="s">
        <v>11</v>
      </c>
    </row>
    <row r="34" spans="1:8" x14ac:dyDescent="0.25">
      <c r="A34" t="s">
        <v>44</v>
      </c>
      <c r="B34" t="s">
        <v>40</v>
      </c>
      <c r="C34" t="s">
        <v>140</v>
      </c>
      <c r="D34" t="s">
        <v>143</v>
      </c>
      <c r="E34">
        <v>11</v>
      </c>
      <c r="F34" t="s">
        <v>144</v>
      </c>
      <c r="G34" s="2">
        <v>1588</v>
      </c>
      <c r="H34" t="s">
        <v>11</v>
      </c>
    </row>
    <row r="35" spans="1:8" x14ac:dyDescent="0.25">
      <c r="A35" t="s">
        <v>45</v>
      </c>
      <c r="B35" t="s">
        <v>42</v>
      </c>
      <c r="C35" t="s">
        <v>140</v>
      </c>
      <c r="D35" t="s">
        <v>145</v>
      </c>
      <c r="E35">
        <v>10</v>
      </c>
      <c r="F35" t="s">
        <v>146</v>
      </c>
      <c r="G35" s="2">
        <v>1512</v>
      </c>
      <c r="H35" t="s">
        <v>11</v>
      </c>
    </row>
    <row r="36" spans="1:8" x14ac:dyDescent="0.25">
      <c r="A36" t="s">
        <v>46</v>
      </c>
      <c r="B36" t="s">
        <v>147</v>
      </c>
      <c r="C36" t="s">
        <v>140</v>
      </c>
      <c r="D36" t="s">
        <v>148</v>
      </c>
      <c r="E36">
        <v>10</v>
      </c>
      <c r="F36" t="s">
        <v>142</v>
      </c>
      <c r="G36" s="2">
        <v>1550</v>
      </c>
      <c r="H36" t="s">
        <v>11</v>
      </c>
    </row>
    <row r="37" spans="1:8" x14ac:dyDescent="0.25">
      <c r="A37" t="s">
        <v>47</v>
      </c>
      <c r="B37" t="s">
        <v>149</v>
      </c>
      <c r="C37" t="s">
        <v>140</v>
      </c>
      <c r="D37" t="s">
        <v>150</v>
      </c>
      <c r="E37">
        <v>11</v>
      </c>
      <c r="F37" t="s">
        <v>144</v>
      </c>
      <c r="G37" s="2">
        <v>1815</v>
      </c>
      <c r="H37" t="s">
        <v>11</v>
      </c>
    </row>
    <row r="38" spans="1:8" x14ac:dyDescent="0.25">
      <c r="A38" t="s">
        <v>48</v>
      </c>
      <c r="B38" t="s">
        <v>151</v>
      </c>
      <c r="C38" t="s">
        <v>140</v>
      </c>
      <c r="D38" t="s">
        <v>152</v>
      </c>
      <c r="E38">
        <v>10</v>
      </c>
      <c r="F38" t="s">
        <v>144</v>
      </c>
      <c r="G38" s="2">
        <v>2041</v>
      </c>
      <c r="H38" t="s">
        <v>11</v>
      </c>
    </row>
    <row r="39" spans="1:8" x14ac:dyDescent="0.25">
      <c r="A39" t="s">
        <v>63</v>
      </c>
      <c r="B39" t="s">
        <v>153</v>
      </c>
      <c r="C39" t="s">
        <v>140</v>
      </c>
      <c r="D39" t="s">
        <v>154</v>
      </c>
      <c r="E39">
        <v>14</v>
      </c>
      <c r="F39" t="s">
        <v>142</v>
      </c>
      <c r="G39" s="2">
        <v>1399</v>
      </c>
      <c r="H39" t="s">
        <v>11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E89744-08C4-4208-8C74-D9DFEEF77AA0}">
  <dimension ref="B1:J31"/>
  <sheetViews>
    <sheetView workbookViewId="0">
      <selection activeCell="B30" sqref="B30:D30"/>
    </sheetView>
  </sheetViews>
  <sheetFormatPr baseColWidth="10" defaultRowHeight="15" x14ac:dyDescent="0.25"/>
  <cols>
    <col min="1" max="16384" width="11.42578125" style="54"/>
  </cols>
  <sheetData>
    <row r="1" spans="2:10" ht="16.5" thickTop="1" thickBot="1" x14ac:dyDescent="0.3">
      <c r="B1" s="55" t="s">
        <v>155</v>
      </c>
      <c r="C1" s="56"/>
      <c r="D1" s="56"/>
      <c r="E1" s="56"/>
      <c r="F1" s="56"/>
      <c r="G1" s="56"/>
      <c r="H1" s="56"/>
      <c r="I1" s="56"/>
      <c r="J1" s="57"/>
    </row>
    <row r="2" spans="2:10" ht="16.5" thickTop="1" thickBot="1" x14ac:dyDescent="0.3">
      <c r="B2" s="58" t="s">
        <v>156</v>
      </c>
      <c r="C2" s="59" t="s">
        <v>157</v>
      </c>
      <c r="D2" s="59"/>
      <c r="E2" s="59"/>
      <c r="F2" s="60" t="s">
        <v>158</v>
      </c>
      <c r="G2" s="61"/>
      <c r="H2" s="60" t="s">
        <v>159</v>
      </c>
      <c r="I2" s="59"/>
      <c r="J2" s="62"/>
    </row>
    <row r="3" spans="2:10" ht="16.5" thickTop="1" thickBot="1" x14ac:dyDescent="0.3">
      <c r="B3" s="63">
        <v>1</v>
      </c>
      <c r="C3" s="64" t="s">
        <v>160</v>
      </c>
      <c r="D3" s="64"/>
      <c r="E3" s="64"/>
      <c r="F3" s="65">
        <v>6</v>
      </c>
      <c r="G3" s="66"/>
      <c r="H3" s="67"/>
      <c r="I3" s="68"/>
      <c r="J3" s="69"/>
    </row>
    <row r="4" spans="2:10" ht="16.5" thickTop="1" thickBot="1" x14ac:dyDescent="0.3">
      <c r="B4" s="70"/>
      <c r="C4" s="64"/>
      <c r="D4" s="64"/>
      <c r="E4" s="64"/>
      <c r="F4" s="71"/>
      <c r="G4" s="72"/>
      <c r="H4" s="71"/>
      <c r="I4" s="64"/>
      <c r="J4" s="73"/>
    </row>
    <row r="5" spans="2:10" ht="15.75" thickTop="1" x14ac:dyDescent="0.25">
      <c r="B5" s="74">
        <v>2</v>
      </c>
      <c r="C5" s="75" t="s">
        <v>161</v>
      </c>
      <c r="D5" s="75"/>
      <c r="E5" s="75"/>
      <c r="F5" s="76">
        <v>5</v>
      </c>
      <c r="G5" s="77"/>
      <c r="H5" s="78"/>
      <c r="I5" s="79"/>
      <c r="J5" s="80"/>
    </row>
    <row r="6" spans="2:10" ht="15.75" thickBot="1" x14ac:dyDescent="0.3">
      <c r="B6" s="81"/>
      <c r="C6" s="82" t="s">
        <v>162</v>
      </c>
      <c r="D6" s="82"/>
      <c r="E6" s="82"/>
      <c r="F6" s="83"/>
      <c r="G6" s="84"/>
      <c r="H6" s="85"/>
      <c r="I6" s="82"/>
      <c r="J6" s="86"/>
    </row>
    <row r="7" spans="2:10" ht="15.75" thickTop="1" x14ac:dyDescent="0.25">
      <c r="B7" s="74">
        <v>3</v>
      </c>
      <c r="C7" s="79" t="s">
        <v>163</v>
      </c>
      <c r="D7" s="79"/>
      <c r="E7" s="79"/>
      <c r="F7" s="87">
        <f>F3*F5</f>
        <v>30</v>
      </c>
      <c r="G7" s="88"/>
      <c r="H7" s="78"/>
      <c r="I7" s="79"/>
      <c r="J7" s="80"/>
    </row>
    <row r="8" spans="2:10" ht="15.75" thickBot="1" x14ac:dyDescent="0.3">
      <c r="B8" s="81"/>
      <c r="C8" s="82" t="s">
        <v>164</v>
      </c>
      <c r="D8" s="82"/>
      <c r="E8" s="82"/>
      <c r="F8" s="89"/>
      <c r="G8" s="90"/>
      <c r="H8" s="85"/>
      <c r="I8" s="82"/>
      <c r="J8" s="86"/>
    </row>
    <row r="9" spans="2:10" ht="16.5" thickTop="1" thickBot="1" x14ac:dyDescent="0.3">
      <c r="B9" s="63"/>
      <c r="C9" s="64"/>
      <c r="D9" s="64"/>
      <c r="E9" s="64"/>
      <c r="F9" s="71"/>
      <c r="G9" s="72"/>
      <c r="H9" s="71"/>
      <c r="I9" s="64"/>
      <c r="J9" s="73"/>
    </row>
    <row r="10" spans="2:10" ht="15.75" thickTop="1" x14ac:dyDescent="0.25">
      <c r="B10" s="74">
        <v>4</v>
      </c>
      <c r="C10" s="79" t="s">
        <v>165</v>
      </c>
      <c r="D10" s="79"/>
      <c r="E10" s="79"/>
      <c r="F10" s="87">
        <v>52</v>
      </c>
      <c r="G10" s="88"/>
      <c r="H10" s="78"/>
      <c r="I10" s="79"/>
      <c r="J10" s="80"/>
    </row>
    <row r="11" spans="2:10" ht="15.75" thickBot="1" x14ac:dyDescent="0.3">
      <c r="B11" s="81"/>
      <c r="C11" s="82" t="s">
        <v>166</v>
      </c>
      <c r="D11" s="82"/>
      <c r="E11" s="82"/>
      <c r="F11" s="89"/>
      <c r="G11" s="90"/>
      <c r="H11" s="85"/>
      <c r="I11" s="82"/>
      <c r="J11" s="86"/>
    </row>
    <row r="12" spans="2:10" ht="16.5" thickTop="1" thickBot="1" x14ac:dyDescent="0.3">
      <c r="B12" s="63"/>
      <c r="C12" s="64"/>
      <c r="D12" s="64"/>
      <c r="E12" s="64"/>
      <c r="F12" s="71"/>
      <c r="G12" s="72"/>
      <c r="H12" s="71"/>
      <c r="I12" s="64"/>
      <c r="J12" s="73"/>
    </row>
    <row r="13" spans="2:10" ht="16.5" thickTop="1" thickBot="1" x14ac:dyDescent="0.3">
      <c r="B13" s="63">
        <v>5</v>
      </c>
      <c r="C13" s="64" t="s">
        <v>167</v>
      </c>
      <c r="D13" s="64"/>
      <c r="E13" s="64"/>
      <c r="F13" s="71">
        <f>F10*F7</f>
        <v>1560</v>
      </c>
      <c r="G13" s="72"/>
      <c r="H13" s="71"/>
      <c r="I13" s="64"/>
      <c r="J13" s="73"/>
    </row>
    <row r="14" spans="2:10" ht="16.5" thickTop="1" thickBot="1" x14ac:dyDescent="0.3">
      <c r="B14" s="91"/>
      <c r="C14" s="79"/>
      <c r="D14" s="79"/>
      <c r="E14" s="79"/>
      <c r="F14" s="78"/>
      <c r="G14" s="92"/>
      <c r="H14" s="78"/>
      <c r="I14" s="79"/>
      <c r="J14" s="80"/>
    </row>
    <row r="15" spans="2:10" ht="15.75" thickBot="1" x14ac:dyDescent="0.3">
      <c r="B15" s="93">
        <v>6</v>
      </c>
      <c r="C15" s="94" t="s">
        <v>168</v>
      </c>
      <c r="D15" s="94"/>
      <c r="E15" s="94"/>
      <c r="F15" s="95">
        <f>F13*34/100</f>
        <v>530.4</v>
      </c>
      <c r="G15" s="96"/>
      <c r="H15" s="97"/>
      <c r="I15" s="94"/>
      <c r="J15" s="98"/>
    </row>
    <row r="16" spans="2:10" ht="16.5" thickTop="1" thickBot="1" x14ac:dyDescent="0.3">
      <c r="B16" s="99"/>
      <c r="C16" s="100"/>
      <c r="D16" s="100"/>
      <c r="E16" s="100"/>
      <c r="F16" s="101"/>
      <c r="G16" s="102"/>
      <c r="H16" s="101"/>
      <c r="I16" s="100"/>
      <c r="J16" s="103"/>
    </row>
    <row r="17" spans="2:10" ht="16.5" thickTop="1" thickBot="1" x14ac:dyDescent="0.3">
      <c r="B17" s="104">
        <v>7</v>
      </c>
      <c r="C17" s="105" t="s">
        <v>169</v>
      </c>
      <c r="D17" s="106"/>
      <c r="E17" s="107"/>
      <c r="F17" s="108">
        <f>B22/F15</f>
        <v>18.85369532428356</v>
      </c>
      <c r="G17" s="109"/>
      <c r="H17" s="110"/>
      <c r="I17" s="106"/>
      <c r="J17" s="111"/>
    </row>
    <row r="18" spans="2:10" ht="16.5" thickTop="1" thickBot="1" x14ac:dyDescent="0.3"/>
    <row r="19" spans="2:10" ht="16.5" thickTop="1" thickBot="1" x14ac:dyDescent="0.3">
      <c r="B19" s="112" t="s">
        <v>170</v>
      </c>
      <c r="C19" s="113"/>
      <c r="D19" s="114">
        <f>B25*4</f>
        <v>769.23076923076928</v>
      </c>
    </row>
    <row r="20" spans="2:10" ht="15.75" hidden="1" thickBot="1" x14ac:dyDescent="0.3">
      <c r="B20" s="115"/>
      <c r="D20" s="116"/>
    </row>
    <row r="21" spans="2:10" ht="16.5" thickTop="1" thickBot="1" x14ac:dyDescent="0.3">
      <c r="B21" s="117" t="s">
        <v>171</v>
      </c>
      <c r="C21" s="118"/>
      <c r="D21" s="119"/>
    </row>
    <row r="22" spans="2:10" ht="16.5" thickTop="1" thickBot="1" x14ac:dyDescent="0.3">
      <c r="B22" s="120">
        <v>10000</v>
      </c>
      <c r="C22" s="121"/>
      <c r="D22" s="122"/>
    </row>
    <row r="23" spans="2:10" ht="16.5" hidden="1" thickTop="1" thickBot="1" x14ac:dyDescent="0.3">
      <c r="B23" s="123"/>
      <c r="C23" s="124"/>
      <c r="D23" s="125"/>
    </row>
    <row r="24" spans="2:10" ht="16.5" thickTop="1" thickBot="1" x14ac:dyDescent="0.3">
      <c r="B24" s="117" t="s">
        <v>172</v>
      </c>
      <c r="C24" s="118"/>
      <c r="D24" s="119"/>
    </row>
    <row r="25" spans="2:10" ht="16.5" thickTop="1" thickBot="1" x14ac:dyDescent="0.3">
      <c r="B25" s="126">
        <f>B22/F10</f>
        <v>192.30769230769232</v>
      </c>
      <c r="C25" s="127"/>
      <c r="D25" s="128"/>
      <c r="E25" s="132"/>
    </row>
    <row r="26" spans="2:10" ht="16.5" hidden="1" thickTop="1" thickBot="1" x14ac:dyDescent="0.3">
      <c r="B26" s="123"/>
      <c r="C26" s="124"/>
      <c r="D26" s="125"/>
    </row>
    <row r="27" spans="2:10" ht="16.5" thickTop="1" thickBot="1" x14ac:dyDescent="0.3">
      <c r="B27" s="117" t="s">
        <v>173</v>
      </c>
      <c r="C27" s="118"/>
      <c r="D27" s="119"/>
    </row>
    <row r="28" spans="2:10" ht="16.5" thickTop="1" thickBot="1" x14ac:dyDescent="0.3">
      <c r="B28" s="129">
        <f>F17*100/5</f>
        <v>377.07390648567122</v>
      </c>
      <c r="C28" s="130"/>
      <c r="D28" s="131"/>
    </row>
    <row r="29" spans="2:10" ht="16.5" thickTop="1" thickBot="1" x14ac:dyDescent="0.3">
      <c r="B29" s="117" t="s">
        <v>174</v>
      </c>
      <c r="C29" s="118"/>
      <c r="D29" s="119"/>
    </row>
    <row r="30" spans="2:10" ht="16.5" thickTop="1" thickBot="1" x14ac:dyDescent="0.3">
      <c r="B30" s="129">
        <f>B25/F5</f>
        <v>38.461538461538467</v>
      </c>
      <c r="C30" s="130"/>
      <c r="D30" s="131"/>
    </row>
    <row r="31" spans="2:10" ht="15.75" thickTop="1" x14ac:dyDescent="0.25"/>
  </sheetData>
  <mergeCells count="54">
    <mergeCell ref="B26:D26"/>
    <mergeCell ref="B27:D27"/>
    <mergeCell ref="B28:D28"/>
    <mergeCell ref="B29:D29"/>
    <mergeCell ref="B30:D30"/>
    <mergeCell ref="B19:C19"/>
    <mergeCell ref="B21:D21"/>
    <mergeCell ref="B22:D22"/>
    <mergeCell ref="B23:D23"/>
    <mergeCell ref="B24:D24"/>
    <mergeCell ref="B25:D25"/>
    <mergeCell ref="C15:E15"/>
    <mergeCell ref="F15:G15"/>
    <mergeCell ref="H15:J15"/>
    <mergeCell ref="C17:E17"/>
    <mergeCell ref="F17:G17"/>
    <mergeCell ref="H17:J17"/>
    <mergeCell ref="C13:E13"/>
    <mergeCell ref="F13:G13"/>
    <mergeCell ref="H13:J13"/>
    <mergeCell ref="C14:E14"/>
    <mergeCell ref="F14:G14"/>
    <mergeCell ref="H14:J14"/>
    <mergeCell ref="B10:B11"/>
    <mergeCell ref="C10:E10"/>
    <mergeCell ref="F10:G11"/>
    <mergeCell ref="H10:J11"/>
    <mergeCell ref="C11:E11"/>
    <mergeCell ref="C12:E12"/>
    <mergeCell ref="F12:G12"/>
    <mergeCell ref="H12:J12"/>
    <mergeCell ref="B7:B8"/>
    <mergeCell ref="C7:E7"/>
    <mergeCell ref="F7:G8"/>
    <mergeCell ref="H7:J8"/>
    <mergeCell ref="C8:E8"/>
    <mergeCell ref="C9:E9"/>
    <mergeCell ref="F9:G9"/>
    <mergeCell ref="H9:J9"/>
    <mergeCell ref="C4:E4"/>
    <mergeCell ref="F4:G4"/>
    <mergeCell ref="H4:J4"/>
    <mergeCell ref="B5:B6"/>
    <mergeCell ref="C5:E5"/>
    <mergeCell ref="F5:G6"/>
    <mergeCell ref="H5:J6"/>
    <mergeCell ref="C6:E6"/>
    <mergeCell ref="B1:J1"/>
    <mergeCell ref="C2:E2"/>
    <mergeCell ref="F2:G2"/>
    <mergeCell ref="H2:J2"/>
    <mergeCell ref="C3:E3"/>
    <mergeCell ref="F3:G3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COURSES</vt:lpstr>
      <vt:lpstr>Liste des courses</vt:lpstr>
      <vt:lpstr>Objectif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Francois ilien</cp:lastModifiedBy>
  <dcterms:created xsi:type="dcterms:W3CDTF">2019-12-17T13:32:55Z</dcterms:created>
  <dcterms:modified xsi:type="dcterms:W3CDTF">2019-12-25T16:49:28Z</dcterms:modified>
</cp:coreProperties>
</file>