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on4\Downloads\"/>
    </mc:Choice>
  </mc:AlternateContent>
  <xr:revisionPtr revIDLastSave="0" documentId="13_ncr:1_{FD98B6AD-4120-43E7-A311-DFC354E6B9A7}" xr6:coauthVersionLast="47" xr6:coauthVersionMax="47" xr10:uidLastSave="{00000000-0000-0000-0000-000000000000}"/>
  <bookViews>
    <workbookView xWindow="-120" yWindow="-120" windowWidth="29040" windowHeight="15990" activeTab="4" xr2:uid="{81A1EF63-DEFC-4612-927E-5A30E9234C72}"/>
  </bookViews>
  <sheets>
    <sheet name="1- Base de données articles" sheetId="1" r:id="rId1"/>
    <sheet name="3- Etat des stocks" sheetId="2" r:id="rId2"/>
    <sheet name="nov 23" sheetId="6" r:id="rId3"/>
    <sheet name="dec 23" sheetId="7" r:id="rId4"/>
    <sheet name="dec 23 ce que je veux" sheetId="9" r:id="rId5"/>
  </sheets>
  <definedNames>
    <definedName name="_xlnm.Print_Area" localSheetId="2">'nov 23'!$B$1:$F$29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2" l="1"/>
  <c r="H6" i="2"/>
  <c r="H7" i="2"/>
  <c r="H8" i="2"/>
  <c r="H9" i="2"/>
  <c r="H10" i="2"/>
  <c r="H11" i="2"/>
  <c r="H4" i="2"/>
  <c r="I4" i="2"/>
  <c r="I5" i="2"/>
  <c r="I6" i="2"/>
  <c r="I7" i="2"/>
  <c r="I8" i="2"/>
  <c r="I9" i="2"/>
  <c r="I10" i="2"/>
  <c r="I11" i="2"/>
  <c r="D4" i="2"/>
  <c r="D5" i="2"/>
  <c r="D6" i="2"/>
  <c r="D7" i="2"/>
  <c r="D8" i="2"/>
  <c r="D9" i="2"/>
  <c r="D10" i="2"/>
  <c r="D11" i="2"/>
  <c r="C4" i="2" l="1"/>
  <c r="C5" i="2"/>
  <c r="K5" i="2" s="1"/>
  <c r="C6" i="2"/>
  <c r="K6" i="2" s="1"/>
  <c r="C7" i="2"/>
  <c r="C8" i="2"/>
  <c r="K8" i="2" s="1"/>
  <c r="C9" i="2"/>
  <c r="K9" i="2" s="1"/>
  <c r="C10" i="2"/>
  <c r="K10" i="2" s="1"/>
  <c r="C11" i="2"/>
  <c r="K7" i="2"/>
  <c r="K11" i="2"/>
  <c r="K4" i="2"/>
</calcChain>
</file>

<file path=xl/sharedStrings.xml><?xml version="1.0" encoding="utf-8"?>
<sst xmlns="http://schemas.openxmlformats.org/spreadsheetml/2006/main" count="90" uniqueCount="43">
  <si>
    <t>BASE DE DONNÉES ARTICLES</t>
  </si>
  <si>
    <t>Référence</t>
  </si>
  <si>
    <t>Article</t>
  </si>
  <si>
    <t>Dénomination pour commande</t>
  </si>
  <si>
    <t>fournisseur</t>
  </si>
  <si>
    <t>Stock</t>
  </si>
  <si>
    <t>Stock initial</t>
  </si>
  <si>
    <t>Entrées</t>
  </si>
  <si>
    <t>Sorties</t>
  </si>
  <si>
    <t>Stock Final</t>
  </si>
  <si>
    <t>quantité à commander</t>
  </si>
  <si>
    <t>Stock Mini</t>
  </si>
  <si>
    <t>Commande A Passer</t>
  </si>
  <si>
    <t>Désignation</t>
  </si>
  <si>
    <t>Qté</t>
  </si>
  <si>
    <t>Fournisseur</t>
  </si>
  <si>
    <t>Reçu le</t>
  </si>
  <si>
    <t>Commentaires</t>
  </si>
  <si>
    <t>154-av-ui-253</t>
  </si>
  <si>
    <t>154-av-ui-254</t>
  </si>
  <si>
    <t>154-av-ui-255</t>
  </si>
  <si>
    <t>154-av-ui-256</t>
  </si>
  <si>
    <t>154-av-ui-257</t>
  </si>
  <si>
    <t>154-av-ui-258</t>
  </si>
  <si>
    <t>154-av-ui-259</t>
  </si>
  <si>
    <t>154-av-ui-260</t>
  </si>
  <si>
    <t>borne</t>
  </si>
  <si>
    <t>borne1</t>
  </si>
  <si>
    <t>borne2</t>
  </si>
  <si>
    <t>borne3</t>
  </si>
  <si>
    <t>borne4</t>
  </si>
  <si>
    <t>borne5</t>
  </si>
  <si>
    <t>borne6</t>
  </si>
  <si>
    <t>borne7</t>
  </si>
  <si>
    <t>fournisseur1</t>
  </si>
  <si>
    <t>fournisseur2</t>
  </si>
  <si>
    <t>fournisseur3</t>
  </si>
  <si>
    <t>fournisseur4</t>
  </si>
  <si>
    <t>fournisseur5</t>
  </si>
  <si>
    <t>fournisseur10</t>
  </si>
  <si>
    <t>fournisseur15</t>
  </si>
  <si>
    <t>référence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</si>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</sst>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8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1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name val="Comic Sans MS"/>
      <family val="4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</font>
    <font>
      <b/>
      <sz val="10"/>
      <name val="Bodoni MT"/>
      <family val="1"/>
    </font>
    <font>
      <b/>
      <sz val="8"/>
      <name val="Bodoni MT"/>
      <family val="1"/>
    </font>
    <font>
      <sz val="8"/>
      <name val="Bodoni MT"/>
      <family val="1"/>
    </font>
    <font>
      <sz val="11"/>
      <name val="Arial"/>
      <family val="2"/>
    </font>
    <font>
      <sz val="8"/>
      <name val="Calibri"/>
      <family val="2"/>
      <scheme val="minor"/>
    </font>
    <font>
      <sz val="10"/>
      <name val="Bodoni MT"/>
      <family val="1"/>
    </font>
  </fonts>
  <fills count="7">
    <fill>
      <patternFill patternType="none"/>
    </fill>
    <fill>
      <patternFill patternType="gray125"/>
    </fill>
    <fill>
      <patternFill patternType="solid">
        <fgColor rgb="FFB7D40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7">
    <xf numFmtId="0" fontId="0" fillId="0" borderId="0" xfId="0"/>
    <xf numFmtId="0" fontId="2" fillId="3" borderId="3" xfId="0" applyFont="1" applyFill="1" applyBorder="1"/>
    <xf numFmtId="0" fontId="2" fillId="3" borderId="3" xfId="0" applyFont="1" applyFill="1" applyBorder="1" applyAlignment="1"/>
    <xf numFmtId="0" fontId="0" fillId="0" borderId="0" xfId="0" applyAlignment="1"/>
    <xf numFmtId="0" fontId="2" fillId="3" borderId="2" xfId="0" applyFont="1" applyFill="1" applyBorder="1" applyAlignment="1"/>
    <xf numFmtId="0" fontId="7" fillId="5" borderId="0" xfId="0" applyFont="1" applyFill="1"/>
    <xf numFmtId="0" fontId="8" fillId="3" borderId="0" xfId="0" applyFont="1" applyFill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5" xfId="0" applyNumberFormat="1" applyFont="1" applyFill="1" applyBorder="1" applyAlignment="1">
      <alignment horizontal="center" vertical="center" wrapText="1"/>
    </xf>
    <xf numFmtId="0" fontId="12" fillId="0" borderId="0" xfId="1" applyFont="1" applyAlignment="1">
      <alignment horizontal="left" vertical="center"/>
    </xf>
    <xf numFmtId="0" fontId="14" fillId="0" borderId="0" xfId="1" applyFont="1" applyAlignment="1">
      <alignment horizontal="center" vertical="center"/>
    </xf>
    <xf numFmtId="0" fontId="14" fillId="0" borderId="0" xfId="1" applyFont="1" applyAlignment="1">
      <alignment vertical="center"/>
    </xf>
    <xf numFmtId="0" fontId="11" fillId="0" borderId="0" xfId="1" applyAlignment="1">
      <alignment vertical="center"/>
    </xf>
    <xf numFmtId="0" fontId="12" fillId="0" borderId="14" xfId="1" applyFont="1" applyBorder="1" applyAlignment="1">
      <alignment horizontal="center" vertical="center"/>
    </xf>
    <xf numFmtId="0" fontId="12" fillId="0" borderId="15" xfId="1" applyFont="1" applyBorder="1" applyAlignment="1">
      <alignment horizontal="center" vertical="center"/>
    </xf>
    <xf numFmtId="0" fontId="3" fillId="4" borderId="20" xfId="1" applyFont="1" applyFill="1" applyBorder="1" applyAlignment="1">
      <alignment horizontal="center"/>
    </xf>
    <xf numFmtId="164" fontId="14" fillId="0" borderId="11" xfId="1" applyNumberFormat="1" applyFont="1" applyBorder="1" applyAlignment="1">
      <alignment horizontal="center" vertical="center"/>
    </xf>
    <xf numFmtId="0" fontId="14" fillId="0" borderId="19" xfId="1" applyFont="1" applyBorder="1" applyAlignment="1">
      <alignment vertical="center"/>
    </xf>
    <xf numFmtId="0" fontId="3" fillId="4" borderId="23" xfId="1" applyFont="1" applyFill="1" applyBorder="1" applyAlignment="1">
      <alignment horizontal="center"/>
    </xf>
    <xf numFmtId="0" fontId="3" fillId="0" borderId="23" xfId="1" applyFont="1" applyBorder="1" applyAlignment="1">
      <alignment horizontal="center"/>
    </xf>
    <xf numFmtId="0" fontId="14" fillId="0" borderId="23" xfId="1" applyFont="1" applyBorder="1" applyAlignment="1">
      <alignment vertical="center"/>
    </xf>
    <xf numFmtId="0" fontId="15" fillId="0" borderId="0" xfId="1" applyFont="1" applyAlignment="1">
      <alignment vertical="center"/>
    </xf>
    <xf numFmtId="0" fontId="3" fillId="4" borderId="20" xfId="1" applyFont="1" applyFill="1" applyBorder="1"/>
    <xf numFmtId="0" fontId="3" fillId="4" borderId="24" xfId="1" applyFont="1" applyFill="1" applyBorder="1" applyAlignment="1">
      <alignment horizontal="center"/>
    </xf>
    <xf numFmtId="0" fontId="3" fillId="4" borderId="25" xfId="1" applyFont="1" applyFill="1" applyBorder="1" applyAlignment="1">
      <alignment horizontal="center"/>
    </xf>
    <xf numFmtId="0" fontId="4" fillId="4" borderId="20" xfId="1" applyFont="1" applyFill="1" applyBorder="1" applyAlignment="1">
      <alignment horizontal="center"/>
    </xf>
    <xf numFmtId="0" fontId="6" fillId="6" borderId="19" xfId="1" applyFont="1" applyFill="1" applyBorder="1" applyAlignment="1">
      <alignment horizontal="center" vertical="center"/>
    </xf>
    <xf numFmtId="0" fontId="6" fillId="6" borderId="26" xfId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/>
    </xf>
    <xf numFmtId="0" fontId="3" fillId="0" borderId="19" xfId="1" applyFont="1" applyBorder="1" applyAlignment="1">
      <alignment horizontal="center"/>
    </xf>
    <xf numFmtId="0" fontId="3" fillId="0" borderId="20" xfId="1" applyFont="1" applyBorder="1" applyAlignment="1">
      <alignment horizontal="center"/>
    </xf>
    <xf numFmtId="0" fontId="3" fillId="0" borderId="25" xfId="1" applyFont="1" applyBorder="1" applyAlignment="1">
      <alignment horizontal="center"/>
    </xf>
    <xf numFmtId="0" fontId="3" fillId="4" borderId="20" xfId="1" applyFont="1" applyFill="1" applyBorder="1" applyAlignment="1">
      <alignment horizontal="left"/>
    </xf>
    <xf numFmtId="0" fontId="3" fillId="0" borderId="27" xfId="1" applyFont="1" applyBorder="1"/>
    <xf numFmtId="0" fontId="3" fillId="0" borderId="28" xfId="1" applyFont="1" applyBorder="1" applyAlignment="1">
      <alignment horizontal="center"/>
    </xf>
    <xf numFmtId="0" fontId="3" fillId="0" borderId="18" xfId="1" applyFont="1" applyBorder="1" applyAlignment="1">
      <alignment horizontal="center"/>
    </xf>
    <xf numFmtId="164" fontId="14" fillId="0" borderId="29" xfId="1" applyNumberFormat="1" applyFont="1" applyBorder="1" applyAlignment="1">
      <alignment horizontal="center" vertical="center"/>
    </xf>
    <xf numFmtId="0" fontId="3" fillId="4" borderId="20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49" fontId="5" fillId="6" borderId="5" xfId="0" applyNumberFormat="1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/>
    </xf>
    <xf numFmtId="0" fontId="3" fillId="4" borderId="19" xfId="1" applyFont="1" applyFill="1" applyBorder="1" applyAlignment="1">
      <alignment horizontal="center"/>
    </xf>
    <xf numFmtId="164" fontId="14" fillId="0" borderId="13" xfId="1" applyNumberFormat="1" applyFont="1" applyBorder="1" applyAlignment="1">
      <alignment horizontal="center" vertical="center"/>
    </xf>
    <xf numFmtId="0" fontId="12" fillId="0" borderId="16" xfId="1" applyFont="1" applyBorder="1" applyAlignment="1">
      <alignment horizontal="center" vertical="center"/>
    </xf>
    <xf numFmtId="0" fontId="12" fillId="0" borderId="17" xfId="1" applyFont="1" applyBorder="1" applyAlignment="1">
      <alignment horizontal="center" vertical="center"/>
    </xf>
    <xf numFmtId="0" fontId="17" fillId="0" borderId="14" xfId="1" applyFont="1" applyBorder="1" applyAlignment="1">
      <alignment horizontal="center" vertical="center"/>
    </xf>
    <xf numFmtId="0" fontId="3" fillId="4" borderId="21" xfId="1" applyFont="1" applyFill="1" applyBorder="1" applyAlignment="1">
      <alignment horizontal="center" vertical="center"/>
    </xf>
    <xf numFmtId="0" fontId="3" fillId="4" borderId="20" xfId="1" applyFont="1" applyFill="1" applyBorder="1" applyAlignment="1">
      <alignment horizontal="center" vertical="center"/>
    </xf>
    <xf numFmtId="0" fontId="3" fillId="4" borderId="24" xfId="1" applyFont="1" applyFill="1" applyBorder="1" applyAlignment="1">
      <alignment horizontal="center" vertical="center"/>
    </xf>
    <xf numFmtId="0" fontId="4" fillId="4" borderId="20" xfId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0" fontId="3" fillId="4" borderId="23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3" fillId="0" borderId="0" xfId="1" applyFont="1" applyAlignment="1">
      <alignment horizontal="center" vertical="center"/>
    </xf>
    <xf numFmtId="0" fontId="3" fillId="4" borderId="19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45F4D2E1-20E1-48BF-A304-8EAFA58411D8}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3ACDD8DC-CD87-4279-AF74-5144328709C5}"/>
            </a:ext>
          </a:extLst>
        </xdr:cNvPr>
        <xdr:cNvSpPr/>
      </xdr:nvSpPr>
      <xdr:spPr>
        <a:xfrm>
          <a:off x="9629775" y="781050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C7CE084-772F-4F93-B67A-563477DF2D2B}"/>
            </a:ext>
          </a:extLst>
        </xdr:cNvPr>
        <xdr:cNvSpPr/>
      </xdr:nvSpPr>
      <xdr:spPr>
        <a:xfrm>
          <a:off x="9886950" y="600075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7CA9E91-7EB5-40E2-8F04-FAD12323A690}"/>
            </a:ext>
          </a:extLst>
        </xdr:cNvPr>
        <xdr:cNvSpPr/>
      </xdr:nvSpPr>
      <xdr:spPr>
        <a:xfrm>
          <a:off x="9886950" y="600075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C19C2F-9FA9-4031-B803-9E410D3C73E5}" name="bdd" displayName="bdd" ref="A2:D10" totalsRowShown="0" headerRowDxfId="20" dataDxfId="19" tableBorderDxfId="18">
  <autoFilter ref="A2:D10" xr:uid="{C5C19C2F-9FA9-4031-B803-9E410D3C73E5}"/>
  <tableColumns count="4">
    <tableColumn id="1" xr3:uid="{3E2E150A-A01E-4E38-AB3B-2F8EE2F6961C}" name="Référence" dataDxfId="17"/>
    <tableColumn id="2" xr3:uid="{2FC9F08E-9205-4025-9431-EBF9C72BDE0D}" name="Article" dataDxfId="16"/>
    <tableColumn id="3" xr3:uid="{6A92E0D4-E769-4C85-8F69-7E7C49C1FAAD}" name="Dénomination pour commande" dataDxfId="15"/>
    <tableColumn id="5" xr3:uid="{5095F262-BD6D-4486-B8D8-B34D4C18C5DF}" name="fournisseur" dataDxfId="14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DBB7DA-2ED3-4EC8-B6D7-F65931815682}" name="stock" displayName="stock" ref="B3:K11" totalsRowShown="0">
  <autoFilter ref="B3:K11" xr:uid="{BCDBB7DA-2ED3-4EC8-B6D7-F65931815682}"/>
  <tableColumns count="10">
    <tableColumn id="1" xr3:uid="{1A2D6F48-B66C-4018-AAD2-49CF33028C22}" name="référence" dataDxfId="9"/>
    <tableColumn id="2" xr3:uid="{E1B6F8CD-A0A1-4F1A-8B2D-B0E972024EAB}" name="article" dataDxfId="8">
      <calculatedColumnFormula>IF(VLOOKUP(B4,bdd[],2,FALSE)=0,"",VLOOKUP(B4,bdd[],2,FALSE))</calculatedColumnFormula>
    </tableColumn>
    <tableColumn id="3" xr3:uid="{E6CE6C37-7CAE-49C9-9905-9BDC73F77695}" name="fournisseur" dataDxfId="7">
      <calculatedColumnFormula>IF(VLOOKUP(B4,bdd[],4,FALSE)=0,"",VLOOKUP(B4,bdd[],4,FALSE))</calculatedColumnFormula>
    </tableColumn>
    <tableColumn id="4" xr3:uid="{BBE6F4F7-0FA8-4C28-843B-95B2EF9EF11D}" name="Stock initial" dataDxfId="6"/>
    <tableColumn id="5" xr3:uid="{200609F5-1BA5-46B2-ABF7-2EEED8E7D6AD}" name="Entrées" dataDxfId="5"/>
    <tableColumn id="6" xr3:uid="{636DF570-666E-4CC7-AB1A-8364968501FF}" name="Sorties" dataDxfId="4"/>
    <tableColumn id="7" xr3:uid="{452517E8-6E18-40C3-AE43-DD2EACC2DDB3}" name="Stock Final" dataDxfId="3">
      <calculatedColumnFormula>E4+F4-G4</calculatedColumnFormula>
    </tableColumn>
    <tableColumn id="8" xr3:uid="{B68921F6-CB93-4E82-AAF7-5834327E7862}" name="quantité à commander" dataDxfId="2"/>
    <tableColumn id="9" xr3:uid="{873BC193-9818-4FFD-B0D7-3B28A827546A}" name="Stock Mini" dataDxfId="1"/>
    <tableColumn id="10" xr3:uid="{1AFE3CDD-DC0F-4B13-8115-597E8C1D1352}" name="Commande A Passer" dataDxfId="0">
      <calculatedColumnFormula>IF(H4&lt;J4,"A commander "&amp;" "&amp;I4&amp;" produits", "Stock ok")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FE06-F492-47FC-8E58-B16DCA2357A1}">
  <sheetPr codeName="Feuil1"/>
  <dimension ref="A1:D10"/>
  <sheetViews>
    <sheetView workbookViewId="0">
      <pane ySplit="2" topLeftCell="A3" activePane="bottomLeft" state="frozen"/>
      <selection pane="bottomLeft" activeCell="B31" sqref="B31"/>
    </sheetView>
  </sheetViews>
  <sheetFormatPr baseColWidth="10" defaultRowHeight="15" x14ac:dyDescent="0.25"/>
  <cols>
    <col min="1" max="1" width="70" style="3" bestFit="1" customWidth="1"/>
    <col min="2" max="2" width="72" style="3" bestFit="1" customWidth="1"/>
    <col min="3" max="3" width="34.5703125" bestFit="1" customWidth="1"/>
    <col min="4" max="4" width="15.5703125" bestFit="1" customWidth="1"/>
  </cols>
  <sheetData>
    <row r="1" spans="1:4" ht="20.25" x14ac:dyDescent="0.3">
      <c r="A1" s="70" t="s">
        <v>0</v>
      </c>
      <c r="B1" s="71"/>
      <c r="C1" s="71"/>
      <c r="D1" s="71"/>
    </row>
    <row r="2" spans="1:4" x14ac:dyDescent="0.25">
      <c r="A2" s="4" t="s">
        <v>1</v>
      </c>
      <c r="B2" s="2" t="s">
        <v>2</v>
      </c>
      <c r="C2" s="1" t="s">
        <v>3</v>
      </c>
      <c r="D2" s="1" t="s">
        <v>4</v>
      </c>
    </row>
    <row r="3" spans="1:4" x14ac:dyDescent="0.25">
      <c r="A3" s="51" t="s">
        <v>18</v>
      </c>
      <c r="B3" s="52" t="s">
        <v>26</v>
      </c>
      <c r="C3" s="53">
        <v>5</v>
      </c>
      <c r="D3" s="53" t="s">
        <v>39</v>
      </c>
    </row>
    <row r="4" spans="1:4" x14ac:dyDescent="0.25">
      <c r="A4" s="51" t="s">
        <v>19</v>
      </c>
      <c r="B4" s="54" t="s">
        <v>27</v>
      </c>
      <c r="C4" s="55">
        <v>10</v>
      </c>
      <c r="D4" s="53" t="s">
        <v>40</v>
      </c>
    </row>
    <row r="5" spans="1:4" x14ac:dyDescent="0.25">
      <c r="A5" s="51" t="s">
        <v>20</v>
      </c>
      <c r="B5" s="54" t="s">
        <v>28</v>
      </c>
      <c r="C5" s="55">
        <v>2</v>
      </c>
      <c r="D5" s="53" t="s">
        <v>34</v>
      </c>
    </row>
    <row r="6" spans="1:4" x14ac:dyDescent="0.25">
      <c r="A6" s="51" t="s">
        <v>21</v>
      </c>
      <c r="B6" s="54" t="s">
        <v>29</v>
      </c>
      <c r="C6" s="55">
        <v>9</v>
      </c>
      <c r="D6" s="53" t="s">
        <v>34</v>
      </c>
    </row>
    <row r="7" spans="1:4" x14ac:dyDescent="0.25">
      <c r="A7" s="51" t="s">
        <v>22</v>
      </c>
      <c r="B7" s="54" t="s">
        <v>30</v>
      </c>
      <c r="C7" s="55">
        <v>7</v>
      </c>
      <c r="D7" s="53" t="s">
        <v>35</v>
      </c>
    </row>
    <row r="8" spans="1:4" x14ac:dyDescent="0.25">
      <c r="A8" s="51" t="s">
        <v>23</v>
      </c>
      <c r="B8" s="54" t="s">
        <v>31</v>
      </c>
      <c r="C8" s="55">
        <v>9</v>
      </c>
      <c r="D8" s="53" t="s">
        <v>36</v>
      </c>
    </row>
    <row r="9" spans="1:4" x14ac:dyDescent="0.25">
      <c r="A9" s="51" t="s">
        <v>24</v>
      </c>
      <c r="B9" s="54" t="s">
        <v>32</v>
      </c>
      <c r="C9" s="55">
        <v>1</v>
      </c>
      <c r="D9" s="53" t="s">
        <v>37</v>
      </c>
    </row>
    <row r="10" spans="1:4" x14ac:dyDescent="0.25">
      <c r="A10" s="51" t="s">
        <v>25</v>
      </c>
      <c r="B10" s="54" t="s">
        <v>33</v>
      </c>
      <c r="C10" s="55">
        <v>3</v>
      </c>
      <c r="D10" s="53" t="s">
        <v>38</v>
      </c>
    </row>
  </sheetData>
  <mergeCells count="1">
    <mergeCell ref="A1:D1"/>
  </mergeCells>
  <phoneticPr fontId="16" type="noConversion"/>
  <conditionalFormatting sqref="A3:C10">
    <cfRule type="notContainsBlanks" dxfId="21" priority="1">
      <formula>LEN(TRIM(A3))&gt;0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7D0F5-9E6E-4263-9D63-11F3F7281CAA}">
  <sheetPr codeName="Feuil2"/>
  <dimension ref="B1:K11"/>
  <sheetViews>
    <sheetView topLeftCell="C1" workbookViewId="0">
      <pane ySplit="3" topLeftCell="A4" activePane="bottomLeft" state="frozen"/>
      <selection activeCell="B1" sqref="B1"/>
      <selection pane="bottomLeft" activeCell="F5" sqref="F5"/>
    </sheetView>
  </sheetViews>
  <sheetFormatPr baseColWidth="10" defaultRowHeight="15" x14ac:dyDescent="0.25"/>
  <cols>
    <col min="1" max="1" width="2.28515625" customWidth="1"/>
    <col min="2" max="2" width="70" bestFit="1" customWidth="1"/>
    <col min="3" max="3" width="72" bestFit="1" customWidth="1"/>
    <col min="4" max="4" width="15" bestFit="1" customWidth="1"/>
    <col min="5" max="5" width="14.5703125" bestFit="1" customWidth="1"/>
    <col min="6" max="6" width="11.7109375" bestFit="1" customWidth="1"/>
    <col min="7" max="7" width="11.28515625" bestFit="1" customWidth="1"/>
    <col min="8" max="8" width="14" bestFit="1" customWidth="1"/>
    <col min="9" max="9" width="23.42578125" bestFit="1" customWidth="1"/>
    <col min="10" max="10" width="13.7109375" bestFit="1" customWidth="1"/>
    <col min="11" max="11" width="22.42578125" bestFit="1" customWidth="1"/>
  </cols>
  <sheetData>
    <row r="1" spans="2:11" ht="20.25" x14ac:dyDescent="0.3">
      <c r="B1" s="72" t="s">
        <v>5</v>
      </c>
      <c r="C1" s="73"/>
      <c r="D1" s="73"/>
      <c r="E1" s="73"/>
      <c r="F1" s="73"/>
      <c r="G1" s="73"/>
      <c r="H1" s="73"/>
      <c r="I1" s="73"/>
      <c r="J1" s="73"/>
      <c r="K1" s="74"/>
    </row>
    <row r="2" spans="2:11" x14ac:dyDescent="0.25">
      <c r="B2" s="5"/>
      <c r="C2" s="5"/>
      <c r="D2" s="5"/>
      <c r="E2" s="5"/>
      <c r="F2" s="5"/>
      <c r="G2" s="5"/>
      <c r="H2" s="5"/>
      <c r="I2" s="5"/>
      <c r="J2" s="5"/>
      <c r="K2" s="5"/>
    </row>
    <row r="3" spans="2:11" x14ac:dyDescent="0.25">
      <c r="B3" s="6" t="s">
        <v>41</v>
      </c>
      <c r="C3" s="7" t="s">
        <v>42</v>
      </c>
      <c r="D3" s="6" t="s">
        <v>4</v>
      </c>
      <c r="E3" s="6" t="s">
        <v>6</v>
      </c>
      <c r="F3" s="7" t="s">
        <v>7</v>
      </c>
      <c r="G3" s="6" t="s">
        <v>8</v>
      </c>
      <c r="H3" s="7" t="s">
        <v>9</v>
      </c>
      <c r="I3" s="7" t="s">
        <v>10</v>
      </c>
      <c r="J3" s="8" t="s">
        <v>11</v>
      </c>
      <c r="K3" s="9" t="s">
        <v>12</v>
      </c>
    </row>
    <row r="4" spans="2:11" x14ac:dyDescent="0.25">
      <c r="B4" s="51" t="s">
        <v>18</v>
      </c>
      <c r="C4" s="15" t="str">
        <f>IF(VLOOKUP(B4,bdd[],2,FALSE)=0,"",VLOOKUP(B4,bdd[],2,FALSE))</f>
        <v>borne</v>
      </c>
      <c r="D4" s="16" t="str">
        <f>IF(VLOOKUP(B4,bdd[],4,FALSE)=0,"",VLOOKUP(B4,bdd[],4,FALSE))</f>
        <v>fournisseur10</v>
      </c>
      <c r="E4" s="17">
        <v>2</v>
      </c>
      <c r="F4" s="11">
        <v>5</v>
      </c>
      <c r="G4" s="18">
        <v>0</v>
      </c>
      <c r="H4" s="19">
        <f t="shared" ref="H4:H11" si="0">E4+F4-G4</f>
        <v>7</v>
      </c>
      <c r="I4" s="12">
        <f>IF(VLOOKUP(B4,bdd[],3,FALSE)=0,"",VLOOKUP(B4,bdd[],3,FALSE))</f>
        <v>5</v>
      </c>
      <c r="J4" s="20">
        <v>3</v>
      </c>
      <c r="K4" s="21" t="str">
        <f>IF(H4&lt;J4,"A commander "&amp;" "&amp;I4&amp;" produits", "Stock ok")</f>
        <v>Stock ok</v>
      </c>
    </row>
    <row r="5" spans="2:11" x14ac:dyDescent="0.25">
      <c r="B5" s="51" t="s">
        <v>19</v>
      </c>
      <c r="C5" s="10" t="str">
        <f>IF(VLOOKUP(B5,bdd[],2,FALSE)=0,"",VLOOKUP(B5,bdd[],2,FALSE))</f>
        <v>borne1</v>
      </c>
      <c r="D5" s="22" t="str">
        <f>IF(VLOOKUP(B5,bdd[],4,FALSE)=0,"",VLOOKUP(B5,bdd[],4,FALSE))</f>
        <v>fournisseur15</v>
      </c>
      <c r="E5" s="17">
        <v>1</v>
      </c>
      <c r="F5" s="11">
        <v>0</v>
      </c>
      <c r="G5" s="18">
        <v>0</v>
      </c>
      <c r="H5" s="19">
        <f t="shared" si="0"/>
        <v>1</v>
      </c>
      <c r="I5" s="12">
        <f>IF(VLOOKUP(B5,bdd[],3,FALSE)=0,"",VLOOKUP(B5,bdd[],3,FALSE))</f>
        <v>10</v>
      </c>
      <c r="J5" s="13">
        <v>5</v>
      </c>
      <c r="K5" s="14" t="str">
        <f t="shared" ref="K5:K11" si="1">IF(H5&lt;J5,"A commander "&amp;" "&amp;I5&amp;" produits", "Stock ok")</f>
        <v>A commander  10 produits</v>
      </c>
    </row>
    <row r="6" spans="2:11" x14ac:dyDescent="0.25">
      <c r="B6" s="51" t="s">
        <v>20</v>
      </c>
      <c r="C6" s="10" t="str">
        <f>IF(VLOOKUP(B6,bdd[],2,FALSE)=0,"",VLOOKUP(B6,bdd[],2,FALSE))</f>
        <v>borne2</v>
      </c>
      <c r="D6" s="22" t="str">
        <f>IF(VLOOKUP(B6,bdd[],4,FALSE)=0,"",VLOOKUP(B6,bdd[],4,FALSE))</f>
        <v>fournisseur1</v>
      </c>
      <c r="E6" s="17">
        <v>6</v>
      </c>
      <c r="F6" s="11">
        <v>0</v>
      </c>
      <c r="G6" s="18">
        <v>0</v>
      </c>
      <c r="H6" s="19">
        <f t="shared" si="0"/>
        <v>6</v>
      </c>
      <c r="I6" s="12">
        <f>IF(VLOOKUP(B6,bdd[],3,FALSE)=0,"",VLOOKUP(B6,bdd[],3,FALSE))</f>
        <v>2</v>
      </c>
      <c r="J6" s="13">
        <v>4</v>
      </c>
      <c r="K6" s="14" t="str">
        <f t="shared" si="1"/>
        <v>Stock ok</v>
      </c>
    </row>
    <row r="7" spans="2:11" x14ac:dyDescent="0.25">
      <c r="B7" s="51" t="s">
        <v>21</v>
      </c>
      <c r="C7" s="10" t="str">
        <f>IF(VLOOKUP(B7,bdd[],2,FALSE)=0,"",VLOOKUP(B7,bdd[],2,FALSE))</f>
        <v>borne3</v>
      </c>
      <c r="D7" s="22" t="str">
        <f>IF(VLOOKUP(B7,bdd[],4,FALSE)=0,"",VLOOKUP(B7,bdd[],4,FALSE))</f>
        <v>fournisseur1</v>
      </c>
      <c r="E7" s="17">
        <v>12</v>
      </c>
      <c r="F7" s="11">
        <v>0</v>
      </c>
      <c r="G7" s="18">
        <v>0</v>
      </c>
      <c r="H7" s="19">
        <f t="shared" si="0"/>
        <v>12</v>
      </c>
      <c r="I7" s="12">
        <f>IF(VLOOKUP(B7,bdd[],3,FALSE)=0,"",VLOOKUP(B7,bdd[],3,FALSE))</f>
        <v>9</v>
      </c>
      <c r="J7" s="13">
        <v>9</v>
      </c>
      <c r="K7" s="14" t="str">
        <f t="shared" si="1"/>
        <v>Stock ok</v>
      </c>
    </row>
    <row r="8" spans="2:11" x14ac:dyDescent="0.25">
      <c r="B8" s="51" t="s">
        <v>22</v>
      </c>
      <c r="C8" s="10" t="str">
        <f>IF(VLOOKUP(B8,bdd[],2,FALSE)=0,"",VLOOKUP(B8,bdd[],2,FALSE))</f>
        <v>borne4</v>
      </c>
      <c r="D8" s="22" t="str">
        <f>IF(VLOOKUP(B8,bdd[],4,FALSE)=0,"",VLOOKUP(B8,bdd[],4,FALSE))</f>
        <v>fournisseur2</v>
      </c>
      <c r="E8" s="17">
        <v>1</v>
      </c>
      <c r="F8" s="11">
        <v>0</v>
      </c>
      <c r="G8" s="18">
        <v>0</v>
      </c>
      <c r="H8" s="19">
        <f t="shared" si="0"/>
        <v>1</v>
      </c>
      <c r="I8" s="12">
        <f>IF(VLOOKUP(B8,bdd[],3,FALSE)=0,"",VLOOKUP(B8,bdd[],3,FALSE))</f>
        <v>7</v>
      </c>
      <c r="J8" s="13">
        <v>2</v>
      </c>
      <c r="K8" s="14" t="str">
        <f t="shared" si="1"/>
        <v>A commander  7 produits</v>
      </c>
    </row>
    <row r="9" spans="2:11" x14ac:dyDescent="0.25">
      <c r="B9" s="51" t="s">
        <v>23</v>
      </c>
      <c r="C9" s="10" t="str">
        <f>IF(VLOOKUP(B9,bdd[],2,FALSE)=0,"",VLOOKUP(B9,bdd[],2,FALSE))</f>
        <v>borne5</v>
      </c>
      <c r="D9" s="22" t="str">
        <f>IF(VLOOKUP(B9,bdd[],4,FALSE)=0,"",VLOOKUP(B9,bdd[],4,FALSE))</f>
        <v>fournisseur3</v>
      </c>
      <c r="E9" s="17">
        <v>2</v>
      </c>
      <c r="F9" s="11">
        <v>0</v>
      </c>
      <c r="G9" s="18">
        <v>0</v>
      </c>
      <c r="H9" s="19">
        <f t="shared" si="0"/>
        <v>2</v>
      </c>
      <c r="I9" s="12">
        <f>IF(VLOOKUP(B9,bdd[],3,FALSE)=0,"",VLOOKUP(B9,bdd[],3,FALSE))</f>
        <v>9</v>
      </c>
      <c r="J9" s="13">
        <v>3</v>
      </c>
      <c r="K9" s="14" t="str">
        <f t="shared" si="1"/>
        <v>A commander  9 produits</v>
      </c>
    </row>
    <row r="10" spans="2:11" x14ac:dyDescent="0.25">
      <c r="B10" s="51" t="s">
        <v>24</v>
      </c>
      <c r="C10" s="10" t="str">
        <f>IF(VLOOKUP(B10,bdd[],2,FALSE)=0,"",VLOOKUP(B10,bdd[],2,FALSE))</f>
        <v>borne6</v>
      </c>
      <c r="D10" s="22" t="str">
        <f>IF(VLOOKUP(B10,bdd[],4,FALSE)=0,"",VLOOKUP(B10,bdd[],4,FALSE))</f>
        <v>fournisseur4</v>
      </c>
      <c r="E10" s="17">
        <v>8</v>
      </c>
      <c r="F10" s="11">
        <v>0</v>
      </c>
      <c r="G10" s="18">
        <v>5</v>
      </c>
      <c r="H10" s="19">
        <f t="shared" si="0"/>
        <v>3</v>
      </c>
      <c r="I10" s="12">
        <f>IF(VLOOKUP(B10,bdd[],3,FALSE)=0,"",VLOOKUP(B10,bdd[],3,FALSE))</f>
        <v>1</v>
      </c>
      <c r="J10" s="13">
        <v>4</v>
      </c>
      <c r="K10" s="14" t="str">
        <f t="shared" si="1"/>
        <v>A commander  1 produits</v>
      </c>
    </row>
    <row r="11" spans="2:11" x14ac:dyDescent="0.25">
      <c r="B11" s="51" t="s">
        <v>25</v>
      </c>
      <c r="C11" s="10" t="str">
        <f>IF(VLOOKUP(B11,bdd[],2,FALSE)=0,"",VLOOKUP(B11,bdd[],2,FALSE))</f>
        <v>borne7</v>
      </c>
      <c r="D11" s="22" t="str">
        <f>IF(VLOOKUP(B11,bdd[],4,FALSE)=0,"",VLOOKUP(B11,bdd[],4,FALSE))</f>
        <v>fournisseur5</v>
      </c>
      <c r="E11" s="17">
        <v>9</v>
      </c>
      <c r="F11" s="11">
        <v>0</v>
      </c>
      <c r="G11" s="18">
        <v>0</v>
      </c>
      <c r="H11" s="19">
        <f t="shared" si="0"/>
        <v>9</v>
      </c>
      <c r="I11" s="12">
        <f>IF(VLOOKUP(B11,bdd[],3,FALSE)=0,"",VLOOKUP(B11,bdd[],3,FALSE))</f>
        <v>3</v>
      </c>
      <c r="J11" s="13">
        <v>7</v>
      </c>
      <c r="K11" s="14" t="str">
        <f t="shared" si="1"/>
        <v>Stock ok</v>
      </c>
    </row>
  </sheetData>
  <mergeCells count="1">
    <mergeCell ref="B1:K1"/>
  </mergeCells>
  <conditionalFormatting sqref="K4:K11">
    <cfRule type="containsText" dxfId="13" priority="92" operator="containsText" text="A commander">
      <formula>NOT(ISERROR(SEARCH("A commander",K4)))</formula>
    </cfRule>
    <cfRule type="cellIs" dxfId="12" priority="93" operator="equal">
      <formula>"A commander"</formula>
    </cfRule>
  </conditionalFormatting>
  <conditionalFormatting sqref="C4:K11">
    <cfRule type="notContainsBlanks" dxfId="11" priority="89">
      <formula>LEN(TRIM(C4))&gt;0</formula>
    </cfRule>
  </conditionalFormatting>
  <conditionalFormatting sqref="B4:B11">
    <cfRule type="notContainsBlanks" dxfId="10" priority="1">
      <formula>LEN(TRIM(B4))&gt;0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A09DB-B1DA-4FE2-8967-D0F241319CD1}">
  <sheetPr codeName="Feuil4"/>
  <dimension ref="A1:H29"/>
  <sheetViews>
    <sheetView zoomScaleNormal="100" workbookViewId="0">
      <pane xSplit="2" ySplit="2" topLeftCell="C3" activePane="bottomRight" state="frozen"/>
      <selection activeCell="F18" sqref="F18"/>
      <selection pane="topRight" activeCell="F18" sqref="F18"/>
      <selection pane="bottomLeft" activeCell="F18" sqref="F18"/>
      <selection pane="bottomRight" activeCell="F5" sqref="F5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23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8" t="s">
        <v>14</v>
      </c>
      <c r="D2" s="59" t="s">
        <v>15</v>
      </c>
      <c r="E2" s="59" t="s">
        <v>16</v>
      </c>
      <c r="F2" s="28" t="s">
        <v>17</v>
      </c>
    </row>
    <row r="3" spans="1:8" ht="24" customHeight="1" thickBot="1" x14ac:dyDescent="0.3">
      <c r="A3" s="60" t="s">
        <v>18</v>
      </c>
      <c r="B3" s="61" t="s">
        <v>26</v>
      </c>
      <c r="C3" s="76">
        <v>5</v>
      </c>
      <c r="D3" s="76" t="s">
        <v>39</v>
      </c>
      <c r="E3" s="57">
        <v>45251</v>
      </c>
      <c r="F3" s="31"/>
    </row>
    <row r="4" spans="1:8" s="35" customFormat="1" ht="24" customHeight="1" thickBot="1" x14ac:dyDescent="0.3">
      <c r="A4" s="60" t="s">
        <v>19</v>
      </c>
      <c r="B4" s="62" t="s">
        <v>27</v>
      </c>
      <c r="C4" s="69">
        <v>10</v>
      </c>
      <c r="D4" s="69" t="s">
        <v>40</v>
      </c>
      <c r="E4" s="30"/>
      <c r="F4" s="34"/>
      <c r="G4" s="25"/>
      <c r="H4" s="25"/>
    </row>
    <row r="5" spans="1:8" s="35" customFormat="1" ht="24" customHeight="1" thickBot="1" x14ac:dyDescent="0.3">
      <c r="A5" s="60" t="s">
        <v>22</v>
      </c>
      <c r="B5" s="62" t="s">
        <v>30</v>
      </c>
      <c r="C5" s="69">
        <v>7</v>
      </c>
      <c r="D5" s="69" t="s">
        <v>35</v>
      </c>
      <c r="E5" s="30"/>
      <c r="F5" s="34"/>
      <c r="G5" s="25"/>
      <c r="H5" s="25"/>
    </row>
    <row r="6" spans="1:8" s="35" customFormat="1" ht="24" customHeight="1" thickBot="1" x14ac:dyDescent="0.3">
      <c r="A6" s="60" t="s">
        <v>23</v>
      </c>
      <c r="B6" s="62" t="s">
        <v>31</v>
      </c>
      <c r="C6" s="69">
        <v>9</v>
      </c>
      <c r="D6" s="69" t="s">
        <v>36</v>
      </c>
      <c r="E6" s="30"/>
      <c r="F6" s="34"/>
      <c r="G6" s="25"/>
      <c r="H6" s="25"/>
    </row>
    <row r="7" spans="1:8" s="35" customFormat="1" ht="24" customHeight="1" thickBot="1" x14ac:dyDescent="0.25">
      <c r="A7" s="60"/>
      <c r="B7" s="36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0"/>
      <c r="B8" s="36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0"/>
      <c r="B9" s="37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0"/>
      <c r="B10" s="29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0"/>
      <c r="B11" s="29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0"/>
      <c r="B12" s="29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0"/>
      <c r="B13" s="29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0"/>
      <c r="B14" s="39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0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0"/>
      <c r="B16" s="29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0"/>
      <c r="B17" s="29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0"/>
      <c r="B18" s="29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0"/>
      <c r="B19" s="42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0"/>
      <c r="B20" s="29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0"/>
      <c r="B21" s="42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0"/>
      <c r="B22" s="29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0"/>
      <c r="B23" s="36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0"/>
      <c r="B24" s="44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0"/>
      <c r="B25" s="37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0"/>
      <c r="B26" s="37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0"/>
      <c r="B27" s="46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0"/>
      <c r="B28" s="46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0"/>
      <c r="B29" s="47"/>
      <c r="C29" s="48"/>
      <c r="D29" s="49"/>
      <c r="E29" s="50"/>
      <c r="F29" s="34"/>
      <c r="G29" s="25"/>
      <c r="H29" s="25"/>
    </row>
  </sheetData>
  <mergeCells count="1">
    <mergeCell ref="C1:D1"/>
  </mergeCells>
  <pageMargins left="0" right="0" top="0" bottom="0" header="0.51181102362204722" footer="0"/>
  <pageSetup paperSize="9" scale="70" orientation="landscape" r:id="rId1"/>
  <headerFooter alignWithMargins="0">
    <oddFooter>&amp;Z&amp;G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E4AD3-A654-4ADD-B109-91669F0A9E66}">
  <sheetPr codeName="Feuil5"/>
  <dimension ref="A1:H29"/>
  <sheetViews>
    <sheetView workbookViewId="0">
      <selection activeCell="B16" sqref="B16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67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8" t="s">
        <v>14</v>
      </c>
      <c r="D2" s="59" t="s">
        <v>15</v>
      </c>
      <c r="E2" s="59" t="s">
        <v>16</v>
      </c>
      <c r="F2" s="28" t="s">
        <v>17</v>
      </c>
    </row>
    <row r="3" spans="1:8" ht="24" customHeight="1" thickBot="1" x14ac:dyDescent="0.25">
      <c r="A3" s="60" t="s">
        <v>19</v>
      </c>
      <c r="B3" s="61" t="s">
        <v>27</v>
      </c>
      <c r="C3" s="56">
        <v>10</v>
      </c>
      <c r="D3" s="56" t="s">
        <v>40</v>
      </c>
      <c r="E3" s="57"/>
      <c r="F3" s="31"/>
    </row>
    <row r="4" spans="1:8" s="35" customFormat="1" ht="24" customHeight="1" thickBot="1" x14ac:dyDescent="0.25">
      <c r="A4" s="60" t="s">
        <v>22</v>
      </c>
      <c r="B4" s="62" t="s">
        <v>30</v>
      </c>
      <c r="C4" s="32">
        <v>7</v>
      </c>
      <c r="D4" s="32" t="s">
        <v>35</v>
      </c>
      <c r="E4" s="30"/>
      <c r="F4" s="34"/>
      <c r="G4" s="25"/>
      <c r="H4" s="25"/>
    </row>
    <row r="5" spans="1:8" s="35" customFormat="1" ht="24" customHeight="1" thickBot="1" x14ac:dyDescent="0.25">
      <c r="A5" s="60" t="s">
        <v>23</v>
      </c>
      <c r="B5" s="62" t="s">
        <v>31</v>
      </c>
      <c r="C5" s="32">
        <v>9</v>
      </c>
      <c r="D5" s="32" t="s">
        <v>36</v>
      </c>
      <c r="E5" s="30"/>
      <c r="F5" s="34"/>
      <c r="G5" s="25"/>
      <c r="H5" s="25"/>
    </row>
    <row r="6" spans="1:8" s="35" customFormat="1" ht="24" customHeight="1" thickBot="1" x14ac:dyDescent="0.25">
      <c r="A6" s="60"/>
      <c r="B6" s="62"/>
      <c r="C6" s="32"/>
      <c r="D6" s="32"/>
      <c r="E6" s="30"/>
      <c r="F6" s="34"/>
      <c r="G6" s="25"/>
      <c r="H6" s="25"/>
    </row>
    <row r="7" spans="1:8" s="35" customFormat="1" ht="24" customHeight="1" thickBot="1" x14ac:dyDescent="0.25">
      <c r="A7" s="60"/>
      <c r="B7" s="62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0"/>
      <c r="B8" s="62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0"/>
      <c r="B9" s="63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0"/>
      <c r="B10" s="62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0"/>
      <c r="B11" s="62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0"/>
      <c r="B12" s="62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0"/>
      <c r="B13" s="62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0"/>
      <c r="B14" s="64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0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0"/>
      <c r="B16" s="62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0"/>
      <c r="B17" s="62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0"/>
      <c r="B18" s="62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0"/>
      <c r="B19" s="65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0"/>
      <c r="B20" s="62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0"/>
      <c r="B21" s="65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0"/>
      <c r="B22" s="62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0"/>
      <c r="B23" s="62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0"/>
      <c r="B24" s="66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0"/>
      <c r="B25" s="63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0"/>
      <c r="B26" s="63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0"/>
      <c r="B27" s="62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0"/>
      <c r="B28" s="62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0"/>
      <c r="B29" s="68"/>
      <c r="C29" s="48"/>
      <c r="D29" s="49"/>
      <c r="E29" s="50"/>
      <c r="F29" s="34"/>
      <c r="G29" s="25"/>
      <c r="H29" s="25"/>
    </row>
  </sheetData>
  <mergeCells count="1">
    <mergeCell ref="C1:D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F6CDD-DFF8-48D4-A12E-2A8573956C3F}">
  <sheetPr codeName="Feuil6"/>
  <dimension ref="A1:H29"/>
  <sheetViews>
    <sheetView tabSelected="1" workbookViewId="0">
      <selection activeCell="B4" sqref="B4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23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8" t="s">
        <v>14</v>
      </c>
      <c r="D2" s="59" t="s">
        <v>15</v>
      </c>
      <c r="E2" s="59" t="s">
        <v>16</v>
      </c>
      <c r="F2" s="28" t="s">
        <v>17</v>
      </c>
    </row>
    <row r="3" spans="1:8" ht="24" customHeight="1" thickBot="1" x14ac:dyDescent="0.3">
      <c r="A3" s="60" t="s">
        <v>24</v>
      </c>
      <c r="B3" s="62" t="s">
        <v>32</v>
      </c>
      <c r="C3" s="69">
        <v>1</v>
      </c>
      <c r="D3" s="69" t="s">
        <v>37</v>
      </c>
      <c r="E3" s="57"/>
      <c r="F3" s="31"/>
    </row>
    <row r="4" spans="1:8" s="35" customFormat="1" ht="24" customHeight="1" thickBot="1" x14ac:dyDescent="0.25">
      <c r="A4" s="60"/>
      <c r="B4" s="36"/>
      <c r="C4" s="32"/>
      <c r="D4" s="32"/>
      <c r="E4" s="30"/>
      <c r="F4" s="34"/>
      <c r="G4" s="25"/>
      <c r="H4" s="25"/>
    </row>
    <row r="5" spans="1:8" s="35" customFormat="1" ht="24" customHeight="1" thickBot="1" x14ac:dyDescent="0.25">
      <c r="A5" s="60"/>
      <c r="B5" s="29"/>
      <c r="C5" s="32"/>
      <c r="D5" s="32"/>
      <c r="E5" s="30"/>
      <c r="F5" s="34"/>
      <c r="G5" s="25"/>
      <c r="H5" s="25"/>
    </row>
    <row r="6" spans="1:8" s="35" customFormat="1" ht="24" customHeight="1" thickBot="1" x14ac:dyDescent="0.25">
      <c r="A6" s="60"/>
      <c r="B6" s="36"/>
      <c r="C6" s="32"/>
      <c r="D6" s="32"/>
      <c r="E6" s="30"/>
      <c r="F6" s="34"/>
      <c r="G6" s="25"/>
      <c r="H6" s="25"/>
    </row>
    <row r="7" spans="1:8" s="35" customFormat="1" ht="24" customHeight="1" thickBot="1" x14ac:dyDescent="0.25">
      <c r="A7" s="60"/>
      <c r="B7" s="36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0"/>
      <c r="B8" s="36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0"/>
      <c r="B9" s="37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0"/>
      <c r="B10" s="29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0"/>
      <c r="B11" s="29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0"/>
      <c r="B12" s="29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0"/>
      <c r="B13" s="29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0"/>
      <c r="B14" s="39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0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0"/>
      <c r="B16" s="29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0"/>
      <c r="B17" s="29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0"/>
      <c r="B18" s="29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0"/>
      <c r="B19" s="42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0"/>
      <c r="B20" s="29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0"/>
      <c r="B21" s="42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0"/>
      <c r="B22" s="29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0"/>
      <c r="B23" s="36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0"/>
      <c r="B24" s="44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0"/>
      <c r="B25" s="37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0"/>
      <c r="B26" s="37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0"/>
      <c r="B27" s="46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0"/>
      <c r="B28" s="46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0"/>
      <c r="B29" s="47"/>
      <c r="C29" s="48"/>
      <c r="D29" s="49"/>
      <c r="E29" s="50"/>
      <c r="F29" s="34"/>
      <c r="G29" s="25"/>
      <c r="H29" s="25"/>
    </row>
  </sheetData>
  <mergeCells count="1">
    <mergeCell ref="C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1- Base de données articles</vt:lpstr>
      <vt:lpstr>3- Etat des stocks</vt:lpstr>
      <vt:lpstr>nov 23</vt:lpstr>
      <vt:lpstr>dec 23</vt:lpstr>
      <vt:lpstr>dec 23 ce que je veux</vt:lpstr>
      <vt:lpstr>'nov 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2023-11-19T14:05:20Z</dcterms:created>
  <dcterms:modified xsi:type="dcterms:W3CDTF">2023-11-21T13:47:27Z</dcterms:modified>
</cp:coreProperties>
</file>