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Joueurs" sheetId="1" r:id="rId1"/>
    <sheet name="Extraction" sheetId="2" r:id="rId2"/>
    <sheet name="Seuils" sheetId="3" r:id="rId3"/>
  </sheets>
  <definedNames>
    <definedName name="Extraction">Extraction!$A$9:$U$12</definedName>
    <definedName name="MINPP">Seuils!$C$11</definedName>
    <definedName name="SPE">Seuils!$E$3:$F$18</definedName>
    <definedName name="SPP">Seuils!$B$3:$C$9</definedName>
  </definedNames>
  <calcPr calcId="125725"/>
</workbook>
</file>

<file path=xl/calcChain.xml><?xml version="1.0" encoding="utf-8"?>
<calcChain xmlns="http://schemas.openxmlformats.org/spreadsheetml/2006/main">
  <c r="I6" i="1"/>
  <c r="G6"/>
  <c r="F6"/>
  <c r="E6"/>
  <c r="C6"/>
  <c r="I5"/>
  <c r="G5"/>
  <c r="F5"/>
  <c r="E5"/>
  <c r="C5"/>
  <c r="G1" i="2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F3" i="3"/>
  <c r="C11"/>
</calcChain>
</file>

<file path=xl/sharedStrings.xml><?xml version="1.0" encoding="utf-8"?>
<sst xmlns="http://schemas.openxmlformats.org/spreadsheetml/2006/main" count="43" uniqueCount="34">
  <si>
    <t>MINIMUM</t>
  </si>
  <si>
    <t>PE</t>
  </si>
  <si>
    <t>IV</t>
  </si>
  <si>
    <t>PP</t>
  </si>
  <si>
    <t>NOUVEAUX SEUILS pour 2020</t>
  </si>
  <si>
    <t>2Pr</t>
  </si>
  <si>
    <t>Michel</t>
  </si>
  <si>
    <t>M</t>
  </si>
  <si>
    <t>1T</t>
  </si>
  <si>
    <t>Brigitte</t>
  </si>
  <si>
    <t>Mme</t>
  </si>
  <si>
    <t>K</t>
  </si>
  <si>
    <t>NomEntité</t>
  </si>
  <si>
    <t>NumEntité</t>
  </si>
  <si>
    <t>Sous-type_licence</t>
  </si>
  <si>
    <t>Type_licence</t>
  </si>
  <si>
    <t>Mel</t>
  </si>
  <si>
    <t>Tél_2</t>
  </si>
  <si>
    <t>Tél_1</t>
  </si>
  <si>
    <t>Pays</t>
  </si>
  <si>
    <t>Ville</t>
  </si>
  <si>
    <t>CP</t>
  </si>
  <si>
    <t>Compl_adresse</t>
  </si>
  <si>
    <t>Adresse</t>
  </si>
  <si>
    <t>DDN</t>
  </si>
  <si>
    <t>Prénom</t>
  </si>
  <si>
    <t>Nom</t>
  </si>
  <si>
    <t>Civ.</t>
  </si>
  <si>
    <t>MLE</t>
  </si>
  <si>
    <t>Export CSV</t>
  </si>
  <si>
    <t>EXTRACTION MEMBRES ET SYMPATHISANTS AU</t>
  </si>
  <si>
    <t>Série</t>
  </si>
  <si>
    <t>Nv° IV</t>
  </si>
  <si>
    <t>Valeurs attendues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</si>
</sst>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#&quot; &quot;##&quot; &quot;##&quot; &quot;##&quot; &quot;##"/>
    <numFmt numFmtId="166" formatCode="0.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CC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</font>
    <font>
      <sz val="11"/>
      <color rgb="FFFF0000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alibri"/>
      <family val="2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99CC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8" fillId="0" borderId="0"/>
    <xf numFmtId="0" fontId="6" fillId="0" borderId="0"/>
  </cellStyleXfs>
  <cellXfs count="67">
    <xf numFmtId="0" fontId="0" fillId="0" borderId="0" xfId="0"/>
    <xf numFmtId="41" fontId="0" fillId="0" borderId="1" xfId="0" applyNumberFormat="1" applyBorder="1" applyAlignment="1">
      <alignment horizontal="center"/>
    </xf>
    <xf numFmtId="41" fontId="2" fillId="0" borderId="2" xfId="1" applyNumberFormat="1" applyFont="1" applyBorder="1" applyAlignment="1">
      <alignment horizontal="center"/>
    </xf>
    <xf numFmtId="41" fontId="0" fillId="0" borderId="0" xfId="0" applyNumberFormat="1" applyAlignment="1">
      <alignment horizontal="center"/>
    </xf>
    <xf numFmtId="41" fontId="0" fillId="0" borderId="3" xfId="0" applyNumberFormat="1" applyBorder="1" applyAlignment="1">
      <alignment horizontal="center"/>
    </xf>
    <xf numFmtId="41" fontId="2" fillId="0" borderId="4" xfId="1" applyNumberFormat="1" applyFont="1" applyBorder="1" applyAlignment="1">
      <alignment horizontal="center"/>
    </xf>
    <xf numFmtId="41" fontId="3" fillId="0" borderId="5" xfId="0" applyNumberFormat="1" applyFont="1" applyBorder="1" applyAlignment="1">
      <alignment horizontal="center"/>
    </xf>
    <xf numFmtId="41" fontId="4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64" fontId="3" fillId="0" borderId="6" xfId="1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0" xfId="0" applyFont="1"/>
    <xf numFmtId="0" fontId="7" fillId="0" borderId="0" xfId="3" applyFont="1" applyFill="1"/>
    <xf numFmtId="165" fontId="7" fillId="0" borderId="0" xfId="3" applyNumberFormat="1" applyFont="1" applyFill="1" applyAlignment="1">
      <alignment horizontal="center"/>
    </xf>
    <xf numFmtId="14" fontId="7" fillId="0" borderId="0" xfId="3" applyNumberFormat="1" applyFont="1" applyFill="1"/>
    <xf numFmtId="0" fontId="7" fillId="0" borderId="0" xfId="4" applyFont="1" applyFill="1" applyBorder="1" applyAlignment="1">
      <alignment horizontal="center"/>
    </xf>
    <xf numFmtId="0" fontId="7" fillId="0" borderId="0" xfId="4" applyFont="1" applyFill="1"/>
    <xf numFmtId="165" fontId="7" fillId="0" borderId="0" xfId="4" applyNumberFormat="1" applyFont="1" applyFill="1" applyAlignment="1">
      <alignment horizontal="center"/>
    </xf>
    <xf numFmtId="14" fontId="7" fillId="0" borderId="0" xfId="4" applyNumberFormat="1" applyFont="1" applyFill="1" applyAlignment="1">
      <alignment horizontal="center"/>
    </xf>
    <xf numFmtId="0" fontId="9" fillId="0" borderId="0" xfId="5" applyFont="1"/>
    <xf numFmtId="165" fontId="9" fillId="0" borderId="0" xfId="5" applyNumberFormat="1" applyFont="1" applyAlignment="1">
      <alignment horizontal="left"/>
    </xf>
    <xf numFmtId="0" fontId="9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165" fontId="10" fillId="0" borderId="0" xfId="0" applyNumberFormat="1" applyFont="1"/>
    <xf numFmtId="0" fontId="10" fillId="0" borderId="0" xfId="0" applyFont="1"/>
    <xf numFmtId="165" fontId="10" fillId="0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6" fontId="10" fillId="0" borderId="0" xfId="0" applyNumberFormat="1" applyFont="1"/>
    <xf numFmtId="0" fontId="10" fillId="0" borderId="0" xfId="0" applyFont="1" applyAlignment="1">
      <alignment horizontal="left"/>
    </xf>
    <xf numFmtId="0" fontId="10" fillId="0" borderId="0" xfId="0" applyNumberFormat="1" applyFont="1" applyFill="1"/>
    <xf numFmtId="0" fontId="11" fillId="0" borderId="0" xfId="0" applyNumberFormat="1" applyFont="1" applyFill="1"/>
    <xf numFmtId="166" fontId="10" fillId="2" borderId="8" xfId="0" applyNumberFormat="1" applyFont="1" applyFill="1" applyBorder="1"/>
    <xf numFmtId="0" fontId="10" fillId="2" borderId="9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left"/>
    </xf>
    <xf numFmtId="0" fontId="12" fillId="0" borderId="0" xfId="0" applyNumberFormat="1" applyFont="1" applyFill="1"/>
    <xf numFmtId="1" fontId="10" fillId="0" borderId="0" xfId="0" applyNumberFormat="1" applyFont="1"/>
    <xf numFmtId="1" fontId="13" fillId="0" borderId="0" xfId="0" applyNumberFormat="1" applyFont="1"/>
    <xf numFmtId="0" fontId="10" fillId="0" borderId="0" xfId="0" applyNumberFormat="1" applyFont="1" applyAlignment="1">
      <alignment horizontal="center"/>
    </xf>
    <xf numFmtId="14" fontId="13" fillId="0" borderId="0" xfId="0" applyNumberFormat="1" applyFont="1" applyAlignment="1">
      <alignment horizontal="left"/>
    </xf>
    <xf numFmtId="0" fontId="10" fillId="0" borderId="0" xfId="0" applyNumberFormat="1" applyFont="1"/>
    <xf numFmtId="0" fontId="14" fillId="0" borderId="0" xfId="0" applyNumberFormat="1" applyFont="1" applyFill="1"/>
    <xf numFmtId="38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1" fontId="15" fillId="0" borderId="0" xfId="0" applyNumberFormat="1" applyFont="1" applyAlignment="1">
      <alignment vertical="center"/>
    </xf>
    <xf numFmtId="41" fontId="15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0" fontId="16" fillId="0" borderId="0" xfId="0" applyFont="1" applyAlignment="1">
      <alignment vertical="center"/>
    </xf>
    <xf numFmtId="1" fontId="15" fillId="0" borderId="0" xfId="0" applyNumberFormat="1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0" fontId="5" fillId="0" borderId="11" xfId="0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5" fillId="3" borderId="11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1" fontId="5" fillId="0" borderId="12" xfId="0" applyNumberFormat="1" applyFont="1" applyBorder="1" applyAlignment="1">
      <alignment horizontal="center" vertical="center"/>
    </xf>
    <xf numFmtId="3" fontId="5" fillId="0" borderId="13" xfId="0" applyNumberFormat="1" applyFont="1" applyBorder="1" applyAlignment="1">
      <alignment horizontal="center" vertical="center"/>
    </xf>
    <xf numFmtId="41" fontId="5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5" xfId="4" applyFont="1" applyFill="1" applyBorder="1" applyAlignment="1">
      <alignment horizontal="center"/>
    </xf>
    <xf numFmtId="0" fontId="15" fillId="0" borderId="16" xfId="0" applyFont="1" applyBorder="1" applyAlignment="1">
      <alignment horizontal="left" vertical="center"/>
    </xf>
    <xf numFmtId="1" fontId="15" fillId="0" borderId="16" xfId="0" applyNumberFormat="1" applyFont="1" applyBorder="1" applyAlignment="1">
      <alignment horizontal="center" vertical="center"/>
    </xf>
    <xf numFmtId="41" fontId="15" fillId="0" borderId="16" xfId="0" applyNumberFormat="1" applyFont="1" applyBorder="1" applyAlignment="1">
      <alignment horizontal="center" vertical="center"/>
    </xf>
    <xf numFmtId="9" fontId="15" fillId="0" borderId="0" xfId="2" applyFont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7" fillId="0" borderId="17" xfId="4" applyFont="1" applyFill="1" applyBorder="1" applyAlignment="1">
      <alignment horizontal="center"/>
    </xf>
  </cellXfs>
  <cellStyles count="6">
    <cellStyle name="Milliers" xfId="1" builtinId="3"/>
    <cellStyle name="Normal" xfId="0" builtinId="0"/>
    <cellStyle name="Normal 21" xfId="3"/>
    <cellStyle name="Normal 5" xfId="4"/>
    <cellStyle name="Normal 9" xfId="5"/>
    <cellStyle name="Pourcentage" xfId="2" builtinId="5"/>
  </cellStyles>
  <dxfs count="2">
    <dxf>
      <font>
        <color auto="1"/>
      </font>
      <fill>
        <patternFill patternType="none">
          <bgColor indexed="65"/>
        </patternFill>
      </fill>
    </dxf>
    <dxf>
      <font>
        <color auto="1"/>
      </font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6"/>
  <sheetViews>
    <sheetView tabSelected="1" workbookViewId="0">
      <selection activeCell="C5" sqref="C5"/>
    </sheetView>
  </sheetViews>
  <sheetFormatPr baseColWidth="10" defaultRowHeight="15"/>
  <sheetData>
    <row r="1" spans="1:11">
      <c r="A1" s="42"/>
      <c r="B1" s="43"/>
      <c r="C1" s="43"/>
      <c r="D1" s="44"/>
      <c r="E1" s="45"/>
      <c r="F1" s="46"/>
      <c r="G1" s="47"/>
      <c r="H1" s="43"/>
      <c r="I1" s="43"/>
      <c r="J1" s="43"/>
      <c r="K1" s="43"/>
    </row>
    <row r="2" spans="1:11">
      <c r="A2" s="48"/>
      <c r="B2" s="49"/>
      <c r="C2" s="49"/>
      <c r="D2" s="44"/>
      <c r="E2" s="45"/>
      <c r="F2" s="46"/>
      <c r="G2" s="50"/>
      <c r="H2" s="43"/>
      <c r="I2" s="43"/>
      <c r="J2" s="43"/>
      <c r="K2" s="43"/>
    </row>
    <row r="3" spans="1:11" ht="15.75" thickBot="1">
      <c r="A3" s="48"/>
      <c r="B3" s="49"/>
      <c r="C3" s="44"/>
      <c r="D3" s="44"/>
      <c r="E3" s="45"/>
      <c r="F3" s="46"/>
      <c r="G3" s="50"/>
      <c r="H3" s="43"/>
      <c r="I3" s="43"/>
      <c r="J3" s="43"/>
      <c r="K3" s="43"/>
    </row>
    <row r="4" spans="1:11" ht="16.5" thickBot="1">
      <c r="A4" s="51" t="s">
        <v>31</v>
      </c>
      <c r="B4" s="52" t="s">
        <v>28</v>
      </c>
      <c r="C4" s="53" t="s">
        <v>25</v>
      </c>
      <c r="D4" s="54" t="s">
        <v>26</v>
      </c>
      <c r="E4" s="55" t="s">
        <v>2</v>
      </c>
      <c r="F4" s="56" t="s">
        <v>3</v>
      </c>
      <c r="G4" s="57" t="s">
        <v>1</v>
      </c>
      <c r="H4" s="58"/>
      <c r="I4" s="58" t="s">
        <v>32</v>
      </c>
      <c r="J4" s="58"/>
      <c r="K4" s="58" t="s">
        <v>33</v>
      </c>
    </row>
    <row r="5" spans="1:11" ht="16.5">
      <c r="A5" s="48"/>
      <c r="B5" s="59">
        <v>685191</v>
      </c>
      <c r="C5" s="60" t="str">
        <f>VLOOKUP($B5,Extraction,4,FALSE)</f>
        <v>Brigitte</v>
      </c>
      <c r="D5" s="60"/>
      <c r="E5" s="61">
        <f>VLOOKUP($B5,Extraction,18,FALSE)</f>
        <v>68</v>
      </c>
      <c r="F5" s="62">
        <f>VLOOKUP($B5,Extraction,21,FALSE)</f>
        <v>138</v>
      </c>
      <c r="G5" s="62">
        <f>VLOOKUP($B5,Extraction,20,FALSE)</f>
        <v>223001</v>
      </c>
      <c r="H5" s="63"/>
      <c r="I5" s="64" t="e">
        <f>IF(F5&gt;MINPP,VLOOKUP(F5,SPP,2,TRUE),VLOOKUP(G5,SPE,2,TRUE))</f>
        <v>#N/A</v>
      </c>
      <c r="J5" s="43"/>
      <c r="K5" s="65">
        <v>60</v>
      </c>
    </row>
    <row r="6" spans="1:11" ht="16.5">
      <c r="A6" s="48"/>
      <c r="B6" s="66">
        <v>1044974</v>
      </c>
      <c r="C6" s="60" t="str">
        <f>VLOOKUP($B6,Extraction,4,FALSE)</f>
        <v>Michel</v>
      </c>
      <c r="D6" s="60"/>
      <c r="E6" s="61">
        <f>VLOOKUP($B6,Extraction,18,FALSE)</f>
        <v>60</v>
      </c>
      <c r="F6" s="62">
        <f>VLOOKUP($B6,Extraction,21,FALSE)</f>
        <v>109</v>
      </c>
      <c r="G6" s="62">
        <f>VLOOKUP($B6,Extraction,20,FALSE)</f>
        <v>211806</v>
      </c>
      <c r="H6" s="63"/>
      <c r="I6" s="64">
        <f>IF(F6&gt;MINPP,VLOOKUP(F6,SPP,2,TRUE),VLOOKUP(G6,SPE,2,TRUE))</f>
        <v>20</v>
      </c>
      <c r="J6" s="43"/>
      <c r="K6" s="65">
        <v>56</v>
      </c>
    </row>
  </sheetData>
  <conditionalFormatting sqref="H1:H6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B5:B6">
    <cfRule type="expression" dxfId="0" priority="1">
      <formula>#REF!&gt;35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2"/>
  <sheetViews>
    <sheetView workbookViewId="0">
      <pane xSplit="4" ySplit="9" topLeftCell="K10" activePane="bottomRight" state="frozen"/>
      <selection pane="topRight" activeCell="E1" sqref="E1"/>
      <selection pane="bottomLeft" activeCell="A10" sqref="A10"/>
      <selection pane="bottomRight" activeCell="C24" sqref="C24"/>
    </sheetView>
  </sheetViews>
  <sheetFormatPr baseColWidth="10" defaultRowHeight="15"/>
  <cols>
    <col min="18" max="18" width="4.5703125" customWidth="1"/>
    <col min="19" max="19" width="4.140625" bestFit="1" customWidth="1"/>
    <col min="20" max="20" width="7.85546875" bestFit="1" customWidth="1"/>
    <col min="21" max="21" width="4.42578125" bestFit="1" customWidth="1"/>
  </cols>
  <sheetData>
    <row r="1" spans="1:21">
      <c r="A1" s="41" t="s">
        <v>30</v>
      </c>
      <c r="B1" s="40"/>
      <c r="C1" s="40"/>
      <c r="D1" s="39">
        <v>43656</v>
      </c>
      <c r="E1" s="38"/>
      <c r="F1" s="37">
        <v>6</v>
      </c>
      <c r="G1" s="36">
        <f>+F1+1</f>
        <v>7</v>
      </c>
      <c r="H1" s="36">
        <f>+G1+1</f>
        <v>8</v>
      </c>
      <c r="I1" s="36">
        <f>+H1+1</f>
        <v>9</v>
      </c>
      <c r="J1" s="36">
        <f>+I1+1</f>
        <v>10</v>
      </c>
      <c r="K1" s="27">
        <f>+J1+1</f>
        <v>11</v>
      </c>
      <c r="L1" s="27">
        <f>+K1+1</f>
        <v>12</v>
      </c>
      <c r="M1" s="36">
        <f>+L1+1</f>
        <v>13</v>
      </c>
      <c r="N1" s="36">
        <f>+M1+1</f>
        <v>14</v>
      </c>
      <c r="O1" s="36">
        <f>+N1+1</f>
        <v>15</v>
      </c>
      <c r="P1" s="36">
        <f>+O1+1</f>
        <v>16</v>
      </c>
      <c r="Q1" s="36">
        <f>+P1+1</f>
        <v>17</v>
      </c>
      <c r="R1" s="36">
        <f>+Q1+1</f>
        <v>18</v>
      </c>
      <c r="S1" s="36">
        <f>+R1+1</f>
        <v>19</v>
      </c>
      <c r="T1" s="36">
        <f>+S1+1</f>
        <v>20</v>
      </c>
      <c r="U1" s="36">
        <f>+T1+1</f>
        <v>21</v>
      </c>
    </row>
    <row r="2" spans="1:21" ht="15.75" thickBot="1">
      <c r="A2" s="35" t="s">
        <v>29</v>
      </c>
      <c r="B2" s="25"/>
      <c r="C2" s="25"/>
      <c r="D2" s="29"/>
      <c r="E2" s="23"/>
      <c r="F2" s="28"/>
      <c r="G2" s="25"/>
      <c r="H2" s="25"/>
      <c r="I2" s="25"/>
      <c r="J2" s="25"/>
      <c r="K2" s="27"/>
      <c r="L2" s="26"/>
      <c r="M2" s="25"/>
      <c r="N2" s="25"/>
      <c r="O2" s="25"/>
      <c r="P2" s="25"/>
      <c r="Q2" s="24"/>
      <c r="R2" s="23"/>
      <c r="S2" s="23"/>
      <c r="T2" s="23"/>
      <c r="U2" s="23"/>
    </row>
    <row r="3" spans="1:21" ht="15.75" thickBot="1">
      <c r="A3" s="30"/>
      <c r="B3" s="25"/>
      <c r="C3" s="25"/>
      <c r="D3" s="34"/>
      <c r="E3" s="33"/>
      <c r="F3" s="32"/>
      <c r="G3" s="25"/>
      <c r="H3" s="25"/>
      <c r="I3" s="25"/>
      <c r="J3" s="25"/>
      <c r="K3" s="27"/>
      <c r="L3" s="26"/>
      <c r="M3" s="25"/>
      <c r="N3" s="25"/>
      <c r="O3" s="25"/>
      <c r="P3" s="25"/>
      <c r="Q3" s="24"/>
      <c r="R3" s="23"/>
      <c r="S3" s="23"/>
      <c r="T3" s="23"/>
      <c r="U3" s="23"/>
    </row>
    <row r="4" spans="1:21">
      <c r="A4" s="31"/>
      <c r="B4" s="25"/>
      <c r="C4" s="25"/>
      <c r="D4" s="29"/>
      <c r="E4" s="23"/>
      <c r="F4" s="28"/>
      <c r="G4" s="25"/>
      <c r="H4" s="25"/>
      <c r="I4" s="25"/>
      <c r="J4" s="25"/>
      <c r="K4" s="27"/>
      <c r="L4" s="26"/>
      <c r="M4" s="25"/>
      <c r="N4" s="25"/>
      <c r="O4" s="25"/>
      <c r="P4" s="25"/>
      <c r="Q4" s="24"/>
      <c r="R4" s="23"/>
      <c r="S4" s="23"/>
      <c r="T4" s="23"/>
      <c r="U4" s="23"/>
    </row>
    <row r="5" spans="1:21">
      <c r="A5" s="30"/>
      <c r="B5" s="29"/>
      <c r="C5" s="25"/>
      <c r="D5" s="29"/>
      <c r="E5" s="23"/>
      <c r="F5" s="28"/>
      <c r="G5" s="25"/>
      <c r="H5" s="25"/>
      <c r="I5" s="25"/>
      <c r="J5" s="25"/>
      <c r="K5" s="27"/>
      <c r="L5" s="26"/>
      <c r="M5" s="25"/>
      <c r="N5" s="25"/>
      <c r="O5" s="25"/>
      <c r="P5" s="25"/>
      <c r="Q5" s="24"/>
      <c r="R5" s="23"/>
      <c r="S5" s="23"/>
      <c r="T5" s="23"/>
      <c r="U5" s="23"/>
    </row>
    <row r="6" spans="1:21">
      <c r="A6" s="30"/>
      <c r="B6" s="29"/>
      <c r="C6" s="25"/>
      <c r="D6" s="29"/>
      <c r="E6" s="23"/>
      <c r="F6" s="28"/>
      <c r="G6" s="25"/>
      <c r="H6" s="25"/>
      <c r="I6" s="25"/>
      <c r="J6" s="25"/>
      <c r="K6" s="27"/>
      <c r="L6" s="26"/>
      <c r="M6" s="25"/>
      <c r="N6" s="25"/>
      <c r="O6" s="25"/>
      <c r="P6" s="25"/>
      <c r="Q6" s="24"/>
      <c r="R6" s="23"/>
      <c r="S6" s="23"/>
      <c r="T6" s="23"/>
      <c r="U6" s="23"/>
    </row>
    <row r="7" spans="1:21">
      <c r="A7" s="25"/>
      <c r="B7" s="29"/>
      <c r="C7" s="25"/>
      <c r="D7" s="29"/>
      <c r="E7" s="23"/>
      <c r="F7" s="28"/>
      <c r="G7" s="25"/>
      <c r="H7" s="25"/>
      <c r="I7" s="25"/>
      <c r="J7" s="25"/>
      <c r="K7" s="27"/>
      <c r="L7" s="26"/>
      <c r="M7" s="25"/>
      <c r="N7" s="25"/>
      <c r="O7" s="25"/>
      <c r="P7" s="25"/>
      <c r="Q7" s="24"/>
      <c r="R7" s="23"/>
      <c r="S7" s="23"/>
      <c r="T7" s="23"/>
      <c r="U7" s="23"/>
    </row>
    <row r="8" spans="1:21">
      <c r="A8" s="29"/>
      <c r="B8" s="25"/>
      <c r="C8" s="25"/>
      <c r="D8" s="29"/>
      <c r="E8" s="23"/>
      <c r="F8" s="28"/>
      <c r="G8" s="25"/>
      <c r="H8" s="25"/>
      <c r="I8" s="25"/>
      <c r="J8" s="25"/>
      <c r="K8" s="27"/>
      <c r="L8" s="26"/>
      <c r="M8" s="25"/>
      <c r="N8" s="25"/>
      <c r="O8" s="25"/>
      <c r="P8" s="25"/>
      <c r="Q8" s="24"/>
      <c r="R8" s="23"/>
      <c r="S8" s="23"/>
      <c r="T8" s="23"/>
      <c r="U8" s="23"/>
    </row>
    <row r="9" spans="1:21" ht="15.75">
      <c r="A9" s="20" t="s">
        <v>28</v>
      </c>
      <c r="B9" s="20" t="s">
        <v>27</v>
      </c>
      <c r="C9" s="20" t="s">
        <v>26</v>
      </c>
      <c r="D9" s="20" t="s">
        <v>25</v>
      </c>
      <c r="E9" s="22" t="s">
        <v>24</v>
      </c>
      <c r="F9" s="20" t="s">
        <v>23</v>
      </c>
      <c r="G9" s="20" t="s">
        <v>22</v>
      </c>
      <c r="H9" s="20" t="s">
        <v>21</v>
      </c>
      <c r="I9" s="20" t="s">
        <v>20</v>
      </c>
      <c r="J9" s="20" t="s">
        <v>19</v>
      </c>
      <c r="K9" s="21" t="s">
        <v>18</v>
      </c>
      <c r="L9" s="21" t="s">
        <v>17</v>
      </c>
      <c r="M9" s="20" t="s">
        <v>16</v>
      </c>
      <c r="N9" s="20" t="s">
        <v>15</v>
      </c>
      <c r="O9" s="20" t="s">
        <v>14</v>
      </c>
      <c r="P9" s="20" t="s">
        <v>13</v>
      </c>
      <c r="Q9" s="20" t="s">
        <v>12</v>
      </c>
      <c r="R9" s="20" t="s">
        <v>2</v>
      </c>
      <c r="S9" s="20" t="s">
        <v>11</v>
      </c>
      <c r="T9" s="20" t="s">
        <v>1</v>
      </c>
      <c r="U9" s="20" t="s">
        <v>3</v>
      </c>
    </row>
    <row r="10" spans="1:21" ht="16.5">
      <c r="A10" s="17"/>
      <c r="B10" s="17"/>
      <c r="C10" s="17"/>
      <c r="D10" s="17"/>
      <c r="E10" s="19"/>
      <c r="F10" s="17"/>
      <c r="G10" s="17"/>
      <c r="H10" s="17"/>
      <c r="I10" s="17"/>
      <c r="J10" s="17"/>
      <c r="K10" s="18"/>
      <c r="L10" s="18"/>
      <c r="M10" s="17"/>
      <c r="N10" s="17"/>
      <c r="O10" s="17"/>
      <c r="P10" s="17"/>
      <c r="Q10" s="17"/>
      <c r="R10" s="17"/>
      <c r="S10" s="17"/>
      <c r="T10" s="17"/>
      <c r="U10" s="17"/>
    </row>
    <row r="11" spans="1:21" ht="16.5">
      <c r="A11" s="16">
        <v>685191</v>
      </c>
      <c r="B11" s="17" t="s">
        <v>10</v>
      </c>
      <c r="C11" s="17"/>
      <c r="D11" s="17" t="s">
        <v>9</v>
      </c>
      <c r="E11" s="19"/>
      <c r="F11" s="17"/>
      <c r="G11" s="17"/>
      <c r="H11" s="17"/>
      <c r="I11" s="17"/>
      <c r="J11" s="17"/>
      <c r="K11" s="18"/>
      <c r="L11" s="18"/>
      <c r="M11" s="17"/>
      <c r="N11" s="17"/>
      <c r="O11" s="17"/>
      <c r="P11" s="17"/>
      <c r="Q11" s="17"/>
      <c r="R11" s="17">
        <v>68</v>
      </c>
      <c r="S11" s="17" t="s">
        <v>8</v>
      </c>
      <c r="T11" s="17">
        <v>223001</v>
      </c>
      <c r="U11" s="17">
        <v>138</v>
      </c>
    </row>
    <row r="12" spans="1:21" ht="16.5">
      <c r="A12" s="16">
        <v>1044974</v>
      </c>
      <c r="B12" s="13" t="s">
        <v>7</v>
      </c>
      <c r="C12" s="13"/>
      <c r="D12" s="13" t="s">
        <v>6</v>
      </c>
      <c r="E12" s="15"/>
      <c r="F12" s="13"/>
      <c r="G12" s="13"/>
      <c r="H12" s="13"/>
      <c r="I12" s="13"/>
      <c r="J12" s="13"/>
      <c r="K12" s="14"/>
      <c r="L12" s="14"/>
      <c r="M12" s="13"/>
      <c r="N12" s="13"/>
      <c r="O12" s="13"/>
      <c r="P12" s="13"/>
      <c r="Q12" s="13"/>
      <c r="R12" s="13">
        <v>60</v>
      </c>
      <c r="S12" s="13" t="s">
        <v>5</v>
      </c>
      <c r="T12" s="13">
        <v>211806</v>
      </c>
      <c r="U12" s="13">
        <v>109</v>
      </c>
    </row>
  </sheetData>
  <conditionalFormatting sqref="A11:A12">
    <cfRule type="expression" dxfId="1" priority="1">
      <formula>#REF!&gt;35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D20" sqref="D20"/>
    </sheetView>
  </sheetViews>
  <sheetFormatPr baseColWidth="10" defaultRowHeight="15"/>
  <sheetData>
    <row r="1" spans="1:6" ht="15.75">
      <c r="A1" s="12" t="s">
        <v>4</v>
      </c>
    </row>
    <row r="2" spans="1:6" ht="15.75" thickBot="1"/>
    <row r="3" spans="1:6">
      <c r="B3" s="10" t="s">
        <v>3</v>
      </c>
      <c r="C3" s="11" t="s">
        <v>2</v>
      </c>
      <c r="E3" s="10" t="s">
        <v>1</v>
      </c>
      <c r="F3" s="9" t="str">
        <f>+C3</f>
        <v>IV</v>
      </c>
    </row>
    <row r="4" spans="1:6">
      <c r="B4" s="5">
        <v>2348</v>
      </c>
      <c r="C4" s="4">
        <v>100</v>
      </c>
      <c r="D4" s="3"/>
      <c r="E4" s="5">
        <v>141859</v>
      </c>
      <c r="F4" s="4">
        <v>56</v>
      </c>
    </row>
    <row r="5" spans="1:6">
      <c r="B5" s="5">
        <v>1091</v>
      </c>
      <c r="C5" s="4">
        <v>92</v>
      </c>
      <c r="D5" s="3"/>
      <c r="E5" s="5">
        <v>117753</v>
      </c>
      <c r="F5" s="4">
        <v>52</v>
      </c>
    </row>
    <row r="6" spans="1:6">
      <c r="B6" s="5">
        <v>588</v>
      </c>
      <c r="C6" s="4">
        <v>84</v>
      </c>
      <c r="D6" s="3"/>
      <c r="E6" s="5">
        <v>97563</v>
      </c>
      <c r="F6" s="4">
        <v>48</v>
      </c>
    </row>
    <row r="7" spans="1:6">
      <c r="B7" s="5">
        <v>307</v>
      </c>
      <c r="C7" s="4">
        <v>76</v>
      </c>
      <c r="D7" s="3"/>
      <c r="E7" s="5">
        <v>81336</v>
      </c>
      <c r="F7" s="4">
        <v>44</v>
      </c>
    </row>
    <row r="8" spans="1:6">
      <c r="B8" s="5">
        <v>177</v>
      </c>
      <c r="C8" s="4">
        <v>68</v>
      </c>
      <c r="D8" s="3"/>
      <c r="E8" s="5">
        <v>65097</v>
      </c>
      <c r="F8" s="4">
        <v>40</v>
      </c>
    </row>
    <row r="9" spans="1:6" ht="15.75" thickBot="1">
      <c r="B9" s="2">
        <v>111</v>
      </c>
      <c r="C9" s="1">
        <v>60</v>
      </c>
      <c r="D9" s="3"/>
      <c r="E9" s="5">
        <v>48540</v>
      </c>
      <c r="F9" s="4">
        <v>38</v>
      </c>
    </row>
    <row r="10" spans="1:6">
      <c r="B10" s="3"/>
      <c r="C10" s="3"/>
      <c r="D10" s="3"/>
      <c r="E10" s="5">
        <v>34309</v>
      </c>
      <c r="F10" s="4">
        <v>36</v>
      </c>
    </row>
    <row r="11" spans="1:6">
      <c r="A11" s="8"/>
      <c r="B11" s="7" t="s">
        <v>0</v>
      </c>
      <c r="C11" s="6">
        <f>MIN(B4:B9)</f>
        <v>111</v>
      </c>
      <c r="D11" s="3"/>
      <c r="E11" s="5">
        <v>23277</v>
      </c>
      <c r="F11" s="4">
        <v>34</v>
      </c>
    </row>
    <row r="12" spans="1:6">
      <c r="B12" s="3"/>
      <c r="C12" s="3"/>
      <c r="D12" s="3"/>
      <c r="E12" s="5">
        <v>13827</v>
      </c>
      <c r="F12" s="4">
        <v>32</v>
      </c>
    </row>
    <row r="13" spans="1:6">
      <c r="B13" s="3"/>
      <c r="C13" s="3"/>
      <c r="D13" s="3"/>
      <c r="E13" s="5">
        <v>5853</v>
      </c>
      <c r="F13" s="4">
        <v>30</v>
      </c>
    </row>
    <row r="14" spans="1:6">
      <c r="B14" s="3"/>
      <c r="C14" s="3"/>
      <c r="D14" s="3"/>
      <c r="E14" s="5">
        <v>1968</v>
      </c>
      <c r="F14" s="4">
        <v>28</v>
      </c>
    </row>
    <row r="15" spans="1:6">
      <c r="B15" s="3"/>
      <c r="C15" s="3"/>
      <c r="D15" s="3"/>
      <c r="E15" s="5">
        <v>500</v>
      </c>
      <c r="F15" s="4">
        <v>26</v>
      </c>
    </row>
    <row r="16" spans="1:6">
      <c r="B16" s="3"/>
      <c r="C16" s="3"/>
      <c r="D16" s="3"/>
      <c r="E16" s="5">
        <v>40</v>
      </c>
      <c r="F16" s="4">
        <v>24</v>
      </c>
    </row>
    <row r="17" spans="2:6">
      <c r="B17" s="3"/>
      <c r="C17" s="3"/>
      <c r="D17" s="3"/>
      <c r="E17" s="5">
        <v>0</v>
      </c>
      <c r="F17" s="4">
        <v>22</v>
      </c>
    </row>
    <row r="18" spans="2:6" ht="15.75" thickBot="1">
      <c r="B18" s="3"/>
      <c r="C18" s="3"/>
      <c r="D18" s="3"/>
      <c r="E18" s="2">
        <v>0</v>
      </c>
      <c r="F18" s="1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Joueurs</vt:lpstr>
      <vt:lpstr>Extraction</vt:lpstr>
      <vt:lpstr>Seuils</vt:lpstr>
      <vt:lpstr>Extraction</vt:lpstr>
      <vt:lpstr>MINPP</vt:lpstr>
      <vt:lpstr>SPE</vt:lpstr>
      <vt:lpstr>SPP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Bouzoukis</dc:creator>
  <cp:lastModifiedBy>Bouzoukis</cp:lastModifiedBy>
  <dcterms:created xsi:type="dcterms:W3CDTF">2019-07-13T13:44:11Z</dcterms:created>
  <dcterms:modified xsi:type="dcterms:W3CDTF">2019-07-13T13:52:37Z</dcterms:modified>
</cp:coreProperties>
</file>