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verbecq\Desktop\"/>
    </mc:Choice>
  </mc:AlternateContent>
  <xr:revisionPtr revIDLastSave="0" documentId="13_ncr:1_{07BD18D5-AB49-4B57-96A4-4269BB234AE7}" xr6:coauthVersionLast="36" xr6:coauthVersionMax="36" xr10:uidLastSave="{00000000-0000-0000-0000-000000000000}"/>
  <bookViews>
    <workbookView xWindow="0" yWindow="0" windowWidth="16480" windowHeight="7950" xr2:uid="{ED9AA5DE-B80A-4895-8456-2ED72D5418FA}"/>
  </bookViews>
  <sheets>
    <sheet name="Sheet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15" i="1" l="1"/>
  <c r="N16" i="1" s="1"/>
  <c r="G10" i="1"/>
  <c r="F10" i="1"/>
  <c r="E10" i="1"/>
  <c r="D10" i="1"/>
  <c r="C10" i="1"/>
  <c r="J16" i="1" l="1"/>
  <c r="G17" i="1"/>
  <c r="M16" i="1"/>
  <c r="N17" i="1"/>
  <c r="F17" i="1"/>
  <c r="L16" i="1"/>
  <c r="I17" i="1"/>
  <c r="E17" i="1"/>
  <c r="K16" i="1"/>
  <c r="G16" i="1"/>
  <c r="H16" i="1"/>
  <c r="E16" i="1"/>
  <c r="I16" i="1"/>
  <c r="F16" i="1"/>
  <c r="N18" i="1" l="1"/>
  <c r="F18" i="1"/>
  <c r="L17" i="1"/>
  <c r="I18" i="1"/>
  <c r="E18" i="1"/>
  <c r="K17" i="1"/>
  <c r="H18" i="1"/>
  <c r="J17" i="1"/>
  <c r="G18" i="1"/>
  <c r="M17" i="1"/>
  <c r="H17" i="1"/>
  <c r="J18" i="1" l="1"/>
  <c r="G19" i="1"/>
  <c r="M18" i="1"/>
  <c r="N19" i="1"/>
  <c r="F19" i="1"/>
  <c r="L18" i="1"/>
  <c r="I19" i="1"/>
  <c r="E19" i="1"/>
  <c r="K18" i="1"/>
  <c r="N20" i="1" l="1"/>
  <c r="F20" i="1"/>
  <c r="L19" i="1"/>
  <c r="I20" i="1"/>
  <c r="E20" i="1"/>
  <c r="K19" i="1"/>
  <c r="H20" i="1"/>
  <c r="J19" i="1"/>
  <c r="G20" i="1"/>
  <c r="M19" i="1"/>
  <c r="H19" i="1"/>
  <c r="J20" i="1" l="1"/>
  <c r="G21" i="1"/>
  <c r="M20" i="1"/>
  <c r="N21" i="1"/>
  <c r="F21" i="1"/>
  <c r="L20" i="1"/>
  <c r="I21" i="1"/>
  <c r="E21" i="1"/>
  <c r="K20" i="1"/>
  <c r="L21" i="1" l="1"/>
  <c r="N22" i="1"/>
  <c r="K21" i="1"/>
  <c r="J21" i="1"/>
  <c r="M21" i="1"/>
  <c r="H21" i="1"/>
</calcChain>
</file>

<file path=xl/sharedStrings.xml><?xml version="1.0" encoding="utf-8"?>
<sst xmlns="http://schemas.openxmlformats.org/spreadsheetml/2006/main" count="32" uniqueCount="26">
  <si>
    <t>TOTAL</t>
  </si>
  <si>
    <t>France</t>
  </si>
  <si>
    <t>Allemagne</t>
  </si>
  <si>
    <t>Japon</t>
  </si>
  <si>
    <t>Russie</t>
  </si>
  <si>
    <t>Produit A</t>
  </si>
  <si>
    <t>Produit B</t>
  </si>
  <si>
    <t>Produit C</t>
  </si>
  <si>
    <t>Produit D</t>
  </si>
  <si>
    <t>Produit E</t>
  </si>
  <si>
    <t>Produit F</t>
  </si>
  <si>
    <t>Backlog bridge</t>
  </si>
  <si>
    <t>Variations</t>
  </si>
  <si>
    <t>Positions</t>
  </si>
  <si>
    <t>Support</t>
  </si>
  <si>
    <t>Positive Variation</t>
  </si>
  <si>
    <t>Addl positive var. for crossing blocks</t>
  </si>
  <si>
    <t>Negative variation</t>
  </si>
  <si>
    <t>Addl negative var. for crossing blocks</t>
  </si>
  <si>
    <t>Total neg var ending below 0</t>
  </si>
  <si>
    <t>Total pos var ending below 0</t>
  </si>
  <si>
    <t>Total neg var ending above 0</t>
  </si>
  <si>
    <t>Total pos var ending above 0</t>
  </si>
  <si>
    <t>Interim balance</t>
  </si>
  <si>
    <t>Budget</t>
  </si>
  <si>
    <t>Estimé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</si>
</sst>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10"/>
      <color indexed="54"/>
      <name val="Arial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rgb="FF00206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5" fillId="0" borderId="0"/>
    <xf numFmtId="0" fontId="8" fillId="11" borderId="0">
      <alignment horizontal="right" vertical="center"/>
    </xf>
    <xf numFmtId="0" fontId="1" fillId="0" borderId="0"/>
  </cellStyleXfs>
  <cellXfs count="28">
    <xf numFmtId="0" fontId="0" fillId="0" borderId="0" xfId="0"/>
    <xf numFmtId="164" fontId="3" fillId="2" borderId="1" xfId="1" applyNumberFormat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center" vertical="center" wrapText="1"/>
    </xf>
    <xf numFmtId="164" fontId="3" fillId="4" borderId="1" xfId="1" applyNumberFormat="1" applyFont="1" applyFill="1" applyBorder="1" applyAlignment="1">
      <alignment horizontal="center" vertical="center" wrapText="1"/>
    </xf>
    <xf numFmtId="164" fontId="4" fillId="5" borderId="1" xfId="1" applyNumberFormat="1" applyFont="1" applyFill="1" applyBorder="1" applyAlignment="1">
      <alignment horizontal="center" vertical="center" wrapText="1"/>
    </xf>
    <xf numFmtId="164" fontId="3" fillId="6" borderId="1" xfId="1" applyNumberFormat="1" applyFont="1" applyFill="1" applyBorder="1" applyAlignment="1">
      <alignment horizontal="center" vertical="center" wrapText="1"/>
    </xf>
    <xf numFmtId="14" fontId="0" fillId="7" borderId="0" xfId="0" applyNumberFormat="1" applyFill="1"/>
    <xf numFmtId="3" fontId="0" fillId="8" borderId="2" xfId="0" applyNumberFormat="1" applyFill="1" applyBorder="1" applyAlignment="1">
      <alignment horizontal="right" vertical="center"/>
    </xf>
    <xf numFmtId="0" fontId="0" fillId="9" borderId="0" xfId="0" applyFill="1"/>
    <xf numFmtId="1" fontId="6" fillId="10" borderId="0" xfId="2" applyNumberFormat="1" applyFont="1" applyFill="1"/>
    <xf numFmtId="1" fontId="7" fillId="10" borderId="0" xfId="2" applyNumberFormat="1" applyFont="1" applyFill="1"/>
    <xf numFmtId="1" fontId="5" fillId="10" borderId="0" xfId="2" applyNumberFormat="1" applyFill="1"/>
    <xf numFmtId="1" fontId="8" fillId="12" borderId="0" xfId="3" applyNumberFormat="1" applyFill="1" applyAlignment="1">
      <alignment horizontal="right" wrapText="1"/>
    </xf>
    <xf numFmtId="1" fontId="5" fillId="0" borderId="4" xfId="2" applyNumberFormat="1" applyBorder="1" applyAlignment="1">
      <alignment horizontal="center"/>
    </xf>
    <xf numFmtId="1" fontId="5" fillId="6" borderId="5" xfId="2" applyNumberFormat="1" applyFill="1" applyBorder="1"/>
    <xf numFmtId="1" fontId="5" fillId="0" borderId="6" xfId="2" applyNumberFormat="1" applyBorder="1" applyAlignment="1">
      <alignment horizontal="center"/>
    </xf>
    <xf numFmtId="1" fontId="5" fillId="0" borderId="7" xfId="2" applyNumberFormat="1" applyBorder="1" applyAlignment="1">
      <alignment horizontal="center"/>
    </xf>
    <xf numFmtId="1" fontId="5" fillId="0" borderId="8" xfId="2" applyNumberFormat="1" applyBorder="1"/>
    <xf numFmtId="1" fontId="9" fillId="13" borderId="9" xfId="4" applyNumberFormat="1" applyFont="1" applyFill="1" applyBorder="1" applyAlignment="1">
      <alignment vertical="center"/>
    </xf>
    <xf numFmtId="1" fontId="5" fillId="6" borderId="10" xfId="2" applyNumberFormat="1" applyFill="1" applyBorder="1"/>
    <xf numFmtId="1" fontId="5" fillId="0" borderId="11" xfId="2" applyNumberFormat="1" applyFill="1" applyBorder="1"/>
    <xf numFmtId="1" fontId="5" fillId="0" borderId="12" xfId="2" applyNumberFormat="1" applyBorder="1"/>
    <xf numFmtId="1" fontId="5" fillId="0" borderId="13" xfId="2" applyNumberFormat="1" applyBorder="1"/>
    <xf numFmtId="1" fontId="5" fillId="0" borderId="14" xfId="2" applyNumberFormat="1" applyBorder="1"/>
    <xf numFmtId="1" fontId="5" fillId="0" borderId="15" xfId="2" applyNumberFormat="1" applyBorder="1"/>
    <xf numFmtId="1" fontId="9" fillId="13" borderId="9" xfId="4" applyNumberFormat="1" applyFont="1" applyFill="1" applyBorder="1" applyAlignment="1">
      <alignment vertical="center" wrapText="1"/>
    </xf>
    <xf numFmtId="1" fontId="5" fillId="0" borderId="16" xfId="2" applyNumberFormat="1" applyBorder="1"/>
    <xf numFmtId="14" fontId="5" fillId="0" borderId="3" xfId="2" applyNumberFormat="1" applyBorder="1"/>
  </cellXfs>
  <cellStyles count="5">
    <cellStyle name="Normal" xfId="0" builtinId="0"/>
    <cellStyle name="Normal 10" xfId="4" xr:uid="{7E32B077-F8EF-46BB-BC25-1E017B50CAD3}"/>
    <cellStyle name="Normal 2" xfId="1" xr:uid="{DA14F40A-BECF-4933-84B9-681678E8490C}"/>
    <cellStyle name="Normal 2 2" xfId="2" xr:uid="{CFF8E57C-1963-4A85-A8A6-EB2F86DE3C0E}"/>
    <cellStyle name="Single Cell Column Heading" xfId="3" xr:uid="{5E946BC2-AA74-4853-8A16-3FE3AD23B8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9473398183528567E-2"/>
          <c:y val="2.7933509521473766E-2"/>
          <c:w val="0.9475837852318052"/>
          <c:h val="0.82363331928540207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chemeClr val="accent5"/>
            </a:solidFill>
            <a:ln w="3175">
              <a:solidFill>
                <a:srgbClr val="FFFFFF"/>
              </a:solidFill>
              <a:prstDash val="solid"/>
            </a:ln>
          </c:spPr>
          <c:invertIfNegative val="0"/>
          <c:dLbls>
            <c:numFmt formatCode="_(* #,##0_);_(* \(#,##0\);_(* &quot; - &quot;_);_(@_)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chemeClr val="bg1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[1]Consolidation!$D$153:$D$160</c:f>
              <c:numCache>
                <c:formatCode>0</c:formatCode>
                <c:ptCount val="8"/>
                <c:pt idx="0">
                  <c:v>1000</c:v>
                </c:pt>
                <c:pt idx="7">
                  <c:v>9200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5E-420E-BB29-D13C05F0F394}"/>
            </c:ext>
          </c:extLst>
        </c:ser>
        <c:ser>
          <c:idx val="1"/>
          <c:order val="1"/>
          <c:spPr>
            <a:noFill/>
            <a:ln w="25400">
              <a:noFill/>
            </a:ln>
          </c:spPr>
          <c:invertIfNegative val="0"/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[1]Consolidation!$E$153:$E$160</c:f>
              <c:numCache>
                <c:formatCode>0</c:formatCode>
                <c:ptCount val="8"/>
                <c:pt idx="1">
                  <c:v>1000</c:v>
                </c:pt>
                <c:pt idx="2">
                  <c:v>1100</c:v>
                </c:pt>
                <c:pt idx="3">
                  <c:v>1200</c:v>
                </c:pt>
                <c:pt idx="4">
                  <c:v>1200</c:v>
                </c:pt>
                <c:pt idx="5">
                  <c:v>1600</c:v>
                </c:pt>
                <c:pt idx="6">
                  <c:v>2200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5E-420E-BB29-D13C05F0F394}"/>
            </c:ext>
          </c:extLst>
        </c:ser>
        <c:ser>
          <c:idx val="2"/>
          <c:order val="2"/>
          <c:spPr>
            <a:solidFill>
              <a:srgbClr val="92D050"/>
            </a:solidFill>
            <a:ln w="3175">
              <a:solidFill>
                <a:srgbClr val="FFFFFF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1.556382434043258E-3"/>
                  <c:y val="-4.105443257201446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D5E-420E-BB29-D13C05F0F394}"/>
                </c:ext>
              </c:extLst>
            </c:dLbl>
            <c:dLbl>
              <c:idx val="2"/>
              <c:layout>
                <c:manualLayout>
                  <c:x val="7.3636855824026166E-3"/>
                  <c:y val="-4.58097547830773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D5E-420E-BB29-D13C05F0F394}"/>
                </c:ext>
              </c:extLst>
            </c:dLbl>
            <c:dLbl>
              <c:idx val="3"/>
              <c:layout>
                <c:manualLayout>
                  <c:x val="-1.4210452990439015E-3"/>
                  <c:y val="-3.929452549792740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2D5E-420E-BB29-D13C05F0F394}"/>
                </c:ext>
              </c:extLst>
            </c:dLbl>
            <c:dLbl>
              <c:idx val="4"/>
              <c:layout>
                <c:manualLayout>
                  <c:x val="-2.1074294521396578E-3"/>
                  <c:y val="-4.645039887842455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D5E-420E-BB29-D13C05F0F394}"/>
                </c:ext>
              </c:extLst>
            </c:dLbl>
            <c:dLbl>
              <c:idx val="5"/>
              <c:layout>
                <c:manualLayout>
                  <c:x val="1.2122697529611459E-3"/>
                  <c:y val="-4.00259423141547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2D5E-420E-BB29-D13C05F0F394}"/>
                </c:ext>
              </c:extLst>
            </c:dLbl>
            <c:dLbl>
              <c:idx val="6"/>
              <c:layout>
                <c:manualLayout>
                  <c:x val="-1.4782616436123098E-16"/>
                  <c:y val="-0.3122956749556318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2D5E-420E-BB29-D13C05F0F394}"/>
                </c:ext>
              </c:extLst>
            </c:dLbl>
            <c:dLbl>
              <c:idx val="7"/>
              <c:layout>
                <c:manualLayout>
                  <c:x val="0"/>
                  <c:y val="-3.947047399451794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2D5E-420E-BB29-D13C05F0F394}"/>
                </c:ext>
              </c:extLst>
            </c:dLbl>
            <c:dLbl>
              <c:idx val="8"/>
              <c:layout>
                <c:manualLayout>
                  <c:x val="0"/>
                  <c:y val="-7.71517625453613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D5E-420E-BB29-D13C05F0F394}"/>
                </c:ext>
              </c:extLst>
            </c:dLbl>
            <c:dLbl>
              <c:idx val="9"/>
              <c:layout>
                <c:manualLayout>
                  <c:x val="-3.8960662662294748E-3"/>
                  <c:y val="-3.62783021871980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2D5E-420E-BB29-D13C05F0F394}"/>
                </c:ext>
              </c:extLst>
            </c:dLbl>
            <c:dLbl>
              <c:idx val="10"/>
              <c:layout>
                <c:manualLayout>
                  <c:x val="5.6751249813525684E-4"/>
                  <c:y val="-3.051393095109366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D5E-420E-BB29-D13C05F0F394}"/>
                </c:ext>
              </c:extLst>
            </c:dLbl>
            <c:dLbl>
              <c:idx val="11"/>
              <c:layout>
                <c:manualLayout>
                  <c:x val="1.4939988005142468E-4"/>
                  <c:y val="-3.569792909812351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D5E-420E-BB29-D13C05F0F394}"/>
                </c:ext>
              </c:extLst>
            </c:dLbl>
            <c:dLbl>
              <c:idx val="12"/>
              <c:layout>
                <c:manualLayout>
                  <c:x val="-1.0357695789575588E-16"/>
                  <c:y val="-5.264100623186426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D5E-420E-BB29-D13C05F0F394}"/>
                </c:ext>
              </c:extLst>
            </c:dLbl>
            <c:dLbl>
              <c:idx val="13"/>
              <c:layout>
                <c:manualLayout>
                  <c:x val="0"/>
                  <c:y val="-7.60143562673822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2D5E-420E-BB29-D13C05F0F394}"/>
                </c:ext>
              </c:extLst>
            </c:dLbl>
            <c:numFmt formatCode="\+0;\-0;&quot;&quot;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chemeClr val="accent6"/>
                    </a:solidFill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[1]Consolidation!$F$153:$F$160</c:f>
              <c:numCache>
                <c:formatCode>0</c:formatCode>
                <c:ptCount val="8"/>
                <c:pt idx="1">
                  <c:v>100</c:v>
                </c:pt>
                <c:pt idx="2">
                  <c:v>300</c:v>
                </c:pt>
                <c:pt idx="3">
                  <c:v>0</c:v>
                </c:pt>
                <c:pt idx="4">
                  <c:v>400</c:v>
                </c:pt>
                <c:pt idx="5">
                  <c:v>600</c:v>
                </c:pt>
                <c:pt idx="6">
                  <c:v>7000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2D5E-420E-BB29-D13C05F0F394}"/>
            </c:ext>
          </c:extLst>
        </c:ser>
        <c:ser>
          <c:idx val="3"/>
          <c:order val="3"/>
          <c:invertIfNegative val="0"/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[1]Consolidation!$G$153:$G$160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2D5E-420E-BB29-D13C05F0F394}"/>
            </c:ext>
          </c:extLst>
        </c:ser>
        <c:ser>
          <c:idx val="4"/>
          <c:order val="4"/>
          <c:spPr>
            <a:solidFill>
              <a:schemeClr val="bg1">
                <a:lumMod val="50000"/>
              </a:schemeClr>
            </a:solidFill>
          </c:spPr>
          <c:invertIfNegative val="0"/>
          <c:dLbls>
            <c:dLbl>
              <c:idx val="1"/>
              <c:layout>
                <c:manualLayout>
                  <c:x val="1.3842113222405378E-3"/>
                  <c:y val="-0.2968193007279584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2D5E-420E-BB29-D13C05F0F394}"/>
                </c:ext>
              </c:extLst>
            </c:dLbl>
            <c:dLbl>
              <c:idx val="2"/>
              <c:layout>
                <c:manualLayout>
                  <c:x val="1.6695985380081153E-3"/>
                  <c:y val="-4.07243695613590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2D5E-420E-BB29-D13C05F0F394}"/>
                </c:ext>
              </c:extLst>
            </c:dLbl>
            <c:dLbl>
              <c:idx val="3"/>
              <c:layout>
                <c:manualLayout>
                  <c:x val="1.2701921075859891E-4"/>
                  <c:y val="-5.77597803059679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2D5E-420E-BB29-D13C05F0F394}"/>
                </c:ext>
              </c:extLst>
            </c:dLbl>
            <c:dLbl>
              <c:idx val="4"/>
              <c:layout>
                <c:manualLayout>
                  <c:x val="-1.2122599686224366E-3"/>
                  <c:y val="-4.952735250311967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2D5E-420E-BB29-D13C05F0F394}"/>
                </c:ext>
              </c:extLst>
            </c:dLbl>
            <c:dLbl>
              <c:idx val="5"/>
              <c:layout>
                <c:manualLayout>
                  <c:x val="2.1417687373995994E-4"/>
                  <c:y val="-3.43987351410921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2D5E-420E-BB29-D13C05F0F394}"/>
                </c:ext>
              </c:extLst>
            </c:dLbl>
            <c:dLbl>
              <c:idx val="6"/>
              <c:layout>
                <c:manualLayout>
                  <c:x val="9.6189072613342874E-4"/>
                  <c:y val="-5.36773114548923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2D5E-420E-BB29-D13C05F0F394}"/>
                </c:ext>
              </c:extLst>
            </c:dLbl>
            <c:dLbl>
              <c:idx val="7"/>
              <c:layout>
                <c:manualLayout>
                  <c:x val="-1.2123458916819116E-3"/>
                  <c:y val="-4.015068656253550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2D5E-420E-BB29-D13C05F0F394}"/>
                </c:ext>
              </c:extLst>
            </c:dLbl>
            <c:dLbl>
              <c:idx val="8"/>
              <c:layout>
                <c:manualLayout>
                  <c:x val="1.6695329664448669E-3"/>
                  <c:y val="-3.07113976521978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2D5E-420E-BB29-D13C05F0F394}"/>
                </c:ext>
              </c:extLst>
            </c:dLbl>
            <c:dLbl>
              <c:idx val="9"/>
              <c:layout>
                <c:manualLayout>
                  <c:x val="3.7744378684930833E-3"/>
                  <c:y val="-4.89571635080446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2D5E-420E-BB29-D13C05F0F394}"/>
                </c:ext>
              </c:extLst>
            </c:dLbl>
            <c:dLbl>
              <c:idx val="10"/>
              <c:layout>
                <c:manualLayout>
                  <c:x val="0"/>
                  <c:y val="-4.43864146116348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2D5E-420E-BB29-D13C05F0F394}"/>
                </c:ext>
              </c:extLst>
            </c:dLbl>
            <c:dLbl>
              <c:idx val="11"/>
              <c:layout>
                <c:manualLayout>
                  <c:x val="-1.0357695789575588E-16"/>
                  <c:y val="-4.43864146116348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2D5E-420E-BB29-D13C05F0F394}"/>
                </c:ext>
              </c:extLst>
            </c:dLbl>
            <c:dLbl>
              <c:idx val="12"/>
              <c:layout>
                <c:manualLayout>
                  <c:x val="-9.1711839226041943E-4"/>
                  <c:y val="-6.467228026260775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2D5E-420E-BB29-D13C05F0F394}"/>
                </c:ext>
              </c:extLst>
            </c:dLbl>
            <c:numFmt formatCode="\-0;\+0;&quot;&quot;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ln>
                      <a:noFill/>
                    </a:ln>
                    <a:solidFill>
                      <a:schemeClr val="accent6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[1]Consolidation!$H$153:$H$160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200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2D5E-420E-BB29-D13C05F0F394}"/>
            </c:ext>
          </c:extLst>
        </c:ser>
        <c:ser>
          <c:idx val="5"/>
          <c:order val="5"/>
          <c:invertIfNegative val="0"/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[1]Consolidation!$I$153:$I$160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2D5E-420E-BB29-D13C05F0F3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453676824"/>
        <c:axId val="453677216"/>
      </c:barChart>
      <c:lineChart>
        <c:grouping val="percentStacked"/>
        <c:varyColors val="0"/>
        <c:ser>
          <c:idx val="6"/>
          <c:order val="6"/>
          <c:marker>
            <c:symbol val="none"/>
          </c:marker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[1]Consolidation!$J$153:$J$160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F-2D5E-420E-BB29-D13C05F0F394}"/>
            </c:ext>
          </c:extLst>
        </c:ser>
        <c:ser>
          <c:idx val="7"/>
          <c:order val="7"/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[1]Consolidation!$K$153:$K$160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2D5E-420E-BB29-D13C05F0F394}"/>
            </c:ext>
          </c:extLst>
        </c:ser>
        <c:ser>
          <c:idx val="8"/>
          <c:order val="8"/>
          <c:marker>
            <c:symbol val="none"/>
          </c:marker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[1]Consolidation!$L$153:$L$160</c:f>
              <c:numCache>
                <c:formatCode>0</c:formatCode>
                <c:ptCount val="8"/>
                <c:pt idx="1">
                  <c:v>0</c:v>
                </c:pt>
                <c:pt idx="2">
                  <c:v>0</c:v>
                </c:pt>
                <c:pt idx="3">
                  <c:v>200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1-2D5E-420E-BB29-D13C05F0F394}"/>
            </c:ext>
          </c:extLst>
        </c:ser>
        <c:ser>
          <c:idx val="9"/>
          <c:order val="9"/>
          <c:marker>
            <c:symbol val="none"/>
          </c:marker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[1]Consolidation!$M$153:$M$160</c:f>
              <c:numCache>
                <c:formatCode>0</c:formatCode>
                <c:ptCount val="8"/>
                <c:pt idx="1">
                  <c:v>100</c:v>
                </c:pt>
                <c:pt idx="2">
                  <c:v>300</c:v>
                </c:pt>
                <c:pt idx="3">
                  <c:v>0</c:v>
                </c:pt>
                <c:pt idx="4">
                  <c:v>400</c:v>
                </c:pt>
                <c:pt idx="5">
                  <c:v>600</c:v>
                </c:pt>
                <c:pt idx="6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2-2D5E-420E-BB29-D13C05F0F394}"/>
            </c:ext>
          </c:extLst>
        </c:ser>
        <c:ser>
          <c:idx val="10"/>
          <c:order val="10"/>
          <c:marker>
            <c:symbol val="none"/>
          </c:marker>
          <c:cat>
            <c:strRef>
              <c:f>[1]Consolidation!$B$153:$B$160</c:f>
              <c:strCache>
                <c:ptCount val="8"/>
                <c:pt idx="0">
                  <c:v>Budget</c:v>
                </c:pt>
                <c:pt idx="1">
                  <c:v>Produit A</c:v>
                </c:pt>
                <c:pt idx="2">
                  <c:v>Produit B</c:v>
                </c:pt>
                <c:pt idx="3">
                  <c:v>Produit C</c:v>
                </c:pt>
                <c:pt idx="4">
                  <c:v>Produit D</c:v>
                </c:pt>
                <c:pt idx="5">
                  <c:v>Produit E</c:v>
                </c:pt>
                <c:pt idx="6">
                  <c:v>Produit F</c:v>
                </c:pt>
                <c:pt idx="7">
                  <c:v>Estimé 1</c:v>
                </c:pt>
              </c:strCache>
            </c:strRef>
          </c:cat>
          <c:val>
            <c:numRef>
              <c:f>[1]Consolidation!$N$153:$N$160</c:f>
              <c:numCache>
                <c:formatCode>0</c:formatCode>
                <c:ptCount val="8"/>
                <c:pt idx="0">
                  <c:v>1000</c:v>
                </c:pt>
                <c:pt idx="1">
                  <c:v>1100</c:v>
                </c:pt>
                <c:pt idx="2">
                  <c:v>1400</c:v>
                </c:pt>
                <c:pt idx="3">
                  <c:v>1200</c:v>
                </c:pt>
                <c:pt idx="4">
                  <c:v>1600</c:v>
                </c:pt>
                <c:pt idx="5">
                  <c:v>2200</c:v>
                </c:pt>
                <c:pt idx="6">
                  <c:v>9200</c:v>
                </c:pt>
                <c:pt idx="7">
                  <c:v>9200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3-2D5E-420E-BB29-D13C05F0F3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3676824"/>
        <c:axId val="453677216"/>
      </c:lineChart>
      <c:catAx>
        <c:axId val="453676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12700">
            <a:solidFill>
              <a:srgbClr val="DDDDDD"/>
            </a:solidFill>
            <a:prstDash val="solid"/>
          </a:ln>
        </c:spPr>
        <c:txPr>
          <a:bodyPr rot="-720000" vert="horz" anchor="ctr" anchorCtr="0"/>
          <a:lstStyle/>
          <a:p>
            <a:pPr>
              <a:defRPr sz="600" b="1" i="0" u="none" strike="noStrike" baseline="0">
                <a:solidFill>
                  <a:schemeClr val="tx1"/>
                </a:solidFill>
                <a:latin typeface="+mj-lt"/>
                <a:ea typeface="Arial"/>
                <a:cs typeface="Arial"/>
              </a:defRPr>
            </a:pPr>
            <a:endParaRPr lang="fr-FR"/>
          </a:p>
        </c:txPr>
        <c:crossAx val="453677216"/>
        <c:crosses val="autoZero"/>
        <c:auto val="0"/>
        <c:lblAlgn val="ctr"/>
        <c:lblOffset val="100"/>
        <c:noMultiLvlLbl val="0"/>
      </c:catAx>
      <c:valAx>
        <c:axId val="453677216"/>
        <c:scaling>
          <c:orientation val="minMax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K€</a:t>
                </a:r>
              </a:p>
            </c:rich>
          </c:tx>
          <c:layout>
            <c:manualLayout>
              <c:xMode val="edge"/>
              <c:yMode val="edge"/>
              <c:x val="4.9308836395450563E-3"/>
              <c:y val="0.45479409413445981"/>
            </c:manualLayout>
          </c:layout>
          <c:overlay val="0"/>
          <c:spPr>
            <a:noFill/>
            <a:ln w="25400">
              <a:noFill/>
            </a:ln>
          </c:spPr>
        </c:title>
        <c:numFmt formatCode="_(* #,##0_);_(* \(#,##0\);_(* &quot; - &quot;_);_(@_)" sourceLinked="0"/>
        <c:majorTickMark val="out"/>
        <c:minorTickMark val="none"/>
        <c:tickLblPos val="nextTo"/>
        <c:spPr>
          <a:noFill/>
          <a:ln>
            <a:noFill/>
          </a:ln>
        </c:spPr>
        <c:txPr>
          <a:bodyPr/>
          <a:lstStyle/>
          <a:p>
            <a:pPr>
              <a:defRPr sz="200">
                <a:solidFill>
                  <a:schemeClr val="bg1"/>
                </a:solidFill>
              </a:defRPr>
            </a:pPr>
            <a:endParaRPr lang="fr-FR"/>
          </a:p>
        </c:txPr>
        <c:crossAx val="453676824"/>
        <c:crosses val="autoZero"/>
        <c:crossBetween val="between"/>
      </c:valAx>
      <c:spPr>
        <a:solidFill>
          <a:schemeClr val="bg1"/>
        </a:solidFill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000000000000211" r="0.75000000000000211" t="1" header="0.492125984500001" footer="0.49212598450000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25</xdr:row>
      <xdr:rowOff>0</xdr:rowOff>
    </xdr:from>
    <xdr:to>
      <xdr:col>21</xdr:col>
      <xdr:colOff>66088</xdr:colOff>
      <xdr:row>45</xdr:row>
      <xdr:rowOff>68917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51B438D2-B38C-4756-B76C-BC6F0A7CEB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verbecq/AppData/Roaming/Microsoft/Excel/Consolidation%20E1%20FY20%20V1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"/>
      <sheetName val="RA"/>
      <sheetName val="Conseil"/>
      <sheetName val="FA"/>
      <sheetName val="Fonctions groupe"/>
      <sheetName val="TAJ"/>
      <sheetName val="Consolidation"/>
      <sheetName val="Regroupement de grades"/>
    </sheetNames>
    <sheetDataSet>
      <sheetData sheetId="0"/>
      <sheetData sheetId="1"/>
      <sheetData sheetId="2"/>
      <sheetData sheetId="3"/>
      <sheetData sheetId="4"/>
      <sheetData sheetId="5"/>
      <sheetData sheetId="6">
        <row r="153">
          <cell r="B153" t="str">
            <v>Budget</v>
          </cell>
          <cell r="D153">
            <v>1000</v>
          </cell>
          <cell r="N153">
            <v>1000</v>
          </cell>
        </row>
        <row r="154">
          <cell r="B154" t="str">
            <v>Produit A</v>
          </cell>
          <cell r="E154">
            <v>1000</v>
          </cell>
          <cell r="F154">
            <v>100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100</v>
          </cell>
          <cell r="N154">
            <v>1100</v>
          </cell>
        </row>
        <row r="155">
          <cell r="B155" t="str">
            <v>Produit B</v>
          </cell>
          <cell r="E155">
            <v>1100</v>
          </cell>
          <cell r="F155">
            <v>300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300</v>
          </cell>
          <cell r="N155">
            <v>1400</v>
          </cell>
        </row>
        <row r="156">
          <cell r="B156" t="str">
            <v>Produit C</v>
          </cell>
          <cell r="E156">
            <v>1200</v>
          </cell>
          <cell r="F156">
            <v>0</v>
          </cell>
          <cell r="G156">
            <v>0</v>
          </cell>
          <cell r="H156">
            <v>200</v>
          </cell>
          <cell r="I156">
            <v>0</v>
          </cell>
          <cell r="J156">
            <v>0</v>
          </cell>
          <cell r="K156">
            <v>0</v>
          </cell>
          <cell r="L156">
            <v>200</v>
          </cell>
          <cell r="M156">
            <v>0</v>
          </cell>
          <cell r="N156">
            <v>1200</v>
          </cell>
        </row>
        <row r="157">
          <cell r="B157" t="str">
            <v>Produit D</v>
          </cell>
          <cell r="E157">
            <v>1200</v>
          </cell>
          <cell r="F157">
            <v>400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400</v>
          </cell>
          <cell r="N157">
            <v>1600</v>
          </cell>
        </row>
        <row r="158">
          <cell r="B158" t="str">
            <v>Produit E</v>
          </cell>
          <cell r="E158">
            <v>1600</v>
          </cell>
          <cell r="F158">
            <v>600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600</v>
          </cell>
          <cell r="N158">
            <v>2200</v>
          </cell>
        </row>
        <row r="159">
          <cell r="B159" t="str">
            <v>Produit F</v>
          </cell>
          <cell r="E159">
            <v>2200</v>
          </cell>
          <cell r="F159">
            <v>7000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7000</v>
          </cell>
          <cell r="N159">
            <v>9200</v>
          </cell>
        </row>
        <row r="160">
          <cell r="B160" t="str">
            <v>Estimé 1</v>
          </cell>
          <cell r="D160">
            <v>9200</v>
          </cell>
          <cell r="N160">
            <v>9200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7F104-8BAB-40C3-ADEC-ACB0F70A574E}">
  <dimension ref="B2:N22"/>
  <sheetViews>
    <sheetView tabSelected="1" topLeftCell="A10" zoomScale="85" zoomScaleNormal="85" workbookViewId="0">
      <selection activeCell="S16" sqref="S16"/>
    </sheetView>
  </sheetViews>
  <sheetFormatPr defaultRowHeight="14.5" x14ac:dyDescent="0.35"/>
  <cols>
    <col min="2" max="2" width="14.453125" bestFit="1" customWidth="1"/>
  </cols>
  <sheetData>
    <row r="2" spans="2:14" ht="39" x14ac:dyDescent="0.35">
      <c r="C2" s="1" t="s">
        <v>0</v>
      </c>
      <c r="D2" s="2" t="s">
        <v>1</v>
      </c>
      <c r="E2" s="3" t="s">
        <v>2</v>
      </c>
      <c r="F2" s="4" t="s">
        <v>3</v>
      </c>
      <c r="G2" s="5" t="s">
        <v>4</v>
      </c>
    </row>
    <row r="3" spans="2:14" x14ac:dyDescent="0.35">
      <c r="B3" s="6">
        <v>43617</v>
      </c>
      <c r="C3" s="7">
        <v>1000</v>
      </c>
      <c r="D3" s="7">
        <v>250</v>
      </c>
      <c r="E3" s="7">
        <v>250</v>
      </c>
      <c r="F3" s="7">
        <v>250</v>
      </c>
      <c r="G3" s="7">
        <v>250</v>
      </c>
    </row>
    <row r="4" spans="2:14" x14ac:dyDescent="0.35">
      <c r="B4" s="8" t="s">
        <v>5</v>
      </c>
      <c r="C4" s="7">
        <v>100</v>
      </c>
      <c r="D4" s="7">
        <v>50</v>
      </c>
      <c r="E4" s="7">
        <v>-100</v>
      </c>
      <c r="F4" s="7">
        <v>50</v>
      </c>
      <c r="G4" s="7">
        <v>100</v>
      </c>
    </row>
    <row r="5" spans="2:14" x14ac:dyDescent="0.35">
      <c r="B5" s="8" t="s">
        <v>6</v>
      </c>
      <c r="C5" s="7">
        <v>300</v>
      </c>
      <c r="D5" s="7">
        <v>-400</v>
      </c>
      <c r="E5" s="7">
        <v>300</v>
      </c>
      <c r="F5" s="7">
        <v>50</v>
      </c>
      <c r="G5" s="7">
        <v>350</v>
      </c>
    </row>
    <row r="6" spans="2:14" x14ac:dyDescent="0.35">
      <c r="B6" s="8" t="s">
        <v>7</v>
      </c>
      <c r="C6" s="7">
        <v>-200</v>
      </c>
      <c r="D6" s="7">
        <v>-10</v>
      </c>
      <c r="E6" s="7">
        <v>-20</v>
      </c>
      <c r="F6" s="7">
        <v>300</v>
      </c>
      <c r="G6" s="7">
        <v>-470</v>
      </c>
    </row>
    <row r="7" spans="2:14" x14ac:dyDescent="0.35">
      <c r="B7" s="8" t="s">
        <v>8</v>
      </c>
      <c r="C7" s="7">
        <v>400</v>
      </c>
      <c r="D7" s="7">
        <v>200</v>
      </c>
      <c r="E7" s="7">
        <v>200</v>
      </c>
      <c r="F7" s="7">
        <v>0</v>
      </c>
      <c r="G7" s="7">
        <v>0</v>
      </c>
    </row>
    <row r="8" spans="2:14" x14ac:dyDescent="0.35">
      <c r="B8" s="8" t="s">
        <v>9</v>
      </c>
      <c r="C8" s="7">
        <v>600</v>
      </c>
      <c r="D8" s="7">
        <v>-600</v>
      </c>
      <c r="E8" s="7">
        <v>600</v>
      </c>
      <c r="F8" s="7">
        <v>600</v>
      </c>
      <c r="G8" s="7">
        <v>0</v>
      </c>
    </row>
    <row r="9" spans="2:14" x14ac:dyDescent="0.35">
      <c r="B9" s="8" t="s">
        <v>10</v>
      </c>
      <c r="C9" s="7">
        <v>7000</v>
      </c>
      <c r="D9" s="7">
        <v>3500</v>
      </c>
      <c r="E9" s="7">
        <v>3500</v>
      </c>
      <c r="F9" s="7">
        <v>0</v>
      </c>
      <c r="G9" s="7">
        <v>0</v>
      </c>
    </row>
    <row r="10" spans="2:14" x14ac:dyDescent="0.35">
      <c r="B10" s="6">
        <v>43647</v>
      </c>
      <c r="C10" s="7">
        <f>SUM(C3:C9)</f>
        <v>9200</v>
      </c>
      <c r="D10" s="7">
        <f>SUM(D3:D9)</f>
        <v>2990</v>
      </c>
      <c r="E10" s="7">
        <f t="shared" ref="E10:G10" si="0">SUM(E3:E9)</f>
        <v>4730</v>
      </c>
      <c r="F10" s="7">
        <f t="shared" si="0"/>
        <v>1250</v>
      </c>
      <c r="G10" s="7">
        <f t="shared" si="0"/>
        <v>230</v>
      </c>
    </row>
    <row r="13" spans="2:14" x14ac:dyDescent="0.35">
      <c r="B13" s="9" t="s">
        <v>11</v>
      </c>
      <c r="C13" s="10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2:14" ht="59" thickBot="1" x14ac:dyDescent="0.4">
      <c r="B14" s="12"/>
      <c r="C14" s="12" t="s">
        <v>12</v>
      </c>
      <c r="D14" s="12" t="s">
        <v>13</v>
      </c>
      <c r="E14" s="12" t="s">
        <v>14</v>
      </c>
      <c r="F14" s="12" t="s">
        <v>15</v>
      </c>
      <c r="G14" s="12" t="s">
        <v>16</v>
      </c>
      <c r="H14" s="12" t="s">
        <v>17</v>
      </c>
      <c r="I14" s="12" t="s">
        <v>18</v>
      </c>
      <c r="J14" s="12" t="s">
        <v>19</v>
      </c>
      <c r="K14" s="12" t="s">
        <v>20</v>
      </c>
      <c r="L14" s="12" t="s">
        <v>21</v>
      </c>
      <c r="M14" s="12" t="s">
        <v>22</v>
      </c>
      <c r="N14" s="12" t="s">
        <v>23</v>
      </c>
    </row>
    <row r="15" spans="2:14" ht="15" thickBot="1" x14ac:dyDescent="0.4">
      <c r="B15" s="27" t="s">
        <v>24</v>
      </c>
      <c r="C15" s="13"/>
      <c r="D15" s="14">
        <v>1000</v>
      </c>
      <c r="E15" s="15"/>
      <c r="F15" s="16"/>
      <c r="G15" s="16"/>
      <c r="H15" s="16"/>
      <c r="I15" s="16"/>
      <c r="J15" s="16"/>
      <c r="K15" s="16"/>
      <c r="L15" s="16"/>
      <c r="M15" s="16"/>
      <c r="N15" s="17">
        <f>D15</f>
        <v>1000</v>
      </c>
    </row>
    <row r="16" spans="2:14" ht="15" thickBot="1" x14ac:dyDescent="0.4">
      <c r="B16" s="18" t="s">
        <v>5</v>
      </c>
      <c r="C16" s="19">
        <v>100</v>
      </c>
      <c r="D16" s="20"/>
      <c r="E16" s="21">
        <f>IF(N15*N16&lt;0,0,IF(ABS(N16)&gt;ABS(N15),N15,N16))</f>
        <v>1000</v>
      </c>
      <c r="F16" s="22">
        <f>IF(AND($N$4+SUM(C16)=0,SIGN(C16)&gt;0),-C16,IF(N15*N16&lt;0,IF(N15&lt;0,N15,0),IF(C16&gt;0,C16,0)*SIGN(N16)))</f>
        <v>100</v>
      </c>
      <c r="G16" s="21">
        <f>IF(N15*N16&lt;0,IF(N15&lt;0,N16,0),0)</f>
        <v>0</v>
      </c>
      <c r="H16" s="21">
        <f>IF(AND($N$4+SUM(C16)=0,SIGN(C16&lt;0)),-C16,IF(N15*N16&lt;0,IF(N16&gt;0,0,N16),IF(C16&gt;0,0,-C16)*SIGN(N16)))</f>
        <v>0</v>
      </c>
      <c r="I16" s="23">
        <f>IF(N15*N16&lt;0,IF(N16&lt;0,N15,0),0)</f>
        <v>0</v>
      </c>
      <c r="J16" s="23">
        <f t="shared" ref="J16:J21" si="1">IF($N16&lt;0,IF($C16&lt;0,$C16,0),0)</f>
        <v>0</v>
      </c>
      <c r="K16" s="23">
        <f t="shared" ref="K16:K21" si="2">IF($N16&lt;0,IF($C16&gt;0,-$C16,0),0)</f>
        <v>0</v>
      </c>
      <c r="L16" s="23">
        <f t="shared" ref="L16:L21" si="3">IF($N16&gt;=0,IF($C16&lt;0,-$C16,0),0)</f>
        <v>0</v>
      </c>
      <c r="M16" s="23">
        <f t="shared" ref="M16:M21" si="4">IF($N16&gt;=0,IF($C16&gt;0,$C16,0),0)</f>
        <v>100</v>
      </c>
      <c r="N16" s="24">
        <f>C16+N15</f>
        <v>1100</v>
      </c>
    </row>
    <row r="17" spans="2:14" ht="15" thickBot="1" x14ac:dyDescent="0.4">
      <c r="B17" s="18" t="s">
        <v>6</v>
      </c>
      <c r="C17" s="19">
        <v>300</v>
      </c>
      <c r="D17" s="20"/>
      <c r="E17" s="21">
        <f t="shared" ref="E17:E18" si="5">IF(N16*N17&lt;0,0,IF(ABS(N17)&gt;ABS(N16),N16,N17))</f>
        <v>1100</v>
      </c>
      <c r="F17" s="22">
        <f t="shared" ref="F17:F21" si="6">IF(AND($N$4+SUM(C17)=0,SIGN(C17)&gt;0),-C17,IF(N16*N17&lt;0,IF(N16&lt;0,N16,0),IF(C17&gt;0,C17,0)*SIGN(N17)))</f>
        <v>300</v>
      </c>
      <c r="G17" s="21">
        <f t="shared" ref="G17:G21" si="7">IF(N16*N17&lt;0,IF(N16&lt;0,N17,0),0)</f>
        <v>0</v>
      </c>
      <c r="H17" s="21">
        <f>IF(AND($N$4+SUM(C17)=0,SIGN(C17&lt;0)),-C17,IF(N16*N17&lt;0,IF(N17&gt;0,0,N17),IF(C17&gt;0,0,-C17)*SIGN(N17)))</f>
        <v>0</v>
      </c>
      <c r="I17" s="23">
        <f t="shared" ref="I17:I21" si="8">IF(N16*N17&lt;0,IF(N17&lt;0,N16,0),0)</f>
        <v>0</v>
      </c>
      <c r="J17" s="23">
        <f t="shared" si="1"/>
        <v>0</v>
      </c>
      <c r="K17" s="23">
        <f t="shared" si="2"/>
        <v>0</v>
      </c>
      <c r="L17" s="23">
        <f t="shared" si="3"/>
        <v>0</v>
      </c>
      <c r="M17" s="23">
        <f t="shared" si="4"/>
        <v>300</v>
      </c>
      <c r="N17" s="24">
        <f t="shared" ref="N17:N22" si="9">C17+N16</f>
        <v>1400</v>
      </c>
    </row>
    <row r="18" spans="2:14" ht="15" thickBot="1" x14ac:dyDescent="0.4">
      <c r="B18" s="18" t="s">
        <v>7</v>
      </c>
      <c r="C18" s="19">
        <v>-200</v>
      </c>
      <c r="D18" s="20"/>
      <c r="E18" s="21">
        <f t="shared" si="5"/>
        <v>1200</v>
      </c>
      <c r="F18" s="22">
        <f t="shared" si="6"/>
        <v>0</v>
      </c>
      <c r="G18" s="21">
        <f t="shared" si="7"/>
        <v>0</v>
      </c>
      <c r="H18" s="21">
        <f>IF(AND($N$4+SUM(C18)=0,SIGN(C18&lt;0)),-C18,IF(N17*N18&lt;0,IF(N18&gt;0,0,N18),IF(C18&gt;0,0,-C18)*SIGN(N18)))</f>
        <v>200</v>
      </c>
      <c r="I18" s="23">
        <f t="shared" si="8"/>
        <v>0</v>
      </c>
      <c r="J18" s="23">
        <f t="shared" si="1"/>
        <v>0</v>
      </c>
      <c r="K18" s="23">
        <f t="shared" si="2"/>
        <v>0</v>
      </c>
      <c r="L18" s="23">
        <f t="shared" si="3"/>
        <v>200</v>
      </c>
      <c r="M18" s="23">
        <f t="shared" si="4"/>
        <v>0</v>
      </c>
      <c r="N18" s="24">
        <f t="shared" si="9"/>
        <v>1200</v>
      </c>
    </row>
    <row r="19" spans="2:14" ht="15" thickBot="1" x14ac:dyDescent="0.4">
      <c r="B19" s="18" t="s">
        <v>8</v>
      </c>
      <c r="C19" s="19">
        <v>400</v>
      </c>
      <c r="D19" s="20"/>
      <c r="E19" s="21">
        <f>IF(N18*N19&lt;0,0,IF(ABS(N19)&gt;ABS(N18),N18,N19))</f>
        <v>1200</v>
      </c>
      <c r="F19" s="22">
        <f t="shared" si="6"/>
        <v>400</v>
      </c>
      <c r="G19" s="21">
        <f t="shared" si="7"/>
        <v>0</v>
      </c>
      <c r="H19" s="21">
        <f>IF(AND($N$4+SUM(C19)=0,SIGN(C19&lt;0)),-C19,IF(N18*N19&lt;0,IF(N19&gt;0,0,N19),IF(C19&gt;0,0,-C19)*SIGN(N19)))</f>
        <v>0</v>
      </c>
      <c r="I19" s="23">
        <f t="shared" si="8"/>
        <v>0</v>
      </c>
      <c r="J19" s="23">
        <f t="shared" si="1"/>
        <v>0</v>
      </c>
      <c r="K19" s="23">
        <f t="shared" si="2"/>
        <v>0</v>
      </c>
      <c r="L19" s="23">
        <f t="shared" si="3"/>
        <v>0</v>
      </c>
      <c r="M19" s="23">
        <f t="shared" si="4"/>
        <v>400</v>
      </c>
      <c r="N19" s="24">
        <f t="shared" si="9"/>
        <v>1600</v>
      </c>
    </row>
    <row r="20" spans="2:14" ht="15" thickBot="1" x14ac:dyDescent="0.4">
      <c r="B20" s="18" t="s">
        <v>9</v>
      </c>
      <c r="C20" s="19">
        <v>600</v>
      </c>
      <c r="D20" s="20"/>
      <c r="E20" s="21">
        <f t="shared" ref="E20:E21" si="10">IF(N19*N20&lt;0,0,IF(ABS(N20)&gt;ABS(N19),N19,N20))</f>
        <v>1600</v>
      </c>
      <c r="F20" s="22">
        <f t="shared" si="6"/>
        <v>600</v>
      </c>
      <c r="G20" s="21">
        <f t="shared" si="7"/>
        <v>0</v>
      </c>
      <c r="H20" s="21">
        <f>IF(AND($N$4+SUM(C20)=0,SIGN(C20&lt;0)),-C20,IF(N19*N20&lt;0,IF(N20&gt;0,0,N20),IF(C20&gt;0,0,-C20)*SIGN(N20)))</f>
        <v>0</v>
      </c>
      <c r="I20" s="23">
        <f t="shared" si="8"/>
        <v>0</v>
      </c>
      <c r="J20" s="23">
        <f t="shared" si="1"/>
        <v>0</v>
      </c>
      <c r="K20" s="23">
        <f t="shared" si="2"/>
        <v>0</v>
      </c>
      <c r="L20" s="23">
        <f t="shared" si="3"/>
        <v>0</v>
      </c>
      <c r="M20" s="23">
        <f t="shared" si="4"/>
        <v>600</v>
      </c>
      <c r="N20" s="24">
        <f t="shared" si="9"/>
        <v>2200</v>
      </c>
    </row>
    <row r="21" spans="2:14" ht="15" thickBot="1" x14ac:dyDescent="0.4">
      <c r="B21" s="25" t="s">
        <v>10</v>
      </c>
      <c r="C21" s="19">
        <v>7000</v>
      </c>
      <c r="D21" s="20"/>
      <c r="E21" s="21">
        <f t="shared" si="10"/>
        <v>2200</v>
      </c>
      <c r="F21" s="22">
        <f t="shared" si="6"/>
        <v>7000</v>
      </c>
      <c r="G21" s="21">
        <f t="shared" si="7"/>
        <v>0</v>
      </c>
      <c r="H21" s="21">
        <f>IF(AND($N$4+SUM(C21)=0,SIGN(C21&lt;0)),-C21,IF(N20*N21&lt;0,IF(N21&gt;0,0,N21),IF(C21&gt;0,0,-C21)*SIGN(N21)))</f>
        <v>0</v>
      </c>
      <c r="I21" s="23">
        <f t="shared" si="8"/>
        <v>0</v>
      </c>
      <c r="J21" s="23">
        <f t="shared" si="1"/>
        <v>0</v>
      </c>
      <c r="K21" s="23">
        <f t="shared" si="2"/>
        <v>0</v>
      </c>
      <c r="L21" s="23">
        <f t="shared" si="3"/>
        <v>0</v>
      </c>
      <c r="M21" s="23">
        <f t="shared" si="4"/>
        <v>7000</v>
      </c>
      <c r="N21" s="24">
        <f t="shared" si="9"/>
        <v>9200</v>
      </c>
    </row>
    <row r="22" spans="2:14" ht="15" thickBot="1" x14ac:dyDescent="0.4">
      <c r="B22" s="27" t="s">
        <v>25</v>
      </c>
      <c r="C22" s="13"/>
      <c r="D22" s="14">
        <v>9200</v>
      </c>
      <c r="E22" s="15"/>
      <c r="F22" s="16"/>
      <c r="G22" s="16"/>
      <c r="H22" s="16"/>
      <c r="I22" s="16"/>
      <c r="J22" s="16"/>
      <c r="K22" s="16"/>
      <c r="L22" s="16"/>
      <c r="M22" s="16"/>
      <c r="N22" s="26">
        <f t="shared" si="9"/>
        <v>9200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Verbecq, Mathilde</dc:creator>
  <cp:lastModifiedBy>Verbecq, Mathilde</cp:lastModifiedBy>
  <dcterms:created xsi:type="dcterms:W3CDTF">2019-10-14T15:45:57Z</dcterms:created>
  <dcterms:modified xsi:type="dcterms:W3CDTF">2019-10-14T16:02:36Z</dcterms:modified>
</cp:coreProperties>
</file>