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codeName="ThisWorkbook" defaultThemeVersion="166925"/>
  <mc:AlternateContent xmlns:mc="http://schemas.openxmlformats.org/markup-compatibility/2006">
    <mc:Choice Requires="x15">
      <x15ac:absPath xmlns:x15ac="http://schemas.microsoft.com/office/spreadsheetml/2010/11/ac" url="https://engie-my.sharepoint.com/personal/eic019_engie_com/Documents/3 - PROCESSES/APPROVAL FORM/"/>
    </mc:Choice>
  </mc:AlternateContent>
  <xr:revisionPtr revIDLastSave="564" documentId="14_{CFDA779D-30CF-4D1F-9944-DB564D0DC728}" xr6:coauthVersionLast="47" xr6:coauthVersionMax="47" xr10:uidLastSave="{30A4B09D-5DF5-4EB2-9641-76F14A15167B}"/>
  <bookViews>
    <workbookView xWindow="-98" yWindow="-98" windowWidth="20715" windowHeight="13425" tabRatio="662" xr2:uid="{270DBE1A-121A-49DC-91D7-8287BBA4457F}"/>
  </bookViews>
  <sheets>
    <sheet name="Summary" sheetId="1" r:id="rId1"/>
    <sheet name="CURRENCY" sheetId="22" r:id="rId2"/>
    <sheet name="CURRENCY CODE" sheetId="23" r:id="rId3"/>
    <sheet name="Ref Business lov" sheetId="19" state="hidden" r:id="rId4"/>
    <sheet name="Ref Proc list" sheetId="14" state="hidden" r:id="rId5"/>
    <sheet name="Ref Proc lov" sheetId="21" state="hidden" r:id="rId6"/>
    <sheet name="eSignature (draft)" sheetId="7" state="hidden" r:id="rId7"/>
    <sheet name="Reference list_old" sheetId="6" state="hidden" r:id="rId8"/>
    <sheet name="PROCUREMENT (2)" sheetId="20" state="hidden" r:id="rId9"/>
  </sheets>
  <definedNames>
    <definedName name="_xlnm._FilterDatabase" localSheetId="3" hidden="1">'Ref Business lov'!$A$1:$I$59</definedName>
    <definedName name="_xlnm._FilterDatabase" localSheetId="4" hidden="1">'Ref Proc list'!$A$1:$G$63</definedName>
    <definedName name="_xlnm._FilterDatabase" localSheetId="7" hidden="1">'Reference list_old'!$B$1:$AA$1</definedName>
    <definedName name="_xlnm._FilterDatabase" localSheetId="0" hidden="1">Summary!$C$2:$I$14</definedName>
    <definedName name="Approver_15">'Ref Business lov'!$L$2</definedName>
    <definedName name="Approver_3">'Ref Business lov'!$M$2</definedName>
    <definedName name="Approver_50">'Ref Business lov'!$K$2</definedName>
    <definedName name="Contract_value">Summary!$F$9</definedName>
    <definedName name="Filtered_GBU_Function">'Ref Business lov'!$I:$I</definedName>
    <definedName name="Filtered_Region_Country_Entity">OFFSET('Ref Business lov'!$C$2,0,0,COUNTA('Ref Business lov'!$C:$C)-1)</definedName>
    <definedName name="GBU_Function">OFFSET(#REF!,0,0,COUNTA(#REF!)-1)</definedName>
    <definedName name="Proc_approver_025">'Ref Proc lov'!$E$2</definedName>
    <definedName name="Proc_approver_050">'Ref Business lov'!$N$2</definedName>
    <definedName name="Proc_approver_1">'Ref Proc lov'!$D$2</definedName>
    <definedName name="Proc_approver_3">'Ref Proc lov'!$C$2</definedName>
    <definedName name="Proc_approvers">'Ref Proc lov'!$F$2</definedName>
    <definedName name="Reference_Category">OFFSET('Ref Proc list'!$A1048563,0,0,COUNTA('Ref Proc list'!$A:$A)-1)</definedName>
    <definedName name="Reference_GBU_Function">OFFSET('Ref Business lov'!$A$2,0,0,COUNTA('Ref Business lov'!$A:$A)-1)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 i="22" l="1"/>
  <c r="F5" i="22" s="1"/>
  <c r="D19" i="22" a="1"/>
  <c r="D19" i="22" s="1"/>
  <c r="E19" i="22" s="1"/>
  <c r="D20" i="22" a="1"/>
  <c r="D20" i="22" s="1"/>
  <c r="E20" i="22" s="1"/>
  <c r="D21" i="22" a="1"/>
  <c r="D21" i="22" s="1"/>
  <c r="E21" i="22" s="1"/>
  <c r="D18" i="22" a="1"/>
  <c r="D18" i="22" s="1"/>
  <c r="E18" i="22" s="1"/>
  <c r="D17" i="22" a="1"/>
  <c r="D17" i="22" s="1"/>
  <c r="E17" i="22" s="1"/>
  <c r="D16" i="22" a="1"/>
  <c r="D16" i="22" s="1"/>
  <c r="E16" i="22" s="1"/>
  <c r="D15" i="22" a="1"/>
  <c r="D15" i="22" s="1"/>
  <c r="E15" i="22" s="1"/>
  <c r="D14" i="22" a="1"/>
  <c r="D14" i="22" s="1"/>
  <c r="E14" i="22" s="1"/>
  <c r="D13" i="22" a="1"/>
  <c r="D13" i="22" s="1"/>
  <c r="E13" i="22" s="1"/>
  <c r="D6" i="22" a="1"/>
  <c r="D6" i="22" s="1"/>
  <c r="E6" i="22" s="1"/>
  <c r="D7" i="22" a="1"/>
  <c r="D7" i="22" s="1"/>
  <c r="E7" i="22" s="1"/>
  <c r="D8" i="22" a="1"/>
  <c r="D8" i="22" s="1"/>
  <c r="E8" i="22" s="1"/>
  <c r="D9" i="22" a="1"/>
  <c r="D9" i="22" s="1"/>
  <c r="E9" i="22" s="1"/>
  <c r="D10" i="22" a="1"/>
  <c r="D10" i="22" s="1"/>
  <c r="E10" i="22" s="1"/>
  <c r="D11" i="22" a="1"/>
  <c r="D11" i="22" s="1"/>
  <c r="E11" i="22" s="1"/>
  <c r="D12" i="22" a="1"/>
  <c r="D12" i="22" s="1"/>
  <c r="E12" i="22" s="1"/>
  <c r="D5" i="22" a="1"/>
  <c r="D5" i="22" s="1"/>
  <c r="E5" i="22" s="1"/>
  <c r="D4" i="22" a="1"/>
  <c r="D4" i="22" s="1"/>
  <c r="E4" i="22" s="1"/>
  <c r="F4" i="22" l="1"/>
  <c r="G4" i="22" s="1"/>
  <c r="F14" i="22"/>
  <c r="G14" i="22" s="1"/>
  <c r="F10" i="22"/>
  <c r="G10" i="22" s="1"/>
  <c r="F20" i="22"/>
  <c r="G20" i="22" s="1"/>
  <c r="F16" i="22"/>
  <c r="G16" i="22" s="1"/>
  <c r="F12" i="22"/>
  <c r="G12" i="22" s="1"/>
  <c r="F8" i="22"/>
  <c r="G8" i="22" s="1"/>
  <c r="F19" i="22"/>
  <c r="G19" i="22" s="1"/>
  <c r="F15" i="22"/>
  <c r="F11" i="22"/>
  <c r="F7" i="22"/>
  <c r="G7" i="22" s="1"/>
  <c r="F18" i="22"/>
  <c r="G18" i="22" s="1"/>
  <c r="F6" i="22"/>
  <c r="G6" i="22" s="1"/>
  <c r="F21" i="22"/>
  <c r="G21" i="22" s="1"/>
  <c r="F17" i="22"/>
  <c r="G17" i="22" s="1"/>
  <c r="F13" i="22"/>
  <c r="G13" i="22" s="1"/>
  <c r="F9" i="22"/>
  <c r="G9" i="22" s="1"/>
  <c r="G5" i="22"/>
  <c r="G11" i="22"/>
  <c r="G15" i="22"/>
  <c r="A9" i="14" l="1"/>
  <c r="A30" i="14"/>
  <c r="A40" i="14"/>
  <c r="A8" i="14"/>
  <c r="A39" i="14"/>
  <c r="A46" i="14"/>
  <c r="A38" i="14"/>
  <c r="A58" i="14"/>
  <c r="A5" i="14"/>
  <c r="A18" i="14"/>
  <c r="A55" i="14"/>
  <c r="A60" i="14"/>
  <c r="A52" i="14"/>
  <c r="A45" i="14"/>
  <c r="A62" i="14"/>
  <c r="A13" i="14"/>
  <c r="A21" i="14"/>
  <c r="A4" i="14"/>
  <c r="A15" i="14"/>
  <c r="A47" i="14"/>
  <c r="A59" i="14"/>
  <c r="A31" i="14"/>
  <c r="A24" i="14"/>
  <c r="A16" i="14"/>
  <c r="A61" i="14"/>
  <c r="A50" i="14"/>
  <c r="A63" i="14"/>
  <c r="A23" i="14"/>
  <c r="A36" i="14"/>
  <c r="A7" i="14"/>
  <c r="A10" i="14"/>
  <c r="A17" i="14"/>
  <c r="A28" i="14"/>
  <c r="A6" i="14"/>
  <c r="A43" i="14"/>
  <c r="A19" i="14"/>
  <c r="A2" i="14"/>
  <c r="A42" i="14"/>
  <c r="A57" i="14"/>
  <c r="A44" i="14"/>
  <c r="A20" i="14"/>
  <c r="A3" i="14"/>
  <c r="A14" i="14"/>
  <c r="A56" i="14"/>
  <c r="A48" i="14"/>
  <c r="A22" i="14"/>
  <c r="A12" i="14"/>
  <c r="A26" i="14"/>
  <c r="A32" i="14"/>
  <c r="A34" i="14"/>
  <c r="A35" i="14"/>
  <c r="A33" i="14"/>
  <c r="A53" i="14"/>
  <c r="A41" i="14"/>
  <c r="A37" i="14"/>
  <c r="A25" i="14"/>
  <c r="A11" i="14"/>
  <c r="A51" i="14"/>
  <c r="A27" i="14"/>
  <c r="A54" i="14"/>
  <c r="A29" i="14"/>
  <c r="A49" i="14"/>
  <c r="A2" i="19" a="1"/>
  <c r="A2" i="19" s="1"/>
  <c r="A2" i="21"/>
  <c r="G2" i="19"/>
  <c r="B2" i="19" s="1" a="1"/>
  <c r="B2" i="19" s="1"/>
  <c r="H2" i="19"/>
  <c r="B2" i="7"/>
  <c r="B2" i="21" l="1" a="1"/>
  <c r="I2" i="19" a="1"/>
  <c r="H3" i="6"/>
  <c r="H4" i="6"/>
  <c r="H5" i="6"/>
  <c r="H6" i="6"/>
  <c r="H7" i="6"/>
  <c r="H8" i="6"/>
  <c r="H9" i="6"/>
  <c r="H10" i="6"/>
  <c r="H11" i="6"/>
  <c r="H12" i="6"/>
  <c r="H13" i="6"/>
  <c r="H14" i="6"/>
  <c r="H15" i="6"/>
  <c r="H16" i="6"/>
  <c r="H17" i="6"/>
  <c r="H18" i="6"/>
  <c r="H19" i="6"/>
  <c r="H20" i="6"/>
  <c r="H21" i="6"/>
  <c r="H2" i="6"/>
  <c r="F2" i="21" l="1"/>
  <c r="B2" i="21"/>
  <c r="I2" i="19"/>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8">
    <bk>
      <extLst>
        <ext uri="{3e2802c4-a4d2-4d8b-9148-e3be6c30e623}">
          <xlrd:rvb i="1"/>
        </ext>
      </extLst>
    </bk>
    <bk>
      <extLst>
        <ext uri="{3e2802c4-a4d2-4d8b-9148-e3be6c30e623}">
          <xlrd:rvb i="3"/>
        </ext>
      </extLst>
    </bk>
    <bk>
      <extLst>
        <ext uri="{3e2802c4-a4d2-4d8b-9148-e3be6c30e623}">
          <xlrd:rvb i="5"/>
        </ext>
      </extLst>
    </bk>
    <bk>
      <extLst>
        <ext uri="{3e2802c4-a4d2-4d8b-9148-e3be6c30e623}">
          <xlrd:rvb i="7"/>
        </ext>
      </extLst>
    </bk>
    <bk>
      <extLst>
        <ext uri="{3e2802c4-a4d2-4d8b-9148-e3be6c30e623}">
          <xlrd:rvb i="9"/>
        </ext>
      </extLst>
    </bk>
    <bk>
      <extLst>
        <ext uri="{3e2802c4-a4d2-4d8b-9148-e3be6c30e623}">
          <xlrd:rvb i="11"/>
        </ext>
      </extLst>
    </bk>
    <bk>
      <extLst>
        <ext uri="{3e2802c4-a4d2-4d8b-9148-e3be6c30e623}">
          <xlrd:rvb i="13"/>
        </ext>
      </extLst>
    </bk>
    <bk>
      <extLst>
        <ext uri="{3e2802c4-a4d2-4d8b-9148-e3be6c30e623}">
          <xlrd:rvb i="15"/>
        </ext>
      </extLst>
    </bk>
    <bk>
      <extLst>
        <ext uri="{3e2802c4-a4d2-4d8b-9148-e3be6c30e623}">
          <xlrd:rvb i="17"/>
        </ext>
      </extLst>
    </bk>
    <bk>
      <extLst>
        <ext uri="{3e2802c4-a4d2-4d8b-9148-e3be6c30e623}">
          <xlrd:rvb i="19"/>
        </ext>
      </extLst>
    </bk>
    <bk>
      <extLst>
        <ext uri="{3e2802c4-a4d2-4d8b-9148-e3be6c30e623}">
          <xlrd:rvb i="21"/>
        </ext>
      </extLst>
    </bk>
    <bk>
      <extLst>
        <ext uri="{3e2802c4-a4d2-4d8b-9148-e3be6c30e623}">
          <xlrd:rvb i="23"/>
        </ext>
      </extLst>
    </bk>
    <bk>
      <extLst>
        <ext uri="{3e2802c4-a4d2-4d8b-9148-e3be6c30e623}">
          <xlrd:rvb i="25"/>
        </ext>
      </extLst>
    </bk>
    <bk>
      <extLst>
        <ext uri="{3e2802c4-a4d2-4d8b-9148-e3be6c30e623}">
          <xlrd:rvb i="27"/>
        </ext>
      </extLst>
    </bk>
    <bk>
      <extLst>
        <ext uri="{3e2802c4-a4d2-4d8b-9148-e3be6c30e623}">
          <xlrd:rvb i="29"/>
        </ext>
      </extLst>
    </bk>
    <bk>
      <extLst>
        <ext uri="{3e2802c4-a4d2-4d8b-9148-e3be6c30e623}">
          <xlrd:rvb i="31"/>
        </ext>
      </extLst>
    </bk>
    <bk>
      <extLst>
        <ext uri="{3e2802c4-a4d2-4d8b-9148-e3be6c30e623}">
          <xlrd:rvb i="33"/>
        </ext>
      </extLst>
    </bk>
    <bk>
      <extLst>
        <ext uri="{3e2802c4-a4d2-4d8b-9148-e3be6c30e623}">
          <xlrd:rvb i="35"/>
        </ext>
      </extLst>
    </bk>
  </futureMetadata>
  <cellMetadata count="1">
    <bk>
      <rc t="1" v="0"/>
    </bk>
  </cellMetadata>
  <valueMetadata count="18">
    <bk>
      <rc t="2" v="0"/>
    </bk>
    <bk>
      <rc t="2" v="1"/>
    </bk>
    <bk>
      <rc t="2" v="2"/>
    </bk>
    <bk>
      <rc t="2" v="3"/>
    </bk>
    <bk>
      <rc t="2" v="4"/>
    </bk>
    <bk>
      <rc t="2" v="5"/>
    </bk>
    <bk>
      <rc t="2" v="6"/>
    </bk>
    <bk>
      <rc t="2" v="7"/>
    </bk>
    <bk>
      <rc t="2" v="8"/>
    </bk>
    <bk>
      <rc t="2" v="9"/>
    </bk>
    <bk>
      <rc t="2" v="10"/>
    </bk>
    <bk>
      <rc t="2" v="11"/>
    </bk>
    <bk>
      <rc t="2" v="12"/>
    </bk>
    <bk>
      <rc t="2" v="13"/>
    </bk>
    <bk>
      <rc t="2" v="14"/>
    </bk>
    <bk>
      <rc t="2" v="15"/>
    </bk>
    <bk>
      <rc t="2" v="16"/>
    </bk>
    <bk>
      <rc t="2" v="17"/>
    </bk>
  </valueMetadata>
</metadata>
</file>

<file path=xl/sharedStrings.xml><?xml version="1.0" encoding="utf-8"?>
<sst xmlns="http://schemas.openxmlformats.org/spreadsheetml/2006/main" count="1583" uniqueCount="1061">
  <si>
    <t>GENERAL INFORMATIONS (required for contract creation)</t>
  </si>
  <si>
    <t xml:space="preserve"> </t>
  </si>
  <si>
    <t>Name of the purchase contract</t>
  </si>
  <si>
    <t>Supplier name</t>
  </si>
  <si>
    <t>Supplier DUNS or BVD or VAT number</t>
  </si>
  <si>
    <t>Total contract amount (contract value during the duration of the contract + optional)</t>
  </si>
  <si>
    <t>Total committed value (if any)</t>
  </si>
  <si>
    <t>Total estimated savings</t>
  </si>
  <si>
    <t>Effective Date (Start date)</t>
  </si>
  <si>
    <t>Expiration Date (End date)</t>
  </si>
  <si>
    <t>Commercial rewards</t>
  </si>
  <si>
    <t>-</t>
  </si>
  <si>
    <t>Managing Director of Cluster / Country for the GBU / Function</t>
  </si>
  <si>
    <t>Group CPO</t>
  </si>
  <si>
    <t>Managing Director of Region for the GBU / Function</t>
  </si>
  <si>
    <t>EVP GBU / Function</t>
  </si>
  <si>
    <t>Group CEO</t>
  </si>
  <si>
    <t>eMAIL ADDRESS</t>
  </si>
  <si>
    <t>Cécile Prévieu</t>
  </si>
  <si>
    <t>Anne-Laure de Chammard</t>
  </si>
  <si>
    <t>Philippe Miquel</t>
  </si>
  <si>
    <t>Thomas Baudlot</t>
  </si>
  <si>
    <t>Olivier Jacquier</t>
  </si>
  <si>
    <t>Mathias Lelievre</t>
  </si>
  <si>
    <t>Manfred Schmitz</t>
  </si>
  <si>
    <t>Monica Iacono</t>
  </si>
  <si>
    <t>David Liste</t>
  </si>
  <si>
    <t>Damien Terouanne</t>
  </si>
  <si>
    <t>TRACTEBEL</t>
  </si>
  <si>
    <t>GBU RENEWABLES</t>
  </si>
  <si>
    <t>Mohamed Hoosan</t>
  </si>
  <si>
    <t>AMEA / SEA</t>
  </si>
  <si>
    <t>Delphine Cherel-Sparham</t>
  </si>
  <si>
    <t>Sergio Val</t>
  </si>
  <si>
    <t>David Carroll</t>
  </si>
  <si>
    <t>Mauricio Bahr</t>
  </si>
  <si>
    <t>Frederic Claux</t>
  </si>
  <si>
    <t>Bernard Esselinckx</t>
  </si>
  <si>
    <t>Cedric Osterrieth</t>
  </si>
  <si>
    <t>Axel Leveque</t>
  </si>
  <si>
    <t>Jan Sterck</t>
  </si>
  <si>
    <t>AMEA</t>
  </si>
  <si>
    <t>Charles Dexter</t>
  </si>
  <si>
    <t>Geert Bunkens</t>
  </si>
  <si>
    <t>AMEA / KSA</t>
  </si>
  <si>
    <t xml:space="preserve">Lemjed Bouzekri </t>
  </si>
  <si>
    <t xml:space="preserve">Gabriele Ranieri </t>
  </si>
  <si>
    <t>Céline Regnault</t>
  </si>
  <si>
    <t>George Mullin</t>
  </si>
  <si>
    <t>Reference_GBU_Function</t>
  </si>
  <si>
    <t>Filtered_Region_Country_Entity</t>
  </si>
  <si>
    <t>Selected_GBU_Function</t>
  </si>
  <si>
    <t>Selected_Region_Country_Entity</t>
  </si>
  <si>
    <t>Filtered_GBU_Function</t>
  </si>
  <si>
    <t>Approver_50</t>
  </si>
  <si>
    <t>Approver_15</t>
  </si>
  <si>
    <t>Approver_3</t>
  </si>
  <si>
    <t>Proc_approver_050</t>
  </si>
  <si>
    <t>List of Procurement categories</t>
  </si>
  <si>
    <t>Approver &gt;3 (Group CPO)</t>
  </si>
  <si>
    <t>Approver &gt;1 (Group Category Directors)</t>
  </si>
  <si>
    <t>Approver &gt;0,25 (Category Managers)</t>
  </si>
  <si>
    <t>List of Procurement categories with codes</t>
  </si>
  <si>
    <t>Aurélia Tremblaye</t>
  </si>
  <si>
    <t>Marie-Claude Numa</t>
  </si>
  <si>
    <t>Marc Guijarro</t>
  </si>
  <si>
    <t>8101-Administratives (banking services- insurances - audit)</t>
  </si>
  <si>
    <t>8303-Advertisings and communication</t>
  </si>
  <si>
    <t>Sophie Caron-Ancelin</t>
  </si>
  <si>
    <t>7009-Air compressors</t>
  </si>
  <si>
    <t>Cécile Lalouette</t>
  </si>
  <si>
    <t>6702-Asset Fuel</t>
  </si>
  <si>
    <t>7083-Boilers - Residential - Biomass - Small industrial</t>
  </si>
  <si>
    <t>7074-Bungalows and temporary housing</t>
  </si>
  <si>
    <t>6601-Cables</t>
  </si>
  <si>
    <t>Olivier Monbaillu</t>
  </si>
  <si>
    <t>6402-Chemical products</t>
  </si>
  <si>
    <t>7075-Collective protection - Fire and gas equipment</t>
  </si>
  <si>
    <t>8903-Construction  access  lifting and handling equipment</t>
  </si>
  <si>
    <t>8601-Consulting (excl. IT - incl. Legal)</t>
  </si>
  <si>
    <t>7007-Conveyors systems for bulk material  cranes and weighting systems</t>
  </si>
  <si>
    <t>Emmanuelle Boulic</t>
  </si>
  <si>
    <t>Corinne Beaufils</t>
  </si>
  <si>
    <t>8304-Customer Relationships Management</t>
  </si>
  <si>
    <t>7012-Diesel and gas motors</t>
  </si>
  <si>
    <t>7020-Electrical motors</t>
  </si>
  <si>
    <t>Herve Macau</t>
  </si>
  <si>
    <t>7079-Electricity Storage</t>
  </si>
  <si>
    <t>Matthieu Vanbockstael</t>
  </si>
  <si>
    <t>6801-Engineering Services</t>
  </si>
  <si>
    <t>7201-EPC Contracting</t>
  </si>
  <si>
    <t>8302-Events and sponsorship</t>
  </si>
  <si>
    <t>7008-Gas compressors</t>
  </si>
  <si>
    <t>8505-Global facility management</t>
  </si>
  <si>
    <t>7072-Hand and electrical tools</t>
  </si>
  <si>
    <t>7018-Hardware and fixing</t>
  </si>
  <si>
    <t>8902-Heavy vehicles</t>
  </si>
  <si>
    <t>Christine Bottalico</t>
  </si>
  <si>
    <t>8702-Human Resources Services</t>
  </si>
  <si>
    <t>Alishan Samdani</t>
  </si>
  <si>
    <t>9032-HVAC-R</t>
  </si>
  <si>
    <t>7081-Hydraulic turbines and generators</t>
  </si>
  <si>
    <t>9080-Hydrogen Equipment &amp; related services</t>
  </si>
  <si>
    <t>6504-Industrial gases</t>
  </si>
  <si>
    <t>7016-Industrial raw supply</t>
  </si>
  <si>
    <t>Cyril Audousset</t>
  </si>
  <si>
    <t>8801-IT and digital services</t>
  </si>
  <si>
    <t>Jean-Noel Gouillou</t>
  </si>
  <si>
    <t>8804-IT hardware</t>
  </si>
  <si>
    <t>8802-IT hosting</t>
  </si>
  <si>
    <t>Laurent Battut</t>
  </si>
  <si>
    <t>8803-IT software and cloud</t>
  </si>
  <si>
    <t>7073-Laboratory equipments and reactants</t>
  </si>
  <si>
    <t>Maxime Grard</t>
  </si>
  <si>
    <t>8901-Light vehicles - Fuel - Mobility Solutions</t>
  </si>
  <si>
    <t>6651-Lighting</t>
  </si>
  <si>
    <t>6602-Low,  Medium and High voltage equipment</t>
  </si>
  <si>
    <t>6505-Lubricants and grease</t>
  </si>
  <si>
    <t>8806-Market data</t>
  </si>
  <si>
    <t>Adeel Khan</t>
  </si>
  <si>
    <t>8201-Office supplies and other equipments</t>
  </si>
  <si>
    <t>7102-Pipes and accessories</t>
  </si>
  <si>
    <t>8251-Postal services and (e-) printing</t>
  </si>
  <si>
    <t>7003-Power Train</t>
  </si>
  <si>
    <t>Isabelle Soide</t>
  </si>
  <si>
    <t>6607-Process Control Automation &amp; Meters</t>
  </si>
  <si>
    <t>Ahmed Rehioui</t>
  </si>
  <si>
    <t>7013-Pumps</t>
  </si>
  <si>
    <t>8501-Real estate rents  charges and fees</t>
  </si>
  <si>
    <t>6172-Smoke treatment</t>
  </si>
  <si>
    <t>Thierry Dardeau</t>
  </si>
  <si>
    <t>7053-Solar Equipment</t>
  </si>
  <si>
    <t>9010-Sub Contracting (construction/installation/maintenance)</t>
  </si>
  <si>
    <t>6907-Technical assistance</t>
  </si>
  <si>
    <t>Fabien Tiberghien</t>
  </si>
  <si>
    <t>8805-Telecommunications</t>
  </si>
  <si>
    <t>9051-Temporary workers agencies</t>
  </si>
  <si>
    <t>6902-Testing  inspection and certification</t>
  </si>
  <si>
    <t>8401-Transport and Logistics</t>
  </si>
  <si>
    <t>Christelle Navarre</t>
  </si>
  <si>
    <t>8204-Travel</t>
  </si>
  <si>
    <t>6701-Utilities</t>
  </si>
  <si>
    <t>7014-Valves</t>
  </si>
  <si>
    <t>6905-Waste and by-product</t>
  </si>
  <si>
    <t>7052-Wholesaler of heating  plumbing  sanitary appliances</t>
  </si>
  <si>
    <t>7004-Wind turbines</t>
  </si>
  <si>
    <t>7071-Workwear and personal protection equipment</t>
  </si>
  <si>
    <t>Group Category Director</t>
  </si>
  <si>
    <t>Category Manager</t>
  </si>
  <si>
    <t>Herve Augendre</t>
  </si>
  <si>
    <t>Patric Petit-Belleville</t>
  </si>
  <si>
    <t>Sophie Talma</t>
  </si>
  <si>
    <t>Cedric Calarnou</t>
  </si>
  <si>
    <t>Lionel Lohner</t>
  </si>
  <si>
    <t>Olivier Dalphinet</t>
  </si>
  <si>
    <t>Selected_Category</t>
  </si>
  <si>
    <t>Filtered_Category</t>
  </si>
  <si>
    <t>Filtered_Proc_approver_3</t>
  </si>
  <si>
    <t>Filtered_Proc_approver_1</t>
  </si>
  <si>
    <t>Filtered_Proc_approver_025</t>
  </si>
  <si>
    <t>Filtered_Proc_approvers</t>
  </si>
  <si>
    <r>
      <t xml:space="preserve">PURCHASE CONTRACT EXTERNAL APPROVAL FORM - </t>
    </r>
    <r>
      <rPr>
        <b/>
        <sz val="16"/>
        <color rgb="FFFF0000"/>
        <rFont val="Calibri"/>
        <family val="2"/>
      </rPr>
      <t xml:space="preserve">E-SIGNATURE VIA </t>
    </r>
    <r>
      <rPr>
        <b/>
        <sz val="16"/>
        <rFont val="Calibri"/>
        <family val="2"/>
      </rPr>
      <t>DOCUSIGN</t>
    </r>
  </si>
  <si>
    <r>
      <rPr>
        <b/>
        <strike/>
        <sz val="10"/>
        <color rgb="FFFF0000"/>
        <rFont val="Calibri"/>
        <family val="2"/>
      </rPr>
      <t>EXTERNAL APPROVERS</t>
    </r>
    <r>
      <rPr>
        <b/>
        <sz val="10"/>
        <color rgb="FFFF0000"/>
        <rFont val="Calibri"/>
        <family val="2"/>
      </rPr>
      <t xml:space="preserve"> CONTRACT SIGNED BY</t>
    </r>
  </si>
  <si>
    <t>Buyer [Prepare signatories]</t>
  </si>
  <si>
    <t>for the Supplier</t>
  </si>
  <si>
    <r>
      <rPr>
        <b/>
        <strike/>
        <sz val="10"/>
        <color rgb="FFFF0000"/>
        <rFont val="Calibri"/>
        <family val="2"/>
      </rPr>
      <t xml:space="preserve">Procurement Line (Procurement Manager and/or CM and/or CPO)
</t>
    </r>
    <r>
      <rPr>
        <b/>
        <sz val="10"/>
        <color rgb="FFFF0000"/>
        <rFont val="Calibri"/>
        <family val="2"/>
      </rPr>
      <t>for ENGIE Contracting legal entity</t>
    </r>
  </si>
  <si>
    <t xml:space="preserve">Managing Director of Cluster / Country for the GBU / Function </t>
  </si>
  <si>
    <t xml:space="preserve">Category Manager </t>
  </si>
  <si>
    <t>Group Purchasing Director</t>
  </si>
  <si>
    <t>CPO / Regional Hub CPO</t>
  </si>
  <si>
    <t>GBU/Region/BU</t>
  </si>
  <si>
    <t>GBU ESI</t>
  </si>
  <si>
    <t>CORP</t>
  </si>
  <si>
    <t>ES-GBU</t>
  </si>
  <si>
    <t>cecile.previeu@engie.com</t>
  </si>
  <si>
    <t>GBU ES Cécile Prévieu</t>
  </si>
  <si>
    <t>ENGIE CEO - Catherine Mac Gregor</t>
  </si>
  <si>
    <t>GBU RENEWABLES / MESCAT / SOUTH AFRICA - Mohamed Hoosan</t>
  </si>
  <si>
    <t>R-GBU / South Africa &amp; Morocco</t>
  </si>
  <si>
    <t>adeel.khan@engie.com</t>
  </si>
  <si>
    <t>cecile.lalouette@engie.com</t>
  </si>
  <si>
    <t>aurelia.tremblaye@engie.com</t>
  </si>
  <si>
    <t>Adrien.ruau@engie.com</t>
  </si>
  <si>
    <t>T&amp;G AMEA / SOUTH AFRICA - Adrien Ruau</t>
  </si>
  <si>
    <t>AMEA / South Africa</t>
  </si>
  <si>
    <t>GBU Energy Solutions</t>
  </si>
  <si>
    <t>&lt; 50M€</t>
  </si>
  <si>
    <t>COM</t>
  </si>
  <si>
    <t>claire.waysand@engie.com</t>
  </si>
  <si>
    <t>CORPORATE GM - Claire Waysand</t>
  </si>
  <si>
    <t>GBU RENEWABLES / MESCAT / SOUTH AFRICA</t>
  </si>
  <si>
    <t>GBU RENEWABLES / SEA - Thierry Kalfon</t>
  </si>
  <si>
    <t>R-GBU / SEA</t>
  </si>
  <si>
    <t>ahmed.rehioui@engie.com</t>
  </si>
  <si>
    <t>emmanuelle.boulic@engie.com</t>
  </si>
  <si>
    <t>Ali.bhatti@engie.con</t>
  </si>
  <si>
    <t>T&amp;G AMEA / GCC &amp; PAKISTAN Ali Bhatti</t>
  </si>
  <si>
    <t>AMEA / GCC &amp; Pak</t>
  </si>
  <si>
    <t>GBU Energy Solutions - Asia Pacific</t>
  </si>
  <si>
    <t>GEM/E&amp;C</t>
  </si>
  <si>
    <t>edouard.neviaski@engie.com</t>
  </si>
  <si>
    <t>GEM - E&amp;C - Edouard Neviaski</t>
  </si>
  <si>
    <t>GBU RENEWABLES / GCC, EGYPT, INDIA - Suresh Bhaskar</t>
  </si>
  <si>
    <t>R-GBU / GCC, Egypt, India</t>
  </si>
  <si>
    <t>alishan.samdani@engie.com</t>
  </si>
  <si>
    <t>marie-claude.numa@engie.com</t>
  </si>
  <si>
    <t>arlene.pertzel@engie.com</t>
  </si>
  <si>
    <t>T&amp;G SOUTHAM / Arlene Pertzel</t>
  </si>
  <si>
    <t>Southam</t>
  </si>
  <si>
    <t>GBU Energy Solutions - ENGIE Impact</t>
  </si>
  <si>
    <t>N-GBU</t>
  </si>
  <si>
    <t>edouard.sauvage@engie.com</t>
  </si>
  <si>
    <t>GBU NETWORKS - Edouard Sauvage</t>
  </si>
  <si>
    <t xml:space="preserve">ES-GBU ES / GCC - Ian Hartfield
</t>
  </si>
  <si>
    <t>ES-GBU / GCC</t>
  </si>
  <si>
    <t>bram.vancauwenberge@engie.com</t>
  </si>
  <si>
    <t>patric.petit-belleville@engie.com</t>
  </si>
  <si>
    <t>Aurangzeb.baig@engie.com</t>
  </si>
  <si>
    <t>T&amp;G AMEA / KSA Aurangzeb Baig</t>
  </si>
  <si>
    <t>GBU Energy Solutions - Tractebel</t>
  </si>
  <si>
    <t>&lt; 15M€</t>
  </si>
  <si>
    <t>GM / H&amp;S</t>
  </si>
  <si>
    <t>franck.demaille@engie.com</t>
  </si>
  <si>
    <t>GBU T&amp;G - Frank Demaille</t>
  </si>
  <si>
    <t xml:space="preserve">GBU ES AMEA / AFRICA - Philippe Miquel
</t>
  </si>
  <si>
    <t>ES-GBU / Africa</t>
  </si>
  <si>
    <t>cedric.calarnou@engie.com</t>
  </si>
  <si>
    <t>sophie.caron-ancelin@engie.com</t>
  </si>
  <si>
    <t>carmen.vidal@engie.com</t>
  </si>
  <si>
    <t>T&amp;G AMEA Carmen Vidal</t>
  </si>
  <si>
    <t>GBU Energy Solutions International</t>
  </si>
  <si>
    <t>HR</t>
  </si>
  <si>
    <t>jean-sebastien.blanc@engie.com</t>
  </si>
  <si>
    <t>CORPORATE HR - Jean-Sébastien Blanc</t>
  </si>
  <si>
    <t>GBU ES AMEA</t>
  </si>
  <si>
    <t>Ian Hartfield</t>
  </si>
  <si>
    <t>GBU ES / Brazil - Stephan S.</t>
  </si>
  <si>
    <t>ES-GBU / Brazil</t>
  </si>
  <si>
    <t>christine.bottalico@engie.com</t>
  </si>
  <si>
    <t>sophie.talma@engie.com</t>
  </si>
  <si>
    <t>Charlie.roberts@engie.com</t>
  </si>
  <si>
    <t>T&amp;G AMEA / GCC &amp; Pak - Charlie Roberts</t>
  </si>
  <si>
    <t>GBU EQUANS - APAC</t>
  </si>
  <si>
    <t>6602-Low  Medium and High voltage equipment</t>
  </si>
  <si>
    <t>R-GBU</t>
  </si>
  <si>
    <t>paulo.almirante@engie.com</t>
  </si>
  <si>
    <t>GBU RENEWABLES - Paulo Almirante</t>
  </si>
  <si>
    <t>GBU ES APAC</t>
  </si>
  <si>
    <t>GBU T&amp;S / AFRICA - Jonathan Debasc</t>
  </si>
  <si>
    <t>T&amp;S-GBU/ Africa</t>
  </si>
  <si>
    <t>corinne.beaufils@engie.com</t>
  </si>
  <si>
    <t>Jason.jiang@engie.com</t>
  </si>
  <si>
    <t>T&amp;G AMEA / SEA - Jason Jiang</t>
  </si>
  <si>
    <t>GBU EQUANS - Benelux</t>
  </si>
  <si>
    <t>philippe.vantroeye@tractebel.engie.com</t>
  </si>
  <si>
    <t>TRACTEBEL - Philippe Van Troeye</t>
  </si>
  <si>
    <t>GBU T&amp;S / SEA - Augustin Honorat</t>
  </si>
  <si>
    <t>T&amp;S-GBU / SEA</t>
  </si>
  <si>
    <t>cyril.audousset@engie.com</t>
  </si>
  <si>
    <t>joseph.degrazia@engie.com</t>
  </si>
  <si>
    <t>T&amp;G AMEA / Australia - Joseph Degrazia</t>
  </si>
  <si>
    <t>AMEA / Australia</t>
  </si>
  <si>
    <t>GBU EQUANS - Latam</t>
  </si>
  <si>
    <t>FIN</t>
  </si>
  <si>
    <t>pierre-francois.riolacci@engie.com</t>
  </si>
  <si>
    <t>CORPORATE FINANCE - Pierre-François Riolacci</t>
  </si>
  <si>
    <t>GBU T&amp;S - CORPORATE</t>
  </si>
  <si>
    <t>T&amp;S BU NORTH EUROPE - Gilan Deblauwe</t>
  </si>
  <si>
    <t>T&amp;S / North Europe</t>
  </si>
  <si>
    <t>Manu.shukla@engie.com</t>
  </si>
  <si>
    <t>T&amp;G AMEA / India - Manu Shukla</t>
  </si>
  <si>
    <t>AMEA / India</t>
  </si>
  <si>
    <t>GBU EQUANS - NECST</t>
  </si>
  <si>
    <t>Yves Rolland</t>
  </si>
  <si>
    <t>T&amp;C - GBU</t>
  </si>
  <si>
    <t>sebastien.arbola@engie.com</t>
  </si>
  <si>
    <t>GBU T&amp;S - Sébastien Arbola</t>
  </si>
  <si>
    <t>GBU T&amp;S AMEA</t>
  </si>
  <si>
    <t>T&amp;S BU SOUTH EUROPE - Wim Broos</t>
  </si>
  <si>
    <t>T&amp;S / South Europe</t>
  </si>
  <si>
    <t>fabien.tiberghien@engie.com</t>
  </si>
  <si>
    <t>nazmeen.bux@engie.com</t>
  </si>
  <si>
    <t>T&amp;G AMEA / South Africa - Nazmeen Bux</t>
  </si>
  <si>
    <t>GBU EQUANS - Noram</t>
  </si>
  <si>
    <t>Philippe van Troye</t>
  </si>
  <si>
    <t>NUKE</t>
  </si>
  <si>
    <t>thierry.saegeman@engie.com</t>
  </si>
  <si>
    <t>NUKE - Thierry Saegeman</t>
  </si>
  <si>
    <t>GBU T&amp;S EUROPE</t>
  </si>
  <si>
    <t>GBU T&amp;G / AMEA - Pascal Renaud</t>
  </si>
  <si>
    <t>T-GBU / AMEA</t>
  </si>
  <si>
    <t>herve.augendre@engie.com</t>
  </si>
  <si>
    <t>patricia.deraeymaeker@engie.com</t>
  </si>
  <si>
    <t>T&amp;G Europe - Patricia de Raeymaecker</t>
  </si>
  <si>
    <t>Europe</t>
  </si>
  <si>
    <t>GBU EQUANS - Solutions France</t>
  </si>
  <si>
    <t>IS</t>
  </si>
  <si>
    <t>yves.legelard@engie.com</t>
  </si>
  <si>
    <t>CORPORATE IS - Yves Le Gélard</t>
  </si>
  <si>
    <t>GBU T&amp;S LATIN AMERICA</t>
  </si>
  <si>
    <t>BU T&amp;S / AMEA - Kristina Sendzik</t>
  </si>
  <si>
    <t>herve.macau@engie.com</t>
  </si>
  <si>
    <t>renee.leong@engie.com</t>
  </si>
  <si>
    <t>T&amp;G NORAM - Renee Leong</t>
  </si>
  <si>
    <t>Northam</t>
  </si>
  <si>
    <t>GBU EQUANS - UK</t>
  </si>
  <si>
    <t>&gt; 3M€</t>
  </si>
  <si>
    <t>BU T&amp;G MESCAT / VP Finance  - Charles Dexter</t>
  </si>
  <si>
    <t>T-GBU/FBP</t>
  </si>
  <si>
    <t>isabelle.soide@engie.com</t>
  </si>
  <si>
    <t>GBU GEMS - E&amp;C</t>
  </si>
  <si>
    <t>GBU RENEWABLES / IS</t>
  </si>
  <si>
    <t>NUKE - Jan Sterck</t>
  </si>
  <si>
    <t>jean-noel.gouillou@engie.com</t>
  </si>
  <si>
    <t>GBU GEMS - GEM</t>
  </si>
  <si>
    <t>GBU T&amp;S / IS</t>
  </si>
  <si>
    <t>GBU T&amp;G/ AMEA GCC &amp; PAKISTAN - Frederic Claux</t>
  </si>
  <si>
    <t>AMEA T&amp;G/ GCC &amp; Pakistan</t>
  </si>
  <si>
    <t>laurent.battut@engie.com</t>
  </si>
  <si>
    <t>GBU Networks</t>
  </si>
  <si>
    <t xml:space="preserve">GBU T&amp;G MESCAT / VP Finance </t>
  </si>
  <si>
    <t>GBU T&amp;G / KSA - Turki Mohammed A ALSHEHRI</t>
  </si>
  <si>
    <t>AMEA T&amp;G / KSA</t>
  </si>
  <si>
    <t>lionel.lohner@engie.com</t>
  </si>
  <si>
    <t>GBU Networks - Elengy</t>
  </si>
  <si>
    <t>GBU T&amp;G - AMEA</t>
  </si>
  <si>
    <t>GBU RENEWABLES / MESCAT / INDIA - Amit Jain</t>
  </si>
  <si>
    <t>AMEA T&amp;G/ India</t>
  </si>
  <si>
    <t>lisa.boumaza@engie.com</t>
  </si>
  <si>
    <t>GBU Networks - GRDF</t>
  </si>
  <si>
    <t>March Hauchecor</t>
  </si>
  <si>
    <t>GBU T&amp;G AMEA / Legal</t>
  </si>
  <si>
    <t>Mohamed Hoosan - AMEA T&amp;G / South Africa - Mohamed Hoosan</t>
  </si>
  <si>
    <t>AMEA T&amp;G / South Africa</t>
  </si>
  <si>
    <t>marc.guijarro@engie.com</t>
  </si>
  <si>
    <t>GBU Networks - GRTgaz</t>
  </si>
  <si>
    <t>GBU T&amp;G AMEA / IT and Transformation</t>
  </si>
  <si>
    <t>Inge Van der Bosche</t>
  </si>
  <si>
    <t>Thomas Baudlot - AMEA T&amp;G/ SEA - Thomas Baudlot</t>
  </si>
  <si>
    <t>AMEA T&amp;G/ SEA</t>
  </si>
  <si>
    <t>matthieu.vanbockstael@engie.com</t>
  </si>
  <si>
    <t>GBU Networks - Storengy</t>
  </si>
  <si>
    <t>GBU T&amp;G AMEA / HR</t>
  </si>
  <si>
    <t xml:space="preserve">Philippe Miquel - AMEA T&amp;G/ North Africa - Philippe Miquel
</t>
  </si>
  <si>
    <t>AMEA T&amp;G/ North Africa</t>
  </si>
  <si>
    <t>maxime.grard@engie.com</t>
  </si>
  <si>
    <t>GBU Nuke</t>
  </si>
  <si>
    <t>GBU T&amp;G - AMEA - Geert Bunkens</t>
  </si>
  <si>
    <t>AMEA T&amp;G</t>
  </si>
  <si>
    <t>olivier.dalphinet@engie.com</t>
  </si>
  <si>
    <t>GBU Other</t>
  </si>
  <si>
    <t>GBU ES France LIM - Géraldine Brissiaud (Paris)</t>
  </si>
  <si>
    <t>olivier.monbaillu@engie.com</t>
  </si>
  <si>
    <t>GBU Other - GBS</t>
  </si>
  <si>
    <t>GBU ES France LIM - Jean-Christophe Allue (IDF)</t>
  </si>
  <si>
    <t>thierry.dardeau@engie.com</t>
  </si>
  <si>
    <t>GBU Other - NewCorp</t>
  </si>
  <si>
    <t>GBU ES France LIM - Thierry Landais (Nord)</t>
  </si>
  <si>
    <t>GBU Renewables</t>
  </si>
  <si>
    <t>GBU ES France LIM - Albert Perez (Sud)</t>
  </si>
  <si>
    <t>GBU Renewables - Ocean Winds</t>
  </si>
  <si>
    <t>GBU ES France LIM - Francois Laforest (Outremer)</t>
  </si>
  <si>
    <t>GBU Renewables - ENGIE Solar</t>
  </si>
  <si>
    <t>GBU ES France LIM - Bertrand Hauguel (SG&amp;A)</t>
  </si>
  <si>
    <t>GBU Supply - North America</t>
  </si>
  <si>
    <t>ES France BLI - Christelle Rougebief – DT IDF</t>
  </si>
  <si>
    <t>GBU Thermal - Europe</t>
  </si>
  <si>
    <t>ES France BLI - Benoit Martin – DT Centre Ouest</t>
  </si>
  <si>
    <t>GBU Thermal &amp; Supply - Engie Energy Access</t>
  </si>
  <si>
    <t>ES France BLI - Thierry Lahaye – DT Sud Ouest</t>
  </si>
  <si>
    <t>GBU Thermal &amp; Supply - France BtoC</t>
  </si>
  <si>
    <t>ES France BLI - Nicolas DUMAS – DT Sud Est</t>
  </si>
  <si>
    <t>GBU Thermal &amp; Supply - Generation Europe</t>
  </si>
  <si>
    <t>ES France BLI - Mathieu BONVOISIN – DT Nord Est</t>
  </si>
  <si>
    <t>GBU Thermal &amp; Supply - Hydrogen</t>
  </si>
  <si>
    <t>ES France BLI - Nelly NICOLI – Pôle FM</t>
  </si>
  <si>
    <t>Multiple GBUs</t>
  </si>
  <si>
    <t>ES International - Manfred Schmitz (Germany)</t>
  </si>
  <si>
    <t>Undefined</t>
  </si>
  <si>
    <t>ES International - Monica Iacono (Italy)</t>
  </si>
  <si>
    <t xml:space="preserve">GBU T&amp;G </t>
  </si>
  <si>
    <t>ES International - David Liste (Spain)</t>
  </si>
  <si>
    <t>GBU T&amp;G BU BENELUX</t>
  </si>
  <si>
    <t>ES International - Marc Hauchecorne (rest of Europe)</t>
  </si>
  <si>
    <t>GBU T&amp;G BU NECST</t>
  </si>
  <si>
    <t>ES International - Stefaan Sercu (NORAM &amp; Brazil)</t>
  </si>
  <si>
    <t>GBU T&amp;G BU UK</t>
  </si>
  <si>
    <t>7301-Access to energy infrastructures</t>
  </si>
  <si>
    <t>ES International - Thomas Baudlot (APACC)</t>
  </si>
  <si>
    <t>GBU T&amp;G AMEA</t>
  </si>
  <si>
    <t>ES International - Ian Harfield (MESCAT)</t>
  </si>
  <si>
    <t>GBU T&amp;G NORAM</t>
  </si>
  <si>
    <t>8103-Commercial brokers</t>
  </si>
  <si>
    <t>ES International - Philippe Miquel (AFRICA)</t>
  </si>
  <si>
    <t>GBU T&amp;G SOUTHAM (LATAM + BRAZIL)</t>
  </si>
  <si>
    <t>8105-Environment Expenses</t>
  </si>
  <si>
    <t>8106-Taxes</t>
  </si>
  <si>
    <t>8304-Customer relationships management</t>
  </si>
  <si>
    <t>8901-Light vehicles – Fuel – Mobility Solutions</t>
  </si>
  <si>
    <t>9090-Disappeared Activities</t>
  </si>
  <si>
    <t>9080-Hydrogen equipment and associated services</t>
  </si>
  <si>
    <t>PROCUREMENT</t>
  </si>
  <si>
    <t>Group Category Directors</t>
  </si>
  <si>
    <t>Category Managers</t>
  </si>
  <si>
    <t>aurelia.tremblaye.com</t>
  </si>
  <si>
    <t>&gt; 1M€</t>
  </si>
  <si>
    <t>&gt; 250K€</t>
  </si>
  <si>
    <t>Intitulé du contrat</t>
  </si>
  <si>
    <t>Nom du Fournisseur</t>
  </si>
  <si>
    <t>DUNS, BVD, TVA intracommunautaire, FR+SIREN</t>
  </si>
  <si>
    <t>Montant du contrat (y compris années optionnelles)</t>
  </si>
  <si>
    <t>Valeur totale de l'engagement (le cas échéant)</t>
  </si>
  <si>
    <t>Montant d'économie estimé</t>
  </si>
  <si>
    <t>Date effective (date de début du contrat)</t>
  </si>
  <si>
    <t>Date d'expiration (date de fin du contrat)</t>
  </si>
  <si>
    <t>Remise Commerciale</t>
  </si>
  <si>
    <t xml:space="preserve"> "Je déclare qu'il n'y a pas de conflit d'intérêts connu (approbation par e-mail acceptable), je connais la politique de prévention des conflits d'intérêts et j'ai suivi une formation sur les conflits d'intérêts sur ENGIE U.Learn."</t>
  </si>
  <si>
    <t>Local Contract ID</t>
  </si>
  <si>
    <t>ID du contrat (Local)</t>
  </si>
  <si>
    <t>Kazim Surve</t>
  </si>
  <si>
    <r>
      <t xml:space="preserve"> "I declare that there is no known conflict of interest, I am  familiar with the policy for the prevention of Conflicts of Interests 
and  I underwent a training on Conflicts of Interest on ENGIE U.Learn." 
"Je déclare qu'il n'y a pas de conflit d'intérêts connu, je connais la politique de prévention des conflits d'intérêts et j'ai suivi une formation sur les conflits d'intérêts sur ENGIE U.Learn." 
</t>
    </r>
    <r>
      <rPr>
        <b/>
        <sz val="10"/>
        <color rgb="FFFF0000"/>
        <rFont val="Calibri"/>
        <family val="2"/>
      </rPr>
      <t>Please justify in the comment below the Non Competitve Bidding and enclosed the derogation in the folder with your contract. Merci de bien vouloir justifier dans le pavé de commentaires ci-dessous et joindre la dérogation dans le dossier lié à votre contrat.</t>
    </r>
  </si>
  <si>
    <t>Coordinated</t>
  </si>
  <si>
    <t>Name des Einkaufsvertrages</t>
  </si>
  <si>
    <t>Lokale Vertrags-ID</t>
  </si>
  <si>
    <t>Lieferantenname</t>
  </si>
  <si>
    <t>Lieferanten ID-Nummer</t>
  </si>
  <si>
    <t>Gesamtvertragssumme (Vertragswert während der Vertragslaufzeit + Optionen)</t>
  </si>
  <si>
    <t>Zugesagter Gesamtwert (falls vorhanden)</t>
  </si>
  <si>
    <t>Geschätzte Gesamteinsparungen</t>
  </si>
  <si>
    <t>Wirksamkeitsdatum (Startdatum)</t>
  </si>
  <si>
    <t>Ablaufdatum (Enddatum)</t>
  </si>
  <si>
    <t>Kommerzielle Rückvergütungen</t>
  </si>
  <si>
    <t xml:space="preserve">Laetitia Merkbaoui </t>
  </si>
  <si>
    <t>AFGHANISTAN</t>
  </si>
  <si>
    <t>Afghani</t>
  </si>
  <si>
    <t>AFN</t>
  </si>
  <si>
    <t>AFRIQUE DU SUD</t>
  </si>
  <si>
    <t>Rand</t>
  </si>
  <si>
    <t>ZAR</t>
  </si>
  <si>
    <t>ALBANIE</t>
  </si>
  <si>
    <t>Lek</t>
  </si>
  <si>
    <t>ALL</t>
  </si>
  <si>
    <t>ALGERIE</t>
  </si>
  <si>
    <t>Dinars algériens</t>
  </si>
  <si>
    <t>DZD</t>
  </si>
  <si>
    <t>ALLEMAGNE</t>
  </si>
  <si>
    <t>Euro</t>
  </si>
  <si>
    <t>EUR</t>
  </si>
  <si>
    <t>ANDORRE</t>
  </si>
  <si>
    <t>ANGOLA</t>
  </si>
  <si>
    <t>Kwanza</t>
  </si>
  <si>
    <t>AOA</t>
  </si>
  <si>
    <t>ANGUILLA</t>
  </si>
  <si>
    <t>Dollar des Caraïbes orientales</t>
  </si>
  <si>
    <t>XCD</t>
  </si>
  <si>
    <t>ANTARCTIQUE</t>
  </si>
  <si>
    <t>Pas de devise universelle</t>
  </si>
  <si>
    <t>ANTIGUA-ET-BARBUDA</t>
  </si>
  <si>
    <t>ARABIE SAOUDITE</t>
  </si>
  <si>
    <t>Riyal Saoudiens</t>
  </si>
  <si>
    <t>SAR</t>
  </si>
  <si>
    <t>ARGENTINE</t>
  </si>
  <si>
    <t>Peso Argentin</t>
  </si>
  <si>
    <t>ARS</t>
  </si>
  <si>
    <t>ARMENIE</t>
  </si>
  <si>
    <t>Dram Armenien</t>
  </si>
  <si>
    <t>AMD</t>
  </si>
  <si>
    <t>ARUBA</t>
  </si>
  <si>
    <t>Aruban Florin</t>
  </si>
  <si>
    <t>AWG</t>
  </si>
  <si>
    <t>AUSTRALIE</t>
  </si>
  <si>
    <t>Australian Dollar</t>
  </si>
  <si>
    <t>AUD</t>
  </si>
  <si>
    <t>AUTRICHE</t>
  </si>
  <si>
    <t>AZERBAIJAN</t>
  </si>
  <si>
    <t>Azerbaijanian Manat</t>
  </si>
  <si>
    <t>AZN</t>
  </si>
  <si>
    <t>BAHAMAS (LES)</t>
  </si>
  <si>
    <t>Dollar Bahaméen</t>
  </si>
  <si>
    <t>BSD</t>
  </si>
  <si>
    <t>BAHRAIN</t>
  </si>
  <si>
    <t>Dinar Bahraini</t>
  </si>
  <si>
    <t>BHD</t>
  </si>
  <si>
    <t>BANGLADESH</t>
  </si>
  <si>
    <t>Taka</t>
  </si>
  <si>
    <t>BDT</t>
  </si>
  <si>
    <t>BARBADOS</t>
  </si>
  <si>
    <t>Dollars Barbados</t>
  </si>
  <si>
    <t>BBD</t>
  </si>
  <si>
    <t>BELGIQUE</t>
  </si>
  <si>
    <t>BELIZE</t>
  </si>
  <si>
    <t>Dollar de Bélize</t>
  </si>
  <si>
    <t>BZD</t>
  </si>
  <si>
    <t>BENIN</t>
  </si>
  <si>
    <t>CFA Franc BCEAO</t>
  </si>
  <si>
    <t>XOF</t>
  </si>
  <si>
    <t>BERMUDES</t>
  </si>
  <si>
    <t>Dollar Bermudien</t>
  </si>
  <si>
    <t>BMD</t>
  </si>
  <si>
    <t>BHUTAN</t>
  </si>
  <si>
    <t>Ngultrum</t>
  </si>
  <si>
    <t>BTN</t>
  </si>
  <si>
    <t>Indian Rupee Indienne</t>
  </si>
  <si>
    <t>INR</t>
  </si>
  <si>
    <t>BIÉLORUSSIE</t>
  </si>
  <si>
    <t>Ruble Biélorusse</t>
  </si>
  <si>
    <t>BYR</t>
  </si>
  <si>
    <t>BOLIVIE (ÉTAT PLURINATIONAL DE )</t>
  </si>
  <si>
    <t>Mvdol</t>
  </si>
  <si>
    <t>BOV</t>
  </si>
  <si>
    <t>BOLIVIE (ÉTAT PLURINATIONAL DE)</t>
  </si>
  <si>
    <t>Boliviano</t>
  </si>
  <si>
    <t>BOB</t>
  </si>
  <si>
    <t>BOSNIE-HERZEGOVINE</t>
  </si>
  <si>
    <t>Mark Convertible</t>
  </si>
  <si>
    <t>BAM</t>
  </si>
  <si>
    <t>BOTSWANA</t>
  </si>
  <si>
    <t>Pula</t>
  </si>
  <si>
    <t>BWP</t>
  </si>
  <si>
    <t>BOUVET ILE</t>
  </si>
  <si>
    <t>Couronne Norvégienne</t>
  </si>
  <si>
    <t>NOK</t>
  </si>
  <si>
    <t>BRUNEI DARUSSALAM</t>
  </si>
  <si>
    <t>Brunei Dollar</t>
  </si>
  <si>
    <t>BND</t>
  </si>
  <si>
    <t>BRÉSIL</t>
  </si>
  <si>
    <t>Real Brésilien</t>
  </si>
  <si>
    <t>BRL</t>
  </si>
  <si>
    <t>BULGARIE</t>
  </si>
  <si>
    <t>Lev Bulgare</t>
  </si>
  <si>
    <t>BGN</t>
  </si>
  <si>
    <t>BURKINA FASO</t>
  </si>
  <si>
    <t>Franc CFA BCEAO</t>
  </si>
  <si>
    <t>BURUNDI</t>
  </si>
  <si>
    <t>Franc Burundi</t>
  </si>
  <si>
    <t>BIF</t>
  </si>
  <si>
    <t>CABO VERDE</t>
  </si>
  <si>
    <t>Cabo Verde Escudo</t>
  </si>
  <si>
    <t>CVE</t>
  </si>
  <si>
    <t>CAMBODIA</t>
  </si>
  <si>
    <t>Riel</t>
  </si>
  <si>
    <t>KHR</t>
  </si>
  <si>
    <t>CAMEROUNE</t>
  </si>
  <si>
    <t>Franc CFA BEAC</t>
  </si>
  <si>
    <t>XAF</t>
  </si>
  <si>
    <t>CANADA</t>
  </si>
  <si>
    <t>Dollar Canadien</t>
  </si>
  <si>
    <t>CAD</t>
  </si>
  <si>
    <t>CAYMAN ISLANDS (THE)</t>
  </si>
  <si>
    <t>Cayman Islands Dollar</t>
  </si>
  <si>
    <t>KYD</t>
  </si>
  <si>
    <t>CENTRAL AFRICAN REPUBLIC (THE)</t>
  </si>
  <si>
    <t>CFA Franc BEAC</t>
  </si>
  <si>
    <t>CHILE</t>
  </si>
  <si>
    <t>Unidad de Fomento</t>
  </si>
  <si>
    <t>CLF</t>
  </si>
  <si>
    <t>CHILIE</t>
  </si>
  <si>
    <t>Peso Chilien</t>
  </si>
  <si>
    <t>CLP</t>
  </si>
  <si>
    <t>CHINE</t>
  </si>
  <si>
    <t>Yuan Renminbi</t>
  </si>
  <si>
    <t>CNY</t>
  </si>
  <si>
    <t>CHYPRE</t>
  </si>
  <si>
    <t>COCOS (KEELING) ILES (LES)</t>
  </si>
  <si>
    <t>Dollar Australien</t>
  </si>
  <si>
    <t>COLOMBIE</t>
  </si>
  <si>
    <t>Peso Colombien</t>
  </si>
  <si>
    <t>COP</t>
  </si>
  <si>
    <t>Unidad de Valor Real</t>
  </si>
  <si>
    <t>COU</t>
  </si>
  <si>
    <t>COMORES (LES)</t>
  </si>
  <si>
    <t>Franc Comorien</t>
  </si>
  <si>
    <t>KMF</t>
  </si>
  <si>
    <t>CONGO (LA RÉPUBLIQUE DÉMOCRATIQUE DU)</t>
  </si>
  <si>
    <t>Le Franc Congolais</t>
  </si>
  <si>
    <t>CDF</t>
  </si>
  <si>
    <t>CONGO (LE)</t>
  </si>
  <si>
    <t>COOK ILES (LES)</t>
  </si>
  <si>
    <t>Dollar Néo-Zélandais</t>
  </si>
  <si>
    <t>NZD</t>
  </si>
  <si>
    <t>CORÉE (LA RÉPUBLIQUE DE)</t>
  </si>
  <si>
    <t>Won</t>
  </si>
  <si>
    <t>KRW</t>
  </si>
  <si>
    <t>CORÉE (LA RÉPUBLIQUE DÉMOCRATIQUE DE )</t>
  </si>
  <si>
    <t>Won Nord-coréen</t>
  </si>
  <si>
    <t>KPW</t>
  </si>
  <si>
    <t>COSTA RICA</t>
  </si>
  <si>
    <t>Costa Rican Colon</t>
  </si>
  <si>
    <t>CRC</t>
  </si>
  <si>
    <t>CROATIE</t>
  </si>
  <si>
    <t>Kuna</t>
  </si>
  <si>
    <t>HRK</t>
  </si>
  <si>
    <t>CUBA</t>
  </si>
  <si>
    <t>Peso Convertible</t>
  </si>
  <si>
    <t>CUC</t>
  </si>
  <si>
    <t>Peso Cubain</t>
  </si>
  <si>
    <t>CUP</t>
  </si>
  <si>
    <t>CURAÇAO</t>
  </si>
  <si>
    <t>Florin des Antilles néerlandaises</t>
  </si>
  <si>
    <t>ANG</t>
  </si>
  <si>
    <t>CÔTE D'IVOIRE</t>
  </si>
  <si>
    <t>DANEMARK</t>
  </si>
  <si>
    <t>Couronne Danoise</t>
  </si>
  <si>
    <t>DKK</t>
  </si>
  <si>
    <t>DJIBOUTI</t>
  </si>
  <si>
    <t>Franc Djiboutien</t>
  </si>
  <si>
    <t>DJF</t>
  </si>
  <si>
    <t>DOMINIQUE</t>
  </si>
  <si>
    <t>EGYPTE</t>
  </si>
  <si>
    <t>Pound Égyptien</t>
  </si>
  <si>
    <t>EGP</t>
  </si>
  <si>
    <t>EQUATEUR</t>
  </si>
  <si>
    <t>Dollar US</t>
  </si>
  <si>
    <t>USD</t>
  </si>
  <si>
    <t>ERITHRÉE</t>
  </si>
  <si>
    <t>Nakfa</t>
  </si>
  <si>
    <t>ERN</t>
  </si>
  <si>
    <t>ESPAGNE</t>
  </si>
  <si>
    <t>ESTONIE</t>
  </si>
  <si>
    <t>ETHIOPIE</t>
  </si>
  <si>
    <t>Birr Éthiopienne</t>
  </si>
  <si>
    <t>ETB</t>
  </si>
  <si>
    <t>FALKLAND ILES (LES) [MALOUINES]</t>
  </si>
  <si>
    <t>Livre des Îles Malouines</t>
  </si>
  <si>
    <t>FKP</t>
  </si>
  <si>
    <t>FIJI</t>
  </si>
  <si>
    <t>Dollar des Fiji</t>
  </si>
  <si>
    <t>FJD</t>
  </si>
  <si>
    <t>FINLANDE</t>
  </si>
  <si>
    <t>FOND MONÉTAIRE INTERNATIONAL (IMF) </t>
  </si>
  <si>
    <t>SDR (Droit de tirage spécial)</t>
  </si>
  <si>
    <t>XDR</t>
  </si>
  <si>
    <t>FRANCE</t>
  </si>
  <si>
    <t>GABON</t>
  </si>
  <si>
    <t>GAMBIE (LA)</t>
  </si>
  <si>
    <t>Dalasi</t>
  </si>
  <si>
    <t>GMD</t>
  </si>
  <si>
    <t>GEORGIE</t>
  </si>
  <si>
    <t>Lari</t>
  </si>
  <si>
    <t>GEL</t>
  </si>
  <si>
    <t>GHANA</t>
  </si>
  <si>
    <t>Cedi du Ghana</t>
  </si>
  <si>
    <t>GHS</t>
  </si>
  <si>
    <t>GIBRALTAR</t>
  </si>
  <si>
    <t>Pound de Gibraltar</t>
  </si>
  <si>
    <t>GIP</t>
  </si>
  <si>
    <t>GRECE</t>
  </si>
  <si>
    <t>GRENADE</t>
  </si>
  <si>
    <t>GROENLAND</t>
  </si>
  <si>
    <t>GUADELOUPE</t>
  </si>
  <si>
    <t>GUAM</t>
  </si>
  <si>
    <t>GUATEMALA</t>
  </si>
  <si>
    <t>Quetzal</t>
  </si>
  <si>
    <t>GTQ</t>
  </si>
  <si>
    <t>GUERNESEY</t>
  </si>
  <si>
    <t>Livre Sterlling</t>
  </si>
  <si>
    <t>GBP</t>
  </si>
  <si>
    <t>GUINÉE</t>
  </si>
  <si>
    <t>Franc Guinéen</t>
  </si>
  <si>
    <t>GNF</t>
  </si>
  <si>
    <t>GUINÉE ÉQUATORIALE</t>
  </si>
  <si>
    <t>GUINÉE-BISSAU</t>
  </si>
  <si>
    <t>GUYANa</t>
  </si>
  <si>
    <t>Dollar guyanien</t>
  </si>
  <si>
    <t>GYD</t>
  </si>
  <si>
    <t>GUYANE FRANÇAISE</t>
  </si>
  <si>
    <t>GÉORGIE DU SUD ET LES ÎLES SANDWICH DU SUD</t>
  </si>
  <si>
    <t>Pas de devise internationale</t>
  </si>
  <si>
    <t>HAITI</t>
  </si>
  <si>
    <t>Gourde</t>
  </si>
  <si>
    <t>HTG</t>
  </si>
  <si>
    <t>HONDURAS</t>
  </si>
  <si>
    <t>Lempira</t>
  </si>
  <si>
    <t>HNL</t>
  </si>
  <si>
    <t>HONG KONG</t>
  </si>
  <si>
    <t>Dollar de Hong Kong</t>
  </si>
  <si>
    <t>HKD</t>
  </si>
  <si>
    <t>HONGRIE</t>
  </si>
  <si>
    <t>Forint</t>
  </si>
  <si>
    <t>HUF</t>
  </si>
  <si>
    <t>ILE DE MAN</t>
  </si>
  <si>
    <t>ILE DU NORDFOLK</t>
  </si>
  <si>
    <t>ILES FEROÉS (LES)</t>
  </si>
  <si>
    <t>ILES MARIANNE DU NORD (THE)</t>
  </si>
  <si>
    <t>US Dollar</t>
  </si>
  <si>
    <t>ILES MARSHALL (LES)</t>
  </si>
  <si>
    <t>Dollar Us</t>
  </si>
  <si>
    <t>ILES VIERGES (BRITANIQUES)</t>
  </si>
  <si>
    <t>Dollars US</t>
  </si>
  <si>
    <t>ILES Åland</t>
  </si>
  <si>
    <t>INDE</t>
  </si>
  <si>
    <t>Rupee Indienne</t>
  </si>
  <si>
    <t>INDONESIE</t>
  </si>
  <si>
    <t>Rupiah</t>
  </si>
  <si>
    <t>IDR</t>
  </si>
  <si>
    <t>IRAN (RÉPUBLIQUE ISLAMIQUE D')</t>
  </si>
  <si>
    <t>Rial Iranien</t>
  </si>
  <si>
    <t>IRR</t>
  </si>
  <si>
    <t>IRAQ</t>
  </si>
  <si>
    <t>Dinar Iraquien</t>
  </si>
  <si>
    <t>IQD</t>
  </si>
  <si>
    <t>IRLANDE</t>
  </si>
  <si>
    <t>ISLANDE</t>
  </si>
  <si>
    <t>Couronne Islandaise</t>
  </si>
  <si>
    <t>ISK</t>
  </si>
  <si>
    <t>ISRAEL</t>
  </si>
  <si>
    <t>Nouveau Sheqel Israélien</t>
  </si>
  <si>
    <t>ILS</t>
  </si>
  <si>
    <t>ITALIE</t>
  </si>
  <si>
    <t>JAMAIQUE</t>
  </si>
  <si>
    <t>Dollars Jamaicain</t>
  </si>
  <si>
    <t>JMD</t>
  </si>
  <si>
    <t>JAPON</t>
  </si>
  <si>
    <t>Yen</t>
  </si>
  <si>
    <t>JPY</t>
  </si>
  <si>
    <t>JERSEY</t>
  </si>
  <si>
    <t>JORDANIE</t>
  </si>
  <si>
    <t>Dinars Jordanien</t>
  </si>
  <si>
    <t>JOD</t>
  </si>
  <si>
    <t>KAZAKHSTAN</t>
  </si>
  <si>
    <t>Tenge</t>
  </si>
  <si>
    <t>KZT</t>
  </si>
  <si>
    <t>KENYA</t>
  </si>
  <si>
    <t>Shilling Kenyan</t>
  </si>
  <si>
    <t>KES</t>
  </si>
  <si>
    <t>KIRGHIZISTAN</t>
  </si>
  <si>
    <t>Som</t>
  </si>
  <si>
    <t>KGS</t>
  </si>
  <si>
    <t>KIRIBATI</t>
  </si>
  <si>
    <t>KOWAIT</t>
  </si>
  <si>
    <t>Dinar Kowaitien</t>
  </si>
  <si>
    <t>KWD</t>
  </si>
  <si>
    <t>LAO RÉPUBLIQUE DÉMOCRATIQUE POPULAIRE DU (LA)</t>
  </si>
  <si>
    <t>Kip</t>
  </si>
  <si>
    <t>LAK</t>
  </si>
  <si>
    <t>LE SALVADOR</t>
  </si>
  <si>
    <t>Le Colon Salvadorien</t>
  </si>
  <si>
    <t>SVC</t>
  </si>
  <si>
    <t>LESOTHO</t>
  </si>
  <si>
    <t>Loti</t>
  </si>
  <si>
    <t>LSL</t>
  </si>
  <si>
    <t>LETTONIE</t>
  </si>
  <si>
    <t>LIBAN</t>
  </si>
  <si>
    <t>Pound Libanais</t>
  </si>
  <si>
    <t>LBP</t>
  </si>
  <si>
    <t>LIBERIA</t>
  </si>
  <si>
    <t>Dollar du Liberia</t>
  </si>
  <si>
    <t>LRD</t>
  </si>
  <si>
    <t>LIBYE</t>
  </si>
  <si>
    <t>Dinars Libien</t>
  </si>
  <si>
    <t>LYD</t>
  </si>
  <si>
    <t>LIECHTENSTEIN</t>
  </si>
  <si>
    <t>Swiss Franc</t>
  </si>
  <si>
    <t>CHF</t>
  </si>
  <si>
    <t>LITHUANIE</t>
  </si>
  <si>
    <t>LUXEMBOURG</t>
  </si>
  <si>
    <t>MACAO</t>
  </si>
  <si>
    <t>Pataca</t>
  </si>
  <si>
    <t>MOP</t>
  </si>
  <si>
    <t>MACEDONIE (ANCIENNE RÉPUBLIQUE YOUGOSLAVE DE)</t>
  </si>
  <si>
    <t>Denar</t>
  </si>
  <si>
    <t>MKD</t>
  </si>
  <si>
    <t>MADAGASCAR</t>
  </si>
  <si>
    <t>Malagasy Ariary</t>
  </si>
  <si>
    <t>MGA</t>
  </si>
  <si>
    <t>MALAWI</t>
  </si>
  <si>
    <t>Kwacha</t>
  </si>
  <si>
    <t>MWK</t>
  </si>
  <si>
    <t>MALAYSIE</t>
  </si>
  <si>
    <t>Ringgi Malaisien</t>
  </si>
  <si>
    <t>MYR</t>
  </si>
  <si>
    <t>MALDIVES</t>
  </si>
  <si>
    <t>Rufiyaa</t>
  </si>
  <si>
    <t>MVR</t>
  </si>
  <si>
    <t>MALI</t>
  </si>
  <si>
    <t>MALTE</t>
  </si>
  <si>
    <t>MARTINIQUE</t>
  </si>
  <si>
    <t>MAURICE</t>
  </si>
  <si>
    <t>Mauritius Rupee</t>
  </si>
  <si>
    <t>MUR</t>
  </si>
  <si>
    <t>MAURITANIE</t>
  </si>
  <si>
    <t>Ouguiya</t>
  </si>
  <si>
    <t>MRO</t>
  </si>
  <si>
    <t>MAYOTTE</t>
  </si>
  <si>
    <t>MEXIQUE</t>
  </si>
  <si>
    <t>Peso Mexicain</t>
  </si>
  <si>
    <t>MXN</t>
  </si>
  <si>
    <t>Mexican Unidad de Inversion (UDI)</t>
  </si>
  <si>
    <t>MXV</t>
  </si>
  <si>
    <t>MICRONESIE (ÉTATS FÉDÉRÉS DE)</t>
  </si>
  <si>
    <t>MOLDOVIE (LA RÉPUBLIQUE DE)</t>
  </si>
  <si>
    <t>Leu Moldavien</t>
  </si>
  <si>
    <t>MDL</t>
  </si>
  <si>
    <t>MONACO</t>
  </si>
  <si>
    <t>MONGOLIE</t>
  </si>
  <si>
    <t>Tugrik</t>
  </si>
  <si>
    <t>MNT</t>
  </si>
  <si>
    <t>MONTENEGRO</t>
  </si>
  <si>
    <t>MONTSERRAT</t>
  </si>
  <si>
    <t>MOROCCO</t>
  </si>
  <si>
    <t>Dirham Marocain</t>
  </si>
  <si>
    <t>MAD</t>
  </si>
  <si>
    <t>MOZAMBIQUE</t>
  </si>
  <si>
    <t>Metical</t>
  </si>
  <si>
    <t>MZN</t>
  </si>
  <si>
    <t>MYANMAR</t>
  </si>
  <si>
    <t>Kyat</t>
  </si>
  <si>
    <t>MMK</t>
  </si>
  <si>
    <t>NAMIBIE</t>
  </si>
  <si>
    <t>Dollar Namibien</t>
  </si>
  <si>
    <t>NAD</t>
  </si>
  <si>
    <t>NAMIBIe</t>
  </si>
  <si>
    <t>NAURU</t>
  </si>
  <si>
    <t>NICARAGUA</t>
  </si>
  <si>
    <t>Cordoba</t>
  </si>
  <si>
    <t>NIO</t>
  </si>
  <si>
    <t>NIGER (LE)</t>
  </si>
  <si>
    <t>NIGERIA</t>
  </si>
  <si>
    <t>Naira</t>
  </si>
  <si>
    <t>NGN</t>
  </si>
  <si>
    <t>NIUE</t>
  </si>
  <si>
    <t>NORVÈGE</t>
  </si>
  <si>
    <t>NOUVELLE CALÉDONIE</t>
  </si>
  <si>
    <t>Franc CFP</t>
  </si>
  <si>
    <t>XPF</t>
  </si>
  <si>
    <t>NOUVELLE-ZÉLANDE</t>
  </si>
  <si>
    <t>Néo-Zélandais</t>
  </si>
  <si>
    <t>NÉPAL</t>
  </si>
  <si>
    <t>Rupee Népalais</t>
  </si>
  <si>
    <t>NPR</t>
  </si>
  <si>
    <t>OMAN</t>
  </si>
  <si>
    <t>Rial Omani</t>
  </si>
  <si>
    <t>OMR</t>
  </si>
  <si>
    <t>OUGANDA</t>
  </si>
  <si>
    <t>Shilling Ougandaisg</t>
  </si>
  <si>
    <t>UGX</t>
  </si>
  <si>
    <t>OUZBEKISTAN</t>
  </si>
  <si>
    <t>Sum d'Oubekistan</t>
  </si>
  <si>
    <t>UZS</t>
  </si>
  <si>
    <t>PAKISTAN</t>
  </si>
  <si>
    <t>Rupee du Pakistan</t>
  </si>
  <si>
    <t>PKR</t>
  </si>
  <si>
    <t>PALAU</t>
  </si>
  <si>
    <t>PALESTINE, ÉTAT DE</t>
  </si>
  <si>
    <t>PANAMA</t>
  </si>
  <si>
    <t>Balboa</t>
  </si>
  <si>
    <t>PAB</t>
  </si>
  <si>
    <t>PAPOUASIE NOUVELLE GUINÉE</t>
  </si>
  <si>
    <t>Kina</t>
  </si>
  <si>
    <t>PGK</t>
  </si>
  <si>
    <t>PARAGUAY</t>
  </si>
  <si>
    <t>Guarani</t>
  </si>
  <si>
    <t>PYG</t>
  </si>
  <si>
    <t>PAYS BAS (LES)</t>
  </si>
  <si>
    <t>PAYS MEMBRES DU GROUPE DE LA BANQUE AFRICAINE DE DEVELOPPEMENT</t>
  </si>
  <si>
    <t>Unité de compte de la BAD</t>
  </si>
  <si>
    <t>XUA</t>
  </si>
  <si>
    <t>PAYS-BAS CARIBÉENS</t>
  </si>
  <si>
    <t>PEROU</t>
  </si>
  <si>
    <t>Nouveau Sol</t>
  </si>
  <si>
    <t>PEN</t>
  </si>
  <si>
    <t>PHILIPPINES (LES)</t>
  </si>
  <si>
    <t>Peso Phillipins</t>
  </si>
  <si>
    <t>PHP</t>
  </si>
  <si>
    <t>PITCAIRN</t>
  </si>
  <si>
    <t>POLOGNE</t>
  </si>
  <si>
    <t>Zloty</t>
  </si>
  <si>
    <t>PLN</t>
  </si>
  <si>
    <t>POLYNÉSIE FRANÇAISE</t>
  </si>
  <si>
    <t>PORTO RICO</t>
  </si>
  <si>
    <t>PORTUGAL</t>
  </si>
  <si>
    <t>QATAR</t>
  </si>
  <si>
    <t>Rial Qatari</t>
  </si>
  <si>
    <t>QAR</t>
  </si>
  <si>
    <t>ROUMANIE</t>
  </si>
  <si>
    <t>Leu Roumain</t>
  </si>
  <si>
    <t>RON</t>
  </si>
  <si>
    <t>ROYAUME-UNI DE GRANDE-BRETAGNE ET D'IRLANDE DU NORD (LE)</t>
  </si>
  <si>
    <t>Livre Sterling</t>
  </si>
  <si>
    <t>RUSSIE FÉDÉRATION (LA)</t>
  </si>
  <si>
    <t>Ruble Russe</t>
  </si>
  <si>
    <t>RUB</t>
  </si>
  <si>
    <t>RWANDA</t>
  </si>
  <si>
    <t>Franc Rwandais</t>
  </si>
  <si>
    <t>RWF</t>
  </si>
  <si>
    <t>RÉPUBLIQUE DOMINICAINE (LA)</t>
  </si>
  <si>
    <t>Peso Dominicain</t>
  </si>
  <si>
    <t>DOP</t>
  </si>
  <si>
    <t>RÉPUBLIQUE TCHÈQUE (LA)</t>
  </si>
  <si>
    <t>Couronne Tchèque</t>
  </si>
  <si>
    <t>CZK</t>
  </si>
  <si>
    <t>RÉUNION</t>
  </si>
  <si>
    <t>SAHARA OCCIDENTAL</t>
  </si>
  <si>
    <t>Dirham Maroccain</t>
  </si>
  <si>
    <t>SAINT BARTHÉLEMY</t>
  </si>
  <si>
    <t>SAINT KITTS AND NEVIS</t>
  </si>
  <si>
    <t>SAINT LUCIE</t>
  </si>
  <si>
    <t>SAINT MARIN</t>
  </si>
  <si>
    <t>SAINT MARTIN (PARTIE FRANÇAISE)</t>
  </si>
  <si>
    <t>SAINT PIERRE ET MIQUELON</t>
  </si>
  <si>
    <t>SAINT SIÈGE(LE)</t>
  </si>
  <si>
    <t>SAINT-VINCENT-ET-LES-GRENADINES</t>
  </si>
  <si>
    <t>Sainte-Hélène, Ascension et Tristan da CunhaA</t>
  </si>
  <si>
    <t>Livre de Saint Helene</t>
  </si>
  <si>
    <t>SHP</t>
  </si>
  <si>
    <t>SAMOA</t>
  </si>
  <si>
    <t>Tala</t>
  </si>
  <si>
    <t>WST</t>
  </si>
  <si>
    <t>SAMOA AMÉRICAINE</t>
  </si>
  <si>
    <t>SAO TOME ET PRINCIPE</t>
  </si>
  <si>
    <t>Dobra</t>
  </si>
  <si>
    <t>STD</t>
  </si>
  <si>
    <t>SERBIE</t>
  </si>
  <si>
    <t>Dinar Serbe</t>
  </si>
  <si>
    <t>RSD</t>
  </si>
  <si>
    <t>SEYCHELLES</t>
  </si>
  <si>
    <t>Rupee des Seychelles</t>
  </si>
  <si>
    <t>SCR</t>
  </si>
  <si>
    <t>SIERRA LEONE</t>
  </si>
  <si>
    <t>Leone</t>
  </si>
  <si>
    <t>SLL</t>
  </si>
  <si>
    <t>SINGAPOUR</t>
  </si>
  <si>
    <t>Dollar Singaporien</t>
  </si>
  <si>
    <t>SGD</t>
  </si>
  <si>
    <t>SINT MAARTEN (PARTIE NEERLANDAISE)</t>
  </si>
  <si>
    <t>SISTEMA UNITARIO DE COMPENSACION REGIONAL DE PAGOS "SUCRE"</t>
  </si>
  <si>
    <t>Sucre</t>
  </si>
  <si>
    <t>XSU</t>
  </si>
  <si>
    <t>SLOVAQUIE</t>
  </si>
  <si>
    <t>SLOVÉNIE</t>
  </si>
  <si>
    <t>SOLOMON ILES S</t>
  </si>
  <si>
    <t>Dollar des îles Solomon</t>
  </si>
  <si>
    <t>SBD</t>
  </si>
  <si>
    <t>SOMALIE</t>
  </si>
  <si>
    <t>Shilling Somalien</t>
  </si>
  <si>
    <t>SOS</t>
  </si>
  <si>
    <t>SOUDAN (LE)</t>
  </si>
  <si>
    <t>Livre Soudanais</t>
  </si>
  <si>
    <t>SDG</t>
  </si>
  <si>
    <t>SOUDAN DU SUD</t>
  </si>
  <si>
    <t>Livre sud-soudanaise</t>
  </si>
  <si>
    <t>SSP</t>
  </si>
  <si>
    <t>SRI LANKA</t>
  </si>
  <si>
    <t>Rupee Sri Lankais</t>
  </si>
  <si>
    <t>LKR</t>
  </si>
  <si>
    <t>SUISSE</t>
  </si>
  <si>
    <t>WIR Euro</t>
  </si>
  <si>
    <t>CHE</t>
  </si>
  <si>
    <t>Franc Suisse</t>
  </si>
  <si>
    <t>Franc WIR</t>
  </si>
  <si>
    <t>CHW</t>
  </si>
  <si>
    <t>SURINAME</t>
  </si>
  <si>
    <t>Dollars du Surinam</t>
  </si>
  <si>
    <t>SRD</t>
  </si>
  <si>
    <t>SUÈDE</t>
  </si>
  <si>
    <t>Couronne Suédoise</t>
  </si>
  <si>
    <t>SEK</t>
  </si>
  <si>
    <t>SVALBARD ET JAN MAYEN</t>
  </si>
  <si>
    <t>SWAZILAND</t>
  </si>
  <si>
    <t>Lilangeni</t>
  </si>
  <si>
    <t>SZL</t>
  </si>
  <si>
    <t>SYRIE, REPUBLIQUE ARABE DE</t>
  </si>
  <si>
    <t>Pound Syrien</t>
  </si>
  <si>
    <t>SYP</t>
  </si>
  <si>
    <t>SéNéGAL</t>
  </si>
  <si>
    <t>TADJIKISTAN</t>
  </si>
  <si>
    <t>Somoni</t>
  </si>
  <si>
    <t>TJS</t>
  </si>
  <si>
    <t>TAIWAN (PROVINCE DE CHINE)</t>
  </si>
  <si>
    <t>Nouveau dollars Taiwanais</t>
  </si>
  <si>
    <t>TWD</t>
  </si>
  <si>
    <t>TANZANIE, RÉPUBLIQUE UNIE DE</t>
  </si>
  <si>
    <t>Shilling Tanzanien</t>
  </si>
  <si>
    <t>TZS</t>
  </si>
  <si>
    <t>TCHAD</t>
  </si>
  <si>
    <t>TERRITOIRES ANGLAIS DE L'OCÉAN INDIEN (LES)</t>
  </si>
  <si>
    <t>TERRITOIRES DU SUD FRANÇAIS (LES)</t>
  </si>
  <si>
    <t>THAILANDE</t>
  </si>
  <si>
    <t>Baht</t>
  </si>
  <si>
    <t>THB</t>
  </si>
  <si>
    <t>TIMOR-LESTE</t>
  </si>
  <si>
    <t>TOGO</t>
  </si>
  <si>
    <t>TOKELAU</t>
  </si>
  <si>
    <t>Dollar néo-zélandais</t>
  </si>
  <si>
    <t>TONGA</t>
  </si>
  <si>
    <t>Pa’anga</t>
  </si>
  <si>
    <t>TOP</t>
  </si>
  <si>
    <t>TRINIDAD et TOBAGO</t>
  </si>
  <si>
    <t>Dollars de Trinidad et Tobago</t>
  </si>
  <si>
    <t>TTD</t>
  </si>
  <si>
    <t>TUNISIA</t>
  </si>
  <si>
    <t>Dinars Tunisiens</t>
  </si>
  <si>
    <t>TND</t>
  </si>
  <si>
    <t>TURKMENISTAN</t>
  </si>
  <si>
    <t>Turkménistan Nouveau Manat</t>
  </si>
  <si>
    <t>TMT</t>
  </si>
  <si>
    <t>TURQUIE</t>
  </si>
  <si>
    <t>Livre Turque</t>
  </si>
  <si>
    <t>TRY</t>
  </si>
  <si>
    <t>TUVALU</t>
  </si>
  <si>
    <t>Dollars Australiens</t>
  </si>
  <si>
    <t>UKRAINE</t>
  </si>
  <si>
    <t>Hryvnia</t>
  </si>
  <si>
    <t>UAH</t>
  </si>
  <si>
    <t>UNION EUROPÉENNE</t>
  </si>
  <si>
    <t>UNITED ARAB EMIRATES (THE)</t>
  </si>
  <si>
    <t>Dirham UAE</t>
  </si>
  <si>
    <t>AED</t>
  </si>
  <si>
    <t>URUGUAY</t>
  </si>
  <si>
    <t>Uruguay Peso en Unidades Indexadas (URUIURUI)</t>
  </si>
  <si>
    <t>UYI</t>
  </si>
  <si>
    <t>Peso Uruguayen</t>
  </si>
  <si>
    <t>UYU</t>
  </si>
  <si>
    <t>VANUATU</t>
  </si>
  <si>
    <t>Vatu</t>
  </si>
  <si>
    <t>VUV</t>
  </si>
  <si>
    <t>VENEZUELA (RÉPUBLIQUE DE BOLIVARIE)</t>
  </si>
  <si>
    <t>Bolivar</t>
  </si>
  <si>
    <t>VEF</t>
  </si>
  <si>
    <t>VIETNAM</t>
  </si>
  <si>
    <t>Dong</t>
  </si>
  <si>
    <t>VND</t>
  </si>
  <si>
    <t>WALLIS ET FUTUNA</t>
  </si>
  <si>
    <t>YEMEN</t>
  </si>
  <si>
    <t>Rial du Yemenl</t>
  </si>
  <si>
    <t>YER</t>
  </si>
  <si>
    <t>ZAMBIE</t>
  </si>
  <si>
    <t>Kwacha Zambien</t>
  </si>
  <si>
    <t>ZMW</t>
  </si>
  <si>
    <t>ZIMBABWE</t>
  </si>
  <si>
    <t>Dollars du Zimbabwe</t>
  </si>
  <si>
    <t>ZWL</t>
  </si>
  <si>
    <t>ÉTATS-UNIS D'AMÉRIQUE (LES)</t>
  </si>
  <si>
    <t>ÉTATS-UNIS D'AMÉRIQUE (Les)</t>
  </si>
  <si>
    <t>Dollars US (Prochain jours)</t>
  </si>
  <si>
    <t>USN</t>
  </si>
  <si>
    <t>ÎLE CHRISTMAS</t>
  </si>
  <si>
    <t>ÎLE D'HEARD ET ÎLES McDONALD</t>
  </si>
  <si>
    <t>ÎLES MINEURES ÉLOIGNÉES DES ÉTATS-UNIS (LES)</t>
  </si>
  <si>
    <t>ÎLES TURQUES-ET-CAÏQUES (LES)</t>
  </si>
  <si>
    <t>ÎLES VIERGES (U.S.)</t>
  </si>
  <si>
    <t>DEVISE</t>
  </si>
  <si>
    <t>convertir devise en euro</t>
  </si>
  <si>
    <t>AUSTRALIA</t>
  </si>
  <si>
    <t>ARGENTINA</t>
  </si>
  <si>
    <t>USA</t>
  </si>
  <si>
    <t>CHINA</t>
  </si>
  <si>
    <t>UNITED ARAB EMIRATES</t>
  </si>
  <si>
    <t>EGYPT</t>
  </si>
  <si>
    <t>KOWEIT</t>
  </si>
  <si>
    <t>CHILI</t>
  </si>
  <si>
    <t>montant devise</t>
  </si>
  <si>
    <t>montant euro</t>
  </si>
  <si>
    <t>POLAND</t>
  </si>
  <si>
    <t>SWEDEN</t>
  </si>
  <si>
    <t>SINGAPORE</t>
  </si>
  <si>
    <t>COUNTRY</t>
  </si>
  <si>
    <t>CURRENCY</t>
  </si>
  <si>
    <t>CODE</t>
  </si>
  <si>
    <t>MONTANT CONTRAT</t>
  </si>
  <si>
    <t>Select your currency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</si>
</sst>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 #,##0.00_-;_-* &quot;-&quot;??_-;_-@_-"/>
    <numFmt numFmtId="165" formatCode="dd/mm/yy;@"/>
    <numFmt numFmtId="166" formatCode="#,##0\ &quot;€&quot;"/>
    <numFmt numFmtId="167" formatCode="_-* #,##0_-;\-* #,##0_-;_-* &quot;-&quot;??_-;_-@_-"/>
    <numFmt numFmtId="168" formatCode="_-[$€-2]\ * #,##0.00_-;\-[$€-2]\ * #,##0.00_-;_-[$€-2]\ * &quot;-&quot;??_-;_-@_-"/>
  </numFmts>
  <fonts count="31">
    <font>
      <sz val="11"/>
      <color theme="1"/>
      <name val="Calibri"/>
      <family val="2"/>
      <scheme val="minor"/>
    </font>
    <font>
      <sz val="9"/>
      <color theme="1"/>
      <name val="Calibri"/>
      <family val="2"/>
      <scheme val="minor"/>
    </font>
    <font>
      <b/>
      <sz val="10"/>
      <color rgb="FF548DD4"/>
      <name val="Calibri"/>
      <family val="2"/>
    </font>
    <font>
      <sz val="10"/>
      <color theme="1"/>
      <name val="Calibri"/>
      <family val="2"/>
    </font>
    <font>
      <b/>
      <sz val="10"/>
      <color theme="1"/>
      <name val="Calibri"/>
      <family val="2"/>
    </font>
    <font>
      <sz val="10"/>
      <color rgb="FF000000"/>
      <name val="Calibri"/>
      <family val="2"/>
    </font>
    <font>
      <b/>
      <sz val="10"/>
      <color rgb="FF000000"/>
      <name val="Calibri"/>
      <family val="2"/>
    </font>
    <font>
      <b/>
      <sz val="16"/>
      <name val="Calibri"/>
      <family val="2"/>
    </font>
    <font>
      <sz val="10"/>
      <name val="Calibri"/>
      <family val="2"/>
    </font>
    <font>
      <sz val="8"/>
      <name val="Calibri"/>
      <family val="2"/>
    </font>
    <font>
      <u/>
      <sz val="11"/>
      <color theme="10"/>
      <name val="Calibri"/>
      <family val="2"/>
      <scheme val="minor"/>
    </font>
    <font>
      <u/>
      <sz val="9"/>
      <color theme="10"/>
      <name val="Calibri"/>
      <family val="2"/>
      <scheme val="minor"/>
    </font>
    <font>
      <sz val="10"/>
      <color rgb="FFFF0000"/>
      <name val="Calibri"/>
      <family val="2"/>
    </font>
    <font>
      <i/>
      <sz val="8"/>
      <color theme="1"/>
      <name val="Calibri"/>
      <family val="2"/>
    </font>
    <font>
      <i/>
      <sz val="8"/>
      <name val="Calibri"/>
      <family val="2"/>
    </font>
    <font>
      <b/>
      <sz val="16"/>
      <color rgb="FFFF0000"/>
      <name val="Calibri"/>
      <family val="2"/>
    </font>
    <font>
      <sz val="11"/>
      <color theme="1"/>
      <name val="Calibri"/>
      <family val="2"/>
    </font>
    <font>
      <sz val="9"/>
      <color rgb="FFFF0000"/>
      <name val="Calibri"/>
      <family val="2"/>
      <scheme val="minor"/>
    </font>
    <font>
      <b/>
      <sz val="11"/>
      <color theme="1"/>
      <name val="Calibri"/>
      <family val="2"/>
      <scheme val="minor"/>
    </font>
    <font>
      <strike/>
      <sz val="9"/>
      <color theme="1"/>
      <name val="Calibri"/>
      <family val="2"/>
      <scheme val="minor"/>
    </font>
    <font>
      <sz val="9"/>
      <name val="Calibri"/>
      <family val="2"/>
      <scheme val="minor"/>
    </font>
    <font>
      <b/>
      <sz val="10"/>
      <color rgb="FFFF0000"/>
      <name val="Calibri"/>
      <family val="2"/>
    </font>
    <font>
      <b/>
      <strike/>
      <sz val="10"/>
      <color rgb="FFFF0000"/>
      <name val="Calibri"/>
      <family val="2"/>
    </font>
    <font>
      <strike/>
      <sz val="10"/>
      <color rgb="FFFF0000"/>
      <name val="Calibri"/>
      <family val="2"/>
    </font>
    <font>
      <strike/>
      <sz val="9"/>
      <color rgb="FFFF0000"/>
      <name val="Calibri"/>
      <family val="2"/>
      <scheme val="minor"/>
    </font>
    <font>
      <sz val="8"/>
      <color rgb="FFFF0000"/>
      <name val="Calibri"/>
      <family val="2"/>
    </font>
    <font>
      <b/>
      <sz val="6"/>
      <color rgb="FF222222"/>
      <name val="Arial"/>
      <family val="2"/>
    </font>
    <font>
      <sz val="6"/>
      <color rgb="FF222222"/>
      <name val="Arial"/>
      <family val="2"/>
    </font>
    <font>
      <i/>
      <sz val="8"/>
      <color theme="0"/>
      <name val="Calibri"/>
      <family val="2"/>
    </font>
    <font>
      <sz val="11"/>
      <color theme="1"/>
      <name val="Calibri"/>
      <family val="2"/>
      <scheme val="minor"/>
    </font>
    <font>
      <sz val="6"/>
      <color rgb="FF212529"/>
      <name val="Inherit"/>
    </font>
  </fonts>
  <fills count="12">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7" tint="0.79998168889431442"/>
        <bgColor indexed="64"/>
      </patternFill>
    </fill>
    <fill>
      <patternFill patternType="solid">
        <fgColor rgb="FFF2F2F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rgb="FFFFFF00"/>
        <bgColor indexed="64"/>
      </patternFill>
    </fill>
    <fill>
      <patternFill patternType="solid">
        <fgColor theme="8" tint="0.59996337778862885"/>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0" fontId="10" fillId="0" borderId="0" applyNumberFormat="0" applyFill="0" applyBorder="0" applyAlignment="0" applyProtection="0"/>
    <xf numFmtId="43" fontId="29" fillId="0" borderId="0" applyFont="0" applyFill="0" applyBorder="0" applyAlignment="0" applyProtection="0"/>
  </cellStyleXfs>
  <cellXfs count="99">
    <xf numFmtId="0" fontId="0" fillId="0" borderId="0" xfId="0"/>
    <xf numFmtId="0" fontId="1" fillId="0" borderId="0" xfId="0" applyFont="1"/>
    <xf numFmtId="0" fontId="5" fillId="2" borderId="1" xfId="0" applyFont="1" applyFill="1" applyBorder="1" applyAlignment="1">
      <alignment horizontal="center" vertical="center"/>
    </xf>
    <xf numFmtId="0" fontId="7" fillId="3" borderId="0" xfId="0" applyFont="1" applyFill="1" applyAlignment="1">
      <alignment horizontal="left" vertical="center"/>
    </xf>
    <xf numFmtId="0" fontId="8" fillId="3" borderId="0" xfId="0" applyFont="1" applyFill="1" applyAlignment="1">
      <alignment vertical="center"/>
    </xf>
    <xf numFmtId="0" fontId="8" fillId="3" borderId="0" xfId="0" applyFont="1" applyFill="1" applyAlignment="1">
      <alignment horizontal="center" vertical="center"/>
    </xf>
    <xf numFmtId="0" fontId="6" fillId="6" borderId="1" xfId="0" applyFont="1" applyFill="1" applyBorder="1" applyAlignment="1">
      <alignment horizontal="center" vertical="center" wrapText="1"/>
    </xf>
    <xf numFmtId="0" fontId="11" fillId="0" borderId="0" xfId="1" applyFont="1" applyBorder="1"/>
    <xf numFmtId="0" fontId="11" fillId="0" borderId="0" xfId="1" applyFont="1" applyBorder="1" applyAlignment="1">
      <alignment vertical="center"/>
    </xf>
    <xf numFmtId="0" fontId="6" fillId="5" borderId="1" xfId="0" applyFont="1" applyFill="1" applyBorder="1" applyAlignment="1">
      <alignment horizontal="center" vertical="center"/>
    </xf>
    <xf numFmtId="0" fontId="16" fillId="0" borderId="0" xfId="0" applyFont="1" applyAlignment="1">
      <alignment vertical="center" wrapText="1"/>
    </xf>
    <xf numFmtId="0" fontId="1" fillId="6" borderId="0" xfId="0" applyFont="1" applyFill="1" applyAlignment="1">
      <alignment vertical="center" wrapText="1"/>
    </xf>
    <xf numFmtId="0" fontId="10" fillId="0" borderId="0" xfId="1" applyBorder="1"/>
    <xf numFmtId="0" fontId="0" fillId="3" borderId="0" xfId="0" applyFill="1"/>
    <xf numFmtId="0" fontId="18" fillId="0" borderId="0" xfId="0" applyFont="1"/>
    <xf numFmtId="0" fontId="19" fillId="0" borderId="0" xfId="0" applyFont="1"/>
    <xf numFmtId="0" fontId="17" fillId="0" borderId="0" xfId="0" applyFont="1"/>
    <xf numFmtId="0" fontId="20" fillId="0" borderId="0" xfId="0" applyFont="1"/>
    <xf numFmtId="0" fontId="22" fillId="6" borderId="1" xfId="0" applyFont="1" applyFill="1" applyBorder="1" applyAlignment="1">
      <alignment horizontal="center" vertical="center" wrapText="1"/>
    </xf>
    <xf numFmtId="0" fontId="23" fillId="2" borderId="1"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7" borderId="0" xfId="0" applyFont="1" applyFill="1" applyAlignment="1">
      <alignment vertical="center"/>
    </xf>
    <xf numFmtId="0" fontId="1" fillId="7" borderId="0" xfId="0" applyFont="1" applyFill="1" applyAlignment="1">
      <alignment vertical="center" wrapText="1"/>
    </xf>
    <xf numFmtId="0" fontId="1" fillId="6" borderId="0" xfId="0" applyFont="1" applyFill="1" applyAlignment="1">
      <alignment vertical="center"/>
    </xf>
    <xf numFmtId="0" fontId="1" fillId="3" borderId="0" xfId="0" applyFont="1" applyFill="1" applyAlignment="1">
      <alignment vertical="center"/>
    </xf>
    <xf numFmtId="0" fontId="1" fillId="8" borderId="0" xfId="0" applyFont="1" applyFill="1" applyAlignment="1">
      <alignment vertical="center"/>
    </xf>
    <xf numFmtId="0" fontId="24" fillId="0" borderId="0" xfId="0" applyFont="1"/>
    <xf numFmtId="0" fontId="11" fillId="0" borderId="0" xfId="1" applyFont="1" applyBorder="1" applyAlignment="1">
      <alignment vertical="center" wrapText="1"/>
    </xf>
    <xf numFmtId="0" fontId="1" fillId="0" borderId="0" xfId="0" applyFont="1" applyAlignment="1">
      <alignment wrapText="1"/>
    </xf>
    <xf numFmtId="0" fontId="16" fillId="0" borderId="0" xfId="0" applyFont="1" applyAlignment="1">
      <alignment horizontal="left" vertical="center" wrapText="1" indent="1"/>
    </xf>
    <xf numFmtId="0" fontId="1" fillId="9" borderId="0" xfId="0" applyFont="1" applyFill="1"/>
    <xf numFmtId="0" fontId="1" fillId="10" borderId="0" xfId="0" applyFont="1" applyFill="1" applyAlignment="1">
      <alignment vertical="center"/>
    </xf>
    <xf numFmtId="0" fontId="1" fillId="10" borderId="0" xfId="0" applyFont="1" applyFill="1"/>
    <xf numFmtId="0" fontId="21" fillId="6" borderId="1" xfId="0" applyFont="1" applyFill="1" applyBorder="1" applyAlignment="1">
      <alignment horizontal="center" vertical="center" wrapText="1"/>
    </xf>
    <xf numFmtId="0" fontId="1" fillId="10" borderId="0" xfId="0" applyFont="1" applyFill="1" applyAlignment="1">
      <alignment horizontal="left"/>
    </xf>
    <xf numFmtId="0" fontId="1" fillId="0" borderId="0" xfId="0" applyFont="1" applyAlignment="1">
      <alignment horizontal="left" vertical="center" wrapText="1"/>
    </xf>
    <xf numFmtId="0" fontId="1" fillId="0" borderId="0" xfId="0" applyFont="1" applyAlignment="1">
      <alignment horizontal="left"/>
    </xf>
    <xf numFmtId="0" fontId="3" fillId="2" borderId="1" xfId="0" applyFont="1" applyFill="1" applyBorder="1" applyAlignment="1" applyProtection="1">
      <alignment horizontal="center" vertical="top"/>
      <protection locked="0"/>
    </xf>
    <xf numFmtId="0" fontId="3" fillId="3" borderId="2" xfId="0" applyFont="1" applyFill="1" applyBorder="1" applyAlignment="1" applyProtection="1">
      <alignment vertical="top"/>
      <protection locked="0"/>
    </xf>
    <xf numFmtId="0" fontId="13" fillId="2" borderId="0" xfId="0" applyFont="1" applyFill="1" applyAlignment="1" applyProtection="1">
      <alignment vertical="center"/>
      <protection locked="0"/>
    </xf>
    <xf numFmtId="0" fontId="1" fillId="0" borderId="0" xfId="0" applyFont="1" applyFill="1"/>
    <xf numFmtId="0" fontId="3" fillId="2" borderId="1" xfId="0" applyFont="1" applyFill="1" applyBorder="1" applyAlignment="1" applyProtection="1">
      <alignment horizontal="center" vertical="top"/>
    </xf>
    <xf numFmtId="0" fontId="8" fillId="2" borderId="0" xfId="0" applyFont="1" applyFill="1" applyAlignment="1" applyProtection="1">
      <alignment vertical="top"/>
      <protection locked="0"/>
    </xf>
    <xf numFmtId="0" fontId="14" fillId="2" borderId="0" xfId="0" applyFont="1" applyFill="1" applyAlignment="1" applyProtection="1">
      <alignment vertical="top"/>
      <protection locked="0"/>
    </xf>
    <xf numFmtId="0" fontId="8" fillId="2" borderId="0" xfId="0" applyFont="1" applyFill="1" applyBorder="1" applyAlignment="1" applyProtection="1">
      <alignment vertical="top"/>
      <protection locked="0"/>
    </xf>
    <xf numFmtId="0" fontId="9" fillId="2" borderId="0" xfId="0" applyFont="1" applyFill="1" applyAlignment="1" applyProtection="1">
      <alignment horizontal="left" vertical="top" wrapText="1"/>
      <protection locked="0"/>
    </xf>
    <xf numFmtId="0" fontId="13" fillId="2" borderId="0" xfId="0" applyFont="1" applyFill="1" applyBorder="1" applyAlignment="1" applyProtection="1">
      <alignment horizontal="center" vertical="center"/>
      <protection locked="0"/>
    </xf>
    <xf numFmtId="0" fontId="2" fillId="2" borderId="0" xfId="0" applyFont="1" applyFill="1" applyAlignment="1" applyProtection="1">
      <alignment vertical="top"/>
      <protection locked="0"/>
    </xf>
    <xf numFmtId="0" fontId="13" fillId="2" borderId="0" xfId="0" applyFont="1" applyFill="1" applyAlignment="1" applyProtection="1">
      <alignment vertical="top"/>
      <protection locked="0"/>
    </xf>
    <xf numFmtId="0" fontId="13" fillId="2" borderId="0" xfId="0" applyFont="1" applyFill="1" applyAlignment="1" applyProtection="1">
      <alignment horizontal="center" vertical="top"/>
      <protection locked="0"/>
    </xf>
    <xf numFmtId="0" fontId="12" fillId="2" borderId="0" xfId="0" applyFont="1" applyFill="1" applyAlignment="1" applyProtection="1">
      <alignment horizontal="center" vertical="top"/>
      <protection locked="0"/>
    </xf>
    <xf numFmtId="0" fontId="3" fillId="2" borderId="0" xfId="0" applyFont="1" applyFill="1" applyAlignment="1" applyProtection="1">
      <alignment vertical="top"/>
      <protection locked="0"/>
    </xf>
    <xf numFmtId="0" fontId="25" fillId="2" borderId="0" xfId="0" applyFont="1" applyFill="1" applyAlignment="1" applyProtection="1">
      <alignment horizontal="left" vertical="top"/>
      <protection locked="0"/>
    </xf>
    <xf numFmtId="0" fontId="3" fillId="3" borderId="1" xfId="0" applyFont="1" applyFill="1" applyBorder="1" applyAlignment="1" applyProtection="1">
      <alignment vertical="top" wrapText="1"/>
      <protection locked="0"/>
    </xf>
    <xf numFmtId="0" fontId="3" fillId="3" borderId="2" xfId="0" applyFont="1" applyFill="1" applyBorder="1" applyAlignment="1" applyProtection="1">
      <alignment vertical="top" wrapText="1"/>
      <protection locked="0"/>
    </xf>
    <xf numFmtId="0" fontId="3" fillId="3" borderId="1" xfId="0" applyFont="1" applyFill="1" applyBorder="1" applyAlignment="1" applyProtection="1">
      <alignment vertical="top"/>
      <protection locked="0"/>
    </xf>
    <xf numFmtId="0" fontId="13" fillId="0" borderId="0" xfId="0" applyFont="1" applyAlignment="1" applyProtection="1">
      <alignment horizontal="center" vertical="top"/>
      <protection locked="0"/>
    </xf>
    <xf numFmtId="0" fontId="13" fillId="2" borderId="0" xfId="0" applyFont="1" applyFill="1" applyAlignment="1" applyProtection="1">
      <alignment horizontal="left" vertical="top"/>
      <protection locked="0"/>
    </xf>
    <xf numFmtId="0" fontId="13" fillId="2" borderId="0" xfId="0" applyFont="1" applyFill="1" applyAlignment="1" applyProtection="1">
      <alignment horizontal="left" vertical="center"/>
      <protection locked="0"/>
    </xf>
    <xf numFmtId="0" fontId="3" fillId="2" borderId="0" xfId="0" applyFont="1" applyFill="1" applyAlignment="1" applyProtection="1">
      <alignment vertical="top" wrapText="1"/>
      <protection locked="0"/>
    </xf>
    <xf numFmtId="0" fontId="26" fillId="0" borderId="0" xfId="0" applyFont="1"/>
    <xf numFmtId="0" fontId="27" fillId="0" borderId="0" xfId="0" applyFont="1"/>
    <xf numFmtId="0" fontId="28" fillId="0" borderId="0" xfId="0" applyFont="1" applyAlignment="1" applyProtection="1">
      <alignment horizontal="left" vertical="top"/>
      <protection locked="0"/>
    </xf>
    <xf numFmtId="0" fontId="30" fillId="11" borderId="0" xfId="0" applyFont="1" applyFill="1" applyAlignment="1">
      <alignment vertical="top" wrapText="1"/>
    </xf>
    <xf numFmtId="0" fontId="3" fillId="4" borderId="1" xfId="0" applyFont="1" applyFill="1" applyBorder="1" applyAlignment="1" applyProtection="1">
      <alignment horizontal="center" vertical="top"/>
      <protection locked="0"/>
    </xf>
    <xf numFmtId="0" fontId="0" fillId="0" borderId="0" xfId="0" applyAlignment="1">
      <alignment horizontal="center"/>
    </xf>
    <xf numFmtId="168" fontId="0" fillId="0" borderId="0" xfId="0" applyNumberFormat="1" applyAlignment="1">
      <alignment horizontal="center"/>
    </xf>
    <xf numFmtId="166" fontId="3" fillId="4" borderId="1" xfId="2" applyNumberFormat="1" applyFont="1" applyFill="1" applyBorder="1" applyAlignment="1" applyProtection="1">
      <alignment vertical="top"/>
      <protection locked="0"/>
    </xf>
    <xf numFmtId="2" fontId="0" fillId="0" borderId="0" xfId="0" applyNumberFormat="1"/>
    <xf numFmtId="168" fontId="0" fillId="0" borderId="0" xfId="0" applyNumberFormat="1"/>
    <xf numFmtId="0" fontId="0" fillId="0" borderId="1" xfId="0" applyBorder="1"/>
    <xf numFmtId="167" fontId="0" fillId="0" borderId="0" xfId="2" applyNumberFormat="1" applyFont="1"/>
    <xf numFmtId="167" fontId="0" fillId="0" borderId="0" xfId="2" applyNumberFormat="1" applyFont="1" applyAlignment="1">
      <alignment horizontal="center"/>
    </xf>
    <xf numFmtId="167" fontId="3" fillId="4" borderId="2" xfId="2" applyNumberFormat="1" applyFont="1" applyFill="1" applyBorder="1" applyAlignment="1" applyProtection="1">
      <alignment horizontal="center" vertical="top"/>
      <protection locked="0"/>
    </xf>
    <xf numFmtId="0" fontId="3" fillId="9" borderId="1" xfId="0" applyFont="1" applyFill="1" applyBorder="1" applyAlignment="1" applyProtection="1">
      <alignment vertical="top"/>
      <protection locked="0"/>
    </xf>
    <xf numFmtId="0" fontId="3" fillId="9" borderId="2" xfId="0" applyFont="1" applyFill="1" applyBorder="1" applyAlignment="1" applyProtection="1">
      <alignment vertical="top"/>
      <protection locked="0"/>
    </xf>
    <xf numFmtId="0" fontId="4" fillId="3" borderId="2" xfId="0" applyFont="1" applyFill="1" applyBorder="1" applyAlignment="1" applyProtection="1">
      <alignment horizontal="center" vertical="top"/>
      <protection locked="0"/>
    </xf>
    <xf numFmtId="0" fontId="4" fillId="3" borderId="3" xfId="0" applyFont="1" applyFill="1" applyBorder="1" applyAlignment="1" applyProtection="1">
      <alignment horizontal="center" vertical="top"/>
      <protection locked="0"/>
    </xf>
    <xf numFmtId="0" fontId="4" fillId="3" borderId="4" xfId="0" applyFont="1" applyFill="1" applyBorder="1" applyAlignment="1" applyProtection="1">
      <alignment horizontal="center" vertical="top"/>
      <protection locked="0"/>
    </xf>
    <xf numFmtId="165" fontId="3" fillId="2" borderId="2" xfId="0" applyNumberFormat="1" applyFont="1" applyFill="1" applyBorder="1" applyAlignment="1" applyProtection="1">
      <alignment horizontal="center" vertical="top"/>
      <protection locked="0"/>
    </xf>
    <xf numFmtId="165" fontId="3" fillId="2" borderId="4" xfId="0" applyNumberFormat="1" applyFont="1" applyFill="1" applyBorder="1" applyAlignment="1" applyProtection="1">
      <alignment horizontal="center" vertical="top"/>
      <protection locked="0"/>
    </xf>
    <xf numFmtId="0" fontId="3" fillId="2" borderId="2" xfId="0" applyFont="1" applyFill="1" applyBorder="1" applyAlignment="1" applyProtection="1">
      <alignment horizontal="center" vertical="top"/>
      <protection locked="0"/>
    </xf>
    <xf numFmtId="0" fontId="3" fillId="2" borderId="4" xfId="0" applyFont="1" applyFill="1" applyBorder="1" applyAlignment="1" applyProtection="1">
      <alignment horizontal="center" vertical="top"/>
      <protection locked="0"/>
    </xf>
    <xf numFmtId="0" fontId="3" fillId="4" borderId="2" xfId="0" applyFont="1" applyFill="1" applyBorder="1" applyAlignment="1" applyProtection="1">
      <alignment horizontal="center" vertical="top"/>
      <protection locked="0"/>
    </xf>
    <xf numFmtId="0" fontId="3" fillId="4" borderId="4" xfId="0" applyFont="1" applyFill="1" applyBorder="1" applyAlignment="1" applyProtection="1">
      <alignment horizontal="center" vertical="top"/>
      <protection locked="0"/>
    </xf>
    <xf numFmtId="0" fontId="9" fillId="3" borderId="0" xfId="0" applyFont="1" applyFill="1" applyAlignment="1">
      <alignment horizontal="left" vertical="center" wrapText="1"/>
    </xf>
    <xf numFmtId="0" fontId="21" fillId="5" borderId="4" xfId="0" applyFont="1" applyFill="1" applyBorder="1" applyAlignment="1">
      <alignment horizontal="center" vertical="center"/>
    </xf>
    <xf numFmtId="0" fontId="6" fillId="5" borderId="1" xfId="0"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0" fillId="9" borderId="0" xfId="0" applyFill="1"/>
    <xf numFmtId="2" fontId="0" fillId="9" borderId="0" xfId="0" applyNumberFormat="1" applyFill="1"/>
    <xf numFmtId="168" fontId="0" fillId="9" borderId="0" xfId="0" applyNumberFormat="1" applyFill="1" applyAlignment="1">
      <alignment horizontal="center"/>
    </xf>
    <xf numFmtId="167" fontId="0" fillId="9" borderId="0" xfId="2" applyNumberFormat="1" applyFont="1" applyFill="1" applyAlignment="1">
      <alignment horizontal="center"/>
    </xf>
    <xf numFmtId="168" fontId="0" fillId="9" borderId="0" xfId="0" applyNumberFormat="1" applyFill="1"/>
    <xf numFmtId="0" fontId="0" fillId="0" borderId="9" xfId="0" applyBorder="1"/>
    <xf numFmtId="167" fontId="0" fillId="9" borderId="8" xfId="2" applyNumberFormat="1" applyFont="1" applyFill="1" applyBorder="1"/>
  </cellXfs>
  <cellStyles count="3">
    <cellStyle name="Lien hypertexte" xfId="1" builtinId="8"/>
    <cellStyle name="Milliers" xfId="2" builtinId="3"/>
    <cellStyle name="Normal" xfId="0" builtinId="0"/>
  </cellStyles>
  <dxfs count="0"/>
  <tableStyles count="1" defaultTableStyle="TableStyleMedium2" defaultPivotStyle="PivotStyleLight16">
    <tableStyle name="Invisible" pivot="0" table="0" count="0" xr9:uid="{84C61B6B-D1C0-4EDD-BDCE-E94BB08B622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microsoft.com/office/2017/06/relationships/rdSupportingPropertyBag" Target="richData/rdsupportingpropertybag.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17/06/relationships/rdSupportingPropertyBagStructure" Target="richData/rdsupportingpropertybagstructure.xml"/><Relationship Id="rId2" Type="http://schemas.openxmlformats.org/officeDocument/2006/relationships/worksheet" Target="worksheets/sheet2.xml"/><Relationship Id="rId16" Type="http://schemas.microsoft.com/office/2017/06/relationships/richStyles" Target="richData/richStyle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24" Type="http://schemas.openxmlformats.org/officeDocument/2006/relationships/customXml" Target="../customXml/item4.xml"/><Relationship Id="rId5" Type="http://schemas.openxmlformats.org/officeDocument/2006/relationships/worksheet" Target="worksheets/sheet5.xml"/><Relationship Id="rId15" Type="http://schemas.microsoft.com/office/2017/06/relationships/rdRichValueStructure" Target="richData/rdrichvaluestructure.xml"/><Relationship Id="rId23" Type="http://schemas.openxmlformats.org/officeDocument/2006/relationships/customXml" Target="../customXml/item3.xml"/><Relationship Id="rId10" Type="http://schemas.openxmlformats.org/officeDocument/2006/relationships/theme" Target="theme/theme1.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06/relationships/rdRichValue" Target="richData/rdrichvalue.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144463</xdr:colOff>
      <xdr:row>4</xdr:row>
      <xdr:rowOff>49212</xdr:rowOff>
    </xdr:from>
    <xdr:to>
      <xdr:col>1</xdr:col>
      <xdr:colOff>2025665</xdr:colOff>
      <xdr:row>6</xdr:row>
      <xdr:rowOff>152403</xdr:rowOff>
    </xdr:to>
    <xdr:pic>
      <xdr:nvPicPr>
        <xdr:cNvPr id="2" name="Image 1">
          <a:extLst>
            <a:ext uri="{FF2B5EF4-FFF2-40B4-BE49-F238E27FC236}">
              <a16:creationId xmlns:a16="http://schemas.microsoft.com/office/drawing/2014/main" id="{743FE60D-F3CD-4E5B-AB8D-C359B815E268}"/>
            </a:ext>
          </a:extLst>
        </xdr:cNvPr>
        <xdr:cNvPicPr>
          <a:picLocks noChangeAspect="1"/>
        </xdr:cNvPicPr>
      </xdr:nvPicPr>
      <xdr:blipFill>
        <a:blip xmlns:r="http://schemas.openxmlformats.org/officeDocument/2006/relationships" r:embed="rId1"/>
        <a:stretch>
          <a:fillRect/>
        </a:stretch>
      </xdr:blipFill>
      <xdr:spPr>
        <a:xfrm>
          <a:off x="309563" y="1408112"/>
          <a:ext cx="1938352" cy="471491"/>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s>
</rvTypesInfo>
</file>

<file path=xl/richData/rdrichvalue.xml><?xml version="1.0" encoding="utf-8"?>
<rvData xmlns="http://schemas.microsoft.com/office/spreadsheetml/2017/richdata" count="36">
  <rv s="0">
    <v>fr-FR</v>
    <v>av3ppr</v>
    <v>268435456</v>
    <v>1</v>
    <v>Avec Refinitiv</v>
    <v>0</v>
    <v>1</v>
    <v>CAD/EUR</v>
    <v>3</v>
    <v>4</v>
    <v>Finance</v>
    <v>5</v>
    <v>0.72929999999999995</v>
    <v>0.65790000000000004</v>
    <v>0.73060000000000003</v>
    <v>CADEUR</v>
    <v>CAD</v>
    <v>44665.48097222222</v>
    <v>EUR</v>
    <v>0.73180000000000001</v>
    <v>0.73580000000000001</v>
    <v>-2.7369999999999998E-4</v>
    <v>-2.0000000000000001E-4</v>
    <v>Canadian Dollar/Euro FX Cross Rate</v>
    <v>0.73050000000000004</v>
    <v>0.73040000000000005</v>
    <v>Paire de devises</v>
    <v>CAD/EUR</v>
  </rv>
  <rv s="1">
    <v>0</v>
  </rv>
  <rv s="0">
    <v>fr-FR</v>
    <v>avy21h</v>
    <v>268435456</v>
    <v>1</v>
    <v>Avec Refinitiv</v>
    <v>0</v>
    <v>1</v>
    <v>AED/EUR</v>
    <v>3</v>
    <v>4</v>
    <v>Finance</v>
    <v>5</v>
    <v>0.24929999999999999</v>
    <v>0.22189999999999999</v>
    <v>0.25</v>
    <v>AEDEUR</v>
    <v>AED</v>
    <v>44665.480995370373</v>
    <v>EUR</v>
    <v>0.25009999999999999</v>
    <v>0.25190000000000001</v>
    <v>-1.8400000000000001E-3</v>
    <v>-4.6000000000000001E-4</v>
    <v>UAE Dirham/Euro FX Cross Rate</v>
    <v>0.25</v>
    <v>0.2495</v>
    <v>Paire de devises</v>
    <v>AED/EUR</v>
  </rv>
  <rv s="1">
    <v>2</v>
  </rv>
  <rv s="0">
    <v>fr-FR</v>
    <v>avyn9c</v>
    <v>268435456</v>
    <v>1</v>
    <v>Avec Refinitiv</v>
    <v>0</v>
    <v>1</v>
    <v>USD/EUR</v>
    <v>3</v>
    <v>4</v>
    <v>Finance</v>
    <v>5</v>
    <v>0.91549999999999998</v>
    <v>0.81510000000000005</v>
    <v>0.91839999999999999</v>
    <v>USDEUR</v>
    <v>USD</v>
    <v>44665.480995370373</v>
    <v>EUR</v>
    <v>0.91879999999999995</v>
    <v>0.92530000000000001</v>
    <v>-1.8509999999999998E-3</v>
    <v>-1.6999999999999999E-3</v>
    <v>US Dollar/Euro FX Cross Rate</v>
    <v>0.91839999999999999</v>
    <v>0.91669999999999996</v>
    <v>Paire de devises</v>
    <v>USD/EUR</v>
  </rv>
  <rv s="1">
    <v>4</v>
  </rv>
  <rv s="0">
    <v>fr-FR</v>
    <v>avtsgh</v>
    <v>268435456</v>
    <v>1</v>
    <v>Avec Refinitiv</v>
    <v>0</v>
    <v>1</v>
    <v>ZAR/EUR</v>
    <v>3</v>
    <v>4</v>
    <v>Finance</v>
    <v>5</v>
    <v>6.25E-2</v>
    <v>5.3999999999999999E-2</v>
    <v>6.3E-2</v>
    <v>ZAREUR</v>
    <v>ZAR</v>
    <v>44665.480995370373</v>
    <v>EUR</v>
    <v>6.3100000000000003E-2</v>
    <v>6.3600000000000004E-2</v>
    <v>-6.3490000000000005E-3</v>
    <v>-4.0000000000000002E-4</v>
    <v>South African Rand/Euro FX Cross Rate</v>
    <v>6.3E-2</v>
    <v>6.2600000000000003E-2</v>
    <v>Paire de devises</v>
    <v>ZAR/EUR</v>
  </rv>
  <rv s="1">
    <v>6</v>
  </rv>
  <rv s="0">
    <v>fr-FR</v>
    <v>auwy3m</v>
    <v>268435456</v>
    <v>1</v>
    <v>Avec Refinitiv</v>
    <v>0</v>
    <v>1</v>
    <v>ARS/EUR</v>
    <v>3</v>
    <v>4</v>
    <v>Finance</v>
    <v>5</v>
    <v>8.1099999999999992E-3</v>
    <v>8.0599999999999995E-3</v>
    <v>8.1300000000000001E-3</v>
    <v>ARSEUR</v>
    <v>ARS</v>
    <v>44665.480995370373</v>
    <v>EUR</v>
    <v>8.1300000000000001E-3</v>
    <v>9.1199999999999996E-3</v>
    <v>-2.4599999999999999E-3</v>
    <v>-2.0000000000000002E-5</v>
    <v>Argentine Peso/Euro FX Cross Rate</v>
    <v>8.1300000000000001E-3</v>
    <v>8.1099999999999992E-3</v>
    <v>Paire de devises</v>
    <v>ARS/EUR</v>
  </rv>
  <rv s="1">
    <v>8</v>
  </rv>
  <rv s="0">
    <v>fr-FR</v>
    <v>auxkbh</v>
    <v>268435456</v>
    <v>1</v>
    <v>Avec Refinitiv</v>
    <v>0</v>
    <v>1</v>
    <v>AUD/EUR</v>
    <v>3</v>
    <v>4</v>
    <v>Finance</v>
    <v>5</v>
    <v>0.68200000000000005</v>
    <v>0.60770000000000002</v>
    <v>0.68400000000000005</v>
    <v>AUDEUR</v>
    <v>AUD</v>
    <v>44665.480983796297</v>
    <v>EUR</v>
    <v>0.68559999999999999</v>
    <v>0.69820000000000004</v>
    <v>-3.509E-3</v>
    <v>-2.3999999999999998E-3</v>
    <v>Australian Dollar/Euro FX Cross Rate</v>
    <v>0.68379999999999996</v>
    <v>0.68159999999999998</v>
    <v>Paire de devises</v>
    <v>AUD/EUR</v>
  </rv>
  <rv s="1">
    <v>10</v>
  </rv>
  <rv s="0">
    <v>fr-FR</v>
    <v>av4mk2</v>
    <v>268435456</v>
    <v>1</v>
    <v>Avec Refinitiv</v>
    <v>0</v>
    <v>1</v>
    <v>CLP/EUR</v>
    <v>3</v>
    <v>4</v>
    <v>Finance</v>
    <v>5</v>
    <v>1.1379999999999999E-3</v>
    <v>1.008E-3</v>
    <v>1.139E-3</v>
    <v>CLPEUR</v>
    <v>CLP</v>
    <v>44665.480995370373</v>
    <v>EUR</v>
    <v>1.139E-3</v>
    <v>1.199E-3</v>
    <v>-2.6340000000000001E-3</v>
    <v>-3.0000000000000001E-6</v>
    <v>Chilean Peso/Euro FX Cross Rate</v>
    <v>1.1379999999999999E-3</v>
    <v>1.1360000000000001E-3</v>
    <v>Paire de devises</v>
    <v>CLP/EUR</v>
  </rv>
  <rv s="1">
    <v>12</v>
  </rv>
  <rv s="0">
    <v>fr-FR</v>
    <v>av4x6h</v>
    <v>268435456</v>
    <v>1</v>
    <v>Avec Refinitiv</v>
    <v>0</v>
    <v>1</v>
    <v>CNY/EUR</v>
    <v>3</v>
    <v>4</v>
    <v>Finance</v>
    <v>5</v>
    <v>0.14369999999999999</v>
    <v>0.12690000000000001</v>
    <v>0.14419999999999999</v>
    <v>CNYEUR</v>
    <v>CNY</v>
    <v>44665.480995370373</v>
    <v>EUR</v>
    <v>0.14430000000000001</v>
    <v>0.1464</v>
    <v>-2.3580000000000003E-3</v>
    <v>-3.4000000000000002E-4</v>
    <v>Chinese Renminbi/Euro FX Cross Rate</v>
    <v>0.14419999999999999</v>
    <v>0.1439</v>
    <v>Paire de devises</v>
    <v>CNY/EUR</v>
  </rv>
  <rv s="1">
    <v>14</v>
  </rv>
  <rv s="0">
    <v>fr-FR</v>
    <v>av72gh</v>
    <v>268435456</v>
    <v>1</v>
    <v>Avec Refinitiv</v>
    <v>0</v>
    <v>1</v>
    <v>DKK/EUR</v>
    <v>3</v>
    <v>4</v>
    <v>Finance</v>
    <v>5</v>
    <v>0.13439999999999999</v>
    <v>0.13350000000000001</v>
    <v>0.13450000000000001</v>
    <v>DKKEUR</v>
    <v>DKK</v>
    <v>44665.480983796297</v>
    <v>EUR</v>
    <v>0.13450000000000001</v>
    <v>0.13619999999999999</v>
    <v>-5.354E-4</v>
    <v>-7.2000000000000002E-5</v>
    <v>Danish Krone/Euro FX Cross Rate</v>
    <v>0.13450000000000001</v>
    <v>0.13439999999999999</v>
    <v>Paire de devises</v>
    <v>DKK/EUR</v>
  </rv>
  <rv s="1">
    <v>16</v>
  </rv>
  <rv s="0">
    <v>fr-FR</v>
    <v>av6g8m</v>
    <v>268435456</v>
    <v>1</v>
    <v>Avec Refinitiv</v>
    <v>0</v>
    <v>1</v>
    <v>HRK/EUR</v>
    <v>3</v>
    <v>4</v>
    <v>Finance</v>
    <v>5</v>
    <v>0.1323</v>
    <v>0.13150000000000001</v>
    <v>0.13239999999999999</v>
    <v>HRKEUR</v>
    <v>HRK</v>
    <v>44665.48097222222</v>
    <v>EUR</v>
    <v>0.13239999999999999</v>
    <v>0.13389999999999999</v>
    <v>-1.5110000000000002E-3</v>
    <v>-2.0000000000000001E-4</v>
    <v>Croatian Kuna/Euro FX Cross Rate</v>
    <v>0.1323</v>
    <v>0.13220000000000001</v>
    <v>Paire de devises</v>
    <v>HRK/EUR</v>
  </rv>
  <rv s="1">
    <v>18</v>
  </rv>
  <rv s="0">
    <v>fr-FR</v>
    <v>av7yar</v>
    <v>268435456</v>
    <v>1</v>
    <v>Avec Refinitiv</v>
    <v>0</v>
    <v>1</v>
    <v>EGP/EUR</v>
    <v>3</v>
    <v>4</v>
    <v>Finance</v>
    <v>5</v>
    <v>4.9599999999999998E-2</v>
    <v>4.87E-2</v>
    <v>4.9700000000000001E-2</v>
    <v>EGPEUR</v>
    <v>EGP</v>
    <v>44665.480995370373</v>
    <v>EUR</v>
    <v>4.99E-2</v>
    <v>5.8700000000000002E-2</v>
    <v>0</v>
    <v>0</v>
    <v>Egyptian Pound/Euro FX Cross Rate</v>
    <v>4.9799999999999997E-2</v>
    <v>4.9700000000000001E-2</v>
    <v>Paire de devises</v>
    <v>EGP/EUR</v>
  </rv>
  <rv s="1">
    <v>20</v>
  </rv>
  <rv s="0">
    <v>fr-FR</v>
    <v>avqgpr</v>
    <v>268435456</v>
    <v>1</v>
    <v>Avec Refinitiv</v>
    <v>0</v>
    <v>1</v>
    <v>RON/EUR</v>
    <v>3</v>
    <v>4</v>
    <v>Finance</v>
    <v>5</v>
    <v>0.20230000000000001</v>
    <v>0.20080000000000001</v>
    <v>0.20230000000000001</v>
    <v>RONEUR</v>
    <v>RON</v>
    <v>44665.48097222222</v>
    <v>EUR</v>
    <v>0.20230000000000001</v>
    <v>0.20469999999999999</v>
    <v>-9.8860000000000007E-4</v>
    <v>-2.0000000000000001E-4</v>
    <v>Romanian New Leu/Euro FX Cross Rate</v>
    <v>0.20219999999999999</v>
    <v>0.2021</v>
    <v>Paire de devises</v>
    <v>RON/EUR</v>
  </rv>
  <rv s="1">
    <v>22</v>
  </rv>
  <rv s="0">
    <v>fr-FR</v>
    <v>avfjoc</v>
    <v>268435456</v>
    <v>1</v>
    <v>Avec Refinitiv</v>
    <v>0</v>
    <v>1</v>
    <v>KWD/EUR</v>
    <v>3</v>
    <v>4</v>
    <v>Finance</v>
    <v>5</v>
    <v>3.0028000000000001</v>
    <v>2.7084000000000001</v>
    <v>3.0081000000000002</v>
    <v>KWDEUR</v>
    <v>KWD</v>
    <v>44665.480995370373</v>
    <v>EUR</v>
    <v>3.0091999999999999</v>
    <v>3.0423</v>
    <v>-1.0970000000000001E-3</v>
    <v>-3.3E-3</v>
    <v>Kuwaiti Dinar/Euro FX Cross Rate</v>
    <v>3.0083000000000002</v>
    <v>3.0047999999999999</v>
    <v>Paire de devises</v>
    <v>KWD/EUR</v>
  </rv>
  <rv s="1">
    <v>24</v>
  </rv>
  <rv s="0">
    <v>fr-FR</v>
    <v>avp9a2</v>
    <v>268435456</v>
    <v>1</v>
    <v>Avec Refinitiv</v>
    <v>0</v>
    <v>1</v>
    <v>PEN/EUR</v>
    <v>3</v>
    <v>4</v>
    <v>Finance</v>
    <v>5</v>
    <v>0.2452</v>
    <v>0.2039</v>
    <v>0.24590000000000001</v>
    <v>PENEUR</v>
    <v>PEN</v>
    <v>44665.480995370373</v>
    <v>EUR</v>
    <v>0.246</v>
    <v>0.25159999999999999</v>
    <v>-2.0330000000000001E-3</v>
    <v>-5.0000000000000001E-4</v>
    <v>Peruvian Sol/Euro FX Cross Rate</v>
    <v>0.24590000000000001</v>
    <v>0.24540000000000001</v>
    <v>Paire de devises</v>
    <v>PEN/EUR</v>
  </rv>
  <rv s="1">
    <v>26</v>
  </rv>
  <rv s="0">
    <v>fr-FR</v>
    <v>avpuhw</v>
    <v>268435456</v>
    <v>1</v>
    <v>Avec Refinitiv</v>
    <v>0</v>
    <v>1</v>
    <v>PLN/EUR</v>
    <v>3</v>
    <v>4</v>
    <v>Finance</v>
    <v>5</v>
    <v>0.2152</v>
    <v>0.1996</v>
    <v>0.21529999999999999</v>
    <v>PLNEUR</v>
    <v>PLN</v>
    <v>44665.480995370373</v>
    <v>EUR</v>
    <v>0.21579999999999999</v>
    <v>0.2248</v>
    <v>0</v>
    <v>0</v>
    <v>Polish Zloty/Euro FX Cross Rate</v>
    <v>0.21529999999999999</v>
    <v>0.21529999999999999</v>
    <v>Paire de devises</v>
    <v>PLN/EUR</v>
  </rv>
  <rv s="1">
    <v>28</v>
  </rv>
  <rv s="0">
    <v>fr-FR</v>
    <v>avupar</v>
    <v>268435456</v>
    <v>1</v>
    <v>Avec Refinitiv</v>
    <v>0</v>
    <v>1</v>
    <v>SEK/EUR</v>
    <v>3</v>
    <v>4</v>
    <v>Finance</v>
    <v>5</v>
    <v>9.6799999999999997E-2</v>
    <v>9.1700000000000004E-2</v>
    <v>9.6699999999999994E-2</v>
    <v>SEKEUR</v>
    <v>SEK</v>
    <v>44665.480914351851</v>
    <v>EUR</v>
    <v>9.7299999999999998E-2</v>
    <v>0.1014</v>
    <v>3.1019999999999997E-3</v>
    <v>2.9999999999999997E-4</v>
    <v>Swedish Krona/Euro FX Cross Rate</v>
    <v>9.69E-2</v>
    <v>9.7000000000000003E-2</v>
    <v>Paire de devises</v>
    <v>SEK/EUR</v>
  </rv>
  <rv s="1">
    <v>30</v>
  </rv>
  <rv s="0">
    <v>fr-FR</v>
    <v>avt78m</v>
    <v>268435456</v>
    <v>1</v>
    <v>Avec Refinitiv</v>
    <v>0</v>
    <v>1</v>
    <v>SGD/EUR</v>
    <v>3</v>
    <v>4</v>
    <v>Finance</v>
    <v>5</v>
    <v>0.67379999999999995</v>
    <v>0.61329999999999996</v>
    <v>0.67400000000000004</v>
    <v>SGDEUR</v>
    <v>SGD</v>
    <v>44665.480983796297</v>
    <v>EUR</v>
    <v>0.67830000000000001</v>
    <v>0.67830000000000001</v>
    <v>4.006E-3</v>
    <v>2.7000000000000001E-3</v>
    <v>Singapore Dollar/Euro FX Cross Rate</v>
    <v>0.67390000000000005</v>
    <v>0.67669999999999997</v>
    <v>Paire de devises</v>
    <v>SGD/EUR</v>
  </rv>
  <rv s="1">
    <v>32</v>
  </rv>
  <rv s="0">
    <v>fr-FR</v>
    <v>avwiyc</v>
    <v>268435456</v>
    <v>1</v>
    <v>Avec Refinitiv</v>
    <v>0</v>
    <v>1</v>
    <v>TND/EUR</v>
    <v>3</v>
    <v>4</v>
    <v>Finance</v>
    <v>5</v>
    <v>0.30499999999999999</v>
    <v>0.29520000000000002</v>
    <v>0.3075</v>
    <v>TNDEUR</v>
    <v>TND</v>
    <v>44665.480983796297</v>
    <v>EUR</v>
    <v>0.3085</v>
    <v>0.314</v>
    <v>2.6019999999999997E-3</v>
    <v>8.0000000000000004E-4</v>
    <v>Tunisian Dinar/Euro FX Cross Rate</v>
    <v>0.3075</v>
    <v>0.30830000000000002</v>
    <v>Paire de devises</v>
    <v>TND/EUR</v>
  </rv>
  <rv s="1">
    <v>34</v>
  </rv>
</rvData>
</file>

<file path=xl/richData/rdrichvaluestructure.xml><?xml version="1.0" encoding="utf-8"?>
<rvStructures xmlns="http://schemas.microsoft.com/office/spreadsheetml/2017/richdata" count="2">
  <s t="_linkedentitycore">
    <k n="%EntityCulture" t="s"/>
    <k n="%EntityId" t="s"/>
    <k n="%EntityServiceId"/>
    <k n="%IsRefreshable" t="b"/>
    <k n="%ProviderInfo" t="s"/>
    <k n="_CanonicalPropertyNames" t="spb"/>
    <k n="_Display" t="spb"/>
    <k n="_DisplayString" t="s"/>
    <k n="_Flags" t="spb"/>
    <k n="_Format" t="spb"/>
    <k n="_Icon" t="s"/>
    <k n="_SubLabel" t="spb"/>
    <k n="Bas"/>
    <k n="Bas depuis 52 semaines"/>
    <k n="Clôture précédente"/>
    <k n="Code mnémonique" t="s"/>
    <k n="De la devise" t="s"/>
    <k n="Dernière heure d'échange"/>
    <k n="Devise" t="s"/>
    <k n="Haut"/>
    <k n="Haut depuis 52 semaines"/>
    <k n="Modification (%)"/>
    <k n="Modifier"/>
    <k n="Nom" t="s"/>
    <k n="Ouvrir"/>
    <k n="Prix"/>
    <k n="Type d'instrument" t="s"/>
    <k n="UniqueName" t="s"/>
  </s>
  <s t="_linkedentity">
    <k n="%cvi" t="r"/>
  </s>
</rvStructures>
</file>

<file path=xl/richData/rdsupportingpropertybag.xml><?xml version="1.0" encoding="utf-8"?>
<supportingPropertyBags xmlns="http://schemas.microsoft.com/office/spreadsheetml/2017/richdata2">
  <spbArrays count="1">
    <a count="28">
      <v t="s">%EntityServiceId</v>
      <v t="s">_Format</v>
      <v t="s">%IsRefreshable</v>
      <v t="s">_CanonicalPropertyNames</v>
      <v t="s">%EntityCulture</v>
      <v t="s">%EntityId</v>
      <v t="s">_Icon</v>
      <v t="s">_Display</v>
      <v t="s">Nom</v>
      <v t="s">Prix</v>
      <v t="s">_SubLabel</v>
      <v t="s">Dernière heure d'échange</v>
      <v t="s">Code mnémonique</v>
      <v t="s">Modifier</v>
      <v t="s">Modification (%)</v>
      <v t="s">Devise</v>
      <v t="s">De la devise</v>
      <v t="s">Clôture précédente</v>
      <v t="s">Ouvrir</v>
      <v t="s">Haut</v>
      <v t="s">Bas</v>
      <v t="s">Haut depuis 52 semaines</v>
      <v t="s">Bas depuis 52 semaines</v>
      <v t="s">Type d'instrument</v>
      <v t="s">_Flags</v>
      <v t="s">UniqueName</v>
      <v t="s">_DisplayString</v>
      <v t="s">%ProviderInfo</v>
    </a>
  </spbArrays>
  <spbData count="6">
    <spb s="0">
      <v>Low</v>
      <v>Name</v>
      <v>High</v>
      <v>Price</v>
      <v>Currency</v>
      <v>Open</v>
      <v>Change</v>
      <v>UniqueName</v>
      <v>From currency</v>
      <v>%ProviderInfo</v>
      <v>Ticker symbol</v>
      <v>Change (%)</v>
      <v>Instrument type</v>
      <v>Previous close</v>
      <v>52 week low</v>
      <v>52 week high</v>
      <v>Last trade time</v>
    </spb>
    <spb s="1">
      <v>0</v>
      <v>Name</v>
    </spb>
    <spb s="2">
      <v>0</v>
      <v>0</v>
      <v>0</v>
    </spb>
    <spb s="3">
      <v>2</v>
      <v>2</v>
    </spb>
    <spb s="4">
      <v>1</v>
      <v>2</v>
      <v>1</v>
      <v>1</v>
      <v>1</v>
      <v>1</v>
      <v>3</v>
      <v>4</v>
      <v>1</v>
      <v>1</v>
      <v>1</v>
      <v>5</v>
    </spb>
    <spb s="5">
      <v>GMT</v>
    </spb>
  </spbData>
</supportingPropertyBags>
</file>

<file path=xl/richData/rdsupportingpropertybagstructure.xml><?xml version="1.0" encoding="utf-8"?>
<spbStructures xmlns="http://schemas.microsoft.com/office/spreadsheetml/2017/richdata2" count="6">
  <s>
    <k n="Bas" t="s"/>
    <k n="Nom" t="s"/>
    <k n="Haut" t="s"/>
    <k n="Prix" t="s"/>
    <k n="Devise" t="s"/>
    <k n="Ouvrir" t="s"/>
    <k n="Modifier" t="s"/>
    <k n="UniqueName" t="s"/>
    <k n="De la devise" t="s"/>
    <k n="%ProviderInfo" t="s"/>
    <k n="Code mnémonique" t="s"/>
    <k n="Modification (%)" t="s"/>
    <k n="Type d'instrument" t="s"/>
    <k n="Clôture précédente" t="s"/>
    <k n="Bas depuis 52 semaines" t="s"/>
    <k n="Haut depuis 52 semaines" t="s"/>
    <k n="Dernière heure d'échange" t="s"/>
  </s>
  <s>
    <k n="^Order" t="spba"/>
    <k n="TitleProperty" t="s"/>
  </s>
  <s>
    <k n="ShowInCardView" t="b"/>
    <k n="ShowInDotNotation" t="b"/>
    <k n="ShowInAutoComplete" t="b"/>
  </s>
  <s>
    <k n="UniqueName" t="spb"/>
    <k n="`%ProviderInfo" t="spb"/>
  </s>
  <s>
    <k n="Bas" t="i"/>
    <k n="Nom" t="i"/>
    <k n="Haut" t="i"/>
    <k n="Prix" t="i"/>
    <k n="Ouvrir" t="i"/>
    <k n="Modifier" t="i"/>
    <k n="Modification (%)" t="i"/>
    <k n="`%EntityServiceId" t="i"/>
    <k n="Clôture précédente" t="i"/>
    <k n="Bas depuis 52 semaines" t="i"/>
    <k n="Haut depuis 52 semaines" t="i"/>
    <k n="Dernière heure d'échange" t="i"/>
  </s>
  <s>
    <k n="Dernière heure d'échange" t="s"/>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4">
    <x:dxf>
      <x:numFmt numFmtId="2" formatCode="0.00"/>
    </x:dxf>
    <x:dxf>
      <x:numFmt numFmtId="164" formatCode="_([$€-2]\ * #,##0.00_);_([$€-2]\ * \(#,##0.00\);_([$€-2]\ * &quot;-&quot;??_);_(@_)"/>
    </x:dxf>
    <x:dxf>
      <x:numFmt numFmtId="27" formatCode="dd/mm/yyyy\ hh:mm"/>
    </x:dxf>
    <x:dxf>
      <x:numFmt numFmtId="14" formatCode="0.00%"/>
    </x:dxf>
  </dxfs>
  <richProperties>
    <rPr n="IsTitleField" t="b"/>
  </richProperties>
  <richStyles>
    <rSty dxfid="1"/>
    <rSty>
      <rpv i="0">1</rpv>
    </rSty>
    <rSty dxfid="3"/>
    <rSty dxfid="0"/>
    <rSty dxfid="2"/>
  </richStyles>
</richStyle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3" Type="http://schemas.openxmlformats.org/officeDocument/2006/relationships/hyperlink" Target="mailto:jean-sebastien.blanc@engie.com" TargetMode="External"/><Relationship Id="rId18" Type="http://schemas.openxmlformats.org/officeDocument/2006/relationships/hyperlink" Target="mailto:bram.vancauwenberge@engie.com" TargetMode="External"/><Relationship Id="rId26" Type="http://schemas.openxmlformats.org/officeDocument/2006/relationships/hyperlink" Target="mailto:Jason.jiang@engie.com" TargetMode="External"/><Relationship Id="rId39" Type="http://schemas.openxmlformats.org/officeDocument/2006/relationships/hyperlink" Target="mailto:cyril.audousset@engie.com" TargetMode="External"/><Relationship Id="rId21" Type="http://schemas.openxmlformats.org/officeDocument/2006/relationships/hyperlink" Target="mailto:arlene.pertzel@engie.com" TargetMode="External"/><Relationship Id="rId34" Type="http://schemas.openxmlformats.org/officeDocument/2006/relationships/hyperlink" Target="mailto:sophie.caron-ancelin@engie.com" TargetMode="External"/><Relationship Id="rId42" Type="http://schemas.openxmlformats.org/officeDocument/2006/relationships/hyperlink" Target="mailto:herve.macau@engie.com" TargetMode="External"/><Relationship Id="rId47" Type="http://schemas.openxmlformats.org/officeDocument/2006/relationships/hyperlink" Target="mailto:lisa.boumaza@engie.com" TargetMode="External"/><Relationship Id="rId50" Type="http://schemas.openxmlformats.org/officeDocument/2006/relationships/hyperlink" Target="mailto:maxime.grard@engie.com" TargetMode="External"/><Relationship Id="rId55" Type="http://schemas.openxmlformats.org/officeDocument/2006/relationships/printerSettings" Target="../printerSettings/printerSettings7.bin"/><Relationship Id="rId7" Type="http://schemas.openxmlformats.org/officeDocument/2006/relationships/hyperlink" Target="mailto:edouard.neviaski@engie.com" TargetMode="External"/><Relationship Id="rId12" Type="http://schemas.openxmlformats.org/officeDocument/2006/relationships/hyperlink" Target="mailto:franck.demaille@engie.com" TargetMode="External"/><Relationship Id="rId17" Type="http://schemas.openxmlformats.org/officeDocument/2006/relationships/hyperlink" Target="mailto:alishan.samdani@engie.com" TargetMode="External"/><Relationship Id="rId25" Type="http://schemas.openxmlformats.org/officeDocument/2006/relationships/hyperlink" Target="mailto:Manu.shukla@engie.com" TargetMode="External"/><Relationship Id="rId33" Type="http://schemas.openxmlformats.org/officeDocument/2006/relationships/hyperlink" Target="mailto:patric.petit-belleville@engie.com" TargetMode="External"/><Relationship Id="rId38" Type="http://schemas.openxmlformats.org/officeDocument/2006/relationships/hyperlink" Target="mailto:corinne.beaufils@engie.com" TargetMode="External"/><Relationship Id="rId46" Type="http://schemas.openxmlformats.org/officeDocument/2006/relationships/hyperlink" Target="mailto:lionel.lohner@engie.com" TargetMode="External"/><Relationship Id="rId2" Type="http://schemas.openxmlformats.org/officeDocument/2006/relationships/hyperlink" Target="mailto:patricia.deraeymaeker@engie.com" TargetMode="External"/><Relationship Id="rId16" Type="http://schemas.openxmlformats.org/officeDocument/2006/relationships/hyperlink" Target="mailto:ahmed.rehioui@engie.com" TargetMode="External"/><Relationship Id="rId20" Type="http://schemas.openxmlformats.org/officeDocument/2006/relationships/hyperlink" Target="mailto:renee.leong@engie.com" TargetMode="External"/><Relationship Id="rId29" Type="http://schemas.openxmlformats.org/officeDocument/2006/relationships/hyperlink" Target="mailto:Charlie.roberts@engie.com" TargetMode="External"/><Relationship Id="rId41" Type="http://schemas.openxmlformats.org/officeDocument/2006/relationships/hyperlink" Target="mailto:herve.augendre@engie.com" TargetMode="External"/><Relationship Id="rId54" Type="http://schemas.openxmlformats.org/officeDocument/2006/relationships/hyperlink" Target="mailto:aurelia.tremblaye@engie.com" TargetMode="External"/><Relationship Id="rId1" Type="http://schemas.openxmlformats.org/officeDocument/2006/relationships/hyperlink" Target="mailto:carmen.vidal@engie.com" TargetMode="External"/><Relationship Id="rId6" Type="http://schemas.openxmlformats.org/officeDocument/2006/relationships/hyperlink" Target="mailto:sebastien.arbola@engie.com" TargetMode="External"/><Relationship Id="rId11" Type="http://schemas.openxmlformats.org/officeDocument/2006/relationships/hyperlink" Target="mailto:pierre-francois.riolacci@engie.com" TargetMode="External"/><Relationship Id="rId24" Type="http://schemas.openxmlformats.org/officeDocument/2006/relationships/hyperlink" Target="mailto:Aurangzeb.baig@engie.com" TargetMode="External"/><Relationship Id="rId32" Type="http://schemas.openxmlformats.org/officeDocument/2006/relationships/hyperlink" Target="mailto:marie-claude.numa@engie.com" TargetMode="External"/><Relationship Id="rId37" Type="http://schemas.openxmlformats.org/officeDocument/2006/relationships/hyperlink" Target="mailto:christine.bottalico@engie.com" TargetMode="External"/><Relationship Id="rId40" Type="http://schemas.openxmlformats.org/officeDocument/2006/relationships/hyperlink" Target="mailto:fabien.tiberghien@engie.com" TargetMode="External"/><Relationship Id="rId45" Type="http://schemas.openxmlformats.org/officeDocument/2006/relationships/hyperlink" Target="mailto:laurent.battut@engie.com" TargetMode="External"/><Relationship Id="rId53" Type="http://schemas.openxmlformats.org/officeDocument/2006/relationships/hyperlink" Target="mailto:thierry.dardeau@engie.com" TargetMode="External"/><Relationship Id="rId5" Type="http://schemas.openxmlformats.org/officeDocument/2006/relationships/hyperlink" Target="mailto:edouard.sauvage@engie.com" TargetMode="External"/><Relationship Id="rId15" Type="http://schemas.openxmlformats.org/officeDocument/2006/relationships/hyperlink" Target="mailto:adeel.khan@engie.com" TargetMode="External"/><Relationship Id="rId23" Type="http://schemas.openxmlformats.org/officeDocument/2006/relationships/hyperlink" Target="mailto:Adrien.ruau@engie.com" TargetMode="External"/><Relationship Id="rId28" Type="http://schemas.openxmlformats.org/officeDocument/2006/relationships/hyperlink" Target="mailto:Ali.bhatti@engie.con" TargetMode="External"/><Relationship Id="rId36" Type="http://schemas.openxmlformats.org/officeDocument/2006/relationships/hyperlink" Target="mailto:cedric.calarnou@engie.com" TargetMode="External"/><Relationship Id="rId49" Type="http://schemas.openxmlformats.org/officeDocument/2006/relationships/hyperlink" Target="mailto:matthieu.vanbockstael@engie.com" TargetMode="External"/><Relationship Id="rId10" Type="http://schemas.openxmlformats.org/officeDocument/2006/relationships/hyperlink" Target="mailto:yves.legelard@engie.com" TargetMode="External"/><Relationship Id="rId19" Type="http://schemas.openxmlformats.org/officeDocument/2006/relationships/hyperlink" Target="mailto:cyril.audousset@engie.com" TargetMode="External"/><Relationship Id="rId31" Type="http://schemas.openxmlformats.org/officeDocument/2006/relationships/hyperlink" Target="mailto:emmanuelle.boulic@engie.com" TargetMode="External"/><Relationship Id="rId44" Type="http://schemas.openxmlformats.org/officeDocument/2006/relationships/hyperlink" Target="mailto:jean-noel.gouillou@engie.com" TargetMode="External"/><Relationship Id="rId52" Type="http://schemas.openxmlformats.org/officeDocument/2006/relationships/hyperlink" Target="mailto:olivier.monbaillu@engie.com" TargetMode="External"/><Relationship Id="rId4" Type="http://schemas.openxmlformats.org/officeDocument/2006/relationships/hyperlink" Target="mailto:cecile.previeu@engie.com" TargetMode="External"/><Relationship Id="rId9" Type="http://schemas.openxmlformats.org/officeDocument/2006/relationships/hyperlink" Target="mailto:philippe.vantroeye@tractebel.engie.com" TargetMode="External"/><Relationship Id="rId14" Type="http://schemas.openxmlformats.org/officeDocument/2006/relationships/hyperlink" Target="mailto:claire.waysand@engie.com" TargetMode="External"/><Relationship Id="rId22" Type="http://schemas.openxmlformats.org/officeDocument/2006/relationships/hyperlink" Target="mailto:nazmeen.bux@engie.com" TargetMode="External"/><Relationship Id="rId27" Type="http://schemas.openxmlformats.org/officeDocument/2006/relationships/hyperlink" Target="mailto:joseph.degrazia@engie.com" TargetMode="External"/><Relationship Id="rId30" Type="http://schemas.openxmlformats.org/officeDocument/2006/relationships/hyperlink" Target="mailto:cecile.lalouette@engie.com" TargetMode="External"/><Relationship Id="rId35" Type="http://schemas.openxmlformats.org/officeDocument/2006/relationships/hyperlink" Target="mailto:sophie.talma@engie.com" TargetMode="External"/><Relationship Id="rId43" Type="http://schemas.openxmlformats.org/officeDocument/2006/relationships/hyperlink" Target="mailto:isabelle.soide@engie.com" TargetMode="External"/><Relationship Id="rId48" Type="http://schemas.openxmlformats.org/officeDocument/2006/relationships/hyperlink" Target="mailto:marc.guijarro@engie.com" TargetMode="External"/><Relationship Id="rId8" Type="http://schemas.openxmlformats.org/officeDocument/2006/relationships/hyperlink" Target="mailto:thierry.saegeman@engie.com" TargetMode="External"/><Relationship Id="rId51" Type="http://schemas.openxmlformats.org/officeDocument/2006/relationships/hyperlink" Target="mailto:olivier.dalphinet@engie.com" TargetMode="External"/><Relationship Id="rId3" Type="http://schemas.openxmlformats.org/officeDocument/2006/relationships/hyperlink" Target="mailto:paulo.almirante@engie.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058B0-8A91-4380-AE20-44471D478C93}">
  <sheetPr codeName="Feuil1">
    <tabColor theme="7" tint="0.79998168889431442"/>
  </sheetPr>
  <dimension ref="B1:K149"/>
  <sheetViews>
    <sheetView showGridLines="0" tabSelected="1" zoomScale="80" zoomScaleNormal="80" workbookViewId="0">
      <selection activeCell="F8" sqref="F8"/>
    </sheetView>
  </sheetViews>
  <sheetFormatPr baseColWidth="10" defaultColWidth="10.796875" defaultRowHeight="13.15"/>
  <cols>
    <col min="1" max="2" width="2.265625" style="52" customWidth="1"/>
    <col min="3" max="3" width="41.33203125" style="52" customWidth="1"/>
    <col min="4" max="4" width="38.796875" style="52" bestFit="1" customWidth="1"/>
    <col min="5" max="5" width="38.796875" style="52" customWidth="1"/>
    <col min="6" max="6" width="37.59765625" style="52" customWidth="1"/>
    <col min="7" max="7" width="15.265625" style="52" bestFit="1" customWidth="1"/>
    <col min="8" max="8" width="5.06640625" style="49" customWidth="1"/>
    <col min="9" max="9" width="13.796875" style="50" customWidth="1"/>
    <col min="10" max="10" width="2.265625" style="50" customWidth="1"/>
    <col min="11" max="11" width="21.265625" style="51" customWidth="1"/>
    <col min="12" max="16384" width="10.796875" style="52"/>
  </cols>
  <sheetData>
    <row r="1" spans="2:11" s="43" customFormat="1">
      <c r="B1" s="46"/>
      <c r="H1" s="44"/>
      <c r="I1" s="45"/>
      <c r="J1" s="47"/>
      <c r="K1" s="45"/>
    </row>
    <row r="2" spans="2:11">
      <c r="B2" s="48"/>
      <c r="C2" s="46"/>
      <c r="D2" s="46"/>
      <c r="E2" s="46"/>
      <c r="F2" s="46"/>
      <c r="G2" s="46"/>
      <c r="H2" s="49" t="s">
        <v>1</v>
      </c>
    </row>
    <row r="3" spans="2:11">
      <c r="C3" s="77" t="s">
        <v>0</v>
      </c>
      <c r="D3" s="78"/>
      <c r="E3" s="78"/>
      <c r="F3" s="78"/>
      <c r="G3" s="79"/>
      <c r="I3" s="53"/>
      <c r="J3" s="53"/>
    </row>
    <row r="4" spans="2:11">
      <c r="C4" s="54" t="s">
        <v>2</v>
      </c>
      <c r="D4" s="55" t="s">
        <v>407</v>
      </c>
      <c r="E4" s="55" t="s">
        <v>422</v>
      </c>
      <c r="F4" s="82"/>
      <c r="G4" s="83"/>
      <c r="I4" s="53"/>
      <c r="J4" s="53"/>
    </row>
    <row r="5" spans="2:11">
      <c r="C5" s="54" t="s">
        <v>417</v>
      </c>
      <c r="D5" s="55" t="s">
        <v>418</v>
      </c>
      <c r="E5" s="55" t="s">
        <v>423</v>
      </c>
      <c r="F5" s="82"/>
      <c r="G5" s="83"/>
    </row>
    <row r="6" spans="2:11">
      <c r="C6" s="56" t="s">
        <v>3</v>
      </c>
      <c r="D6" s="39" t="s">
        <v>408</v>
      </c>
      <c r="E6" s="39" t="s">
        <v>424</v>
      </c>
      <c r="F6" s="82"/>
      <c r="G6" s="83"/>
      <c r="I6" s="57"/>
    </row>
    <row r="7" spans="2:11">
      <c r="C7" s="56" t="s">
        <v>4</v>
      </c>
      <c r="D7" s="39" t="s">
        <v>409</v>
      </c>
      <c r="E7" s="39" t="s">
        <v>425</v>
      </c>
      <c r="F7" s="82"/>
      <c r="G7" s="83"/>
      <c r="I7" s="57" t="s">
        <v>1</v>
      </c>
      <c r="K7" s="40"/>
    </row>
    <row r="8" spans="2:11">
      <c r="C8" s="75"/>
      <c r="D8" s="76"/>
      <c r="E8" s="76"/>
      <c r="F8" s="74">
        <v>1200000</v>
      </c>
      <c r="G8" s="65" t="e" vm="1">
        <v>#VALUE!</v>
      </c>
      <c r="I8" s="63"/>
      <c r="J8" s="58"/>
      <c r="K8" s="59"/>
    </row>
    <row r="9" spans="2:11">
      <c r="C9" s="56" t="s">
        <v>5</v>
      </c>
      <c r="D9" s="56" t="s">
        <v>410</v>
      </c>
      <c r="E9" s="56" t="s">
        <v>426</v>
      </c>
      <c r="F9" s="68">
        <v>0</v>
      </c>
      <c r="G9" s="42" t="s">
        <v>1</v>
      </c>
      <c r="I9" s="57" t="s">
        <v>1</v>
      </c>
    </row>
    <row r="10" spans="2:11">
      <c r="C10" s="56" t="s">
        <v>6</v>
      </c>
      <c r="D10" s="56" t="s">
        <v>411</v>
      </c>
      <c r="E10" s="56" t="s">
        <v>427</v>
      </c>
      <c r="F10" s="68">
        <v>0</v>
      </c>
      <c r="G10" s="38"/>
      <c r="I10" s="57"/>
    </row>
    <row r="11" spans="2:11">
      <c r="C11" s="56" t="s">
        <v>7</v>
      </c>
      <c r="D11" s="56" t="s">
        <v>412</v>
      </c>
      <c r="E11" s="56" t="s">
        <v>428</v>
      </c>
      <c r="F11" s="68">
        <v>0</v>
      </c>
      <c r="G11" s="38"/>
      <c r="I11" s="57"/>
    </row>
    <row r="12" spans="2:11">
      <c r="C12" s="56" t="s">
        <v>8</v>
      </c>
      <c r="D12" s="39" t="s">
        <v>413</v>
      </c>
      <c r="E12" s="39" t="s">
        <v>429</v>
      </c>
      <c r="F12" s="80"/>
      <c r="G12" s="81"/>
      <c r="I12" s="57"/>
    </row>
    <row r="13" spans="2:11">
      <c r="C13" s="56" t="s">
        <v>9</v>
      </c>
      <c r="D13" s="39" t="s">
        <v>414</v>
      </c>
      <c r="E13" s="39" t="s">
        <v>430</v>
      </c>
      <c r="F13" s="80"/>
      <c r="G13" s="81"/>
      <c r="I13" s="57"/>
    </row>
    <row r="14" spans="2:11">
      <c r="C14" s="56" t="s">
        <v>10</v>
      </c>
      <c r="D14" s="39" t="s">
        <v>415</v>
      </c>
      <c r="E14" s="39" t="s">
        <v>431</v>
      </c>
      <c r="F14" s="84"/>
      <c r="G14" s="85"/>
    </row>
    <row r="16" spans="2:11">
      <c r="I16" s="61" t="s">
        <v>1</v>
      </c>
    </row>
    <row r="17" spans="9:9">
      <c r="I17" s="62" t="s">
        <v>1</v>
      </c>
    </row>
    <row r="18" spans="9:9">
      <c r="I18" s="62" t="s">
        <v>1</v>
      </c>
    </row>
    <row r="19" spans="9:9">
      <c r="I19" s="62" t="s">
        <v>1</v>
      </c>
    </row>
    <row r="22" spans="9:9">
      <c r="I22" s="62" t="s">
        <v>1</v>
      </c>
    </row>
    <row r="23" spans="9:9">
      <c r="I23" s="62" t="s">
        <v>1</v>
      </c>
    </row>
    <row r="24" spans="9:9">
      <c r="I24" s="62" t="s">
        <v>1</v>
      </c>
    </row>
    <row r="25" spans="9:9">
      <c r="I25" s="62" t="s">
        <v>1</v>
      </c>
    </row>
    <row r="146" spans="3:3" ht="196.9">
      <c r="C146" s="60" t="s">
        <v>420</v>
      </c>
    </row>
    <row r="149" spans="3:3" ht="65.650000000000006">
      <c r="C149" s="60" t="s">
        <v>416</v>
      </c>
    </row>
  </sheetData>
  <sheetProtection selectLockedCells="1"/>
  <mergeCells count="8">
    <mergeCell ref="C3:G3"/>
    <mergeCell ref="F12:G12"/>
    <mergeCell ref="F6:G6"/>
    <mergeCell ref="F7:G7"/>
    <mergeCell ref="F14:G14"/>
    <mergeCell ref="F13:G13"/>
    <mergeCell ref="F4:G4"/>
    <mergeCell ref="F5:G5"/>
  </mergeCells>
  <dataValidations count="1">
    <dataValidation type="list" allowBlank="1" showInputMessage="1" showErrorMessage="1" sqref="F14:G14" xr:uid="{EDD51742-CE29-4B03-B049-944E03B994C3}">
      <formula1>#REF!</formula1>
    </dataValidation>
  </dataValidations>
  <pageMargins left="0.7" right="0.7" top="0.75" bottom="0.75" header="0.3" footer="0.3"/>
  <pageSetup paperSize="9" orientation="portrait" verticalDpi="90" r:id="rId1"/>
  <extLst>
    <ext xmlns:x14="http://schemas.microsoft.com/office/spreadsheetml/2009/9/main" uri="{CCE6A557-97BC-4b89-ADB6-D9C93CAAB3DF}">
      <x14:dataValidations xmlns:xm="http://schemas.microsoft.com/office/excel/2006/main" count="1">
        <x14:dataValidation type="list" allowBlank="1" showInputMessage="1" showErrorMessage="1" xr:uid="{85B728BC-CCD7-4C7E-9338-52C2F950EB36}">
          <x14:formula1>
            <xm:f>CURRENCY!$C$3:$C$20</xm:f>
          </x14:formula1>
          <xm:sqref>G8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911E4-95B0-4885-B4DC-13E36577704B}">
  <sheetPr>
    <tabColor theme="7" tint="0.79998168889431442"/>
  </sheetPr>
  <dimension ref="B1:I30"/>
  <sheetViews>
    <sheetView workbookViewId="0">
      <selection activeCell="K14" sqref="K14"/>
    </sheetView>
  </sheetViews>
  <sheetFormatPr baseColWidth="10" defaultRowHeight="14.25"/>
  <cols>
    <col min="2" max="2" width="20.19921875" bestFit="1" customWidth="1"/>
    <col min="3" max="3" width="17.33203125" bestFit="1" customWidth="1"/>
    <col min="4" max="4" width="14.33203125" customWidth="1"/>
    <col min="5" max="5" width="10.6640625" style="66"/>
    <col min="6" max="6" width="12.9296875" style="66" bestFit="1" customWidth="1"/>
    <col min="7" max="7" width="13.796875" bestFit="1" customWidth="1"/>
  </cols>
  <sheetData>
    <row r="1" spans="2:9" ht="14.65" thickBot="1">
      <c r="C1" s="97" t="s">
        <v>1059</v>
      </c>
      <c r="D1" s="98">
        <f>Summary!F8</f>
        <v>1200000</v>
      </c>
      <c r="F1" s="66" t="s">
        <v>1051</v>
      </c>
      <c r="G1" t="s">
        <v>1052</v>
      </c>
      <c r="I1" t="s">
        <v>1042</v>
      </c>
    </row>
    <row r="2" spans="2:9">
      <c r="D2" s="72"/>
    </row>
    <row r="3" spans="2:9">
      <c r="C3" t="s">
        <v>1060</v>
      </c>
      <c r="D3" s="66" t="s">
        <v>1041</v>
      </c>
      <c r="E3" s="66" t="s">
        <v>447</v>
      </c>
      <c r="F3" s="66" t="s">
        <v>1</v>
      </c>
    </row>
    <row r="4" spans="2:9">
      <c r="B4" t="s">
        <v>1047</v>
      </c>
      <c r="C4" t="e" vm="2">
        <v>#VALUE!</v>
      </c>
      <c r="D4" s="69" cm="1">
        <f t="array" ref="D4">1/_FV(C4,"Prix")</f>
        <v>4.0080160320641278</v>
      </c>
      <c r="E4" s="67">
        <f>1/D4</f>
        <v>0.24950000000000003</v>
      </c>
      <c r="F4" s="73">
        <f>$D$1</f>
        <v>1200000</v>
      </c>
      <c r="G4" s="70">
        <f>F4*E4</f>
        <v>299400.00000000006</v>
      </c>
    </row>
    <row r="5" spans="2:9">
      <c r="B5" t="s">
        <v>1045</v>
      </c>
      <c r="C5" t="e" vm="3">
        <v>#VALUE!</v>
      </c>
      <c r="D5" s="69" cm="1">
        <f t="array" ref="D5">1/_FV(C5,"Prix")</f>
        <v>1.0908694229300753</v>
      </c>
      <c r="E5" s="67">
        <f>1/D5</f>
        <v>0.91669999999999996</v>
      </c>
      <c r="F5" s="73">
        <f t="shared" ref="F5:F21" si="0">$D$1</f>
        <v>1200000</v>
      </c>
      <c r="G5" s="70">
        <f>F5*E5</f>
        <v>1100040</v>
      </c>
    </row>
    <row r="6" spans="2:9">
      <c r="B6" t="s">
        <v>436</v>
      </c>
      <c r="C6" t="e" vm="4">
        <v>#VALUE!</v>
      </c>
      <c r="D6" s="69" cm="1">
        <f t="array" ref="D6">1/_FV(C6,"Prix")</f>
        <v>15.974440894568689</v>
      </c>
      <c r="E6" s="67">
        <f t="shared" ref="E6:E21" si="1">1/D6</f>
        <v>6.2600000000000003E-2</v>
      </c>
      <c r="F6" s="73">
        <f t="shared" si="0"/>
        <v>1200000</v>
      </c>
      <c r="G6" s="70">
        <f t="shared" ref="G6:G17" si="2">F6*E6</f>
        <v>75120</v>
      </c>
    </row>
    <row r="7" spans="2:9">
      <c r="B7" t="s">
        <v>1044</v>
      </c>
      <c r="C7" t="e" vm="5">
        <v>#VALUE!</v>
      </c>
      <c r="D7" s="69" cm="1">
        <f t="array" ref="D7">1/_FV(C7,"Prix")</f>
        <v>123.30456226880396</v>
      </c>
      <c r="E7" s="67">
        <f t="shared" si="1"/>
        <v>8.1099999999999992E-3</v>
      </c>
      <c r="F7" s="73">
        <f t="shared" si="0"/>
        <v>1200000</v>
      </c>
      <c r="G7" s="70">
        <f t="shared" si="2"/>
        <v>9731.9999999999982</v>
      </c>
    </row>
    <row r="8" spans="2:9">
      <c r="B8" t="s">
        <v>1043</v>
      </c>
      <c r="C8" t="e" vm="6">
        <v>#VALUE!</v>
      </c>
      <c r="D8" s="69" cm="1">
        <f t="array" ref="D8">1/_FV(C8,"Prix")</f>
        <v>1.4671361502347418</v>
      </c>
      <c r="E8" s="67">
        <f t="shared" si="1"/>
        <v>0.68159999999999998</v>
      </c>
      <c r="F8" s="73">
        <f t="shared" si="0"/>
        <v>1200000</v>
      </c>
      <c r="G8" s="70">
        <f t="shared" si="2"/>
        <v>817920</v>
      </c>
    </row>
    <row r="9" spans="2:9">
      <c r="B9" t="s">
        <v>1050</v>
      </c>
      <c r="C9" t="e" vm="7">
        <v>#VALUE!</v>
      </c>
      <c r="D9" s="69" cm="1">
        <f t="array" ref="D9">1/_FV(C9,"Prix")</f>
        <v>880.28169014084506</v>
      </c>
      <c r="E9" s="67">
        <f t="shared" si="1"/>
        <v>1.1360000000000001E-3</v>
      </c>
      <c r="F9" s="73">
        <f t="shared" si="0"/>
        <v>1200000</v>
      </c>
      <c r="G9" s="70">
        <f t="shared" si="2"/>
        <v>1363.2</v>
      </c>
    </row>
    <row r="10" spans="2:9">
      <c r="B10" s="92" t="s">
        <v>545</v>
      </c>
      <c r="C10" s="92" t="e" vm="1">
        <v>#VALUE!</v>
      </c>
      <c r="D10" s="93" cm="1">
        <f t="array" ref="D10">1/_FV(C10,"Prix")</f>
        <v>1.3691128148959473</v>
      </c>
      <c r="E10" s="94">
        <f t="shared" si="1"/>
        <v>0.73040000000000005</v>
      </c>
      <c r="F10" s="95">
        <f t="shared" si="0"/>
        <v>1200000</v>
      </c>
      <c r="G10" s="96">
        <f t="shared" si="2"/>
        <v>876480.00000000012</v>
      </c>
    </row>
    <row r="11" spans="2:9">
      <c r="B11" t="s">
        <v>1046</v>
      </c>
      <c r="C11" t="e" vm="8">
        <v>#VALUE!</v>
      </c>
      <c r="D11" s="69" cm="1">
        <f t="array" ref="D11">1/_FV(C11,"Prix")</f>
        <v>6.9492703266157054</v>
      </c>
      <c r="E11" s="67">
        <f t="shared" si="1"/>
        <v>0.1439</v>
      </c>
      <c r="F11" s="73">
        <f t="shared" si="0"/>
        <v>1200000</v>
      </c>
      <c r="G11" s="70">
        <f t="shared" si="2"/>
        <v>172680</v>
      </c>
    </row>
    <row r="12" spans="2:9">
      <c r="B12" t="s">
        <v>601</v>
      </c>
      <c r="C12" t="e" vm="9">
        <v>#VALUE!</v>
      </c>
      <c r="D12" s="69" cm="1">
        <f t="array" ref="D12">1/_FV(C12,"Prix")</f>
        <v>7.4404761904761907</v>
      </c>
      <c r="E12" s="67">
        <f t="shared" si="1"/>
        <v>0.13439999999999999</v>
      </c>
      <c r="F12" s="73">
        <f t="shared" si="0"/>
        <v>1200000</v>
      </c>
      <c r="G12" s="70">
        <f t="shared" si="2"/>
        <v>161280</v>
      </c>
    </row>
    <row r="13" spans="2:9">
      <c r="B13" t="s">
        <v>589</v>
      </c>
      <c r="C13" t="e" vm="10">
        <v>#VALUE!</v>
      </c>
      <c r="D13" s="69" cm="1">
        <f t="array" ref="D13">1/_FV(C13,"Prix")</f>
        <v>7.5642965204235999</v>
      </c>
      <c r="E13" s="67">
        <f t="shared" si="1"/>
        <v>0.13220000000000001</v>
      </c>
      <c r="F13" s="73">
        <f t="shared" si="0"/>
        <v>1200000</v>
      </c>
      <c r="G13" s="70">
        <f t="shared" si="2"/>
        <v>158640</v>
      </c>
    </row>
    <row r="14" spans="2:9">
      <c r="B14" t="s">
        <v>1048</v>
      </c>
      <c r="C14" t="e" vm="11">
        <v>#VALUE!</v>
      </c>
      <c r="D14" s="69" cm="1">
        <f t="array" ref="D14">1/_FV(C14,"Prix")</f>
        <v>20.120724346076457</v>
      </c>
      <c r="E14" s="67">
        <f t="shared" si="1"/>
        <v>4.9700000000000001E-2</v>
      </c>
      <c r="F14" s="73">
        <f t="shared" si="0"/>
        <v>1200000</v>
      </c>
      <c r="G14" s="70">
        <f t="shared" si="2"/>
        <v>59640</v>
      </c>
    </row>
    <row r="15" spans="2:9">
      <c r="B15" t="s">
        <v>874</v>
      </c>
      <c r="C15" t="e" vm="12">
        <v>#VALUE!</v>
      </c>
      <c r="D15" s="69" cm="1">
        <f t="array" ref="D15">1/_FV(C15,"Prix")</f>
        <v>4.9480455220188029</v>
      </c>
      <c r="E15" s="67">
        <f t="shared" si="1"/>
        <v>0.20209999999999997</v>
      </c>
      <c r="F15" s="73">
        <f t="shared" si="0"/>
        <v>1200000</v>
      </c>
      <c r="G15" s="70">
        <f t="shared" si="2"/>
        <v>242519.99999999997</v>
      </c>
    </row>
    <row r="16" spans="2:9">
      <c r="B16" t="s">
        <v>1049</v>
      </c>
      <c r="C16" t="e" vm="13">
        <v>#VALUE!</v>
      </c>
      <c r="D16" s="69" cm="1">
        <f t="array" ref="D16">1/_FV(C16,"Prix")</f>
        <v>0.33280085197018106</v>
      </c>
      <c r="E16" s="67">
        <f t="shared" si="1"/>
        <v>3.0047999999999999</v>
      </c>
      <c r="F16" s="73">
        <f t="shared" si="0"/>
        <v>1200000</v>
      </c>
      <c r="G16" s="70">
        <f t="shared" si="2"/>
        <v>3605760</v>
      </c>
    </row>
    <row r="17" spans="2:7">
      <c r="B17" t="s">
        <v>858</v>
      </c>
      <c r="C17" t="e" vm="14">
        <v>#VALUE!</v>
      </c>
      <c r="D17" s="69" cm="1">
        <f t="array" ref="D17">1/_FV(C17,"Prix")</f>
        <v>4.0749796251018742</v>
      </c>
      <c r="E17" s="67">
        <f t="shared" si="1"/>
        <v>0.24540000000000001</v>
      </c>
      <c r="F17" s="73">
        <f t="shared" si="0"/>
        <v>1200000</v>
      </c>
      <c r="G17" s="70">
        <f t="shared" si="2"/>
        <v>294480</v>
      </c>
    </row>
    <row r="18" spans="2:7">
      <c r="B18" t="s">
        <v>1053</v>
      </c>
      <c r="C18" t="e" vm="15">
        <v>#VALUE!</v>
      </c>
      <c r="D18" s="69" cm="1">
        <f t="array" ref="D18">1/_FV(C18,"Prix")</f>
        <v>4.6446818392940088</v>
      </c>
      <c r="E18" s="67">
        <f t="shared" si="1"/>
        <v>0.21529999999999999</v>
      </c>
      <c r="F18" s="73">
        <f t="shared" si="0"/>
        <v>1200000</v>
      </c>
      <c r="G18" s="70">
        <f t="shared" ref="G18" si="3">F18*E18</f>
        <v>258360</v>
      </c>
    </row>
    <row r="19" spans="2:7">
      <c r="B19" t="s">
        <v>1054</v>
      </c>
      <c r="C19" t="e" vm="16">
        <v>#VALUE!</v>
      </c>
      <c r="D19" s="69" cm="1">
        <f t="array" ref="D19">1/_FV(C19,"Prix")</f>
        <v>10.309278350515463</v>
      </c>
      <c r="E19" s="67">
        <f t="shared" si="1"/>
        <v>9.7000000000000017E-2</v>
      </c>
      <c r="F19" s="73">
        <f t="shared" si="0"/>
        <v>1200000</v>
      </c>
      <c r="G19" s="70">
        <f t="shared" ref="G19:G21" si="4">F19*E19</f>
        <v>116400.00000000001</v>
      </c>
    </row>
    <row r="20" spans="2:7">
      <c r="B20" t="s">
        <v>1055</v>
      </c>
      <c r="C20" t="e" vm="17">
        <v>#VALUE!</v>
      </c>
      <c r="D20" s="69" cm="1">
        <f t="array" ref="D20">1/_FV(C20,"Prix")</f>
        <v>1.4777597162701346</v>
      </c>
      <c r="E20" s="67">
        <f t="shared" si="1"/>
        <v>0.67669999999999997</v>
      </c>
      <c r="F20" s="73">
        <f t="shared" si="0"/>
        <v>1200000</v>
      </c>
      <c r="G20" s="70">
        <f t="shared" si="4"/>
        <v>812040</v>
      </c>
    </row>
    <row r="21" spans="2:7">
      <c r="B21" t="s">
        <v>990</v>
      </c>
      <c r="C21" t="e" vm="18">
        <v>#VALUE!</v>
      </c>
      <c r="D21" s="69" cm="1">
        <f t="array" ref="D21">1/_FV(C21,"Prix")</f>
        <v>3.2435939020434641</v>
      </c>
      <c r="E21" s="67">
        <f t="shared" si="1"/>
        <v>0.30830000000000002</v>
      </c>
      <c r="F21" s="73">
        <f t="shared" si="0"/>
        <v>1200000</v>
      </c>
      <c r="G21" s="70">
        <f t="shared" si="4"/>
        <v>369960</v>
      </c>
    </row>
    <row r="22" spans="2:7">
      <c r="C22" s="64"/>
    </row>
    <row r="23" spans="2:7">
      <c r="C23" s="64"/>
    </row>
    <row r="24" spans="2:7">
      <c r="C24" s="64"/>
    </row>
    <row r="25" spans="2:7">
      <c r="C25" s="64"/>
    </row>
    <row r="26" spans="2:7">
      <c r="C26" s="64"/>
    </row>
    <row r="27" spans="2:7">
      <c r="C27" s="64"/>
    </row>
    <row r="28" spans="2:7">
      <c r="C28" s="64"/>
    </row>
    <row r="29" spans="2:7">
      <c r="C29" s="64"/>
    </row>
    <row r="30" spans="2:7">
      <c r="C30" s="64"/>
    </row>
  </sheetData>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12728-8EA2-4DBC-90B4-724A18E3038E}">
  <dimension ref="A1:C269"/>
  <sheetViews>
    <sheetView workbookViewId="0">
      <selection activeCell="B18" sqref="B18"/>
    </sheetView>
  </sheetViews>
  <sheetFormatPr baseColWidth="10" defaultRowHeight="14.25"/>
  <cols>
    <col min="1" max="1" width="62.3984375" bestFit="1" customWidth="1"/>
    <col min="2" max="2" width="40.19921875" bestFit="1" customWidth="1"/>
  </cols>
  <sheetData>
    <row r="1" spans="1:3">
      <c r="A1" s="71" t="s">
        <v>1056</v>
      </c>
      <c r="B1" s="71" t="s">
        <v>1057</v>
      </c>
      <c r="C1" s="71" t="s">
        <v>1058</v>
      </c>
    </row>
    <row r="2" spans="1:3">
      <c r="A2" s="71" t="s">
        <v>1005</v>
      </c>
      <c r="B2" s="71" t="s">
        <v>1006</v>
      </c>
      <c r="C2" s="71" t="s">
        <v>1007</v>
      </c>
    </row>
    <row r="3" spans="1:3">
      <c r="A3" s="71" t="s">
        <v>433</v>
      </c>
      <c r="B3" s="71" t="s">
        <v>434</v>
      </c>
      <c r="C3" s="71" t="s">
        <v>435</v>
      </c>
    </row>
    <row r="4" spans="1:3">
      <c r="A4" s="71" t="s">
        <v>439</v>
      </c>
      <c r="B4" s="71" t="s">
        <v>440</v>
      </c>
      <c r="C4" s="71" t="s">
        <v>441</v>
      </c>
    </row>
    <row r="5" spans="1:3">
      <c r="A5" s="71" t="s">
        <v>464</v>
      </c>
      <c r="B5" s="71" t="s">
        <v>465</v>
      </c>
      <c r="C5" s="71" t="s">
        <v>466</v>
      </c>
    </row>
    <row r="6" spans="1:3">
      <c r="A6" s="71" t="s">
        <v>597</v>
      </c>
      <c r="B6" s="71" t="s">
        <v>598</v>
      </c>
      <c r="C6" s="71" t="s">
        <v>599</v>
      </c>
    </row>
    <row r="7" spans="1:3">
      <c r="A7" s="71" t="s">
        <v>924</v>
      </c>
      <c r="B7" s="71" t="s">
        <v>598</v>
      </c>
      <c r="C7" s="71" t="s">
        <v>599</v>
      </c>
    </row>
    <row r="8" spans="1:3">
      <c r="A8" s="71" t="s">
        <v>449</v>
      </c>
      <c r="B8" s="71" t="s">
        <v>450</v>
      </c>
      <c r="C8" s="71" t="s">
        <v>451</v>
      </c>
    </row>
    <row r="9" spans="1:3">
      <c r="A9" s="71" t="s">
        <v>461</v>
      </c>
      <c r="B9" s="71" t="s">
        <v>462</v>
      </c>
      <c r="C9" s="71" t="s">
        <v>463</v>
      </c>
    </row>
    <row r="10" spans="1:3" ht="13.9" customHeight="1">
      <c r="A10" s="71" t="s">
        <v>470</v>
      </c>
      <c r="B10" s="71" t="s">
        <v>471</v>
      </c>
      <c r="C10" s="71" t="s">
        <v>472</v>
      </c>
    </row>
    <row r="11" spans="1:3">
      <c r="A11" s="71" t="s">
        <v>563</v>
      </c>
      <c r="B11" s="71" t="s">
        <v>564</v>
      </c>
      <c r="C11" s="71" t="s">
        <v>472</v>
      </c>
    </row>
    <row r="12" spans="1:3">
      <c r="A12" s="71" t="s">
        <v>1036</v>
      </c>
      <c r="B12" s="71" t="s">
        <v>564</v>
      </c>
      <c r="C12" s="71" t="s">
        <v>472</v>
      </c>
    </row>
    <row r="13" spans="1:3">
      <c r="A13" s="71" t="s">
        <v>1037</v>
      </c>
      <c r="B13" s="71" t="s">
        <v>564</v>
      </c>
      <c r="C13" s="71" t="s">
        <v>472</v>
      </c>
    </row>
    <row r="14" spans="1:3">
      <c r="A14" s="71" t="s">
        <v>681</v>
      </c>
      <c r="B14" s="71" t="s">
        <v>564</v>
      </c>
      <c r="C14" s="71" t="s">
        <v>472</v>
      </c>
    </row>
    <row r="15" spans="1:3">
      <c r="A15" s="71" t="s">
        <v>728</v>
      </c>
      <c r="B15" s="71" t="s">
        <v>564</v>
      </c>
      <c r="C15" s="71" t="s">
        <v>472</v>
      </c>
    </row>
    <row r="16" spans="1:3">
      <c r="A16" s="71" t="s">
        <v>812</v>
      </c>
      <c r="B16" s="71" t="s">
        <v>564</v>
      </c>
      <c r="C16" s="71" t="s">
        <v>472</v>
      </c>
    </row>
    <row r="17" spans="1:3">
      <c r="A17" s="71" t="s">
        <v>999</v>
      </c>
      <c r="B17" s="71" t="s">
        <v>1000</v>
      </c>
      <c r="C17" s="71" t="s">
        <v>472</v>
      </c>
    </row>
    <row r="18" spans="1:3">
      <c r="A18" s="71" t="s">
        <v>467</v>
      </c>
      <c r="B18" s="71" t="s">
        <v>468</v>
      </c>
      <c r="C18" s="71" t="s">
        <v>469</v>
      </c>
    </row>
    <row r="19" spans="1:3">
      <c r="A19" s="71" t="s">
        <v>474</v>
      </c>
      <c r="B19" s="71" t="s">
        <v>475</v>
      </c>
      <c r="C19" s="71" t="s">
        <v>476</v>
      </c>
    </row>
    <row r="20" spans="1:3">
      <c r="A20" s="71" t="s">
        <v>513</v>
      </c>
      <c r="B20" s="71" t="s">
        <v>514</v>
      </c>
      <c r="C20" s="71" t="s">
        <v>515</v>
      </c>
    </row>
    <row r="21" spans="1:3">
      <c r="A21" s="71" t="s">
        <v>486</v>
      </c>
      <c r="B21" s="71" t="s">
        <v>487</v>
      </c>
      <c r="C21" s="71" t="s">
        <v>488</v>
      </c>
    </row>
    <row r="22" spans="1:3">
      <c r="A22" s="71" t="s">
        <v>483</v>
      </c>
      <c r="B22" s="71" t="s">
        <v>484</v>
      </c>
      <c r="C22" s="71" t="s">
        <v>485</v>
      </c>
    </row>
    <row r="23" spans="1:3">
      <c r="A23" s="71" t="s">
        <v>528</v>
      </c>
      <c r="B23" s="71" t="s">
        <v>529</v>
      </c>
      <c r="C23" s="71" t="s">
        <v>530</v>
      </c>
    </row>
    <row r="24" spans="1:3">
      <c r="A24" s="71" t="s">
        <v>480</v>
      </c>
      <c r="B24" s="71" t="s">
        <v>481</v>
      </c>
      <c r="C24" s="71" t="s">
        <v>482</v>
      </c>
    </row>
    <row r="25" spans="1:3">
      <c r="A25" s="71" t="s">
        <v>533</v>
      </c>
      <c r="B25" s="71" t="s">
        <v>534</v>
      </c>
      <c r="C25" s="71" t="s">
        <v>535</v>
      </c>
    </row>
    <row r="26" spans="1:3">
      <c r="A26" s="71" t="s">
        <v>496</v>
      </c>
      <c r="B26" s="71" t="s">
        <v>497</v>
      </c>
      <c r="C26" s="71" t="s">
        <v>498</v>
      </c>
    </row>
    <row r="27" spans="1:3">
      <c r="A27" s="71" t="s">
        <v>522</v>
      </c>
      <c r="B27" s="71" t="s">
        <v>523</v>
      </c>
      <c r="C27" s="71" t="s">
        <v>524</v>
      </c>
    </row>
    <row r="28" spans="1:3">
      <c r="A28" s="71" t="s">
        <v>510</v>
      </c>
      <c r="B28" s="71" t="s">
        <v>511</v>
      </c>
      <c r="C28" s="71" t="s">
        <v>512</v>
      </c>
    </row>
    <row r="29" spans="1:3">
      <c r="A29" s="71" t="s">
        <v>507</v>
      </c>
      <c r="B29" s="71" t="s">
        <v>508</v>
      </c>
      <c r="C29" s="71" t="s">
        <v>509</v>
      </c>
    </row>
    <row r="30" spans="1:3">
      <c r="A30" s="71" t="s">
        <v>525</v>
      </c>
      <c r="B30" s="71" t="s">
        <v>526</v>
      </c>
      <c r="C30" s="71" t="s">
        <v>527</v>
      </c>
    </row>
    <row r="31" spans="1:3">
      <c r="A31" s="71" t="s">
        <v>477</v>
      </c>
      <c r="B31" s="71" t="s">
        <v>478</v>
      </c>
      <c r="C31" s="71" t="s">
        <v>479</v>
      </c>
    </row>
    <row r="32" spans="1:3">
      <c r="A32" s="71" t="s">
        <v>499</v>
      </c>
      <c r="B32" s="71" t="s">
        <v>500</v>
      </c>
      <c r="C32" s="71" t="s">
        <v>501</v>
      </c>
    </row>
    <row r="33" spans="1:3">
      <c r="A33" s="71" t="s">
        <v>516</v>
      </c>
      <c r="B33" s="71" t="s">
        <v>517</v>
      </c>
      <c r="C33" s="71" t="s">
        <v>518</v>
      </c>
    </row>
    <row r="34" spans="1:3">
      <c r="A34" s="71" t="s">
        <v>504</v>
      </c>
      <c r="B34" s="71" t="s">
        <v>505</v>
      </c>
      <c r="C34" s="71" t="s">
        <v>506</v>
      </c>
    </row>
    <row r="35" spans="1:3">
      <c r="A35" s="71" t="s">
        <v>490</v>
      </c>
      <c r="B35" s="71" t="s">
        <v>491</v>
      </c>
      <c r="C35" s="71" t="s">
        <v>492</v>
      </c>
    </row>
    <row r="36" spans="1:3">
      <c r="A36" s="71" t="s">
        <v>545</v>
      </c>
      <c r="B36" s="71" t="s">
        <v>546</v>
      </c>
      <c r="C36" s="71" t="s">
        <v>547</v>
      </c>
    </row>
    <row r="37" spans="1:3">
      <c r="A37" s="71" t="s">
        <v>573</v>
      </c>
      <c r="B37" s="71" t="s">
        <v>574</v>
      </c>
      <c r="C37" s="71" t="s">
        <v>575</v>
      </c>
    </row>
    <row r="38" spans="1:3">
      <c r="A38" s="71" t="s">
        <v>945</v>
      </c>
      <c r="B38" s="71" t="s">
        <v>946</v>
      </c>
      <c r="C38" s="71" t="s">
        <v>947</v>
      </c>
    </row>
    <row r="39" spans="1:3">
      <c r="A39" s="71" t="s">
        <v>751</v>
      </c>
      <c r="B39" s="71" t="s">
        <v>752</v>
      </c>
      <c r="C39" s="71" t="s">
        <v>753</v>
      </c>
    </row>
    <row r="40" spans="1:3">
      <c r="A40" s="71" t="s">
        <v>945</v>
      </c>
      <c r="B40" s="71" t="s">
        <v>948</v>
      </c>
      <c r="C40" s="71" t="s">
        <v>753</v>
      </c>
    </row>
    <row r="41" spans="1:3">
      <c r="A41" s="71" t="s">
        <v>945</v>
      </c>
      <c r="B41" s="71" t="s">
        <v>949</v>
      </c>
      <c r="C41" s="71" t="s">
        <v>950</v>
      </c>
    </row>
    <row r="42" spans="1:3">
      <c r="A42" s="71" t="s">
        <v>553</v>
      </c>
      <c r="B42" s="71" t="s">
        <v>554</v>
      </c>
      <c r="C42" s="71" t="s">
        <v>555</v>
      </c>
    </row>
    <row r="43" spans="1:3">
      <c r="A43" s="71" t="s">
        <v>556</v>
      </c>
      <c r="B43" s="71" t="s">
        <v>557</v>
      </c>
      <c r="C43" s="71" t="s">
        <v>558</v>
      </c>
    </row>
    <row r="44" spans="1:3">
      <c r="A44" s="71" t="s">
        <v>559</v>
      </c>
      <c r="B44" s="71" t="s">
        <v>560</v>
      </c>
      <c r="C44" s="71" t="s">
        <v>561</v>
      </c>
    </row>
    <row r="45" spans="1:3">
      <c r="A45" s="71" t="s">
        <v>565</v>
      </c>
      <c r="B45" s="71" t="s">
        <v>566</v>
      </c>
      <c r="C45" s="71" t="s">
        <v>567</v>
      </c>
    </row>
    <row r="46" spans="1:3">
      <c r="A46" s="71" t="s">
        <v>565</v>
      </c>
      <c r="B46" s="71" t="s">
        <v>568</v>
      </c>
      <c r="C46" s="71" t="s">
        <v>569</v>
      </c>
    </row>
    <row r="47" spans="1:3">
      <c r="A47" s="71" t="s">
        <v>586</v>
      </c>
      <c r="B47" s="71" t="s">
        <v>587</v>
      </c>
      <c r="C47" s="71" t="s">
        <v>588</v>
      </c>
    </row>
    <row r="48" spans="1:3">
      <c r="A48" s="71" t="s">
        <v>592</v>
      </c>
      <c r="B48" s="71" t="s">
        <v>593</v>
      </c>
      <c r="C48" s="71" t="s">
        <v>594</v>
      </c>
    </row>
    <row r="49" spans="1:3">
      <c r="A49" s="71" t="s">
        <v>592</v>
      </c>
      <c r="B49" s="71" t="s">
        <v>595</v>
      </c>
      <c r="C49" s="71" t="s">
        <v>596</v>
      </c>
    </row>
    <row r="50" spans="1:3">
      <c r="A50" s="71" t="s">
        <v>536</v>
      </c>
      <c r="B50" s="71" t="s">
        <v>537</v>
      </c>
      <c r="C50" s="71" t="s">
        <v>538</v>
      </c>
    </row>
    <row r="51" spans="1:3">
      <c r="A51" s="71" t="s">
        <v>888</v>
      </c>
      <c r="B51" s="71" t="s">
        <v>889</v>
      </c>
      <c r="C51" s="71" t="s">
        <v>890</v>
      </c>
    </row>
    <row r="52" spans="1:3">
      <c r="A52" s="71" t="s">
        <v>604</v>
      </c>
      <c r="B52" s="71" t="s">
        <v>605</v>
      </c>
      <c r="C52" s="71" t="s">
        <v>606</v>
      </c>
    </row>
    <row r="53" spans="1:3">
      <c r="A53" s="71" t="s">
        <v>601</v>
      </c>
      <c r="B53" s="71" t="s">
        <v>602</v>
      </c>
      <c r="C53" s="71" t="s">
        <v>603</v>
      </c>
    </row>
    <row r="54" spans="1:3">
      <c r="A54" s="71" t="s">
        <v>648</v>
      </c>
      <c r="B54" s="71" t="s">
        <v>602</v>
      </c>
      <c r="C54" s="71" t="s">
        <v>603</v>
      </c>
    </row>
    <row r="55" spans="1:3">
      <c r="A55" s="71" t="s">
        <v>682</v>
      </c>
      <c r="B55" s="71" t="s">
        <v>602</v>
      </c>
      <c r="C55" s="71" t="s">
        <v>603</v>
      </c>
    </row>
    <row r="56" spans="1:3">
      <c r="A56" s="71" t="s">
        <v>885</v>
      </c>
      <c r="B56" s="71" t="s">
        <v>886</v>
      </c>
      <c r="C56" s="71" t="s">
        <v>887</v>
      </c>
    </row>
    <row r="57" spans="1:3">
      <c r="A57" s="71" t="s">
        <v>442</v>
      </c>
      <c r="B57" s="71" t="s">
        <v>443</v>
      </c>
      <c r="C57" s="71" t="s">
        <v>444</v>
      </c>
    </row>
    <row r="58" spans="1:3">
      <c r="A58" s="71" t="s">
        <v>608</v>
      </c>
      <c r="B58" s="71" t="s">
        <v>609</v>
      </c>
      <c r="C58" s="71" t="s">
        <v>610</v>
      </c>
    </row>
    <row r="59" spans="1:3">
      <c r="A59" s="71" t="s">
        <v>614</v>
      </c>
      <c r="B59" s="71" t="s">
        <v>615</v>
      </c>
      <c r="C59" s="71" t="s">
        <v>616</v>
      </c>
    </row>
    <row r="60" spans="1:3">
      <c r="A60" s="71" t="s">
        <v>619</v>
      </c>
      <c r="B60" s="71" t="s">
        <v>620</v>
      </c>
      <c r="C60" s="71" t="s">
        <v>621</v>
      </c>
    </row>
    <row r="61" spans="1:3">
      <c r="A61" s="71" t="s">
        <v>445</v>
      </c>
      <c r="B61" s="71" t="s">
        <v>446</v>
      </c>
      <c r="C61" s="71" t="s">
        <v>447</v>
      </c>
    </row>
    <row r="62" spans="1:3">
      <c r="A62" s="71" t="s">
        <v>448</v>
      </c>
      <c r="B62" s="71" t="s">
        <v>446</v>
      </c>
      <c r="C62" s="71" t="s">
        <v>447</v>
      </c>
    </row>
    <row r="63" spans="1:3">
      <c r="A63" s="71" t="s">
        <v>473</v>
      </c>
      <c r="B63" s="71" t="s">
        <v>446</v>
      </c>
      <c r="C63" s="71" t="s">
        <v>447</v>
      </c>
    </row>
    <row r="64" spans="1:3">
      <c r="A64" s="71" t="s">
        <v>489</v>
      </c>
      <c r="B64" s="71" t="s">
        <v>446</v>
      </c>
      <c r="C64" s="71" t="s">
        <v>447</v>
      </c>
    </row>
    <row r="65" spans="1:3">
      <c r="A65" s="71" t="s">
        <v>562</v>
      </c>
      <c r="B65" s="71" t="s">
        <v>446</v>
      </c>
      <c r="C65" s="71" t="s">
        <v>447</v>
      </c>
    </row>
    <row r="66" spans="1:3">
      <c r="A66" s="71" t="s">
        <v>617</v>
      </c>
      <c r="B66" s="71" t="s">
        <v>446</v>
      </c>
      <c r="C66" s="71" t="s">
        <v>447</v>
      </c>
    </row>
    <row r="67" spans="1:3">
      <c r="A67" s="71" t="s">
        <v>618</v>
      </c>
      <c r="B67" s="71" t="s">
        <v>446</v>
      </c>
      <c r="C67" s="71" t="s">
        <v>447</v>
      </c>
    </row>
    <row r="68" spans="1:3">
      <c r="A68" s="71" t="s">
        <v>628</v>
      </c>
      <c r="B68" s="71" t="s">
        <v>446</v>
      </c>
      <c r="C68" s="71" t="s">
        <v>447</v>
      </c>
    </row>
    <row r="69" spans="1:3">
      <c r="A69" s="71" t="s">
        <v>632</v>
      </c>
      <c r="B69" s="71" t="s">
        <v>446</v>
      </c>
      <c r="C69" s="71" t="s">
        <v>447</v>
      </c>
    </row>
    <row r="70" spans="1:3">
      <c r="A70" s="71" t="s">
        <v>646</v>
      </c>
      <c r="B70" s="71" t="s">
        <v>446</v>
      </c>
      <c r="C70" s="71" t="s">
        <v>447</v>
      </c>
    </row>
    <row r="71" spans="1:3">
      <c r="A71" s="71" t="s">
        <v>649</v>
      </c>
      <c r="B71" s="71" t="s">
        <v>446</v>
      </c>
      <c r="C71" s="71" t="s">
        <v>447</v>
      </c>
    </row>
    <row r="72" spans="1:3">
      <c r="A72" s="71" t="s">
        <v>665</v>
      </c>
      <c r="B72" s="71" t="s">
        <v>446</v>
      </c>
      <c r="C72" s="71" t="s">
        <v>447</v>
      </c>
    </row>
    <row r="73" spans="1:3">
      <c r="A73" s="71" t="s">
        <v>689</v>
      </c>
      <c r="B73" s="71" t="s">
        <v>446</v>
      </c>
      <c r="C73" s="71" t="s">
        <v>447</v>
      </c>
    </row>
    <row r="74" spans="1:3">
      <c r="A74" s="71" t="s">
        <v>701</v>
      </c>
      <c r="B74" s="71" t="s">
        <v>446</v>
      </c>
      <c r="C74" s="71" t="s">
        <v>447</v>
      </c>
    </row>
    <row r="75" spans="1:3">
      <c r="A75" s="71" t="s">
        <v>708</v>
      </c>
      <c r="B75" s="71" t="s">
        <v>446</v>
      </c>
      <c r="C75" s="71" t="s">
        <v>447</v>
      </c>
    </row>
    <row r="76" spans="1:3">
      <c r="A76" s="71" t="s">
        <v>741</v>
      </c>
      <c r="B76" s="71" t="s">
        <v>446</v>
      </c>
      <c r="C76" s="71" t="s">
        <v>447</v>
      </c>
    </row>
    <row r="77" spans="1:3">
      <c r="A77" s="71" t="s">
        <v>754</v>
      </c>
      <c r="B77" s="71" t="s">
        <v>446</v>
      </c>
      <c r="C77" s="71" t="s">
        <v>447</v>
      </c>
    </row>
    <row r="78" spans="1:3">
      <c r="A78" s="71" t="s">
        <v>755</v>
      </c>
      <c r="B78" s="71" t="s">
        <v>446</v>
      </c>
      <c r="C78" s="71" t="s">
        <v>447</v>
      </c>
    </row>
    <row r="79" spans="1:3">
      <c r="A79" s="71" t="s">
        <v>775</v>
      </c>
      <c r="B79" s="71" t="s">
        <v>446</v>
      </c>
      <c r="C79" s="71" t="s">
        <v>447</v>
      </c>
    </row>
    <row r="80" spans="1:3">
      <c r="A80" s="71" t="s">
        <v>776</v>
      </c>
      <c r="B80" s="71" t="s">
        <v>446</v>
      </c>
      <c r="C80" s="71" t="s">
        <v>447</v>
      </c>
    </row>
    <row r="81" spans="1:3">
      <c r="A81" s="71" t="s">
        <v>783</v>
      </c>
      <c r="B81" s="71" t="s">
        <v>446</v>
      </c>
      <c r="C81" s="71" t="s">
        <v>447</v>
      </c>
    </row>
    <row r="82" spans="1:3">
      <c r="A82" s="71" t="s">
        <v>793</v>
      </c>
      <c r="B82" s="71" t="s">
        <v>446</v>
      </c>
      <c r="C82" s="71" t="s">
        <v>447</v>
      </c>
    </row>
    <row r="83" spans="1:3">
      <c r="A83" s="71" t="s">
        <v>797</v>
      </c>
      <c r="B83" s="71" t="s">
        <v>446</v>
      </c>
      <c r="C83" s="71" t="s">
        <v>447</v>
      </c>
    </row>
    <row r="84" spans="1:3">
      <c r="A84" s="71" t="s">
        <v>853</v>
      </c>
      <c r="B84" s="71" t="s">
        <v>446</v>
      </c>
      <c r="C84" s="71" t="s">
        <v>447</v>
      </c>
    </row>
    <row r="85" spans="1:3">
      <c r="A85" s="71" t="s">
        <v>870</v>
      </c>
      <c r="B85" s="71" t="s">
        <v>446</v>
      </c>
      <c r="C85" s="71" t="s">
        <v>447</v>
      </c>
    </row>
    <row r="86" spans="1:3">
      <c r="A86" s="71" t="s">
        <v>891</v>
      </c>
      <c r="B86" s="71" t="s">
        <v>446</v>
      </c>
      <c r="C86" s="71" t="s">
        <v>447</v>
      </c>
    </row>
    <row r="87" spans="1:3">
      <c r="A87" s="71" t="s">
        <v>894</v>
      </c>
      <c r="B87" s="71" t="s">
        <v>446</v>
      </c>
      <c r="C87" s="71" t="s">
        <v>447</v>
      </c>
    </row>
    <row r="88" spans="1:3">
      <c r="A88" s="71" t="s">
        <v>897</v>
      </c>
      <c r="B88" s="71" t="s">
        <v>446</v>
      </c>
      <c r="C88" s="71" t="s">
        <v>447</v>
      </c>
    </row>
    <row r="89" spans="1:3">
      <c r="A89" s="71" t="s">
        <v>898</v>
      </c>
      <c r="B89" s="71" t="s">
        <v>446</v>
      </c>
      <c r="C89" s="71" t="s">
        <v>447</v>
      </c>
    </row>
    <row r="90" spans="1:3">
      <c r="A90" s="71" t="s">
        <v>899</v>
      </c>
      <c r="B90" s="71" t="s">
        <v>446</v>
      </c>
      <c r="C90" s="71" t="s">
        <v>447</v>
      </c>
    </row>
    <row r="91" spans="1:3">
      <c r="A91" s="71" t="s">
        <v>900</v>
      </c>
      <c r="B91" s="71" t="s">
        <v>446</v>
      </c>
      <c r="C91" s="71" t="s">
        <v>447</v>
      </c>
    </row>
    <row r="92" spans="1:3">
      <c r="A92" s="71" t="s">
        <v>928</v>
      </c>
      <c r="B92" s="71" t="s">
        <v>446</v>
      </c>
      <c r="C92" s="71" t="s">
        <v>447</v>
      </c>
    </row>
    <row r="93" spans="1:3">
      <c r="A93" s="71" t="s">
        <v>929</v>
      </c>
      <c r="B93" s="71" t="s">
        <v>446</v>
      </c>
      <c r="C93" s="71" t="s">
        <v>447</v>
      </c>
    </row>
    <row r="94" spans="1:3">
      <c r="A94" s="71" t="s">
        <v>976</v>
      </c>
      <c r="B94" s="71" t="s">
        <v>446</v>
      </c>
      <c r="C94" s="71" t="s">
        <v>447</v>
      </c>
    </row>
    <row r="95" spans="1:3">
      <c r="A95" s="71" t="s">
        <v>1004</v>
      </c>
      <c r="B95" s="71" t="s">
        <v>446</v>
      </c>
      <c r="C95" s="71" t="s">
        <v>447</v>
      </c>
    </row>
    <row r="96" spans="1:3">
      <c r="A96" s="71" t="s">
        <v>625</v>
      </c>
      <c r="B96" s="71" t="s">
        <v>626</v>
      </c>
      <c r="C96" s="71" t="s">
        <v>627</v>
      </c>
    </row>
    <row r="97" spans="1:3">
      <c r="A97" s="71" t="s">
        <v>622</v>
      </c>
      <c r="B97" s="71" t="s">
        <v>623</v>
      </c>
      <c r="C97" s="71" t="s">
        <v>624</v>
      </c>
    </row>
    <row r="98" spans="1:3">
      <c r="A98" s="71" t="s">
        <v>654</v>
      </c>
      <c r="B98" s="71" t="s">
        <v>655</v>
      </c>
      <c r="C98" s="71" t="s">
        <v>656</v>
      </c>
    </row>
    <row r="99" spans="1:3">
      <c r="A99" s="71" t="s">
        <v>680</v>
      </c>
      <c r="B99" s="71" t="s">
        <v>655</v>
      </c>
      <c r="C99" s="71" t="s">
        <v>656</v>
      </c>
    </row>
    <row r="100" spans="1:3">
      <c r="A100" s="71" t="s">
        <v>715</v>
      </c>
      <c r="B100" s="71" t="s">
        <v>655</v>
      </c>
      <c r="C100" s="71" t="s">
        <v>656</v>
      </c>
    </row>
    <row r="101" spans="1:3">
      <c r="A101" s="71" t="s">
        <v>877</v>
      </c>
      <c r="B101" s="71" t="s">
        <v>878</v>
      </c>
      <c r="C101" s="71" t="s">
        <v>656</v>
      </c>
    </row>
    <row r="102" spans="1:3">
      <c r="A102" s="71" t="s">
        <v>637</v>
      </c>
      <c r="B102" s="71" t="s">
        <v>638</v>
      </c>
      <c r="C102" s="71" t="s">
        <v>639</v>
      </c>
    </row>
    <row r="103" spans="1:3">
      <c r="A103" s="71" t="s">
        <v>640</v>
      </c>
      <c r="B103" s="71" t="s">
        <v>641</v>
      </c>
      <c r="C103" s="71" t="s">
        <v>642</v>
      </c>
    </row>
    <row r="104" spans="1:3">
      <c r="A104" s="71" t="s">
        <v>643</v>
      </c>
      <c r="B104" s="71" t="s">
        <v>644</v>
      </c>
      <c r="C104" s="71" t="s">
        <v>645</v>
      </c>
    </row>
    <row r="105" spans="1:3">
      <c r="A105" s="71" t="s">
        <v>634</v>
      </c>
      <c r="B105" s="71" t="s">
        <v>635</v>
      </c>
      <c r="C105" s="71" t="s">
        <v>636</v>
      </c>
    </row>
    <row r="106" spans="1:3">
      <c r="A106" s="71" t="s">
        <v>657</v>
      </c>
      <c r="B106" s="71" t="s">
        <v>658</v>
      </c>
      <c r="C106" s="71" t="s">
        <v>659</v>
      </c>
    </row>
    <row r="107" spans="1:3">
      <c r="A107" s="71" t="s">
        <v>651</v>
      </c>
      <c r="B107" s="71" t="s">
        <v>652</v>
      </c>
      <c r="C107" s="71" t="s">
        <v>653</v>
      </c>
    </row>
    <row r="108" spans="1:3">
      <c r="A108" s="71" t="s">
        <v>662</v>
      </c>
      <c r="B108" s="71" t="s">
        <v>663</v>
      </c>
      <c r="C108" s="71" t="s">
        <v>664</v>
      </c>
    </row>
    <row r="109" spans="1:3">
      <c r="A109" s="71" t="s">
        <v>674</v>
      </c>
      <c r="B109" s="71" t="s">
        <v>675</v>
      </c>
      <c r="C109" s="71" t="s">
        <v>676</v>
      </c>
    </row>
    <row r="110" spans="1:3">
      <c r="A110" s="71" t="s">
        <v>671</v>
      </c>
      <c r="B110" s="71" t="s">
        <v>672</v>
      </c>
      <c r="C110" s="71" t="s">
        <v>673</v>
      </c>
    </row>
    <row r="111" spans="1:3">
      <c r="A111" s="71" t="s">
        <v>589</v>
      </c>
      <c r="B111" s="71" t="s">
        <v>590</v>
      </c>
      <c r="C111" s="71" t="s">
        <v>591</v>
      </c>
    </row>
    <row r="112" spans="1:3">
      <c r="A112" s="71" t="s">
        <v>668</v>
      </c>
      <c r="B112" s="71" t="s">
        <v>669</v>
      </c>
      <c r="C112" s="71" t="s">
        <v>670</v>
      </c>
    </row>
    <row r="113" spans="1:3">
      <c r="A113" s="71" t="s">
        <v>677</v>
      </c>
      <c r="B113" s="71" t="s">
        <v>678</v>
      </c>
      <c r="C113" s="71" t="s">
        <v>679</v>
      </c>
    </row>
    <row r="114" spans="1:3">
      <c r="A114" s="71" t="s">
        <v>692</v>
      </c>
      <c r="B114" s="71" t="s">
        <v>693</v>
      </c>
      <c r="C114" s="71" t="s">
        <v>694</v>
      </c>
    </row>
    <row r="115" spans="1:3">
      <c r="A115" s="71" t="s">
        <v>705</v>
      </c>
      <c r="B115" s="71" t="s">
        <v>706</v>
      </c>
      <c r="C115" s="71" t="s">
        <v>707</v>
      </c>
    </row>
    <row r="116" spans="1:3">
      <c r="A116" s="71" t="s">
        <v>499</v>
      </c>
      <c r="B116" s="71" t="s">
        <v>502</v>
      </c>
      <c r="C116" s="71" t="s">
        <v>503</v>
      </c>
    </row>
    <row r="117" spans="1:3">
      <c r="A117" s="71" t="s">
        <v>690</v>
      </c>
      <c r="B117" s="71" t="s">
        <v>691</v>
      </c>
      <c r="C117" s="71" t="s">
        <v>503</v>
      </c>
    </row>
    <row r="118" spans="1:3">
      <c r="A118" s="71" t="s">
        <v>698</v>
      </c>
      <c r="B118" s="71" t="s">
        <v>699</v>
      </c>
      <c r="C118" s="71" t="s">
        <v>700</v>
      </c>
    </row>
    <row r="119" spans="1:3">
      <c r="A119" s="71" t="s">
        <v>695</v>
      </c>
      <c r="B119" s="71" t="s">
        <v>696</v>
      </c>
      <c r="C119" s="71" t="s">
        <v>697</v>
      </c>
    </row>
    <row r="120" spans="1:3">
      <c r="A120" s="71" t="s">
        <v>702</v>
      </c>
      <c r="B120" s="71" t="s">
        <v>703</v>
      </c>
      <c r="C120" s="71" t="s">
        <v>704</v>
      </c>
    </row>
    <row r="121" spans="1:3">
      <c r="A121" s="71" t="s">
        <v>709</v>
      </c>
      <c r="B121" s="71" t="s">
        <v>710</v>
      </c>
      <c r="C121" s="71" t="s">
        <v>711</v>
      </c>
    </row>
    <row r="122" spans="1:3">
      <c r="A122" s="71" t="s">
        <v>716</v>
      </c>
      <c r="B122" s="71" t="s">
        <v>717</v>
      </c>
      <c r="C122" s="71" t="s">
        <v>718</v>
      </c>
    </row>
    <row r="123" spans="1:3">
      <c r="A123" s="71" t="s">
        <v>712</v>
      </c>
      <c r="B123" s="71" t="s">
        <v>713</v>
      </c>
      <c r="C123" s="71" t="s">
        <v>714</v>
      </c>
    </row>
    <row r="124" spans="1:3">
      <c r="A124" s="71" t="s">
        <v>722</v>
      </c>
      <c r="B124" s="71" t="s">
        <v>723</v>
      </c>
      <c r="C124" s="71" t="s">
        <v>724</v>
      </c>
    </row>
    <row r="125" spans="1:3">
      <c r="A125" s="71" t="s">
        <v>725</v>
      </c>
      <c r="B125" s="71" t="s">
        <v>726</v>
      </c>
      <c r="C125" s="71" t="s">
        <v>727</v>
      </c>
    </row>
    <row r="126" spans="1:3">
      <c r="A126" s="71" t="s">
        <v>539</v>
      </c>
      <c r="B126" s="71" t="s">
        <v>540</v>
      </c>
      <c r="C126" s="71" t="s">
        <v>541</v>
      </c>
    </row>
    <row r="127" spans="1:3">
      <c r="A127" s="71" t="s">
        <v>570</v>
      </c>
      <c r="B127" s="71" t="s">
        <v>571</v>
      </c>
      <c r="C127" s="71" t="s">
        <v>572</v>
      </c>
    </row>
    <row r="128" spans="1:3">
      <c r="A128" s="71" t="s">
        <v>583</v>
      </c>
      <c r="B128" s="71" t="s">
        <v>584</v>
      </c>
      <c r="C128" s="71" t="s">
        <v>585</v>
      </c>
    </row>
    <row r="129" spans="1:3">
      <c r="A129" s="71" t="s">
        <v>580</v>
      </c>
      <c r="B129" s="71" t="s">
        <v>581</v>
      </c>
      <c r="C129" s="71" t="s">
        <v>582</v>
      </c>
    </row>
    <row r="130" spans="1:3">
      <c r="A130" s="71" t="s">
        <v>729</v>
      </c>
      <c r="B130" s="71" t="s">
        <v>730</v>
      </c>
      <c r="C130" s="71" t="s">
        <v>731</v>
      </c>
    </row>
    <row r="131" spans="1:3">
      <c r="A131" s="71" t="s">
        <v>548</v>
      </c>
      <c r="B131" s="71" t="s">
        <v>549</v>
      </c>
      <c r="C131" s="71" t="s">
        <v>550</v>
      </c>
    </row>
    <row r="132" spans="1:3">
      <c r="A132" s="71" t="s">
        <v>719</v>
      </c>
      <c r="B132" s="71" t="s">
        <v>720</v>
      </c>
      <c r="C132" s="71" t="s">
        <v>721</v>
      </c>
    </row>
    <row r="133" spans="1:3">
      <c r="A133" s="71" t="s">
        <v>732</v>
      </c>
      <c r="B133" s="71" t="s">
        <v>733</v>
      </c>
      <c r="C133" s="71" t="s">
        <v>734</v>
      </c>
    </row>
    <row r="134" spans="1:3">
      <c r="A134" s="71" t="s">
        <v>742</v>
      </c>
      <c r="B134" s="71" t="s">
        <v>743</v>
      </c>
      <c r="C134" s="71" t="s">
        <v>744</v>
      </c>
    </row>
    <row r="135" spans="1:3">
      <c r="A135" s="71" t="s">
        <v>942</v>
      </c>
      <c r="B135" s="71" t="s">
        <v>943</v>
      </c>
      <c r="C135" s="71" t="s">
        <v>944</v>
      </c>
    </row>
    <row r="136" spans="1:3">
      <c r="A136" s="71" t="s">
        <v>745</v>
      </c>
      <c r="B136" s="71" t="s">
        <v>746</v>
      </c>
      <c r="C136" s="71" t="s">
        <v>747</v>
      </c>
    </row>
    <row r="137" spans="1:3">
      <c r="A137" s="71" t="s">
        <v>738</v>
      </c>
      <c r="B137" s="71" t="s">
        <v>739</v>
      </c>
      <c r="C137" s="71" t="s">
        <v>740</v>
      </c>
    </row>
    <row r="138" spans="1:3">
      <c r="A138" s="71" t="s">
        <v>748</v>
      </c>
      <c r="B138" s="71" t="s">
        <v>749</v>
      </c>
      <c r="C138" s="71" t="s">
        <v>750</v>
      </c>
    </row>
    <row r="139" spans="1:3">
      <c r="A139" s="71" t="s">
        <v>799</v>
      </c>
      <c r="B139" s="71" t="s">
        <v>800</v>
      </c>
      <c r="C139" s="71" t="s">
        <v>801</v>
      </c>
    </row>
    <row r="140" spans="1:3">
      <c r="A140" s="71" t="s">
        <v>892</v>
      </c>
      <c r="B140" s="71" t="s">
        <v>893</v>
      </c>
      <c r="C140" s="71" t="s">
        <v>801</v>
      </c>
    </row>
    <row r="141" spans="1:3">
      <c r="A141" s="71" t="s">
        <v>790</v>
      </c>
      <c r="B141" s="71" t="s">
        <v>791</v>
      </c>
      <c r="C141" s="71" t="s">
        <v>792</v>
      </c>
    </row>
    <row r="142" spans="1:3">
      <c r="A142" s="71" t="s">
        <v>762</v>
      </c>
      <c r="B142" s="71" t="s">
        <v>763</v>
      </c>
      <c r="C142" s="71" t="s">
        <v>764</v>
      </c>
    </row>
    <row r="143" spans="1:3">
      <c r="A143" s="71" t="s">
        <v>759</v>
      </c>
      <c r="B143" s="71" t="s">
        <v>760</v>
      </c>
      <c r="C143" s="71" t="s">
        <v>761</v>
      </c>
    </row>
    <row r="144" spans="1:3">
      <c r="A144" s="71" t="s">
        <v>805</v>
      </c>
      <c r="B144" s="71" t="s">
        <v>806</v>
      </c>
      <c r="C144" s="71" t="s">
        <v>807</v>
      </c>
    </row>
    <row r="145" spans="1:3">
      <c r="A145" s="71" t="s">
        <v>794</v>
      </c>
      <c r="B145" s="71" t="s">
        <v>795</v>
      </c>
      <c r="C145" s="71" t="s">
        <v>796</v>
      </c>
    </row>
    <row r="146" spans="1:3">
      <c r="A146" s="71" t="s">
        <v>756</v>
      </c>
      <c r="B146" s="71" t="s">
        <v>757</v>
      </c>
      <c r="C146" s="71" t="s">
        <v>758</v>
      </c>
    </row>
    <row r="147" spans="1:3">
      <c r="A147" s="71" t="s">
        <v>780</v>
      </c>
      <c r="B147" s="71" t="s">
        <v>781</v>
      </c>
      <c r="C147" s="71" t="s">
        <v>782</v>
      </c>
    </row>
    <row r="148" spans="1:3">
      <c r="A148" s="71" t="s">
        <v>777</v>
      </c>
      <c r="B148" s="71" t="s">
        <v>778</v>
      </c>
      <c r="C148" s="71" t="s">
        <v>779</v>
      </c>
    </row>
    <row r="149" spans="1:3">
      <c r="A149" s="71" t="s">
        <v>771</v>
      </c>
      <c r="B149" s="71" t="s">
        <v>772</v>
      </c>
      <c r="C149" s="71" t="s">
        <v>773</v>
      </c>
    </row>
    <row r="150" spans="1:3">
      <c r="A150" s="71" t="s">
        <v>765</v>
      </c>
      <c r="B150" s="71" t="s">
        <v>766</v>
      </c>
      <c r="C150" s="71" t="s">
        <v>767</v>
      </c>
    </row>
    <row r="151" spans="1:3">
      <c r="A151" s="71" t="s">
        <v>784</v>
      </c>
      <c r="B151" s="71" t="s">
        <v>785</v>
      </c>
      <c r="C151" s="71" t="s">
        <v>786</v>
      </c>
    </row>
    <row r="152" spans="1:3">
      <c r="A152" s="71" t="s">
        <v>784</v>
      </c>
      <c r="B152" s="71" t="s">
        <v>787</v>
      </c>
      <c r="C152" s="71" t="s">
        <v>788</v>
      </c>
    </row>
    <row r="153" spans="1:3">
      <c r="A153" s="71" t="s">
        <v>768</v>
      </c>
      <c r="B153" s="71" t="s">
        <v>769</v>
      </c>
      <c r="C153" s="71" t="s">
        <v>770</v>
      </c>
    </row>
    <row r="154" spans="1:3">
      <c r="A154" s="71" t="s">
        <v>802</v>
      </c>
      <c r="B154" s="71" t="s">
        <v>803</v>
      </c>
      <c r="C154" s="71" t="s">
        <v>804</v>
      </c>
    </row>
    <row r="155" spans="1:3">
      <c r="A155" s="71" t="s">
        <v>808</v>
      </c>
      <c r="B155" s="71" t="s">
        <v>809</v>
      </c>
      <c r="C155" s="71" t="s">
        <v>810</v>
      </c>
    </row>
    <row r="156" spans="1:3">
      <c r="A156" s="71" t="s">
        <v>817</v>
      </c>
      <c r="B156" s="71" t="s">
        <v>818</v>
      </c>
      <c r="C156" s="71" t="s">
        <v>819</v>
      </c>
    </row>
    <row r="157" spans="1:3">
      <c r="A157" s="71" t="s">
        <v>813</v>
      </c>
      <c r="B157" s="71" t="s">
        <v>814</v>
      </c>
      <c r="C157" s="71" t="s">
        <v>815</v>
      </c>
    </row>
    <row r="158" spans="1:3">
      <c r="A158" s="71" t="s">
        <v>519</v>
      </c>
      <c r="B158" s="71" t="s">
        <v>520</v>
      </c>
      <c r="C158" s="71" t="s">
        <v>521</v>
      </c>
    </row>
    <row r="159" spans="1:3">
      <c r="A159" s="71" t="s">
        <v>821</v>
      </c>
      <c r="B159" s="71" t="s">
        <v>520</v>
      </c>
      <c r="C159" s="71" t="s">
        <v>521</v>
      </c>
    </row>
    <row r="160" spans="1:3">
      <c r="A160" s="71" t="s">
        <v>957</v>
      </c>
      <c r="B160" s="71" t="s">
        <v>520</v>
      </c>
      <c r="C160" s="71" t="s">
        <v>521</v>
      </c>
    </row>
    <row r="161" spans="1:3">
      <c r="A161" s="71" t="s">
        <v>827</v>
      </c>
      <c r="B161" s="71" t="s">
        <v>828</v>
      </c>
      <c r="C161" s="71" t="s">
        <v>829</v>
      </c>
    </row>
    <row r="162" spans="1:3">
      <c r="A162" s="71" t="s">
        <v>577</v>
      </c>
      <c r="B162" s="71" t="s">
        <v>578</v>
      </c>
      <c r="C162" s="71" t="s">
        <v>579</v>
      </c>
    </row>
    <row r="163" spans="1:3">
      <c r="A163" s="71" t="s">
        <v>820</v>
      </c>
      <c r="B163" s="71" t="s">
        <v>578</v>
      </c>
      <c r="C163" s="71" t="s">
        <v>579</v>
      </c>
    </row>
    <row r="164" spans="1:3">
      <c r="A164" s="71" t="s">
        <v>825</v>
      </c>
      <c r="B164" s="71" t="s">
        <v>826</v>
      </c>
      <c r="C164" s="71" t="s">
        <v>579</v>
      </c>
    </row>
    <row r="165" spans="1:3">
      <c r="A165" s="71" t="s">
        <v>864</v>
      </c>
      <c r="B165" s="71" t="s">
        <v>578</v>
      </c>
      <c r="C165" s="71" t="s">
        <v>579</v>
      </c>
    </row>
    <row r="166" spans="1:3">
      <c r="A166" s="71" t="s">
        <v>982</v>
      </c>
      <c r="B166" s="71" t="s">
        <v>983</v>
      </c>
      <c r="C166" s="71" t="s">
        <v>579</v>
      </c>
    </row>
    <row r="167" spans="1:3">
      <c r="A167" s="71" t="s">
        <v>830</v>
      </c>
      <c r="B167" s="71" t="s">
        <v>831</v>
      </c>
      <c r="C167" s="71" t="s">
        <v>832</v>
      </c>
    </row>
    <row r="168" spans="1:3">
      <c r="A168" s="71" t="s">
        <v>844</v>
      </c>
      <c r="B168" s="71" t="s">
        <v>845</v>
      </c>
      <c r="C168" s="71" t="s">
        <v>846</v>
      </c>
    </row>
    <row r="169" spans="1:3">
      <c r="A169" s="71" t="s">
        <v>858</v>
      </c>
      <c r="B169" s="71" t="s">
        <v>859</v>
      </c>
      <c r="C169" s="71" t="s">
        <v>860</v>
      </c>
    </row>
    <row r="170" spans="1:3">
      <c r="A170" s="71" t="s">
        <v>847</v>
      </c>
      <c r="B170" s="71" t="s">
        <v>848</v>
      </c>
      <c r="C170" s="71" t="s">
        <v>849</v>
      </c>
    </row>
    <row r="171" spans="1:3">
      <c r="A171" s="71" t="s">
        <v>861</v>
      </c>
      <c r="B171" s="71" t="s">
        <v>862</v>
      </c>
      <c r="C171" s="71" t="s">
        <v>863</v>
      </c>
    </row>
    <row r="172" spans="1:3">
      <c r="A172" s="71" t="s">
        <v>839</v>
      </c>
      <c r="B172" s="71" t="s">
        <v>840</v>
      </c>
      <c r="C172" s="71" t="s">
        <v>841</v>
      </c>
    </row>
    <row r="173" spans="1:3">
      <c r="A173" s="71" t="s">
        <v>865</v>
      </c>
      <c r="B173" s="71" t="s">
        <v>866</v>
      </c>
      <c r="C173" s="71" t="s">
        <v>867</v>
      </c>
    </row>
    <row r="174" spans="1:3">
      <c r="A174" s="71" t="s">
        <v>850</v>
      </c>
      <c r="B174" s="71" t="s">
        <v>851</v>
      </c>
      <c r="C174" s="71" t="s">
        <v>852</v>
      </c>
    </row>
    <row r="175" spans="1:3">
      <c r="A175" s="71" t="s">
        <v>871</v>
      </c>
      <c r="B175" s="71" t="s">
        <v>872</v>
      </c>
      <c r="C175" s="71" t="s">
        <v>873</v>
      </c>
    </row>
    <row r="176" spans="1:3">
      <c r="A176" s="71" t="s">
        <v>874</v>
      </c>
      <c r="B176" s="71" t="s">
        <v>875</v>
      </c>
      <c r="C176" s="71" t="s">
        <v>876</v>
      </c>
    </row>
    <row r="177" spans="1:3">
      <c r="A177" s="71" t="s">
        <v>912</v>
      </c>
      <c r="B177" s="71" t="s">
        <v>913</v>
      </c>
      <c r="C177" s="71" t="s">
        <v>914</v>
      </c>
    </row>
    <row r="178" spans="1:3">
      <c r="A178" s="71" t="s">
        <v>879</v>
      </c>
      <c r="B178" s="71" t="s">
        <v>880</v>
      </c>
      <c r="C178" s="71" t="s">
        <v>881</v>
      </c>
    </row>
    <row r="179" spans="1:3">
      <c r="A179" s="71" t="s">
        <v>882</v>
      </c>
      <c r="B179" s="71" t="s">
        <v>883</v>
      </c>
      <c r="C179" s="71" t="s">
        <v>884</v>
      </c>
    </row>
    <row r="180" spans="1:3">
      <c r="A180" s="71" t="s">
        <v>458</v>
      </c>
      <c r="B180" s="71" t="s">
        <v>459</v>
      </c>
      <c r="C180" s="71" t="s">
        <v>460</v>
      </c>
    </row>
    <row r="181" spans="1:3">
      <c r="A181" s="71" t="s">
        <v>930</v>
      </c>
      <c r="B181" s="71" t="s">
        <v>931</v>
      </c>
      <c r="C181" s="71" t="s">
        <v>932</v>
      </c>
    </row>
    <row r="182" spans="1:3">
      <c r="A182" s="71" t="s">
        <v>915</v>
      </c>
      <c r="B182" s="71" t="s">
        <v>916</v>
      </c>
      <c r="C182" s="71" t="s">
        <v>917</v>
      </c>
    </row>
    <row r="183" spans="1:3">
      <c r="A183" s="71" t="s">
        <v>936</v>
      </c>
      <c r="B183" s="71" t="s">
        <v>937</v>
      </c>
      <c r="C183" s="71" t="s">
        <v>938</v>
      </c>
    </row>
    <row r="184" spans="1:3">
      <c r="A184" s="71" t="s">
        <v>954</v>
      </c>
      <c r="B184" s="71" t="s">
        <v>955</v>
      </c>
      <c r="C184" s="71" t="s">
        <v>956</v>
      </c>
    </row>
    <row r="185" spans="1:3">
      <c r="A185" s="71" t="s">
        <v>921</v>
      </c>
      <c r="B185" s="71" t="s">
        <v>922</v>
      </c>
      <c r="C185" s="71" t="s">
        <v>923</v>
      </c>
    </row>
    <row r="186" spans="1:3">
      <c r="A186" s="71" t="s">
        <v>902</v>
      </c>
      <c r="B186" s="71" t="s">
        <v>903</v>
      </c>
      <c r="C186" s="71" t="s">
        <v>904</v>
      </c>
    </row>
    <row r="187" spans="1:3">
      <c r="A187" s="71" t="s">
        <v>918</v>
      </c>
      <c r="B187" s="71" t="s">
        <v>919</v>
      </c>
      <c r="C187" s="71" t="s">
        <v>920</v>
      </c>
    </row>
    <row r="188" spans="1:3">
      <c r="A188" s="71" t="s">
        <v>933</v>
      </c>
      <c r="B188" s="71" t="s">
        <v>934</v>
      </c>
      <c r="C188" s="71" t="s">
        <v>935</v>
      </c>
    </row>
    <row r="189" spans="1:3">
      <c r="A189" s="71" t="s">
        <v>951</v>
      </c>
      <c r="B189" s="71" t="s">
        <v>952</v>
      </c>
      <c r="C189" s="71" t="s">
        <v>953</v>
      </c>
    </row>
    <row r="190" spans="1:3">
      <c r="A190" s="71" t="s">
        <v>939</v>
      </c>
      <c r="B190" s="71" t="s">
        <v>940</v>
      </c>
      <c r="C190" s="71" t="s">
        <v>941</v>
      </c>
    </row>
    <row r="191" spans="1:3">
      <c r="A191" s="71" t="s">
        <v>909</v>
      </c>
      <c r="B191" s="71" t="s">
        <v>910</v>
      </c>
      <c r="C191" s="71" t="s">
        <v>911</v>
      </c>
    </row>
    <row r="192" spans="1:3">
      <c r="A192" s="71" t="s">
        <v>735</v>
      </c>
      <c r="B192" s="71" t="s">
        <v>736</v>
      </c>
      <c r="C192" s="71" t="s">
        <v>737</v>
      </c>
    </row>
    <row r="193" spans="1:3">
      <c r="A193" s="71" t="s">
        <v>961</v>
      </c>
      <c r="B193" s="71" t="s">
        <v>962</v>
      </c>
      <c r="C193" s="71" t="s">
        <v>963</v>
      </c>
    </row>
    <row r="194" spans="1:3">
      <c r="A194" s="71" t="s">
        <v>958</v>
      </c>
      <c r="B194" s="71" t="s">
        <v>959</v>
      </c>
      <c r="C194" s="71" t="s">
        <v>960</v>
      </c>
    </row>
    <row r="195" spans="1:3">
      <c r="A195" s="71" t="s">
        <v>977</v>
      </c>
      <c r="B195" s="71" t="s">
        <v>978</v>
      </c>
      <c r="C195" s="71" t="s">
        <v>979</v>
      </c>
    </row>
    <row r="196" spans="1:3">
      <c r="A196" s="71" t="s">
        <v>965</v>
      </c>
      <c r="B196" s="71" t="s">
        <v>966</v>
      </c>
      <c r="C196" s="71" t="s">
        <v>967</v>
      </c>
    </row>
    <row r="197" spans="1:3">
      <c r="A197" s="71" t="s">
        <v>993</v>
      </c>
      <c r="B197" s="71" t="s">
        <v>994</v>
      </c>
      <c r="C197" s="71" t="s">
        <v>995</v>
      </c>
    </row>
    <row r="198" spans="1:3">
      <c r="A198" s="71" t="s">
        <v>990</v>
      </c>
      <c r="B198" s="71" t="s">
        <v>991</v>
      </c>
      <c r="C198" s="71" t="s">
        <v>992</v>
      </c>
    </row>
    <row r="199" spans="1:3">
      <c r="A199" s="71" t="s">
        <v>984</v>
      </c>
      <c r="B199" s="71" t="s">
        <v>985</v>
      </c>
      <c r="C199" s="71" t="s">
        <v>986</v>
      </c>
    </row>
    <row r="200" spans="1:3">
      <c r="A200" s="71" t="s">
        <v>996</v>
      </c>
      <c r="B200" s="71" t="s">
        <v>997</v>
      </c>
      <c r="C200" s="71" t="s">
        <v>998</v>
      </c>
    </row>
    <row r="201" spans="1:3">
      <c r="A201" s="71" t="s">
        <v>987</v>
      </c>
      <c r="B201" s="71" t="s">
        <v>988</v>
      </c>
      <c r="C201" s="71" t="s">
        <v>989</v>
      </c>
    </row>
    <row r="202" spans="1:3">
      <c r="A202" s="71" t="s">
        <v>968</v>
      </c>
      <c r="B202" s="71" t="s">
        <v>969</v>
      </c>
      <c r="C202" s="71" t="s">
        <v>970</v>
      </c>
    </row>
    <row r="203" spans="1:3">
      <c r="A203" s="71" t="s">
        <v>971</v>
      </c>
      <c r="B203" s="71" t="s">
        <v>972</v>
      </c>
      <c r="C203" s="71" t="s">
        <v>973</v>
      </c>
    </row>
    <row r="204" spans="1:3">
      <c r="A204" s="71" t="s">
        <v>1001</v>
      </c>
      <c r="B204" s="71" t="s">
        <v>1002</v>
      </c>
      <c r="C204" s="71" t="s">
        <v>1003</v>
      </c>
    </row>
    <row r="205" spans="1:3">
      <c r="A205" s="71" t="s">
        <v>833</v>
      </c>
      <c r="B205" s="71" t="s">
        <v>834</v>
      </c>
      <c r="C205" s="71" t="s">
        <v>835</v>
      </c>
    </row>
    <row r="206" spans="1:3">
      <c r="A206" s="71" t="s">
        <v>611</v>
      </c>
      <c r="B206" s="71" t="s">
        <v>612</v>
      </c>
      <c r="C206" s="71" t="s">
        <v>613</v>
      </c>
    </row>
    <row r="207" spans="1:3">
      <c r="A207" s="71" t="s">
        <v>1032</v>
      </c>
      <c r="B207" s="71" t="s">
        <v>688</v>
      </c>
      <c r="C207" s="71" t="s">
        <v>613</v>
      </c>
    </row>
    <row r="208" spans="1:3">
      <c r="A208" s="71" t="s">
        <v>650</v>
      </c>
      <c r="B208" s="71" t="s">
        <v>612</v>
      </c>
      <c r="C208" s="71" t="s">
        <v>613</v>
      </c>
    </row>
    <row r="209" spans="1:3">
      <c r="A209" s="71" t="s">
        <v>668</v>
      </c>
      <c r="B209" s="71" t="s">
        <v>612</v>
      </c>
      <c r="C209" s="71" t="s">
        <v>613</v>
      </c>
    </row>
    <row r="210" spans="1:3">
      <c r="A210" s="71" t="s">
        <v>683</v>
      </c>
      <c r="B210" s="71" t="s">
        <v>684</v>
      </c>
      <c r="C210" s="71" t="s">
        <v>613</v>
      </c>
    </row>
    <row r="211" spans="1:3">
      <c r="A211" s="71" t="s">
        <v>685</v>
      </c>
      <c r="B211" s="71" t="s">
        <v>686</v>
      </c>
      <c r="C211" s="71" t="s">
        <v>613</v>
      </c>
    </row>
    <row r="212" spans="1:3">
      <c r="A212" s="71" t="s">
        <v>1038</v>
      </c>
      <c r="B212" s="71" t="s">
        <v>688</v>
      </c>
      <c r="C212" s="71" t="s">
        <v>613</v>
      </c>
    </row>
    <row r="213" spans="1:3">
      <c r="A213" s="71" t="s">
        <v>1039</v>
      </c>
      <c r="B213" s="71" t="s">
        <v>612</v>
      </c>
      <c r="C213" s="71" t="s">
        <v>613</v>
      </c>
    </row>
    <row r="214" spans="1:3">
      <c r="A214" s="71" t="s">
        <v>687</v>
      </c>
      <c r="B214" s="71" t="s">
        <v>688</v>
      </c>
      <c r="C214" s="71" t="s">
        <v>613</v>
      </c>
    </row>
    <row r="215" spans="1:3">
      <c r="A215" s="71" t="s">
        <v>1040</v>
      </c>
      <c r="B215" s="71" t="s">
        <v>612</v>
      </c>
      <c r="C215" s="71" t="s">
        <v>613</v>
      </c>
    </row>
    <row r="216" spans="1:3">
      <c r="A216" s="71" t="s">
        <v>735</v>
      </c>
      <c r="B216" s="71" t="s">
        <v>612</v>
      </c>
      <c r="C216" s="71" t="s">
        <v>613</v>
      </c>
    </row>
    <row r="217" spans="1:3">
      <c r="A217" s="71" t="s">
        <v>789</v>
      </c>
      <c r="B217" s="71" t="s">
        <v>612</v>
      </c>
      <c r="C217" s="71" t="s">
        <v>613</v>
      </c>
    </row>
    <row r="218" spans="1:3">
      <c r="A218" s="71" t="s">
        <v>842</v>
      </c>
      <c r="B218" s="71" t="s">
        <v>688</v>
      </c>
      <c r="C218" s="71" t="s">
        <v>613</v>
      </c>
    </row>
    <row r="219" spans="1:3">
      <c r="A219" s="71" t="s">
        <v>844</v>
      </c>
      <c r="B219" s="71" t="s">
        <v>688</v>
      </c>
      <c r="C219" s="71" t="s">
        <v>613</v>
      </c>
    </row>
    <row r="220" spans="1:3">
      <c r="A220" s="71" t="s">
        <v>857</v>
      </c>
      <c r="B220" s="71" t="s">
        <v>612</v>
      </c>
      <c r="C220" s="71" t="s">
        <v>613</v>
      </c>
    </row>
    <row r="221" spans="1:3">
      <c r="A221" s="71" t="s">
        <v>869</v>
      </c>
      <c r="B221" s="71" t="s">
        <v>688</v>
      </c>
      <c r="C221" s="71" t="s">
        <v>613</v>
      </c>
    </row>
    <row r="222" spans="1:3">
      <c r="A222" s="71" t="s">
        <v>908</v>
      </c>
      <c r="B222" s="71" t="s">
        <v>688</v>
      </c>
      <c r="C222" s="71" t="s">
        <v>613</v>
      </c>
    </row>
    <row r="223" spans="1:3">
      <c r="A223" s="71" t="s">
        <v>975</v>
      </c>
      <c r="B223" s="71" t="s">
        <v>684</v>
      </c>
      <c r="C223" s="71" t="s">
        <v>613</v>
      </c>
    </row>
    <row r="224" spans="1:3">
      <c r="A224" s="71" t="s">
        <v>980</v>
      </c>
      <c r="B224" s="71" t="s">
        <v>688</v>
      </c>
      <c r="C224" s="71" t="s">
        <v>613</v>
      </c>
    </row>
    <row r="225" spans="1:3">
      <c r="A225" s="71" t="s">
        <v>1033</v>
      </c>
      <c r="B225" s="71" t="s">
        <v>1034</v>
      </c>
      <c r="C225" s="71" t="s">
        <v>1035</v>
      </c>
    </row>
    <row r="226" spans="1:3">
      <c r="A226" s="71" t="s">
        <v>1008</v>
      </c>
      <c r="B226" s="71" t="s">
        <v>1009</v>
      </c>
      <c r="C226" s="71" t="s">
        <v>1010</v>
      </c>
    </row>
    <row r="227" spans="1:3">
      <c r="A227" s="71" t="s">
        <v>1008</v>
      </c>
      <c r="B227" s="71" t="s">
        <v>1011</v>
      </c>
      <c r="C227" s="71" t="s">
        <v>1012</v>
      </c>
    </row>
    <row r="228" spans="1:3">
      <c r="A228" s="71" t="s">
        <v>836</v>
      </c>
      <c r="B228" s="71" t="s">
        <v>837</v>
      </c>
      <c r="C228" s="71" t="s">
        <v>838</v>
      </c>
    </row>
    <row r="229" spans="1:3">
      <c r="A229" s="71" t="s">
        <v>1016</v>
      </c>
      <c r="B229" s="71" t="s">
        <v>1017</v>
      </c>
      <c r="C229" s="71" t="s">
        <v>1018</v>
      </c>
    </row>
    <row r="230" spans="1:3">
      <c r="A230" s="71" t="s">
        <v>1019</v>
      </c>
      <c r="B230" s="71" t="s">
        <v>1020</v>
      </c>
      <c r="C230" s="71" t="s">
        <v>1021</v>
      </c>
    </row>
    <row r="231" spans="1:3">
      <c r="A231" s="71" t="s">
        <v>1013</v>
      </c>
      <c r="B231" s="71" t="s">
        <v>1014</v>
      </c>
      <c r="C231" s="71" t="s">
        <v>1015</v>
      </c>
    </row>
    <row r="232" spans="1:3">
      <c r="A232" s="71" t="s">
        <v>905</v>
      </c>
      <c r="B232" s="71" t="s">
        <v>906</v>
      </c>
      <c r="C232" s="71" t="s">
        <v>907</v>
      </c>
    </row>
    <row r="233" spans="1:3">
      <c r="A233" s="71" t="s">
        <v>542</v>
      </c>
      <c r="B233" s="71" t="s">
        <v>543</v>
      </c>
      <c r="C233" s="71" t="s">
        <v>544</v>
      </c>
    </row>
    <row r="234" spans="1:3">
      <c r="A234" s="71" t="s">
        <v>551</v>
      </c>
      <c r="B234" s="71" t="s">
        <v>552</v>
      </c>
      <c r="C234" s="71" t="s">
        <v>544</v>
      </c>
    </row>
    <row r="235" spans="1:3">
      <c r="A235" s="71" t="s">
        <v>576</v>
      </c>
      <c r="B235" s="71" t="s">
        <v>543</v>
      </c>
      <c r="C235" s="71" t="s">
        <v>544</v>
      </c>
    </row>
    <row r="236" spans="1:3">
      <c r="A236" s="71" t="s">
        <v>633</v>
      </c>
      <c r="B236" s="71" t="s">
        <v>543</v>
      </c>
      <c r="C236" s="71" t="s">
        <v>544</v>
      </c>
    </row>
    <row r="237" spans="1:3">
      <c r="A237" s="71" t="s">
        <v>660</v>
      </c>
      <c r="B237" s="71" t="s">
        <v>543</v>
      </c>
      <c r="C237" s="71" t="s">
        <v>544</v>
      </c>
    </row>
    <row r="238" spans="1:3">
      <c r="A238" s="71" t="s">
        <v>974</v>
      </c>
      <c r="B238" s="71" t="s">
        <v>552</v>
      </c>
      <c r="C238" s="71" t="s">
        <v>544</v>
      </c>
    </row>
    <row r="239" spans="1:3">
      <c r="A239" s="71" t="s">
        <v>452</v>
      </c>
      <c r="B239" s="71" t="s">
        <v>453</v>
      </c>
      <c r="C239" s="71" t="s">
        <v>454</v>
      </c>
    </row>
    <row r="240" spans="1:3">
      <c r="A240" s="71" t="s">
        <v>457</v>
      </c>
      <c r="B240" s="71" t="s">
        <v>453</v>
      </c>
      <c r="C240" s="71" t="s">
        <v>454</v>
      </c>
    </row>
    <row r="241" spans="1:3">
      <c r="A241" s="71" t="s">
        <v>607</v>
      </c>
      <c r="B241" s="71" t="s">
        <v>453</v>
      </c>
      <c r="C241" s="71" t="s">
        <v>454</v>
      </c>
    </row>
    <row r="242" spans="1:3">
      <c r="A242" s="71" t="s">
        <v>647</v>
      </c>
      <c r="B242" s="71" t="s">
        <v>453</v>
      </c>
      <c r="C242" s="71" t="s">
        <v>454</v>
      </c>
    </row>
    <row r="243" spans="1:3">
      <c r="A243" s="71" t="s">
        <v>798</v>
      </c>
      <c r="B243" s="71" t="s">
        <v>453</v>
      </c>
      <c r="C243" s="71" t="s">
        <v>454</v>
      </c>
    </row>
    <row r="244" spans="1:3">
      <c r="A244" s="71" t="s">
        <v>895</v>
      </c>
      <c r="B244" s="71" t="s">
        <v>453</v>
      </c>
      <c r="C244" s="71" t="s">
        <v>454</v>
      </c>
    </row>
    <row r="245" spans="1:3">
      <c r="A245" s="71" t="s">
        <v>896</v>
      </c>
      <c r="B245" s="71" t="s">
        <v>453</v>
      </c>
      <c r="C245" s="71" t="s">
        <v>454</v>
      </c>
    </row>
    <row r="246" spans="1:3">
      <c r="A246" s="71" t="s">
        <v>901</v>
      </c>
      <c r="B246" s="71" t="s">
        <v>453</v>
      </c>
      <c r="C246" s="71" t="s">
        <v>454</v>
      </c>
    </row>
    <row r="247" spans="1:3">
      <c r="A247" s="71" t="s">
        <v>629</v>
      </c>
      <c r="B247" s="71" t="s">
        <v>630</v>
      </c>
      <c r="C247" s="71" t="s">
        <v>631</v>
      </c>
    </row>
    <row r="248" spans="1:3">
      <c r="A248" s="71" t="s">
        <v>493</v>
      </c>
      <c r="B248" s="71" t="s">
        <v>494</v>
      </c>
      <c r="C248" s="71" t="s">
        <v>495</v>
      </c>
    </row>
    <row r="249" spans="1:3">
      <c r="A249" s="71" t="s">
        <v>531</v>
      </c>
      <c r="B249" s="71" t="s">
        <v>532</v>
      </c>
      <c r="C249" s="71" t="s">
        <v>495</v>
      </c>
    </row>
    <row r="250" spans="1:3">
      <c r="A250" s="71" t="s">
        <v>600</v>
      </c>
      <c r="B250" s="71" t="s">
        <v>494</v>
      </c>
      <c r="C250" s="71" t="s">
        <v>495</v>
      </c>
    </row>
    <row r="251" spans="1:3">
      <c r="A251" s="71" t="s">
        <v>661</v>
      </c>
      <c r="B251" s="71" t="s">
        <v>494</v>
      </c>
      <c r="C251" s="71" t="s">
        <v>495</v>
      </c>
    </row>
    <row r="252" spans="1:3">
      <c r="A252" s="71" t="s">
        <v>774</v>
      </c>
      <c r="B252" s="71" t="s">
        <v>494</v>
      </c>
      <c r="C252" s="71" t="s">
        <v>495</v>
      </c>
    </row>
    <row r="253" spans="1:3">
      <c r="A253" s="71" t="s">
        <v>816</v>
      </c>
      <c r="B253" s="71" t="s">
        <v>532</v>
      </c>
      <c r="C253" s="71" t="s">
        <v>495</v>
      </c>
    </row>
    <row r="254" spans="1:3">
      <c r="A254" s="71" t="s">
        <v>964</v>
      </c>
      <c r="B254" s="71" t="s">
        <v>532</v>
      </c>
      <c r="C254" s="71" t="s">
        <v>495</v>
      </c>
    </row>
    <row r="255" spans="1:3">
      <c r="A255" s="71" t="s">
        <v>981</v>
      </c>
      <c r="B255" s="71" t="s">
        <v>532</v>
      </c>
      <c r="C255" s="71" t="s">
        <v>495</v>
      </c>
    </row>
    <row r="256" spans="1:3">
      <c r="A256" s="71" t="s">
        <v>822</v>
      </c>
      <c r="B256" s="71" t="s">
        <v>823</v>
      </c>
      <c r="C256" s="71" t="s">
        <v>824</v>
      </c>
    </row>
    <row r="257" spans="1:3">
      <c r="A257" s="71" t="s">
        <v>868</v>
      </c>
      <c r="B257" s="71" t="s">
        <v>823</v>
      </c>
      <c r="C257" s="71" t="s">
        <v>824</v>
      </c>
    </row>
    <row r="258" spans="1:3">
      <c r="A258" s="71" t="s">
        <v>1022</v>
      </c>
      <c r="B258" s="71" t="s">
        <v>823</v>
      </c>
      <c r="C258" s="71" t="s">
        <v>824</v>
      </c>
    </row>
    <row r="259" spans="1:3">
      <c r="A259" s="71" t="s">
        <v>925</v>
      </c>
      <c r="B259" s="71" t="s">
        <v>926</v>
      </c>
      <c r="C259" s="71" t="s">
        <v>927</v>
      </c>
    </row>
    <row r="260" spans="1:3">
      <c r="A260" s="71" t="s">
        <v>854</v>
      </c>
      <c r="B260" s="71" t="s">
        <v>855</v>
      </c>
      <c r="C260" s="71" t="s">
        <v>856</v>
      </c>
    </row>
    <row r="261" spans="1:3">
      <c r="A261" s="71" t="s">
        <v>1023</v>
      </c>
      <c r="B261" s="71" t="s">
        <v>1024</v>
      </c>
      <c r="C261" s="71" t="s">
        <v>1025</v>
      </c>
    </row>
    <row r="262" spans="1:3">
      <c r="A262" s="71" t="s">
        <v>436</v>
      </c>
      <c r="B262" s="71" t="s">
        <v>437</v>
      </c>
      <c r="C262" s="71" t="s">
        <v>438</v>
      </c>
    </row>
    <row r="263" spans="1:3">
      <c r="A263" s="71" t="s">
        <v>738</v>
      </c>
      <c r="B263" s="71" t="s">
        <v>437</v>
      </c>
      <c r="C263" s="71" t="s">
        <v>438</v>
      </c>
    </row>
    <row r="264" spans="1:3">
      <c r="A264" s="71" t="s">
        <v>811</v>
      </c>
      <c r="B264" s="71" t="s">
        <v>437</v>
      </c>
      <c r="C264" s="71" t="s">
        <v>438</v>
      </c>
    </row>
    <row r="265" spans="1:3">
      <c r="A265" s="71" t="s">
        <v>1026</v>
      </c>
      <c r="B265" s="71" t="s">
        <v>1027</v>
      </c>
      <c r="C265" s="71" t="s">
        <v>1028</v>
      </c>
    </row>
    <row r="266" spans="1:3">
      <c r="A266" s="71" t="s">
        <v>1029</v>
      </c>
      <c r="B266" s="71" t="s">
        <v>1030</v>
      </c>
      <c r="C266" s="71" t="s">
        <v>1031</v>
      </c>
    </row>
    <row r="267" spans="1:3">
      <c r="A267" s="71" t="s">
        <v>455</v>
      </c>
      <c r="B267" s="71" t="s">
        <v>456</v>
      </c>
      <c r="C267" s="71"/>
    </row>
    <row r="268" spans="1:3">
      <c r="A268" s="71" t="s">
        <v>666</v>
      </c>
      <c r="B268" s="71" t="s">
        <v>667</v>
      </c>
      <c r="C268" s="71"/>
    </row>
    <row r="269" spans="1:3">
      <c r="A269" s="71" t="s">
        <v>843</v>
      </c>
      <c r="B269" s="71" t="s">
        <v>456</v>
      </c>
      <c r="C269" s="71"/>
    </row>
  </sheetData>
  <sortState xmlns:xlrd2="http://schemas.microsoft.com/office/spreadsheetml/2017/richdata2" ref="A2:C269">
    <sortCondition ref="C2:C269"/>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DD65D-8693-4162-A99B-83B01B62D9BF}">
  <sheetPr codeName="Feuil5">
    <tabColor theme="9" tint="0.59999389629810485"/>
  </sheetPr>
  <dimension ref="A1:N12"/>
  <sheetViews>
    <sheetView topLeftCell="F1" zoomScale="90" zoomScaleNormal="90" workbookViewId="0">
      <pane ySplit="1" topLeftCell="A2" activePane="bottomLeft" state="frozen"/>
      <selection activeCell="F29" sqref="F29"/>
      <selection pane="bottomLeft" activeCell="F29" sqref="F29"/>
    </sheetView>
  </sheetViews>
  <sheetFormatPr baseColWidth="10" defaultColWidth="10.796875" defaultRowHeight="11.65"/>
  <cols>
    <col min="1" max="1" width="24.06640625" style="1" bestFit="1" customWidth="1"/>
    <col min="2" max="6" width="24.06640625" style="1" customWidth="1"/>
    <col min="7" max="7" width="19.06640625" style="1" bestFit="1" customWidth="1"/>
    <col min="8" max="8" width="19.06640625" style="1" customWidth="1"/>
    <col min="9" max="9" width="26.06640625" style="1" bestFit="1" customWidth="1"/>
    <col min="10" max="10" width="18.59765625" style="1" customWidth="1"/>
    <col min="11" max="11" width="30.33203125" style="1" bestFit="1" customWidth="1"/>
    <col min="12" max="12" width="13.06640625" style="1" bestFit="1" customWidth="1"/>
    <col min="13" max="13" width="18.265625" style="1" bestFit="1" customWidth="1"/>
    <col min="14" max="14" width="16.06640625" style="1" customWidth="1"/>
    <col min="15" max="16384" width="10.796875" style="1"/>
  </cols>
  <sheetData>
    <row r="1" spans="1:14">
      <c r="A1" s="24" t="s">
        <v>49</v>
      </c>
      <c r="B1" s="24"/>
      <c r="C1" s="24" t="s">
        <v>50</v>
      </c>
      <c r="D1" s="24"/>
      <c r="E1" s="24"/>
      <c r="F1" s="24"/>
      <c r="G1" s="24" t="s">
        <v>51</v>
      </c>
      <c r="H1" s="24" t="s">
        <v>52</v>
      </c>
      <c r="I1" s="24" t="s">
        <v>53</v>
      </c>
      <c r="J1" s="24" t="s">
        <v>50</v>
      </c>
      <c r="K1" s="24" t="s">
        <v>54</v>
      </c>
      <c r="L1" s="24" t="s">
        <v>55</v>
      </c>
      <c r="M1" s="24" t="s">
        <v>56</v>
      </c>
      <c r="N1" s="24" t="s">
        <v>57</v>
      </c>
    </row>
    <row r="2" spans="1:14">
      <c r="A2" s="1" t="e" cm="1">
        <f t="array" aca="1" ref="A2" ca="1">_xlfn._xlws.SORT(_xlfn.UNIQUE(GBU_Function),1)</f>
        <v>#REF!</v>
      </c>
      <c r="B2" s="1" t="e" cm="1">
        <f t="array" ref="B2">_xlfn.UNIQUE(_xlfn._xlws.FILTER(#REF!,#REF!=G2,""))</f>
        <v>#REF!</v>
      </c>
      <c r="G2" s="1" t="e">
        <f>Summary!#REF!</f>
        <v>#REF!</v>
      </c>
      <c r="H2" s="1" t="e">
        <f>Summary!#REF!</f>
        <v>#REF!</v>
      </c>
      <c r="I2" s="1" t="e" cm="1">
        <f t="array" ref="I2">_xlfn.UNIQUE(_xlfn._xlws.FILTER(#REF!,(#REF!=G2)*(#REF!=H2),""))</f>
        <v>#REF!</v>
      </c>
    </row>
    <row r="12" spans="1:14" s="41" customFormat="1"/>
  </sheetData>
  <pageMargins left="0.7" right="0.7" top="0.75" bottom="0.75" header="0.3" footer="0.3"/>
  <pageSetup paperSize="9" orientation="portrait"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99729-A01F-4464-A37E-480A88BE0364}">
  <sheetPr codeName="Feuil6">
    <tabColor theme="8" tint="0.59999389629810485"/>
  </sheetPr>
  <dimension ref="A1:P88"/>
  <sheetViews>
    <sheetView workbookViewId="0">
      <pane ySplit="1" topLeftCell="A2" activePane="bottomLeft" state="frozen"/>
      <selection activeCell="F29" sqref="F29"/>
      <selection pane="bottomLeft" activeCell="F29" sqref="F29"/>
    </sheetView>
  </sheetViews>
  <sheetFormatPr baseColWidth="10" defaultColWidth="10.796875" defaultRowHeight="11.65"/>
  <cols>
    <col min="1" max="1" width="32.796875" style="1" customWidth="1"/>
    <col min="2" max="2" width="27.06640625" style="1" bestFit="1" customWidth="1"/>
    <col min="3" max="3" width="28.59765625" style="37" bestFit="1" customWidth="1"/>
    <col min="4" max="4" width="25.265625" style="1" bestFit="1" customWidth="1"/>
    <col min="5" max="5" width="6.265625" style="1" customWidth="1"/>
    <col min="6" max="6" width="49.59765625" style="1" bestFit="1" customWidth="1"/>
    <col min="7" max="7" width="16.265625" style="1" bestFit="1" customWidth="1"/>
    <col min="8" max="16384" width="10.796875" style="1"/>
  </cols>
  <sheetData>
    <row r="1" spans="1:6" s="33" customFormat="1">
      <c r="A1" s="32" t="s">
        <v>58</v>
      </c>
      <c r="B1" s="33" t="s">
        <v>59</v>
      </c>
      <c r="C1" s="35" t="s">
        <v>60</v>
      </c>
      <c r="D1" s="33" t="s">
        <v>61</v>
      </c>
      <c r="E1" s="1"/>
      <c r="F1" s="33" t="s">
        <v>62</v>
      </c>
    </row>
    <row r="2" spans="1:6">
      <c r="A2" s="1" t="str">
        <f t="shared" ref="A2:A33" si="0">RIGHT(F2,LEN(F2)-5)</f>
        <v>Administratives (banking services- insurances - audit)</v>
      </c>
      <c r="B2" s="1" t="s">
        <v>63</v>
      </c>
      <c r="C2" s="36" t="s">
        <v>432</v>
      </c>
      <c r="D2" s="1" t="s">
        <v>65</v>
      </c>
      <c r="F2" s="1" t="s">
        <v>66</v>
      </c>
    </row>
    <row r="3" spans="1:6">
      <c r="A3" s="1" t="str">
        <f t="shared" si="0"/>
        <v>Advertisings and communication</v>
      </c>
      <c r="B3" s="1" t="s">
        <v>63</v>
      </c>
      <c r="C3" s="36" t="s">
        <v>432</v>
      </c>
      <c r="D3" s="1" t="s">
        <v>65</v>
      </c>
      <c r="F3" s="1" t="s">
        <v>67</v>
      </c>
    </row>
    <row r="4" spans="1:6">
      <c r="A4" s="1" t="str">
        <f t="shared" si="0"/>
        <v>Air compressors</v>
      </c>
      <c r="B4" s="1" t="s">
        <v>63</v>
      </c>
      <c r="C4" s="36" t="s">
        <v>11</v>
      </c>
      <c r="D4" s="1" t="s">
        <v>11</v>
      </c>
      <c r="F4" s="1" t="s">
        <v>69</v>
      </c>
    </row>
    <row r="5" spans="1:6">
      <c r="A5" s="1" t="str">
        <f t="shared" si="0"/>
        <v>Asset Fuel</v>
      </c>
      <c r="B5" s="1" t="s">
        <v>63</v>
      </c>
      <c r="C5" s="36" t="s">
        <v>11</v>
      </c>
      <c r="D5" s="1" t="s">
        <v>11</v>
      </c>
      <c r="F5" s="1" t="s">
        <v>71</v>
      </c>
    </row>
    <row r="6" spans="1:6">
      <c r="A6" s="1" t="str">
        <f t="shared" si="0"/>
        <v>Boilers - Residential - Biomass - Small industrial</v>
      </c>
      <c r="B6" s="1" t="s">
        <v>63</v>
      </c>
      <c r="C6" s="37" t="s">
        <v>68</v>
      </c>
      <c r="D6" s="31" t="s">
        <v>421</v>
      </c>
      <c r="F6" s="31" t="s">
        <v>72</v>
      </c>
    </row>
    <row r="7" spans="1:6">
      <c r="A7" s="1" t="str">
        <f t="shared" si="0"/>
        <v>Bungalows and temporary housing</v>
      </c>
      <c r="B7" s="1" t="s">
        <v>63</v>
      </c>
      <c r="C7" s="36" t="s">
        <v>11</v>
      </c>
      <c r="D7" s="1" t="s">
        <v>11</v>
      </c>
      <c r="F7" s="1" t="s">
        <v>73</v>
      </c>
    </row>
    <row r="8" spans="1:6">
      <c r="A8" s="1" t="str">
        <f t="shared" si="0"/>
        <v>Cables</v>
      </c>
      <c r="B8" s="1" t="s">
        <v>63</v>
      </c>
      <c r="C8" s="36" t="s">
        <v>68</v>
      </c>
      <c r="D8" s="31" t="s">
        <v>421</v>
      </c>
      <c r="F8" s="31" t="s">
        <v>74</v>
      </c>
    </row>
    <row r="9" spans="1:6">
      <c r="A9" s="1" t="str">
        <f t="shared" si="0"/>
        <v>Chemical products</v>
      </c>
      <c r="B9" s="1" t="s">
        <v>63</v>
      </c>
      <c r="C9" s="36" t="s">
        <v>70</v>
      </c>
      <c r="D9" s="1" t="s">
        <v>75</v>
      </c>
      <c r="F9" s="1" t="s">
        <v>76</v>
      </c>
    </row>
    <row r="10" spans="1:6">
      <c r="A10" s="1" t="str">
        <f t="shared" si="0"/>
        <v>Collective protection - Fire and gas equipment</v>
      </c>
      <c r="B10" s="1" t="s">
        <v>63</v>
      </c>
      <c r="C10" s="36" t="s">
        <v>11</v>
      </c>
      <c r="D10" s="1" t="s">
        <v>11</v>
      </c>
      <c r="F10" s="1" t="s">
        <v>77</v>
      </c>
    </row>
    <row r="11" spans="1:6">
      <c r="A11" s="1" t="str">
        <f t="shared" si="0"/>
        <v>Construction  access  lifting and handling equipment</v>
      </c>
      <c r="B11" s="1" t="s">
        <v>63</v>
      </c>
      <c r="C11" s="36" t="s">
        <v>11</v>
      </c>
      <c r="D11" s="1" t="s">
        <v>11</v>
      </c>
      <c r="F11" s="1" t="s">
        <v>78</v>
      </c>
    </row>
    <row r="12" spans="1:6" s="41" customFormat="1">
      <c r="A12" s="41" t="str">
        <f t="shared" si="0"/>
        <v>Consulting (excl. IT - incl. Legal)</v>
      </c>
      <c r="B12" s="41" t="s">
        <v>63</v>
      </c>
      <c r="C12" s="36" t="s">
        <v>432</v>
      </c>
      <c r="D12" s="41" t="s">
        <v>65</v>
      </c>
      <c r="F12" s="41" t="s">
        <v>79</v>
      </c>
    </row>
    <row r="13" spans="1:6">
      <c r="A13" s="1" t="str">
        <f t="shared" si="0"/>
        <v>Conveyors systems for bulk material  cranes and weighting systems</v>
      </c>
      <c r="B13" s="1" t="s">
        <v>63</v>
      </c>
      <c r="C13" s="36" t="s">
        <v>11</v>
      </c>
      <c r="D13" s="1" t="s">
        <v>11</v>
      </c>
      <c r="F13" s="1" t="s">
        <v>80</v>
      </c>
    </row>
    <row r="14" spans="1:6">
      <c r="A14" s="1" t="str">
        <f t="shared" si="0"/>
        <v>Customer Relationships Management</v>
      </c>
      <c r="B14" s="1" t="s">
        <v>63</v>
      </c>
      <c r="C14" s="36" t="s">
        <v>81</v>
      </c>
      <c r="D14" s="1" t="s">
        <v>82</v>
      </c>
      <c r="F14" s="31" t="s">
        <v>83</v>
      </c>
    </row>
    <row r="15" spans="1:6">
      <c r="A15" s="1" t="str">
        <f t="shared" si="0"/>
        <v>Diesel and gas motors</v>
      </c>
      <c r="B15" s="1" t="s">
        <v>63</v>
      </c>
      <c r="C15" s="36" t="s">
        <v>11</v>
      </c>
      <c r="D15" s="1" t="s">
        <v>11</v>
      </c>
      <c r="F15" s="1" t="s">
        <v>84</v>
      </c>
    </row>
    <row r="16" spans="1:6">
      <c r="A16" s="1" t="str">
        <f t="shared" si="0"/>
        <v>Electrical motors</v>
      </c>
      <c r="B16" s="1" t="s">
        <v>63</v>
      </c>
      <c r="C16" s="36" t="s">
        <v>11</v>
      </c>
      <c r="D16" s="1" t="s">
        <v>11</v>
      </c>
      <c r="F16" s="1" t="s">
        <v>85</v>
      </c>
    </row>
    <row r="17" spans="1:6">
      <c r="A17" s="1" t="str">
        <f t="shared" si="0"/>
        <v>Electricity Storage</v>
      </c>
      <c r="B17" s="1" t="s">
        <v>63</v>
      </c>
      <c r="C17" s="36" t="s">
        <v>70</v>
      </c>
      <c r="D17" s="1" t="s">
        <v>86</v>
      </c>
      <c r="F17" s="1" t="s">
        <v>87</v>
      </c>
    </row>
    <row r="18" spans="1:6">
      <c r="A18" s="1" t="str">
        <f t="shared" si="0"/>
        <v>Engineering Services</v>
      </c>
      <c r="B18" s="1" t="s">
        <v>63</v>
      </c>
      <c r="C18" s="36" t="s">
        <v>70</v>
      </c>
      <c r="D18" s="1" t="s">
        <v>88</v>
      </c>
      <c r="F18" s="1" t="s">
        <v>89</v>
      </c>
    </row>
    <row r="19" spans="1:6">
      <c r="A19" s="1" t="str">
        <f t="shared" si="0"/>
        <v>EPC Contracting</v>
      </c>
      <c r="B19" s="1" t="s">
        <v>63</v>
      </c>
      <c r="C19" s="36" t="s">
        <v>70</v>
      </c>
      <c r="D19" s="31" t="s">
        <v>421</v>
      </c>
      <c r="F19" s="31" t="s">
        <v>90</v>
      </c>
    </row>
    <row r="20" spans="1:6">
      <c r="A20" s="1" t="str">
        <f t="shared" si="0"/>
        <v>Events and sponsorship</v>
      </c>
      <c r="B20" s="1" t="s">
        <v>63</v>
      </c>
      <c r="C20" s="36" t="s">
        <v>432</v>
      </c>
      <c r="D20" s="1" t="s">
        <v>65</v>
      </c>
      <c r="F20" s="31" t="s">
        <v>91</v>
      </c>
    </row>
    <row r="21" spans="1:6">
      <c r="A21" s="1" t="str">
        <f t="shared" si="0"/>
        <v>Gas compressors</v>
      </c>
      <c r="B21" s="1" t="s">
        <v>63</v>
      </c>
      <c r="C21" s="36" t="s">
        <v>11</v>
      </c>
      <c r="D21" s="1" t="s">
        <v>11</v>
      </c>
      <c r="F21" s="1" t="s">
        <v>92</v>
      </c>
    </row>
    <row r="22" spans="1:6">
      <c r="A22" s="1" t="str">
        <f t="shared" si="0"/>
        <v>Global facility management</v>
      </c>
      <c r="B22" s="1" t="s">
        <v>63</v>
      </c>
      <c r="C22" s="36" t="s">
        <v>11</v>
      </c>
      <c r="D22" s="1" t="s">
        <v>11</v>
      </c>
      <c r="F22" s="1" t="s">
        <v>93</v>
      </c>
    </row>
    <row r="23" spans="1:6">
      <c r="A23" s="1" t="str">
        <f t="shared" si="0"/>
        <v>Hand and electrical tools</v>
      </c>
      <c r="B23" s="1" t="s">
        <v>63</v>
      </c>
      <c r="C23" s="36" t="s">
        <v>11</v>
      </c>
      <c r="D23" s="1" t="s">
        <v>11</v>
      </c>
      <c r="F23" s="1" t="s">
        <v>94</v>
      </c>
    </row>
    <row r="24" spans="1:6">
      <c r="A24" s="1" t="str">
        <f t="shared" si="0"/>
        <v>Hardware and fixing</v>
      </c>
      <c r="B24" s="1" t="s">
        <v>63</v>
      </c>
      <c r="C24" s="36" t="s">
        <v>11</v>
      </c>
      <c r="D24" s="1" t="s">
        <v>11</v>
      </c>
      <c r="F24" s="1" t="s">
        <v>95</v>
      </c>
    </row>
    <row r="25" spans="1:6">
      <c r="A25" s="1" t="str">
        <f t="shared" si="0"/>
        <v>Heavy vehicles</v>
      </c>
      <c r="B25" s="1" t="s">
        <v>63</v>
      </c>
      <c r="C25" s="36" t="s">
        <v>11</v>
      </c>
      <c r="D25" s="1" t="s">
        <v>11</v>
      </c>
      <c r="F25" s="1" t="s">
        <v>96</v>
      </c>
    </row>
    <row r="26" spans="1:6">
      <c r="A26" s="1" t="str">
        <f t="shared" si="0"/>
        <v>Human Resources Services</v>
      </c>
      <c r="B26" s="1" t="s">
        <v>63</v>
      </c>
      <c r="C26" s="36" t="s">
        <v>432</v>
      </c>
      <c r="D26" s="1" t="s">
        <v>97</v>
      </c>
      <c r="F26" s="1" t="s">
        <v>98</v>
      </c>
    </row>
    <row r="27" spans="1:6">
      <c r="A27" s="1" t="str">
        <f t="shared" si="0"/>
        <v>HVAC-R</v>
      </c>
      <c r="B27" s="1" t="s">
        <v>63</v>
      </c>
      <c r="C27" s="36" t="s">
        <v>68</v>
      </c>
      <c r="D27" s="1" t="s">
        <v>99</v>
      </c>
      <c r="F27" s="1" t="s">
        <v>100</v>
      </c>
    </row>
    <row r="28" spans="1:6">
      <c r="A28" s="1" t="str">
        <f t="shared" si="0"/>
        <v>Hydraulic turbines and generators</v>
      </c>
      <c r="B28" s="1" t="s">
        <v>63</v>
      </c>
      <c r="C28" s="36" t="s">
        <v>70</v>
      </c>
      <c r="D28" s="31" t="s">
        <v>421</v>
      </c>
      <c r="F28" s="31" t="s">
        <v>101</v>
      </c>
    </row>
    <row r="29" spans="1:6">
      <c r="A29" s="1" t="str">
        <f t="shared" si="0"/>
        <v>Hydrogen Equipment &amp; related services</v>
      </c>
      <c r="B29" s="1" t="s">
        <v>63</v>
      </c>
      <c r="C29" s="36" t="s">
        <v>11</v>
      </c>
      <c r="D29" s="1" t="s">
        <v>11</v>
      </c>
      <c r="F29" s="1" t="s">
        <v>102</v>
      </c>
    </row>
    <row r="30" spans="1:6">
      <c r="A30" s="1" t="str">
        <f t="shared" si="0"/>
        <v>Industrial gases</v>
      </c>
      <c r="B30" s="1" t="s">
        <v>63</v>
      </c>
      <c r="C30" s="36" t="s">
        <v>11</v>
      </c>
      <c r="D30" s="1" t="s">
        <v>11</v>
      </c>
      <c r="F30" s="1" t="s">
        <v>103</v>
      </c>
    </row>
    <row r="31" spans="1:6">
      <c r="A31" s="1" t="str">
        <f t="shared" si="0"/>
        <v>Industrial raw supply</v>
      </c>
      <c r="B31" s="1" t="s">
        <v>63</v>
      </c>
      <c r="C31" s="36" t="s">
        <v>11</v>
      </c>
      <c r="D31" s="1" t="s">
        <v>11</v>
      </c>
      <c r="F31" s="1" t="s">
        <v>104</v>
      </c>
    </row>
    <row r="32" spans="1:6">
      <c r="A32" s="1" t="str">
        <f t="shared" si="0"/>
        <v>IT and digital services</v>
      </c>
      <c r="B32" s="1" t="s">
        <v>63</v>
      </c>
      <c r="C32" s="36" t="s">
        <v>81</v>
      </c>
      <c r="D32" s="1" t="s">
        <v>105</v>
      </c>
      <c r="F32" s="1" t="s">
        <v>106</v>
      </c>
    </row>
    <row r="33" spans="1:6">
      <c r="A33" s="1" t="str">
        <f t="shared" si="0"/>
        <v>IT hardware</v>
      </c>
      <c r="B33" s="1" t="s">
        <v>63</v>
      </c>
      <c r="C33" s="36" t="s">
        <v>81</v>
      </c>
      <c r="D33" s="1" t="s">
        <v>107</v>
      </c>
      <c r="F33" s="1" t="s">
        <v>108</v>
      </c>
    </row>
    <row r="34" spans="1:6">
      <c r="A34" s="1" t="str">
        <f t="shared" ref="A34:A63" si="1">RIGHT(F34,LEN(F34)-5)</f>
        <v>IT hosting</v>
      </c>
      <c r="B34" s="1" t="s">
        <v>63</v>
      </c>
      <c r="C34" s="36" t="s">
        <v>81</v>
      </c>
      <c r="D34" s="1" t="s">
        <v>105</v>
      </c>
      <c r="F34" s="1" t="s">
        <v>109</v>
      </c>
    </row>
    <row r="35" spans="1:6">
      <c r="A35" s="1" t="str">
        <f t="shared" si="1"/>
        <v>IT software and cloud</v>
      </c>
      <c r="B35" s="1" t="s">
        <v>63</v>
      </c>
      <c r="C35" s="36" t="s">
        <v>81</v>
      </c>
      <c r="D35" s="1" t="s">
        <v>110</v>
      </c>
      <c r="F35" s="1" t="s">
        <v>111</v>
      </c>
    </row>
    <row r="36" spans="1:6">
      <c r="A36" s="1" t="str">
        <f t="shared" si="1"/>
        <v>Laboratory equipments and reactants</v>
      </c>
      <c r="B36" s="1" t="s">
        <v>63</v>
      </c>
      <c r="C36" s="36" t="s">
        <v>11</v>
      </c>
      <c r="D36" s="1" t="s">
        <v>11</v>
      </c>
      <c r="F36" s="1" t="s">
        <v>112</v>
      </c>
    </row>
    <row r="37" spans="1:6">
      <c r="A37" s="1" t="str">
        <f t="shared" si="1"/>
        <v>Light vehicles - Fuel - Mobility Solutions</v>
      </c>
      <c r="B37" s="1" t="s">
        <v>63</v>
      </c>
      <c r="C37" s="36" t="s">
        <v>432</v>
      </c>
      <c r="D37" s="1" t="s">
        <v>113</v>
      </c>
      <c r="F37" s="1" t="s">
        <v>114</v>
      </c>
    </row>
    <row r="38" spans="1:6">
      <c r="A38" s="1" t="str">
        <f t="shared" si="1"/>
        <v>Lighting</v>
      </c>
      <c r="B38" s="1" t="s">
        <v>63</v>
      </c>
      <c r="C38" s="36" t="s">
        <v>11</v>
      </c>
      <c r="D38" s="1" t="s">
        <v>11</v>
      </c>
      <c r="F38" s="1" t="s">
        <v>115</v>
      </c>
    </row>
    <row r="39" spans="1:6">
      <c r="A39" s="1" t="str">
        <f t="shared" si="1"/>
        <v>Low,  Medium and High voltage equipment</v>
      </c>
      <c r="B39" s="1" t="s">
        <v>63</v>
      </c>
      <c r="C39" s="36" t="s">
        <v>11</v>
      </c>
      <c r="D39" s="1" t="s">
        <v>11</v>
      </c>
      <c r="F39" s="1" t="s">
        <v>116</v>
      </c>
    </row>
    <row r="40" spans="1:6">
      <c r="A40" s="1" t="str">
        <f t="shared" si="1"/>
        <v>Lubricants and grease</v>
      </c>
      <c r="B40" s="1" t="s">
        <v>63</v>
      </c>
      <c r="C40" s="36" t="s">
        <v>11</v>
      </c>
      <c r="D40" s="1" t="s">
        <v>11</v>
      </c>
      <c r="F40" s="1" t="s">
        <v>117</v>
      </c>
    </row>
    <row r="41" spans="1:6">
      <c r="A41" s="1" t="str">
        <f t="shared" si="1"/>
        <v>Market data</v>
      </c>
      <c r="B41" s="1" t="s">
        <v>63</v>
      </c>
      <c r="C41" s="36" t="s">
        <v>11</v>
      </c>
      <c r="D41" s="1" t="s">
        <v>11</v>
      </c>
      <c r="F41" s="1" t="s">
        <v>118</v>
      </c>
    </row>
    <row r="42" spans="1:6">
      <c r="A42" s="1" t="str">
        <f t="shared" si="1"/>
        <v>Office supplies and other equipments</v>
      </c>
      <c r="B42" s="1" t="s">
        <v>63</v>
      </c>
      <c r="C42" s="36" t="s">
        <v>68</v>
      </c>
      <c r="D42" s="1" t="s">
        <v>119</v>
      </c>
      <c r="F42" s="1" t="s">
        <v>120</v>
      </c>
    </row>
    <row r="43" spans="1:6">
      <c r="A43" s="1" t="str">
        <f t="shared" si="1"/>
        <v>Pipes and accessories</v>
      </c>
      <c r="B43" s="1" t="s">
        <v>63</v>
      </c>
      <c r="C43" s="36" t="s">
        <v>68</v>
      </c>
      <c r="D43" s="31" t="s">
        <v>421</v>
      </c>
      <c r="F43" s="31" t="s">
        <v>121</v>
      </c>
    </row>
    <row r="44" spans="1:6">
      <c r="A44" s="1" t="str">
        <f t="shared" si="1"/>
        <v>Postal services and (e-) printing</v>
      </c>
      <c r="B44" s="1" t="s">
        <v>63</v>
      </c>
      <c r="C44" s="36" t="s">
        <v>81</v>
      </c>
      <c r="D44" s="1" t="s">
        <v>82</v>
      </c>
      <c r="F44" s="31" t="s">
        <v>122</v>
      </c>
    </row>
    <row r="45" spans="1:6">
      <c r="A45" s="1" t="str">
        <f t="shared" si="1"/>
        <v>Power Train</v>
      </c>
      <c r="B45" s="1" t="s">
        <v>63</v>
      </c>
      <c r="C45" s="36" t="s">
        <v>70</v>
      </c>
      <c r="D45" s="1" t="s">
        <v>419</v>
      </c>
      <c r="F45" s="1" t="s">
        <v>123</v>
      </c>
    </row>
    <row r="46" spans="1:6">
      <c r="A46" s="1" t="str">
        <f t="shared" si="1"/>
        <v>Process Control Automation &amp; Meters</v>
      </c>
      <c r="B46" s="1" t="s">
        <v>63</v>
      </c>
      <c r="C46" s="36" t="s">
        <v>68</v>
      </c>
      <c r="D46" s="1" t="s">
        <v>124</v>
      </c>
      <c r="F46" s="1" t="s">
        <v>125</v>
      </c>
    </row>
    <row r="47" spans="1:6">
      <c r="A47" s="1" t="str">
        <f t="shared" si="1"/>
        <v>Pumps</v>
      </c>
      <c r="B47" s="1" t="s">
        <v>63</v>
      </c>
      <c r="C47" s="36" t="s">
        <v>68</v>
      </c>
      <c r="D47" s="1" t="s">
        <v>126</v>
      </c>
      <c r="F47" s="1" t="s">
        <v>127</v>
      </c>
    </row>
    <row r="48" spans="1:6">
      <c r="A48" s="1" t="str">
        <f t="shared" si="1"/>
        <v>Real estate rents  charges and fees</v>
      </c>
      <c r="B48" s="1" t="s">
        <v>63</v>
      </c>
      <c r="C48" s="36" t="s">
        <v>11</v>
      </c>
      <c r="D48" s="1" t="s">
        <v>11</v>
      </c>
      <c r="F48" s="1" t="s">
        <v>128</v>
      </c>
    </row>
    <row r="49" spans="1:16">
      <c r="A49" s="1" t="str">
        <f t="shared" si="1"/>
        <v>Smoke treatment</v>
      </c>
      <c r="B49" s="1" t="s">
        <v>63</v>
      </c>
      <c r="C49" s="36" t="s">
        <v>11</v>
      </c>
      <c r="D49" s="1" t="s">
        <v>11</v>
      </c>
      <c r="F49" s="1" t="s">
        <v>129</v>
      </c>
    </row>
    <row r="50" spans="1:16">
      <c r="A50" s="1" t="str">
        <f t="shared" si="1"/>
        <v>Solar Equipment</v>
      </c>
      <c r="B50" s="1" t="s">
        <v>63</v>
      </c>
      <c r="C50" s="36" t="s">
        <v>70</v>
      </c>
      <c r="D50" s="1" t="s">
        <v>130</v>
      </c>
      <c r="F50" s="1" t="s">
        <v>131</v>
      </c>
    </row>
    <row r="51" spans="1:16">
      <c r="A51" s="1" t="str">
        <f t="shared" si="1"/>
        <v>Sub Contracting (construction/installation/maintenance)</v>
      </c>
      <c r="B51" s="1" t="s">
        <v>63</v>
      </c>
      <c r="C51" s="36" t="s">
        <v>68</v>
      </c>
      <c r="D51" s="31" t="s">
        <v>421</v>
      </c>
      <c r="F51" s="31" t="s">
        <v>132</v>
      </c>
    </row>
    <row r="52" spans="1:16">
      <c r="A52" s="1" t="str">
        <f t="shared" si="1"/>
        <v>Technical assistance</v>
      </c>
      <c r="B52" s="1" t="s">
        <v>63</v>
      </c>
      <c r="C52" s="36" t="s">
        <v>70</v>
      </c>
      <c r="D52" s="31" t="s">
        <v>421</v>
      </c>
      <c r="F52" s="31" t="s">
        <v>133</v>
      </c>
    </row>
    <row r="53" spans="1:16">
      <c r="A53" s="1" t="str">
        <f t="shared" si="1"/>
        <v>Telecommunications</v>
      </c>
      <c r="B53" s="1" t="s">
        <v>63</v>
      </c>
      <c r="C53" s="36" t="s">
        <v>81</v>
      </c>
      <c r="D53" s="1" t="s">
        <v>134</v>
      </c>
      <c r="F53" s="31" t="s">
        <v>135</v>
      </c>
    </row>
    <row r="54" spans="1:16">
      <c r="A54" s="1" t="str">
        <f t="shared" si="1"/>
        <v>Temporary workers agencies</v>
      </c>
      <c r="B54" s="1" t="s">
        <v>63</v>
      </c>
      <c r="C54" s="36" t="s">
        <v>432</v>
      </c>
      <c r="D54" s="1" t="s">
        <v>97</v>
      </c>
      <c r="F54" s="31" t="s">
        <v>136</v>
      </c>
    </row>
    <row r="55" spans="1:16">
      <c r="A55" s="1" t="str">
        <f t="shared" si="1"/>
        <v>Testing  inspection and certification</v>
      </c>
      <c r="B55" s="1" t="s">
        <v>63</v>
      </c>
      <c r="C55" s="36" t="s">
        <v>68</v>
      </c>
      <c r="D55" s="1" t="s">
        <v>119</v>
      </c>
      <c r="F55" s="1" t="s">
        <v>137</v>
      </c>
      <c r="P55" s="1" t="s">
        <v>63</v>
      </c>
    </row>
    <row r="56" spans="1:16">
      <c r="A56" s="1" t="str">
        <f t="shared" si="1"/>
        <v>Transport and Logistics</v>
      </c>
      <c r="B56" s="1" t="s">
        <v>63</v>
      </c>
      <c r="C56" s="36" t="s">
        <v>11</v>
      </c>
      <c r="D56" s="31" t="s">
        <v>421</v>
      </c>
      <c r="F56" s="31" t="s">
        <v>138</v>
      </c>
    </row>
    <row r="57" spans="1:16">
      <c r="A57" s="1" t="str">
        <f t="shared" si="1"/>
        <v>Travel</v>
      </c>
      <c r="B57" s="1" t="s">
        <v>63</v>
      </c>
      <c r="C57" s="36" t="s">
        <v>432</v>
      </c>
      <c r="D57" s="1" t="s">
        <v>139</v>
      </c>
      <c r="F57" s="1" t="s">
        <v>140</v>
      </c>
    </row>
    <row r="58" spans="1:16">
      <c r="A58" s="1" t="str">
        <f t="shared" si="1"/>
        <v>Utilities</v>
      </c>
      <c r="B58" s="1" t="s">
        <v>63</v>
      </c>
      <c r="C58" s="36" t="s">
        <v>11</v>
      </c>
      <c r="D58" s="1" t="s">
        <v>11</v>
      </c>
      <c r="F58" s="1" t="s">
        <v>141</v>
      </c>
    </row>
    <row r="59" spans="1:16">
      <c r="A59" s="1" t="str">
        <f t="shared" si="1"/>
        <v>Valves</v>
      </c>
      <c r="B59" s="1" t="s">
        <v>63</v>
      </c>
      <c r="C59" s="36" t="s">
        <v>11</v>
      </c>
      <c r="D59" s="1" t="s">
        <v>11</v>
      </c>
      <c r="F59" s="1" t="s">
        <v>142</v>
      </c>
    </row>
    <row r="60" spans="1:16">
      <c r="A60" s="1" t="str">
        <f t="shared" si="1"/>
        <v>Waste and by-product</v>
      </c>
      <c r="B60" s="1" t="s">
        <v>63</v>
      </c>
      <c r="C60" s="36" t="s">
        <v>11</v>
      </c>
      <c r="D60" s="1" t="s">
        <v>11</v>
      </c>
      <c r="F60" s="1" t="s">
        <v>143</v>
      </c>
    </row>
    <row r="61" spans="1:16">
      <c r="A61" s="1" t="str">
        <f t="shared" si="1"/>
        <v>Wholesaler of heating  plumbing  sanitary appliances</v>
      </c>
      <c r="B61" s="1" t="s">
        <v>63</v>
      </c>
      <c r="C61" s="36" t="s">
        <v>68</v>
      </c>
      <c r="D61" s="1" t="s">
        <v>126</v>
      </c>
      <c r="F61" s="1" t="s">
        <v>144</v>
      </c>
    </row>
    <row r="62" spans="1:16">
      <c r="A62" s="1" t="str">
        <f t="shared" si="1"/>
        <v>Wind turbines</v>
      </c>
      <c r="B62" s="1" t="s">
        <v>63</v>
      </c>
      <c r="C62" s="36" t="s">
        <v>70</v>
      </c>
      <c r="D62" s="1" t="s">
        <v>86</v>
      </c>
      <c r="F62" s="1" t="s">
        <v>145</v>
      </c>
    </row>
    <row r="63" spans="1:16">
      <c r="A63" s="1" t="str">
        <f t="shared" si="1"/>
        <v>Workwear and personal protection equipment</v>
      </c>
      <c r="B63" s="1" t="s">
        <v>63</v>
      </c>
      <c r="C63" s="36" t="s">
        <v>68</v>
      </c>
      <c r="D63" s="1" t="s">
        <v>119</v>
      </c>
      <c r="F63" s="31" t="s">
        <v>146</v>
      </c>
    </row>
    <row r="65" spans="6:7">
      <c r="F65" s="33" t="s">
        <v>147</v>
      </c>
      <c r="G65" s="33" t="s">
        <v>148</v>
      </c>
    </row>
    <row r="66" spans="6:7">
      <c r="F66" s="1" t="s">
        <v>70</v>
      </c>
      <c r="G66" s="1" t="s">
        <v>419</v>
      </c>
    </row>
    <row r="67" spans="6:7">
      <c r="F67" s="1" t="s">
        <v>70</v>
      </c>
      <c r="G67" s="1" t="s">
        <v>86</v>
      </c>
    </row>
    <row r="68" spans="6:7">
      <c r="F68" s="1" t="s">
        <v>70</v>
      </c>
      <c r="G68" s="1" t="s">
        <v>88</v>
      </c>
    </row>
    <row r="69" spans="6:7">
      <c r="F69" s="1" t="s">
        <v>70</v>
      </c>
      <c r="G69" s="1" t="s">
        <v>75</v>
      </c>
    </row>
    <row r="70" spans="6:7">
      <c r="F70" s="1" t="s">
        <v>70</v>
      </c>
      <c r="G70" s="1" t="s">
        <v>130</v>
      </c>
    </row>
    <row r="71" spans="6:7">
      <c r="F71" s="1" t="s">
        <v>81</v>
      </c>
      <c r="G71" s="1" t="s">
        <v>82</v>
      </c>
    </row>
    <row r="72" spans="6:7">
      <c r="F72" s="1" t="s">
        <v>81</v>
      </c>
      <c r="G72" s="1" t="s">
        <v>105</v>
      </c>
    </row>
    <row r="73" spans="6:7">
      <c r="F73" s="1" t="s">
        <v>81</v>
      </c>
      <c r="G73" s="1" t="s">
        <v>134</v>
      </c>
    </row>
    <row r="74" spans="6:7">
      <c r="F74" s="1" t="s">
        <v>81</v>
      </c>
      <c r="G74" s="1" t="s">
        <v>149</v>
      </c>
    </row>
    <row r="75" spans="6:7">
      <c r="F75" s="1" t="s">
        <v>81</v>
      </c>
      <c r="G75" s="1" t="s">
        <v>107</v>
      </c>
    </row>
    <row r="76" spans="6:7">
      <c r="F76" s="1" t="s">
        <v>81</v>
      </c>
      <c r="G76" s="1" t="s">
        <v>110</v>
      </c>
    </row>
    <row r="77" spans="6:7">
      <c r="F77" s="1" t="s">
        <v>64</v>
      </c>
      <c r="G77" s="1" t="s">
        <v>97</v>
      </c>
    </row>
    <row r="78" spans="6:7">
      <c r="F78" s="1" t="s">
        <v>64</v>
      </c>
      <c r="G78" s="1" t="s">
        <v>65</v>
      </c>
    </row>
    <row r="79" spans="6:7">
      <c r="F79" s="1" t="s">
        <v>64</v>
      </c>
      <c r="G79" s="1" t="s">
        <v>139</v>
      </c>
    </row>
    <row r="80" spans="6:7">
      <c r="F80" s="1" t="s">
        <v>64</v>
      </c>
      <c r="G80" s="1" t="s">
        <v>113</v>
      </c>
    </row>
    <row r="81" spans="6:7">
      <c r="F81" s="1" t="s">
        <v>150</v>
      </c>
      <c r="G81" s="1" t="s">
        <v>119</v>
      </c>
    </row>
    <row r="82" spans="6:7">
      <c r="F82" s="1" t="s">
        <v>150</v>
      </c>
      <c r="G82" s="1" t="s">
        <v>151</v>
      </c>
    </row>
    <row r="83" spans="6:7">
      <c r="F83" s="1" t="s">
        <v>68</v>
      </c>
      <c r="G83" s="1" t="s">
        <v>126</v>
      </c>
    </row>
    <row r="84" spans="6:7">
      <c r="F84" s="1" t="s">
        <v>68</v>
      </c>
      <c r="G84" s="1" t="s">
        <v>99</v>
      </c>
    </row>
    <row r="85" spans="6:7">
      <c r="F85" s="1" t="s">
        <v>68</v>
      </c>
      <c r="G85" s="1" t="s">
        <v>152</v>
      </c>
    </row>
    <row r="86" spans="6:7">
      <c r="F86" s="1" t="s">
        <v>68</v>
      </c>
      <c r="G86" s="1" t="s">
        <v>124</v>
      </c>
    </row>
    <row r="87" spans="6:7">
      <c r="F87" s="1" t="s">
        <v>68</v>
      </c>
      <c r="G87" s="1" t="s">
        <v>153</v>
      </c>
    </row>
    <row r="88" spans="6:7">
      <c r="F88" s="1" t="s">
        <v>68</v>
      </c>
      <c r="G88" s="1" t="s">
        <v>154</v>
      </c>
    </row>
  </sheetData>
  <autoFilter ref="A1:G63" xr:uid="{5CA99729-A01F-4464-A37E-480A88BE0364}"/>
  <sortState xmlns:xlrd2="http://schemas.microsoft.com/office/spreadsheetml/2017/richdata2" ref="A2:P63">
    <sortCondition ref="A2:A63"/>
  </sortState>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A4787-725B-43E8-B5E2-CDBAD378611A}">
  <sheetPr codeName="Feuil7">
    <tabColor theme="8" tint="0.59999389629810485"/>
  </sheetPr>
  <dimension ref="A1:L12"/>
  <sheetViews>
    <sheetView workbookViewId="0">
      <selection activeCell="F29" sqref="F29"/>
    </sheetView>
  </sheetViews>
  <sheetFormatPr baseColWidth="10" defaultColWidth="10.796875" defaultRowHeight="11.65"/>
  <cols>
    <col min="1" max="1" width="19.06640625" style="1" bestFit="1" customWidth="1"/>
    <col min="2" max="5" width="24.06640625" style="1" customWidth="1"/>
    <col min="6" max="6" width="27.265625" style="1" customWidth="1"/>
    <col min="7" max="7" width="19.06640625" style="1" customWidth="1"/>
    <col min="8" max="8" width="26.06640625" style="1" bestFit="1" customWidth="1"/>
    <col min="9" max="9" width="18.59765625" style="1" customWidth="1"/>
    <col min="10" max="10" width="30.33203125" style="1" bestFit="1" customWidth="1"/>
    <col min="11" max="11" width="13.06640625" style="1" bestFit="1" customWidth="1"/>
    <col min="12" max="12" width="18.265625" style="1" bestFit="1" customWidth="1"/>
    <col min="13" max="16384" width="10.796875" style="1"/>
  </cols>
  <sheetData>
    <row r="1" spans="1:12">
      <c r="A1" s="24" t="s">
        <v>155</v>
      </c>
      <c r="B1" s="24" t="s">
        <v>156</v>
      </c>
      <c r="C1" s="24" t="s">
        <v>157</v>
      </c>
      <c r="D1" s="24" t="s">
        <v>158</v>
      </c>
      <c r="E1" s="24" t="s">
        <v>159</v>
      </c>
      <c r="F1" s="24" t="s">
        <v>160</v>
      </c>
      <c r="G1" s="24"/>
      <c r="H1" s="24"/>
      <c r="I1" s="24"/>
      <c r="J1" s="24"/>
      <c r="K1" s="24"/>
      <c r="L1" s="24"/>
    </row>
    <row r="2" spans="1:12">
      <c r="A2" s="1" t="e">
        <f>Summary!#REF!</f>
        <v>#REF!</v>
      </c>
      <c r="B2" s="1" t="e" cm="1">
        <f t="array" ref="B2">_xlfn.UNIQUE(_xlfn._xlws.FILTER('Ref Proc list'!A2:D94,'Ref Proc list'!A2:A94=A2,""))</f>
        <v>#REF!</v>
      </c>
      <c r="F2" s="1" t="str">
        <f>IF(Proc_approver_025=0,"",IF(Contract_value&gt;250000,Proc_approver_025,""))&amp;IF(Contract_value&gt;1000000," / "&amp;Proc_approver_1,"")&amp;IF(Proc_approver_050=0,"",IF(Contract_value&gt;500000," + "&amp;Proc_approver_050,""))</f>
        <v/>
      </c>
    </row>
    <row r="12" spans="1:12" s="41" customFormat="1"/>
  </sheetData>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B3B52-69D9-4B00-92AA-0721E50E519D}">
  <sheetPr codeName="Feuil8"/>
  <dimension ref="B1:F7"/>
  <sheetViews>
    <sheetView showGridLines="0" workbookViewId="0">
      <selection activeCell="B4" sqref="B4:E7"/>
    </sheetView>
  </sheetViews>
  <sheetFormatPr baseColWidth="10" defaultColWidth="11.33203125" defaultRowHeight="14.25"/>
  <cols>
    <col min="1" max="1" width="2.33203125" customWidth="1"/>
    <col min="2" max="2" width="30.33203125" customWidth="1"/>
    <col min="3" max="3" width="19" customWidth="1"/>
    <col min="4" max="4" width="56.33203125" customWidth="1"/>
    <col min="5" max="5" width="38.59765625" customWidth="1"/>
    <col min="6" max="6" width="10.265625" customWidth="1"/>
  </cols>
  <sheetData>
    <row r="1" spans="2:6" ht="21">
      <c r="B1" s="3" t="s">
        <v>161</v>
      </c>
      <c r="C1" s="4"/>
      <c r="D1" s="5"/>
      <c r="E1" s="4"/>
      <c r="F1" s="4"/>
    </row>
    <row r="2" spans="2:6" ht="57" customHeight="1">
      <c r="B2" s="86" t="e">
        <f>Summary!#REF!</f>
        <v>#REF!</v>
      </c>
      <c r="C2" s="86"/>
      <c r="D2" s="86"/>
      <c r="E2" s="86"/>
      <c r="F2" s="86"/>
    </row>
    <row r="4" spans="2:6">
      <c r="B4" s="89" t="s">
        <v>1</v>
      </c>
      <c r="C4" s="87" t="s">
        <v>162</v>
      </c>
      <c r="D4" s="88"/>
      <c r="E4" s="9" t="s">
        <v>17</v>
      </c>
    </row>
    <row r="5" spans="2:6">
      <c r="B5" s="90"/>
      <c r="C5" s="18">
        <v>1</v>
      </c>
      <c r="D5" s="18" t="s">
        <v>163</v>
      </c>
      <c r="E5" s="19"/>
    </row>
    <row r="6" spans="2:6">
      <c r="B6" s="90"/>
      <c r="C6" s="6">
        <v>1</v>
      </c>
      <c r="D6" s="6" t="s">
        <v>164</v>
      </c>
      <c r="E6" s="2"/>
    </row>
    <row r="7" spans="2:6" ht="26.25">
      <c r="B7" s="91"/>
      <c r="C7" s="6">
        <v>2</v>
      </c>
      <c r="D7" s="34" t="s">
        <v>165</v>
      </c>
      <c r="E7" s="2" t="s">
        <v>1</v>
      </c>
    </row>
  </sheetData>
  <mergeCells count="3">
    <mergeCell ref="B2:F2"/>
    <mergeCell ref="C4:D4"/>
    <mergeCell ref="B4:B7"/>
  </mergeCells>
  <dataValidations count="1">
    <dataValidation allowBlank="1" showInputMessage="1" sqref="E6:E7" xr:uid="{36386782-B5A1-44A3-A4D1-CDEA63BC92C9}"/>
  </dataValidations>
  <pageMargins left="0.7" right="0.7" top="0.75" bottom="0.75" header="0.3" footer="0.3"/>
  <pageSetup orientation="portrait" horizontalDpi="90" verticalDpi="9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A3D5D-C891-4216-9718-56700EFD0200}">
  <sheetPr codeName="Feuil9"/>
  <dimension ref="B1:AA68"/>
  <sheetViews>
    <sheetView zoomScale="90" zoomScaleNormal="90" workbookViewId="0">
      <selection activeCell="B4" sqref="B4:E7"/>
    </sheetView>
  </sheetViews>
  <sheetFormatPr baseColWidth="10" defaultColWidth="10.796875" defaultRowHeight="11.65"/>
  <cols>
    <col min="1" max="1" width="2.33203125" style="1" customWidth="1"/>
    <col min="2" max="2" width="9.796875" style="1" customWidth="1"/>
    <col min="3" max="3" width="27.796875" style="1" customWidth="1"/>
    <col min="4" max="4" width="32.33203125" style="1" hidden="1" customWidth="1"/>
    <col min="5" max="5" width="31.33203125" style="1" customWidth="1"/>
    <col min="6" max="6" width="47" style="1" customWidth="1"/>
    <col min="7" max="7" width="36.33203125" style="1" customWidth="1"/>
    <col min="8" max="8" width="45.796875" style="1" bestFit="1" customWidth="1"/>
    <col min="9" max="9" width="46" style="1" bestFit="1" customWidth="1"/>
    <col min="10" max="10" width="26.796875" style="1" customWidth="1"/>
    <col min="11" max="11" width="25.796875" style="1" customWidth="1"/>
    <col min="12" max="13" width="35.06640625" style="1" customWidth="1"/>
    <col min="14" max="14" width="24.33203125" style="1" bestFit="1" customWidth="1"/>
    <col min="15" max="15" width="29.33203125" style="1" bestFit="1" customWidth="1"/>
    <col min="16" max="16" width="19.59765625" style="1" customWidth="1"/>
    <col min="17" max="17" width="43.33203125" style="1" customWidth="1"/>
    <col min="18" max="18" width="62" style="1" bestFit="1" customWidth="1"/>
    <col min="19" max="19" width="17.796875" style="1" bestFit="1" customWidth="1"/>
    <col min="20" max="16384" width="10.796875" style="1"/>
  </cols>
  <sheetData>
    <row r="1" spans="2:27" s="21" customFormat="1" ht="23.25">
      <c r="C1" s="22" t="s">
        <v>15</v>
      </c>
      <c r="D1" s="20" t="s">
        <v>15</v>
      </c>
      <c r="E1" s="20" t="s">
        <v>16</v>
      </c>
      <c r="F1" s="23" t="s">
        <v>14</v>
      </c>
      <c r="G1" s="23" t="s">
        <v>14</v>
      </c>
      <c r="H1" s="23" t="s">
        <v>14</v>
      </c>
      <c r="I1" s="23" t="s">
        <v>166</v>
      </c>
      <c r="J1" s="23" t="s">
        <v>12</v>
      </c>
      <c r="K1" s="11" t="s">
        <v>167</v>
      </c>
      <c r="L1" s="11" t="s">
        <v>147</v>
      </c>
      <c r="M1" s="11" t="s">
        <v>168</v>
      </c>
      <c r="N1" s="24" t="s">
        <v>169</v>
      </c>
      <c r="O1" s="24" t="s">
        <v>169</v>
      </c>
      <c r="P1" s="24" t="s">
        <v>169</v>
      </c>
      <c r="Q1" s="25" t="s">
        <v>170</v>
      </c>
      <c r="R1" s="26" t="s">
        <v>58</v>
      </c>
      <c r="S1" s="21" t="s">
        <v>171</v>
      </c>
      <c r="T1" s="21" t="s">
        <v>172</v>
      </c>
    </row>
    <row r="2" spans="2:27" ht="14.25">
      <c r="B2" s="1" t="s">
        <v>173</v>
      </c>
      <c r="C2" s="7" t="s">
        <v>174</v>
      </c>
      <c r="D2" s="1" t="s">
        <v>175</v>
      </c>
      <c r="E2" s="1" t="s">
        <v>176</v>
      </c>
      <c r="F2" s="1" t="s">
        <v>29</v>
      </c>
      <c r="G2" s="1" t="s">
        <v>32</v>
      </c>
      <c r="H2" s="1" t="str">
        <f t="shared" ref="H2:H21" si="0">CONCATENATE(F2," - ",G2)</f>
        <v>GBU RENEWABLES - Delphine Cherel-Sparham</v>
      </c>
      <c r="I2" s="1" t="s">
        <v>177</v>
      </c>
      <c r="J2" s="1" t="s">
        <v>178</v>
      </c>
      <c r="K2" s="8" t="s">
        <v>179</v>
      </c>
      <c r="L2" s="7" t="s">
        <v>180</v>
      </c>
      <c r="M2" s="12" t="s">
        <v>181</v>
      </c>
      <c r="N2" s="7" t="s">
        <v>182</v>
      </c>
      <c r="O2" s="7" t="s">
        <v>183</v>
      </c>
      <c r="P2" s="1" t="s">
        <v>184</v>
      </c>
      <c r="Q2" s="1" t="s">
        <v>185</v>
      </c>
      <c r="R2" s="1" t="s">
        <v>129</v>
      </c>
      <c r="S2" s="1" t="s">
        <v>186</v>
      </c>
    </row>
    <row r="3" spans="2:27">
      <c r="B3" s="1" t="s">
        <v>187</v>
      </c>
      <c r="C3" s="7" t="s">
        <v>188</v>
      </c>
      <c r="D3" s="1" t="s">
        <v>189</v>
      </c>
      <c r="F3" s="1" t="s">
        <v>190</v>
      </c>
      <c r="G3" s="1" t="s">
        <v>30</v>
      </c>
      <c r="H3" s="1" t="str">
        <f t="shared" si="0"/>
        <v>GBU RENEWABLES / MESCAT / SOUTH AFRICA - Mohamed Hoosan</v>
      </c>
      <c r="I3" s="1" t="s">
        <v>191</v>
      </c>
      <c r="J3" s="1" t="s">
        <v>192</v>
      </c>
      <c r="K3" s="8" t="s">
        <v>193</v>
      </c>
      <c r="L3" s="7" t="s">
        <v>194</v>
      </c>
      <c r="M3" s="7"/>
      <c r="N3" s="7" t="s">
        <v>195</v>
      </c>
      <c r="O3" s="7" t="s">
        <v>196</v>
      </c>
      <c r="P3" s="1" t="s">
        <v>197</v>
      </c>
      <c r="Q3" s="1" t="s">
        <v>198</v>
      </c>
      <c r="R3" s="1" t="s">
        <v>76</v>
      </c>
    </row>
    <row r="4" spans="2:27" ht="14.25">
      <c r="B4" s="1" t="s">
        <v>199</v>
      </c>
      <c r="C4" s="7" t="s">
        <v>200</v>
      </c>
      <c r="D4" s="1" t="s">
        <v>201</v>
      </c>
      <c r="F4" s="1" t="s">
        <v>29</v>
      </c>
      <c r="G4" s="1" t="s">
        <v>33</v>
      </c>
      <c r="H4" s="1" t="str">
        <f t="shared" si="0"/>
        <v>GBU RENEWABLES - Sergio Val</v>
      </c>
      <c r="I4" s="1" t="s">
        <v>202</v>
      </c>
      <c r="J4" s="1" t="s">
        <v>203</v>
      </c>
      <c r="K4" s="8" t="s">
        <v>204</v>
      </c>
      <c r="L4" s="7" t="s">
        <v>205</v>
      </c>
      <c r="M4" s="7"/>
      <c r="N4" s="7" t="s">
        <v>206</v>
      </c>
      <c r="O4" s="7" t="s">
        <v>207</v>
      </c>
      <c r="P4" s="1" t="s">
        <v>208</v>
      </c>
      <c r="Q4" s="1" t="s">
        <v>209</v>
      </c>
      <c r="R4" s="1" t="s">
        <v>103</v>
      </c>
      <c r="S4" s="1" t="s">
        <v>18</v>
      </c>
      <c r="W4" s="10"/>
      <c r="X4" s="10"/>
      <c r="Y4" s="10"/>
      <c r="Z4" s="10"/>
      <c r="AA4" s="10"/>
    </row>
    <row r="5" spans="2:27" ht="15.75" customHeight="1">
      <c r="B5" s="1" t="s">
        <v>210</v>
      </c>
      <c r="C5" s="7" t="s">
        <v>211</v>
      </c>
      <c r="D5" s="1" t="s">
        <v>212</v>
      </c>
      <c r="F5" s="1" t="s">
        <v>29</v>
      </c>
      <c r="G5" s="1" t="s">
        <v>34</v>
      </c>
      <c r="H5" s="1" t="str">
        <f t="shared" si="0"/>
        <v>GBU RENEWABLES - David Carroll</v>
      </c>
      <c r="I5" s="1" t="s">
        <v>213</v>
      </c>
      <c r="J5" s="1" t="s">
        <v>214</v>
      </c>
      <c r="K5" s="8" t="s">
        <v>215</v>
      </c>
      <c r="L5" s="7" t="s">
        <v>216</v>
      </c>
      <c r="M5" s="7"/>
      <c r="N5" s="7" t="s">
        <v>217</v>
      </c>
      <c r="O5" s="7" t="s">
        <v>218</v>
      </c>
      <c r="P5" s="1" t="s">
        <v>44</v>
      </c>
      <c r="Q5" s="1" t="s">
        <v>219</v>
      </c>
      <c r="R5" s="1" t="s">
        <v>117</v>
      </c>
      <c r="S5" s="1" t="s">
        <v>220</v>
      </c>
    </row>
    <row r="6" spans="2:27" ht="13.15" customHeight="1">
      <c r="B6" s="1" t="s">
        <v>221</v>
      </c>
      <c r="C6" s="7" t="s">
        <v>222</v>
      </c>
      <c r="D6" s="1" t="s">
        <v>223</v>
      </c>
      <c r="F6" s="1" t="s">
        <v>29</v>
      </c>
      <c r="G6" s="1" t="s">
        <v>35</v>
      </c>
      <c r="H6" s="1" t="str">
        <f t="shared" si="0"/>
        <v>GBU RENEWABLES - Mauricio Bahr</v>
      </c>
      <c r="I6" s="1" t="s">
        <v>224</v>
      </c>
      <c r="J6" s="1" t="s">
        <v>225</v>
      </c>
      <c r="K6" s="8" t="s">
        <v>226</v>
      </c>
      <c r="L6" s="7" t="s">
        <v>227</v>
      </c>
      <c r="M6" s="7"/>
      <c r="N6" s="7" t="s">
        <v>228</v>
      </c>
      <c r="O6" s="7" t="s">
        <v>229</v>
      </c>
      <c r="P6" s="1" t="s">
        <v>41</v>
      </c>
      <c r="Q6" s="1" t="s">
        <v>230</v>
      </c>
      <c r="R6" s="1" t="s">
        <v>74</v>
      </c>
    </row>
    <row r="7" spans="2:27">
      <c r="B7" s="1" t="s">
        <v>231</v>
      </c>
      <c r="C7" s="7" t="s">
        <v>232</v>
      </c>
      <c r="D7" s="1" t="s">
        <v>233</v>
      </c>
      <c r="F7" s="1" t="s">
        <v>234</v>
      </c>
      <c r="G7" s="1" t="s">
        <v>235</v>
      </c>
      <c r="H7" s="1" t="str">
        <f t="shared" si="0"/>
        <v>GBU ES AMEA - Ian Hartfield</v>
      </c>
      <c r="I7" s="16" t="s">
        <v>236</v>
      </c>
      <c r="J7" s="1" t="s">
        <v>237</v>
      </c>
      <c r="K7" s="8" t="s">
        <v>238</v>
      </c>
      <c r="L7" s="7" t="s">
        <v>239</v>
      </c>
      <c r="M7" s="7"/>
      <c r="N7" s="7" t="s">
        <v>240</v>
      </c>
      <c r="O7" s="1" t="s">
        <v>241</v>
      </c>
      <c r="P7" s="1" t="s">
        <v>197</v>
      </c>
      <c r="Q7" s="27" t="s">
        <v>242</v>
      </c>
      <c r="R7" s="1" t="s">
        <v>243</v>
      </c>
      <c r="S7" s="1" t="s">
        <v>22</v>
      </c>
    </row>
    <row r="8" spans="2:27">
      <c r="B8" s="1" t="s">
        <v>244</v>
      </c>
      <c r="C8" s="7" t="s">
        <v>245</v>
      </c>
      <c r="D8" s="1" t="s">
        <v>246</v>
      </c>
      <c r="F8" s="1" t="s">
        <v>247</v>
      </c>
      <c r="G8" s="1" t="s">
        <v>21</v>
      </c>
      <c r="H8" s="1" t="str">
        <f t="shared" si="0"/>
        <v>GBU ES APAC - Thomas Baudlot</v>
      </c>
      <c r="I8" s="1" t="s">
        <v>248</v>
      </c>
      <c r="J8" s="1" t="s">
        <v>249</v>
      </c>
      <c r="K8" s="8" t="s">
        <v>250</v>
      </c>
      <c r="L8" s="8"/>
      <c r="M8" s="8"/>
      <c r="N8" s="7" t="s">
        <v>251</v>
      </c>
      <c r="O8" s="1" t="s">
        <v>252</v>
      </c>
      <c r="P8" s="1" t="s">
        <v>31</v>
      </c>
      <c r="Q8" s="27" t="s">
        <v>253</v>
      </c>
      <c r="R8" s="1" t="s">
        <v>125</v>
      </c>
      <c r="S8" s="1" t="s">
        <v>19</v>
      </c>
    </row>
    <row r="9" spans="2:27">
      <c r="B9" s="1" t="s">
        <v>28</v>
      </c>
      <c r="C9" s="7" t="s">
        <v>254</v>
      </c>
      <c r="D9" s="1" t="s">
        <v>255</v>
      </c>
      <c r="F9" s="1" t="s">
        <v>234</v>
      </c>
      <c r="G9" s="1" t="s">
        <v>20</v>
      </c>
      <c r="H9" s="1" t="str">
        <f t="shared" si="0"/>
        <v>GBU ES AMEA - Philippe Miquel</v>
      </c>
      <c r="I9" s="1" t="s">
        <v>256</v>
      </c>
      <c r="J9" s="1" t="s">
        <v>257</v>
      </c>
      <c r="K9" s="28" t="s">
        <v>258</v>
      </c>
      <c r="L9" s="8"/>
      <c r="M9" s="8"/>
      <c r="N9" s="7" t="s">
        <v>259</v>
      </c>
      <c r="O9" s="1" t="s">
        <v>260</v>
      </c>
      <c r="P9" s="1" t="s">
        <v>261</v>
      </c>
      <c r="Q9" s="27" t="s">
        <v>262</v>
      </c>
      <c r="R9" s="1" t="s">
        <v>115</v>
      </c>
      <c r="S9" s="1" t="s">
        <v>27</v>
      </c>
    </row>
    <row r="10" spans="2:27">
      <c r="B10" s="1" t="s">
        <v>263</v>
      </c>
      <c r="C10" s="7" t="s">
        <v>264</v>
      </c>
      <c r="D10" s="1" t="s">
        <v>265</v>
      </c>
      <c r="F10" s="1" t="s">
        <v>266</v>
      </c>
      <c r="G10" s="1" t="s">
        <v>37</v>
      </c>
      <c r="H10" s="1" t="str">
        <f t="shared" si="0"/>
        <v>GBU T&amp;S - CORPORATE - Bernard Esselinckx</v>
      </c>
      <c r="I10" s="1" t="s">
        <v>267</v>
      </c>
      <c r="J10" s="1" t="s">
        <v>268</v>
      </c>
      <c r="K10" s="28" t="s">
        <v>258</v>
      </c>
      <c r="L10" s="8"/>
      <c r="M10" s="8"/>
      <c r="N10" s="7" t="s">
        <v>269</v>
      </c>
      <c r="O10" s="1" t="s">
        <v>270</v>
      </c>
      <c r="P10" s="1" t="s">
        <v>271</v>
      </c>
      <c r="Q10" s="27" t="s">
        <v>272</v>
      </c>
      <c r="R10" s="1" t="s">
        <v>141</v>
      </c>
      <c r="S10" s="1" t="s">
        <v>273</v>
      </c>
    </row>
    <row r="11" spans="2:27">
      <c r="B11" s="1" t="s">
        <v>274</v>
      </c>
      <c r="C11" s="7" t="s">
        <v>275</v>
      </c>
      <c r="D11" s="1" t="s">
        <v>276</v>
      </c>
      <c r="F11" s="1" t="s">
        <v>277</v>
      </c>
      <c r="G11" s="1" t="s">
        <v>36</v>
      </c>
      <c r="H11" s="1" t="str">
        <f t="shared" si="0"/>
        <v>GBU T&amp;S AMEA - Frederic Claux</v>
      </c>
      <c r="I11" s="1" t="s">
        <v>278</v>
      </c>
      <c r="J11" s="1" t="s">
        <v>279</v>
      </c>
      <c r="K11" s="8" t="s">
        <v>280</v>
      </c>
      <c r="L11" s="8"/>
      <c r="M11" s="8"/>
      <c r="N11" s="7" t="s">
        <v>281</v>
      </c>
      <c r="O11" s="1" t="s">
        <v>282</v>
      </c>
      <c r="P11" s="1" t="s">
        <v>184</v>
      </c>
      <c r="Q11" s="27" t="s">
        <v>283</v>
      </c>
      <c r="R11" s="1" t="s">
        <v>71</v>
      </c>
      <c r="S11" s="1" t="s">
        <v>284</v>
      </c>
    </row>
    <row r="12" spans="2:27">
      <c r="B12" s="1" t="s">
        <v>285</v>
      </c>
      <c r="C12" s="7" t="s">
        <v>286</v>
      </c>
      <c r="D12" s="1" t="s">
        <v>287</v>
      </c>
      <c r="F12" s="1" t="s">
        <v>288</v>
      </c>
      <c r="G12" s="1" t="s">
        <v>38</v>
      </c>
      <c r="H12" s="1" t="str">
        <f t="shared" si="0"/>
        <v>GBU T&amp;S EUROPE - Cedric Osterrieth</v>
      </c>
      <c r="I12" s="17" t="s">
        <v>289</v>
      </c>
      <c r="J12" s="1" t="s">
        <v>290</v>
      </c>
      <c r="K12" s="28" t="s">
        <v>291</v>
      </c>
      <c r="L12" s="8"/>
      <c r="M12" s="8"/>
      <c r="N12" s="7" t="s">
        <v>292</v>
      </c>
      <c r="O12" s="1" t="s">
        <v>293</v>
      </c>
      <c r="P12" s="1" t="s">
        <v>294</v>
      </c>
      <c r="Q12" s="27" t="s">
        <v>295</v>
      </c>
      <c r="R12" s="1" t="s">
        <v>89</v>
      </c>
      <c r="S12" s="1" t="s">
        <v>23</v>
      </c>
    </row>
    <row r="13" spans="2:27">
      <c r="B13" s="1" t="s">
        <v>296</v>
      </c>
      <c r="C13" s="7" t="s">
        <v>297</v>
      </c>
      <c r="D13" s="1" t="s">
        <v>298</v>
      </c>
      <c r="F13" s="1" t="s">
        <v>299</v>
      </c>
      <c r="G13" s="1" t="s">
        <v>39</v>
      </c>
      <c r="H13" s="1" t="str">
        <f t="shared" si="0"/>
        <v>GBU T&amp;S LATIN AMERICA - Axel Leveque</v>
      </c>
      <c r="I13" s="1" t="s">
        <v>300</v>
      </c>
      <c r="J13" s="1" t="s">
        <v>290</v>
      </c>
      <c r="K13" s="8" t="s">
        <v>301</v>
      </c>
      <c r="L13" s="8"/>
      <c r="M13" s="8"/>
      <c r="N13" s="7" t="s">
        <v>302</v>
      </c>
      <c r="O13" s="1" t="s">
        <v>303</v>
      </c>
      <c r="P13" s="1" t="s">
        <v>304</v>
      </c>
      <c r="Q13" s="27" t="s">
        <v>305</v>
      </c>
      <c r="R13" s="1" t="s">
        <v>137</v>
      </c>
      <c r="S13" s="1" t="s">
        <v>306</v>
      </c>
    </row>
    <row r="14" spans="2:27">
      <c r="F14" s="1" t="s">
        <v>285</v>
      </c>
      <c r="G14" s="1" t="s">
        <v>40</v>
      </c>
      <c r="H14" s="1" t="str">
        <f t="shared" si="0"/>
        <v>NUKE - Jan Sterck</v>
      </c>
      <c r="I14" s="1" t="s">
        <v>307</v>
      </c>
      <c r="J14" s="1" t="s">
        <v>308</v>
      </c>
      <c r="K14" s="8" t="s">
        <v>309</v>
      </c>
      <c r="L14" s="8"/>
      <c r="M14" s="8"/>
      <c r="N14" s="7"/>
      <c r="O14" s="7"/>
      <c r="Q14" s="1" t="s">
        <v>310</v>
      </c>
      <c r="R14" s="1" t="s">
        <v>143</v>
      </c>
    </row>
    <row r="15" spans="2:27">
      <c r="F15" s="1" t="s">
        <v>311</v>
      </c>
      <c r="G15" s="29" t="s">
        <v>46</v>
      </c>
      <c r="H15" s="1" t="str">
        <f t="shared" si="0"/>
        <v xml:space="preserve">GBU RENEWABLES / IS - Gabriele Ranieri </v>
      </c>
      <c r="I15" s="1" t="s">
        <v>312</v>
      </c>
      <c r="J15" s="1" t="s">
        <v>285</v>
      </c>
      <c r="K15" s="8" t="s">
        <v>313</v>
      </c>
      <c r="L15" s="8"/>
      <c r="M15" s="8"/>
      <c r="N15" s="7"/>
      <c r="O15" s="7"/>
      <c r="Q15" s="1" t="s">
        <v>314</v>
      </c>
      <c r="R15" s="1" t="s">
        <v>133</v>
      </c>
      <c r="S15" s="1" t="s">
        <v>24</v>
      </c>
    </row>
    <row r="16" spans="2:27" ht="14.25">
      <c r="F16" s="1" t="s">
        <v>315</v>
      </c>
      <c r="G16" s="1" t="s">
        <v>47</v>
      </c>
      <c r="H16" s="1" t="str">
        <f t="shared" si="0"/>
        <v>GBU T&amp;S / IS - Céline Regnault</v>
      </c>
      <c r="I16" s="1" t="s">
        <v>316</v>
      </c>
      <c r="J16" s="1" t="s">
        <v>317</v>
      </c>
      <c r="K16" s="28" t="s">
        <v>318</v>
      </c>
      <c r="L16" s="8"/>
      <c r="M16" s="8"/>
      <c r="N16" s="7"/>
      <c r="O16" s="7"/>
      <c r="Q16" s="1" t="s">
        <v>319</v>
      </c>
      <c r="R16" s="1" t="s">
        <v>123</v>
      </c>
      <c r="S16" s="1" t="s">
        <v>25</v>
      </c>
      <c r="Y16" s="30"/>
    </row>
    <row r="17" spans="6:25" ht="14.25">
      <c r="F17" s="1" t="s">
        <v>320</v>
      </c>
      <c r="G17" s="1" t="s">
        <v>42</v>
      </c>
      <c r="H17" s="1" t="str">
        <f t="shared" si="0"/>
        <v>GBU T&amp;G MESCAT / VP Finance  - Charles Dexter</v>
      </c>
      <c r="I17" s="1" t="s">
        <v>321</v>
      </c>
      <c r="J17" s="1" t="s">
        <v>322</v>
      </c>
      <c r="K17" s="8" t="s">
        <v>323</v>
      </c>
      <c r="L17" s="8"/>
      <c r="M17" s="8"/>
      <c r="N17" s="7"/>
      <c r="O17" s="7"/>
      <c r="Q17" s="1" t="s">
        <v>324</v>
      </c>
      <c r="R17" s="1" t="s">
        <v>145</v>
      </c>
      <c r="S17" s="1" t="s">
        <v>26</v>
      </c>
      <c r="Y17" s="30"/>
    </row>
    <row r="18" spans="6:25" ht="14.25">
      <c r="F18" s="1" t="s">
        <v>325</v>
      </c>
      <c r="G18" s="1" t="s">
        <v>43</v>
      </c>
      <c r="H18" s="1" t="str">
        <f t="shared" si="0"/>
        <v>GBU T&amp;G - AMEA - Geert Bunkens</v>
      </c>
      <c r="I18" s="1" t="s">
        <v>326</v>
      </c>
      <c r="J18" s="1" t="s">
        <v>327</v>
      </c>
      <c r="K18" s="8" t="s">
        <v>328</v>
      </c>
      <c r="L18" s="8"/>
      <c r="M18" s="8"/>
      <c r="N18" s="7"/>
      <c r="O18" s="7"/>
      <c r="Q18" s="1" t="s">
        <v>329</v>
      </c>
      <c r="R18" s="1" t="s">
        <v>80</v>
      </c>
      <c r="S18" s="1" t="s">
        <v>330</v>
      </c>
      <c r="Y18" s="30"/>
    </row>
    <row r="19" spans="6:25" ht="14.25">
      <c r="F19" s="1" t="s">
        <v>331</v>
      </c>
      <c r="G19" s="1" t="s">
        <v>48</v>
      </c>
      <c r="H19" s="1" t="str">
        <f t="shared" si="0"/>
        <v>GBU T&amp;G AMEA / Legal - George Mullin</v>
      </c>
      <c r="I19" s="1" t="s">
        <v>332</v>
      </c>
      <c r="J19" s="15" t="s">
        <v>333</v>
      </c>
      <c r="K19" s="8" t="s">
        <v>334</v>
      </c>
      <c r="L19" s="8"/>
      <c r="M19" s="8"/>
      <c r="Q19" s="1" t="s">
        <v>335</v>
      </c>
      <c r="R19" s="1" t="s">
        <v>92</v>
      </c>
      <c r="Y19" s="30"/>
    </row>
    <row r="20" spans="6:25" ht="15.4" customHeight="1">
      <c r="F20" s="1" t="s">
        <v>336</v>
      </c>
      <c r="G20" s="1" t="s">
        <v>337</v>
      </c>
      <c r="H20" s="1" t="str">
        <f t="shared" si="0"/>
        <v>GBU T&amp;G AMEA / IT and Transformation - Inge Van der Bosche</v>
      </c>
      <c r="I20" s="1" t="s">
        <v>338</v>
      </c>
      <c r="J20" s="1" t="s">
        <v>339</v>
      </c>
      <c r="K20" s="8" t="s">
        <v>340</v>
      </c>
      <c r="L20" s="8"/>
      <c r="M20" s="8"/>
      <c r="Q20" s="1" t="s">
        <v>341</v>
      </c>
      <c r="R20" s="1" t="s">
        <v>69</v>
      </c>
    </row>
    <row r="21" spans="6:25" ht="13.5" customHeight="1">
      <c r="F21" s="1" t="s">
        <v>342</v>
      </c>
      <c r="G21" s="1" t="s">
        <v>45</v>
      </c>
      <c r="H21" s="1" t="str">
        <f t="shared" si="0"/>
        <v xml:space="preserve">GBU T&amp;G AMEA / HR - Lemjed Bouzekri </v>
      </c>
      <c r="I21" s="1" t="s">
        <v>343</v>
      </c>
      <c r="J21" s="1" t="s">
        <v>344</v>
      </c>
      <c r="K21" s="8" t="s">
        <v>345</v>
      </c>
      <c r="L21" s="8"/>
      <c r="M21" s="8"/>
      <c r="Q21" s="1" t="s">
        <v>346</v>
      </c>
      <c r="R21" s="1" t="s">
        <v>84</v>
      </c>
    </row>
    <row r="22" spans="6:25">
      <c r="I22" s="1" t="s">
        <v>347</v>
      </c>
      <c r="J22" s="1" t="s">
        <v>348</v>
      </c>
      <c r="K22" s="8" t="s">
        <v>349</v>
      </c>
      <c r="L22" s="8"/>
      <c r="M22" s="8"/>
      <c r="Q22" s="1" t="s">
        <v>350</v>
      </c>
      <c r="R22" s="1" t="s">
        <v>127</v>
      </c>
    </row>
    <row r="23" spans="6:25">
      <c r="I23" s="1" t="s">
        <v>351</v>
      </c>
      <c r="K23" s="8" t="s">
        <v>352</v>
      </c>
      <c r="L23" s="8"/>
      <c r="M23" s="8"/>
      <c r="Q23" s="1" t="s">
        <v>353</v>
      </c>
      <c r="R23" s="1" t="s">
        <v>142</v>
      </c>
    </row>
    <row r="24" spans="6:25">
      <c r="I24" s="1" t="s">
        <v>354</v>
      </c>
      <c r="K24" s="8" t="s">
        <v>355</v>
      </c>
      <c r="L24" s="8"/>
      <c r="M24" s="8"/>
      <c r="Q24" s="1" t="s">
        <v>356</v>
      </c>
      <c r="R24" s="1" t="s">
        <v>104</v>
      </c>
    </row>
    <row r="25" spans="6:25">
      <c r="I25" s="1" t="s">
        <v>357</v>
      </c>
      <c r="K25" s="8"/>
      <c r="L25" s="8"/>
      <c r="M25" s="8"/>
      <c r="Q25" s="1" t="s">
        <v>358</v>
      </c>
      <c r="R25" s="1" t="s">
        <v>95</v>
      </c>
    </row>
    <row r="26" spans="6:25">
      <c r="I26" s="1" t="s">
        <v>359</v>
      </c>
      <c r="K26" s="8"/>
      <c r="L26" s="8"/>
      <c r="M26" s="8"/>
      <c r="Q26" s="1" t="s">
        <v>360</v>
      </c>
      <c r="R26" s="1" t="s">
        <v>85</v>
      </c>
    </row>
    <row r="27" spans="6:25">
      <c r="I27" s="1" t="s">
        <v>361</v>
      </c>
      <c r="K27" s="8"/>
      <c r="L27" s="8"/>
      <c r="M27" s="8"/>
      <c r="Q27" s="1" t="s">
        <v>362</v>
      </c>
      <c r="R27" s="1" t="s">
        <v>144</v>
      </c>
    </row>
    <row r="28" spans="6:25">
      <c r="I28" s="1" t="s">
        <v>363</v>
      </c>
      <c r="K28" s="8"/>
      <c r="L28" s="8"/>
      <c r="M28" s="8"/>
      <c r="Q28" s="1" t="s">
        <v>364</v>
      </c>
      <c r="R28" s="1" t="s">
        <v>131</v>
      </c>
    </row>
    <row r="29" spans="6:25">
      <c r="I29" s="1" t="s">
        <v>365</v>
      </c>
      <c r="K29" s="8"/>
      <c r="L29" s="8"/>
      <c r="M29" s="8"/>
      <c r="Q29" s="1" t="s">
        <v>366</v>
      </c>
      <c r="R29" s="1" t="s">
        <v>146</v>
      </c>
    </row>
    <row r="30" spans="6:25">
      <c r="I30" s="1" t="s">
        <v>367</v>
      </c>
      <c r="K30" s="8"/>
      <c r="L30" s="8"/>
      <c r="M30" s="8"/>
      <c r="Q30" s="1" t="s">
        <v>368</v>
      </c>
      <c r="R30" s="1" t="s">
        <v>94</v>
      </c>
    </row>
    <row r="31" spans="6:25">
      <c r="I31" s="1" t="s">
        <v>369</v>
      </c>
      <c r="Q31" s="1" t="s">
        <v>370</v>
      </c>
      <c r="R31" s="1" t="s">
        <v>112</v>
      </c>
    </row>
    <row r="32" spans="6:25">
      <c r="I32" s="1" t="s">
        <v>371</v>
      </c>
      <c r="Q32" s="1" t="s">
        <v>372</v>
      </c>
      <c r="R32" s="1" t="s">
        <v>73</v>
      </c>
    </row>
    <row r="33" spans="9:18">
      <c r="I33" s="1" t="s">
        <v>373</v>
      </c>
      <c r="Q33" s="1" t="s">
        <v>374</v>
      </c>
      <c r="R33" s="1" t="s">
        <v>77</v>
      </c>
    </row>
    <row r="34" spans="9:18">
      <c r="I34" s="1" t="s">
        <v>375</v>
      </c>
      <c r="Q34" s="1" t="s">
        <v>376</v>
      </c>
      <c r="R34" s="1" t="s">
        <v>87</v>
      </c>
    </row>
    <row r="35" spans="9:18">
      <c r="I35" s="1" t="s">
        <v>377</v>
      </c>
      <c r="Q35" s="1" t="s">
        <v>378</v>
      </c>
      <c r="R35" s="1" t="s">
        <v>101</v>
      </c>
    </row>
    <row r="36" spans="9:18">
      <c r="I36" s="1" t="s">
        <v>379</v>
      </c>
      <c r="Q36" s="1" t="s">
        <v>380</v>
      </c>
      <c r="R36" s="1" t="s">
        <v>72</v>
      </c>
    </row>
    <row r="37" spans="9:18">
      <c r="I37" s="1" t="s">
        <v>381</v>
      </c>
      <c r="Q37" s="1" t="s">
        <v>382</v>
      </c>
      <c r="R37" s="1" t="s">
        <v>121</v>
      </c>
    </row>
    <row r="38" spans="9:18">
      <c r="I38" s="1" t="s">
        <v>383</v>
      </c>
      <c r="Q38" s="1" t="s">
        <v>384</v>
      </c>
      <c r="R38" s="1" t="s">
        <v>90</v>
      </c>
    </row>
    <row r="39" spans="9:18">
      <c r="I39" s="1" t="s">
        <v>385</v>
      </c>
      <c r="Q39" s="1" t="s">
        <v>386</v>
      </c>
      <c r="R39" s="1" t="s">
        <v>387</v>
      </c>
    </row>
    <row r="40" spans="9:18">
      <c r="I40" s="1" t="s">
        <v>388</v>
      </c>
      <c r="Q40" s="1" t="s">
        <v>389</v>
      </c>
      <c r="R40" s="1" t="s">
        <v>66</v>
      </c>
    </row>
    <row r="41" spans="9:18">
      <c r="I41" s="1" t="s">
        <v>390</v>
      </c>
      <c r="Q41" s="1" t="s">
        <v>391</v>
      </c>
      <c r="R41" s="1" t="s">
        <v>392</v>
      </c>
    </row>
    <row r="42" spans="9:18">
      <c r="I42" s="1" t="s">
        <v>393</v>
      </c>
      <c r="Q42" s="1" t="s">
        <v>394</v>
      </c>
      <c r="R42" s="1" t="s">
        <v>395</v>
      </c>
    </row>
    <row r="43" spans="9:18">
      <c r="R43" s="1" t="s">
        <v>396</v>
      </c>
    </row>
    <row r="44" spans="9:18">
      <c r="R44" s="1" t="s">
        <v>120</v>
      </c>
    </row>
    <row r="45" spans="9:18">
      <c r="R45" s="1" t="s">
        <v>140</v>
      </c>
    </row>
    <row r="46" spans="9:18">
      <c r="R46" s="1" t="s">
        <v>122</v>
      </c>
    </row>
    <row r="47" spans="9:18">
      <c r="R47" s="1" t="s">
        <v>91</v>
      </c>
    </row>
    <row r="48" spans="9:18">
      <c r="R48" s="1" t="s">
        <v>67</v>
      </c>
    </row>
    <row r="49" spans="18:18">
      <c r="R49" s="1" t="s">
        <v>397</v>
      </c>
    </row>
    <row r="50" spans="18:18">
      <c r="R50" s="1" t="s">
        <v>138</v>
      </c>
    </row>
    <row r="51" spans="18:18">
      <c r="R51" s="1" t="s">
        <v>128</v>
      </c>
    </row>
    <row r="52" spans="18:18">
      <c r="R52" s="1" t="s">
        <v>93</v>
      </c>
    </row>
    <row r="53" spans="18:18">
      <c r="R53" s="1" t="s">
        <v>79</v>
      </c>
    </row>
    <row r="54" spans="18:18">
      <c r="R54" s="1" t="s">
        <v>98</v>
      </c>
    </row>
    <row r="55" spans="18:18">
      <c r="R55" s="1" t="s">
        <v>106</v>
      </c>
    </row>
    <row r="56" spans="18:18">
      <c r="R56" s="1" t="s">
        <v>109</v>
      </c>
    </row>
    <row r="57" spans="18:18">
      <c r="R57" s="1" t="s">
        <v>111</v>
      </c>
    </row>
    <row r="58" spans="18:18">
      <c r="R58" s="1" t="s">
        <v>108</v>
      </c>
    </row>
    <row r="59" spans="18:18">
      <c r="R59" s="1" t="s">
        <v>135</v>
      </c>
    </row>
    <row r="60" spans="18:18">
      <c r="R60" s="1" t="s">
        <v>118</v>
      </c>
    </row>
    <row r="61" spans="18:18">
      <c r="R61" s="1" t="s">
        <v>398</v>
      </c>
    </row>
    <row r="62" spans="18:18">
      <c r="R62" s="1" t="s">
        <v>96</v>
      </c>
    </row>
    <row r="63" spans="18:18">
      <c r="R63" s="1" t="s">
        <v>78</v>
      </c>
    </row>
    <row r="64" spans="18:18">
      <c r="R64" s="1" t="s">
        <v>132</v>
      </c>
    </row>
    <row r="65" spans="18:18">
      <c r="R65" s="1" t="s">
        <v>136</v>
      </c>
    </row>
    <row r="66" spans="18:18">
      <c r="R66" s="1" t="s">
        <v>399</v>
      </c>
    </row>
    <row r="67" spans="18:18">
      <c r="R67" s="1" t="s">
        <v>100</v>
      </c>
    </row>
    <row r="68" spans="18:18">
      <c r="R68" s="1" t="s">
        <v>400</v>
      </c>
    </row>
  </sheetData>
  <autoFilter ref="B1:AA1" xr:uid="{2DAA3D5D-C891-4216-9718-56700EFD0200}"/>
  <sortState xmlns:xlrd2="http://schemas.microsoft.com/office/spreadsheetml/2017/richdata2" ref="Q2:Q35">
    <sortCondition ref="Q2:Q35"/>
  </sortState>
  <hyperlinks>
    <hyperlink ref="N6" r:id="rId1" xr:uid="{065501FD-1AB8-4A3C-96B1-8A2D1BEDF04F}"/>
    <hyperlink ref="N12" r:id="rId2" xr:uid="{1FCD9ECD-A92C-4F4E-BA05-BF3B9FBD99BD}"/>
    <hyperlink ref="C8" r:id="rId3" xr:uid="{7DECB895-4C0F-44AC-AA63-D609F1D0DAD5}"/>
    <hyperlink ref="C2" r:id="rId4" xr:uid="{1A7EFF47-F665-4420-8D20-9405B18FBFDB}"/>
    <hyperlink ref="C5" r:id="rId5" xr:uid="{BEA7A537-7A2A-453D-AE94-9DB8AE1EB9D5}"/>
    <hyperlink ref="C11" r:id="rId6" xr:uid="{19A382BD-D913-4C97-8DE9-7D09AFD5C1C7}"/>
    <hyperlink ref="C4" r:id="rId7" xr:uid="{2F515A2B-3801-4003-965F-8757806D3BFB}"/>
    <hyperlink ref="C12" r:id="rId8" xr:uid="{1BC9CCE3-1FDF-4467-9BB0-F28A089527A7}"/>
    <hyperlink ref="C9" r:id="rId9" xr:uid="{C90A0980-8747-4DF8-9F27-3EC2987991D0}"/>
    <hyperlink ref="C13" r:id="rId10" xr:uid="{EE2CB168-A481-4B50-BBF6-E621BA1216F6}"/>
    <hyperlink ref="C10" r:id="rId11" xr:uid="{FA8DE259-4318-40F5-900D-54CEBCB31428}"/>
    <hyperlink ref="C6" r:id="rId12" xr:uid="{66F8C7B4-EF06-4630-9530-4F9B3E911B3F}"/>
    <hyperlink ref="C7" r:id="rId13" xr:uid="{9C97DB20-483A-4DB0-A393-2054C3A8F934}"/>
    <hyperlink ref="C3" r:id="rId14" xr:uid="{C6445831-F35D-47FB-9273-FF5DFC5DC2DE}"/>
    <hyperlink ref="K2" r:id="rId15" display="mailto:adeel.khan@engie.com" xr:uid="{61F54E70-2A7F-46D5-A427-2368C96A35B7}"/>
    <hyperlink ref="K3" r:id="rId16" display="mailto:ahmed.rehioui@engie.com" xr:uid="{53F9389E-62EA-4EC4-8263-112151D872C9}"/>
    <hyperlink ref="K4" r:id="rId17" display="mailto:alishan.samdani@engie.com" xr:uid="{16AE4C4D-58A0-494B-824C-6F1B85C45610}"/>
    <hyperlink ref="K5" r:id="rId18" display="mailto:bram.vancauwenberge@engie.com" xr:uid="{414EBF8C-E562-460D-9303-073264E0C841}"/>
    <hyperlink ref="K10" r:id="rId19" display="mailto:cyril.audousset@engie.com" xr:uid="{8F93BB1A-48DC-45BD-9853-F453DC4EAE66}"/>
    <hyperlink ref="N13" r:id="rId20" xr:uid="{D229A1A8-8092-43BE-986A-48992EDF50A7}"/>
    <hyperlink ref="N4" r:id="rId21" xr:uid="{DDB75E5E-E4C9-43A5-B566-8A422BCCE1B8}"/>
    <hyperlink ref="N11" r:id="rId22" xr:uid="{09B32E0F-B7E7-4E3F-94D7-FDE37296CB93}"/>
    <hyperlink ref="N2" r:id="rId23" xr:uid="{686D44BE-8890-4527-A145-CDC7937294D1}"/>
    <hyperlink ref="N5" r:id="rId24" xr:uid="{8F7E6765-AAB9-4C1E-B207-9977C84CFFF9}"/>
    <hyperlink ref="N10" r:id="rId25" xr:uid="{9CAE06BB-E7E6-49A9-BC66-3A4B9CC5A679}"/>
    <hyperlink ref="N8" r:id="rId26" xr:uid="{DB424C08-C8B6-4C24-9446-E05576DA6659}"/>
    <hyperlink ref="N9" r:id="rId27" xr:uid="{8EB73BE8-7622-4EF7-A262-76BDD6C91FA7}"/>
    <hyperlink ref="N3" r:id="rId28" xr:uid="{01738303-5D84-4E32-92AC-C4F40F111CD3}"/>
    <hyperlink ref="N7" r:id="rId29" xr:uid="{49A71D8A-3665-4506-B275-0C76181A27D4}"/>
    <hyperlink ref="L2:L5" r:id="rId30" display="cecile.lalouette@engie.com" xr:uid="{F5F5E57B-FFFA-4AAB-B1B4-396DE6FFCC60}"/>
    <hyperlink ref="L3:L10" r:id="rId31" display="emmanuelle.boulic@engie.com" xr:uid="{CE093185-055F-4E00-8F0D-0066FE7BCF48}"/>
    <hyperlink ref="L4:L20" r:id="rId32" display="marie-claude.numa@engie.com" xr:uid="{FF01D910-4683-4D8F-9500-BD6C5A2BE834}"/>
    <hyperlink ref="L5:L25" r:id="rId33" display="patric.petit-belleville@engie.com" xr:uid="{A108D23A-3A2C-4CA4-81F4-38BB59F66839}"/>
    <hyperlink ref="L6:L26" r:id="rId34" display="sophie.caron-ancelin@engie.com" xr:uid="{C23C3292-17F7-4A39-A181-DFC62E1FD5BE}"/>
    <hyperlink ref="L7" r:id="rId35" xr:uid="{E809ACD5-3FD7-40EB-B2EB-ECFEAF0AC5F1}"/>
    <hyperlink ref="K6" r:id="rId36" display="mailto:cedric.calarnou@engie.com" xr:uid="{E6E6BBE2-69AC-4FCF-AF48-363A2401D627}"/>
    <hyperlink ref="K7" r:id="rId37" display="mailto:christine.bottalico@engie.com" xr:uid="{79787406-8CAD-4993-AF36-32C372F89578}"/>
    <hyperlink ref="K8" r:id="rId38" display="mailto:corinne.beaufils@engie.com" xr:uid="{85E700B5-6241-465E-8FC8-2F9CE5E8E810}"/>
    <hyperlink ref="K9" r:id="rId39" display="mailto:cyril.audousset@engie.com" xr:uid="{143294AA-3376-4881-BC45-2F4CAAAEBB47}"/>
    <hyperlink ref="K11" r:id="rId40" display="mailto:fabien.tiberghien@engie.com" xr:uid="{B847391F-2827-434D-B9BB-172FA5C7AF14}"/>
    <hyperlink ref="K12" r:id="rId41" display="mailto:herve.augendre@engie.com" xr:uid="{B85AA6E2-F5CC-405E-B11A-2456A65D40F2}"/>
    <hyperlink ref="K13" r:id="rId42" display="mailto:herve.macau@engie.com" xr:uid="{5B5C8F36-C87E-42CF-8517-90C7D95076D5}"/>
    <hyperlink ref="K14" r:id="rId43" display="mailto:isabelle.soide@engie.com" xr:uid="{0531F717-2350-44FB-A053-BF9367788954}"/>
    <hyperlink ref="K15" r:id="rId44" display="mailto:jean-noel.gouillou@engie.com" xr:uid="{64C3CB33-DE87-4D4F-AD80-D2BF826CEB97}"/>
    <hyperlink ref="K16" r:id="rId45" display="mailto:laurent.battut@engie.com" xr:uid="{4CB3711B-655D-4312-9494-3211F5AB7A76}"/>
    <hyperlink ref="K17" r:id="rId46" display="mailto:lionel.lohner@engie.com" xr:uid="{BD93F9E8-C553-4DE8-872B-6993890C69D5}"/>
    <hyperlink ref="K18" r:id="rId47" display="mailto:lisa.boumaza@engie.com" xr:uid="{086E139A-B372-47AB-B572-E0ED63A3C474}"/>
    <hyperlink ref="K19" r:id="rId48" display="mailto:marc.guijarro@engie.com" xr:uid="{75D807E2-4D52-41EF-A2ED-E46E01BC2A05}"/>
    <hyperlink ref="K20:K21" r:id="rId49" display="mailto:matthieu.vanbockstael@engie.com" xr:uid="{B7B62B01-009F-44A5-BD69-9F830B3C9DF4}"/>
    <hyperlink ref="K21:K22" r:id="rId50" display="mailto:maxime.grard@engie.com" xr:uid="{A33FA8C1-3286-43D0-8C45-9B82F74A210E}"/>
    <hyperlink ref="K22:K23" r:id="rId51" display="mailto:olivier.dalphinet@engie.com" xr:uid="{05D07EDF-F954-49A5-AA75-1BAA24B4786C}"/>
    <hyperlink ref="K23:K24" r:id="rId52" display="mailto:olivier.monbaillu@engie.com" xr:uid="{904676D4-575F-41D7-9921-BC0217F70E00}"/>
    <hyperlink ref="K24:K28" r:id="rId53" display="mailto:thierry.dardeau@engie.com" xr:uid="{2A3CB9C8-4775-4DE3-9598-C11727C2661A}"/>
    <hyperlink ref="M2" r:id="rId54" xr:uid="{015B134E-D5BA-49AB-AF72-6E6C76AF4FB2}"/>
  </hyperlinks>
  <pageMargins left="0.7" right="0.7" top="0.75" bottom="0.75" header="0.3" footer="0.3"/>
  <pageSetup paperSize="9" orientation="portrait" verticalDpi="90" r:id="rId5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6A81C-05E9-4B18-B471-2B29AD0A3CD4}">
  <sheetPr codeName="Feuil10">
    <tabColor theme="5"/>
  </sheetPr>
  <dimension ref="A1:D24"/>
  <sheetViews>
    <sheetView workbookViewId="0">
      <selection activeCell="B4" sqref="B4:E7"/>
    </sheetView>
  </sheetViews>
  <sheetFormatPr baseColWidth="10" defaultColWidth="11.33203125" defaultRowHeight="14.25"/>
  <cols>
    <col min="1" max="1" width="13.06640625" bestFit="1" customWidth="1"/>
    <col min="2" max="2" width="22.265625" customWidth="1"/>
    <col min="3" max="3" width="27.06640625" bestFit="1" customWidth="1"/>
    <col min="4" max="4" width="28.59765625" bestFit="1" customWidth="1"/>
  </cols>
  <sheetData>
    <row r="1" spans="1:4">
      <c r="A1" s="14" t="s">
        <v>401</v>
      </c>
      <c r="B1" s="13" t="s">
        <v>13</v>
      </c>
      <c r="C1" s="13" t="s">
        <v>402</v>
      </c>
      <c r="D1" s="13" t="s">
        <v>403</v>
      </c>
    </row>
    <row r="2" spans="1:4">
      <c r="A2" t="s">
        <v>306</v>
      </c>
      <c r="B2" t="s">
        <v>404</v>
      </c>
      <c r="C2" t="s">
        <v>180</v>
      </c>
      <c r="D2" t="s">
        <v>179</v>
      </c>
    </row>
    <row r="3" spans="1:4">
      <c r="A3" t="s">
        <v>405</v>
      </c>
      <c r="C3" t="s">
        <v>194</v>
      </c>
      <c r="D3" t="s">
        <v>193</v>
      </c>
    </row>
    <row r="4" spans="1:4">
      <c r="C4" t="s">
        <v>205</v>
      </c>
      <c r="D4" t="s">
        <v>204</v>
      </c>
    </row>
    <row r="5" spans="1:4">
      <c r="C5" t="s">
        <v>216</v>
      </c>
      <c r="D5" t="s">
        <v>215</v>
      </c>
    </row>
    <row r="6" spans="1:4">
      <c r="C6" t="s">
        <v>227</v>
      </c>
      <c r="D6" t="s">
        <v>226</v>
      </c>
    </row>
    <row r="7" spans="1:4">
      <c r="C7" t="s">
        <v>239</v>
      </c>
      <c r="D7" t="s">
        <v>238</v>
      </c>
    </row>
    <row r="8" spans="1:4">
      <c r="D8" t="s">
        <v>250</v>
      </c>
    </row>
    <row r="9" spans="1:4">
      <c r="D9" t="s">
        <v>258</v>
      </c>
    </row>
    <row r="10" spans="1:4">
      <c r="A10" t="s">
        <v>406</v>
      </c>
      <c r="D10" t="s">
        <v>258</v>
      </c>
    </row>
    <row r="11" spans="1:4">
      <c r="D11" t="s">
        <v>280</v>
      </c>
    </row>
    <row r="12" spans="1:4">
      <c r="D12" t="s">
        <v>291</v>
      </c>
    </row>
    <row r="13" spans="1:4">
      <c r="D13" t="s">
        <v>301</v>
      </c>
    </row>
    <row r="14" spans="1:4">
      <c r="D14" t="s">
        <v>309</v>
      </c>
    </row>
    <row r="15" spans="1:4">
      <c r="D15" t="s">
        <v>313</v>
      </c>
    </row>
    <row r="16" spans="1:4">
      <c r="D16" t="s">
        <v>318</v>
      </c>
    </row>
    <row r="17" spans="4:4">
      <c r="D17" t="s">
        <v>323</v>
      </c>
    </row>
    <row r="18" spans="4:4">
      <c r="D18" t="s">
        <v>328</v>
      </c>
    </row>
    <row r="19" spans="4:4">
      <c r="D19" t="s">
        <v>334</v>
      </c>
    </row>
    <row r="20" spans="4:4">
      <c r="D20" t="s">
        <v>340</v>
      </c>
    </row>
    <row r="21" spans="4:4">
      <c r="D21" t="s">
        <v>345</v>
      </c>
    </row>
    <row r="22" spans="4:4">
      <c r="D22" t="s">
        <v>349</v>
      </c>
    </row>
    <row r="23" spans="4:4">
      <c r="D23" t="s">
        <v>352</v>
      </c>
    </row>
    <row r="24" spans="4:4">
      <c r="D24" t="s">
        <v>355</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b1b820adfd3e4a078472514c1a5cb5ff xmlns="87037488-ec5d-4aba-84c2-9b1d22638e8e">
      <Terms xmlns="http://schemas.microsoft.com/office/infopath/2007/PartnerControls"/>
    </b1b820adfd3e4a078472514c1a5cb5ff>
    <TaxCatchAll xmlns="87037488-ec5d-4aba-84c2-9b1d22638e8e" xsi:nil="true"/>
    <SharedWithUsers xmlns="fc08c580-35c1-4a6f-b22d-85a01c33b01f">
      <UserInfo>
        <DisplayName>RAMON Florence (ENGIE NECST)</DisplayName>
        <AccountId>16</AccountId>
        <AccountType/>
      </UserInfo>
      <UserInfo>
        <DisplayName>ABKARI Hayette (ENGIE SA)</DisplayName>
        <AccountId>14</AccountId>
        <AccountType/>
      </UserInfo>
      <UserInfo>
        <DisplayName>LOPES Mickael (ENGIE SA)</DisplayName>
        <AccountId>17</AccountId>
        <AccountType/>
      </UserInfo>
      <UserInfo>
        <DisplayName>HECKMANN Tangi (ENGIE SA)</DisplayName>
        <AccountId>12</AccountId>
        <AccountType/>
      </UserInfo>
      <UserInfo>
        <DisplayName>JACOBELLI Thibaut (ENGIE SA)</DisplayName>
        <AccountId>10</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4E3BF980DE13046BFA1D9D677B83F3A" ma:contentTypeVersion="9" ma:contentTypeDescription="Crée un document." ma:contentTypeScope="" ma:versionID="9d26d55b712c8ee39669267023de43e2">
  <xsd:schema xmlns:xsd="http://www.w3.org/2001/XMLSchema" xmlns:xs="http://www.w3.org/2001/XMLSchema" xmlns:p="http://schemas.microsoft.com/office/2006/metadata/properties" xmlns:ns2="87037488-ec5d-4aba-84c2-9b1d22638e8e" xmlns:ns3="99f58208-413f-4cd8-9cca-4e82230a9c58" xmlns:ns4="fc08c580-35c1-4a6f-b22d-85a01c33b01f" targetNamespace="http://schemas.microsoft.com/office/2006/metadata/properties" ma:root="true" ma:fieldsID="01b2b2b035845c463cd218847c48d4c5" ns2:_="" ns3:_="" ns4:_="">
    <xsd:import namespace="87037488-ec5d-4aba-84c2-9b1d22638e8e"/>
    <xsd:import namespace="99f58208-413f-4cd8-9cca-4e82230a9c58"/>
    <xsd:import namespace="fc08c580-35c1-4a6f-b22d-85a01c33b01f"/>
    <xsd:element name="properties">
      <xsd:complexType>
        <xsd:sequence>
          <xsd:element name="documentManagement">
            <xsd:complexType>
              <xsd:all>
                <xsd:element ref="ns2:b1b820adfd3e4a078472514c1a5cb5ff" minOccurs="0"/>
                <xsd:element ref="ns2:TaxCatchAll" minOccurs="0"/>
                <xsd:element ref="ns2:TaxCatchAllLabel" minOccurs="0"/>
                <xsd:element ref="ns3:MediaServiceMetadata" minOccurs="0"/>
                <xsd:element ref="ns3:MediaServiceFastMetadata" minOccurs="0"/>
                <xsd:element ref="ns4:SharedWithUsers" minOccurs="0"/>
                <xsd:element ref="ns4:SharedWithDetails" minOccurs="0"/>
                <xsd:element ref="ns3:MediaServiceAutoTags" minOccurs="0"/>
                <xsd:element ref="ns3:MediaLengthInSecond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037488-ec5d-4aba-84c2-9b1d22638e8e" elementFormDefault="qualified">
    <xsd:import namespace="http://schemas.microsoft.com/office/2006/documentManagement/types"/>
    <xsd:import namespace="http://schemas.microsoft.com/office/infopath/2007/PartnerControls"/>
    <xsd:element name="b1b820adfd3e4a078472514c1a5cb5ff" ma:index="8" nillable="true" ma:taxonomy="true" ma:internalName="b1b820adfd3e4a078472514c1a5cb5ff" ma:taxonomyFieldName="Security_x0020_Classification" ma:displayName="Security Classification" ma:default="" ma:fieldId="{b1b820ad-fd3e-4a07-8472-514c1a5cb5ff}" ma:sspId="3bf472f7-a010-4b5a-bb99-a26ed4c99680" ma:termSetId="0c0ba91f-ee81-4a79-83f6-c19eebf2f16f"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0b878df9-d6b5-4d49-bcf3-18a8b81e8a41}" ma:internalName="TaxCatchAll" ma:showField="CatchAllData" ma:web="fc08c580-35c1-4a6f-b22d-85a01c33b01f">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0b878df9-d6b5-4d49-bcf3-18a8b81e8a41}" ma:internalName="TaxCatchAllLabel" ma:readOnly="true" ma:showField="CatchAllDataLabel" ma:web="fc08c580-35c1-4a6f-b22d-85a01c33b01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9f58208-413f-4cd8-9cca-4e82230a9c58"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08c580-35c1-4a6f-b22d-85a01c33b01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3bf472f7-a010-4b5a-bb99-a26ed4c99680" ContentTypeId="0x0101"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89AAB3-E871-4B78-8353-E123EC528F10}">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87037488-ec5d-4aba-84c2-9b1d22638e8e"/>
    <ds:schemaRef ds:uri="fc08c580-35c1-4a6f-b22d-85a01c33b01f"/>
    <ds:schemaRef ds:uri="99f58208-413f-4cd8-9cca-4e82230a9c58"/>
    <ds:schemaRef ds:uri="http://www.w3.org/XML/1998/namespace"/>
    <ds:schemaRef ds:uri="http://purl.org/dc/dcmitype/"/>
  </ds:schemaRefs>
</ds:datastoreItem>
</file>

<file path=customXml/itemProps2.xml><?xml version="1.0" encoding="utf-8"?>
<ds:datastoreItem xmlns:ds="http://schemas.openxmlformats.org/officeDocument/2006/customXml" ds:itemID="{26A9EC56-CC92-4CD4-8A81-E707394DF3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037488-ec5d-4aba-84c2-9b1d22638e8e"/>
    <ds:schemaRef ds:uri="99f58208-413f-4cd8-9cca-4e82230a9c58"/>
    <ds:schemaRef ds:uri="fc08c580-35c1-4a6f-b22d-85a01c33b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BEEF82B-98C3-4EE8-84DB-C73CB4A6C815}">
  <ds:schemaRefs>
    <ds:schemaRef ds:uri="Microsoft.SharePoint.Taxonomy.ContentTypeSync"/>
  </ds:schemaRefs>
</ds:datastoreItem>
</file>

<file path=customXml/itemProps4.xml><?xml version="1.0" encoding="utf-8"?>
<ds:datastoreItem xmlns:ds="http://schemas.openxmlformats.org/officeDocument/2006/customXml" ds:itemID="{4CF12113-13D6-41E7-9A05-81DED61177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10</vt:i4>
      </vt:variant>
    </vt:vector>
  </HeadingPairs>
  <TitlesOfParts>
    <vt:vector size="19" baseType="lpstr">
      <vt:lpstr>Summary</vt:lpstr>
      <vt:lpstr>CURRENCY</vt:lpstr>
      <vt:lpstr>CURRENCY CODE</vt:lpstr>
      <vt:lpstr>Ref Business lov</vt:lpstr>
      <vt:lpstr>Ref Proc list</vt:lpstr>
      <vt:lpstr>Ref Proc lov</vt:lpstr>
      <vt:lpstr>eSignature (draft)</vt:lpstr>
      <vt:lpstr>Reference list_old</vt:lpstr>
      <vt:lpstr>PROCUREMENT (2)</vt:lpstr>
      <vt:lpstr>Approver_15</vt:lpstr>
      <vt:lpstr>Approver_3</vt:lpstr>
      <vt:lpstr>Approver_50</vt:lpstr>
      <vt:lpstr>Contract_value</vt:lpstr>
      <vt:lpstr>Filtered_GBU_Function</vt:lpstr>
      <vt:lpstr>Proc_approver_025</vt:lpstr>
      <vt:lpstr>Proc_approver_050</vt:lpstr>
      <vt:lpstr>Proc_approver_1</vt:lpstr>
      <vt:lpstr>Proc_approver_3</vt:lpstr>
      <vt:lpstr>Proc_approvers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JACOBELLI Thibaut</dc:creator>
  <cp:keywords/>
  <dc:description/>
  <cp:lastModifiedBy>Florence RAMON</cp:lastModifiedBy>
  <cp:revision/>
  <dcterms:created xsi:type="dcterms:W3CDTF">2021-12-24T10:29:51Z</dcterms:created>
  <dcterms:modified xsi:type="dcterms:W3CDTF">2022-04-14T11:37:06Z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135c4ba-2280-41f8-be7d-6f21d368baa3_Enabled">
    <vt:lpwstr>true</vt:lpwstr>
  </property>
  <property fmtid="{D5CDD505-2E9C-101B-9397-08002B2CF9AE}" pid="3" name="MSIP_Label_c135c4ba-2280-41f8-be7d-6f21d368baa3_SetDate">
    <vt:lpwstr>2021-12-24T10:29:53Z</vt:lpwstr>
  </property>
  <property fmtid="{D5CDD505-2E9C-101B-9397-08002B2CF9AE}" pid="4" name="MSIP_Label_c135c4ba-2280-41f8-be7d-6f21d368baa3_Method">
    <vt:lpwstr>Standard</vt:lpwstr>
  </property>
  <property fmtid="{D5CDD505-2E9C-101B-9397-08002B2CF9AE}" pid="5" name="MSIP_Label_c135c4ba-2280-41f8-be7d-6f21d368baa3_Name">
    <vt:lpwstr>c135c4ba-2280-41f8-be7d-6f21d368baa3</vt:lpwstr>
  </property>
  <property fmtid="{D5CDD505-2E9C-101B-9397-08002B2CF9AE}" pid="6" name="MSIP_Label_c135c4ba-2280-41f8-be7d-6f21d368baa3_SiteId">
    <vt:lpwstr>24139d14-c62c-4c47-8bdd-ce71ea1d50cf</vt:lpwstr>
  </property>
  <property fmtid="{D5CDD505-2E9C-101B-9397-08002B2CF9AE}" pid="7" name="MSIP_Label_c135c4ba-2280-41f8-be7d-6f21d368baa3_ActionId">
    <vt:lpwstr>dd379434-ab99-4d7f-afed-0c88120165e2</vt:lpwstr>
  </property>
  <property fmtid="{D5CDD505-2E9C-101B-9397-08002B2CF9AE}" pid="8" name="MSIP_Label_c135c4ba-2280-41f8-be7d-6f21d368baa3_ContentBits">
    <vt:lpwstr>0</vt:lpwstr>
  </property>
  <property fmtid="{D5CDD505-2E9C-101B-9397-08002B2CF9AE}" pid="9" name="ContentTypeId">
    <vt:lpwstr>0x010100B4E3BF980DE13046BFA1D9D677B83F3A</vt:lpwstr>
  </property>
  <property fmtid="{D5CDD505-2E9C-101B-9397-08002B2CF9AE}" pid="10" name="Security Classification">
    <vt:lpwstr/>
  </property>
</Properties>
</file>