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08E15FD4-1DA7-49DC-88BF-4F2E075AF896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TCD" sheetId="5" r:id="rId1"/>
    <sheet name="Clients_GENERAL" sheetId="1" r:id="rId2"/>
    <sheet name="SOMMEPROD" sheetId="2" r:id="rId3"/>
    <sheet name="DONNEES" sheetId="4" r:id="rId4"/>
  </sheets>
  <definedNames>
    <definedName name="_xlnm._FilterDatabase" localSheetId="1" hidden="1">Clients_GENERAL!$A$2</definedName>
  </definedNames>
  <calcPr calcId="191029" concurrentCalc="0"/>
  <pivotCaches>
    <pivotCache cacheId="4" r:id="rId5"/>
  </pivotCaches>
  <extLs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23" i="2" l="1"/>
  <c r="N23" i="2"/>
  <c r="M23" i="2"/>
  <c r="L23" i="2"/>
  <c r="M11" i="2"/>
  <c r="N11" i="2"/>
  <c r="O11" i="2"/>
  <c r="L11" i="2"/>
  <c r="L3" i="2"/>
  <c r="M3" i="2"/>
  <c r="M15" i="2"/>
  <c r="L10" i="2"/>
  <c r="M10" i="2"/>
  <c r="N10" i="2"/>
  <c r="O10" i="2"/>
  <c r="O22" i="2"/>
  <c r="N22" i="2"/>
  <c r="M22" i="2"/>
  <c r="L9" i="2"/>
  <c r="M9" i="2"/>
  <c r="N9" i="2"/>
  <c r="O9" i="2"/>
  <c r="O21" i="2"/>
  <c r="N21" i="2"/>
  <c r="M21" i="2"/>
  <c r="L8" i="2"/>
  <c r="M8" i="2"/>
  <c r="N8" i="2"/>
  <c r="O8" i="2"/>
  <c r="O20" i="2"/>
  <c r="N20" i="2"/>
  <c r="M20" i="2"/>
  <c r="L7" i="2"/>
  <c r="M7" i="2"/>
  <c r="N7" i="2"/>
  <c r="O7" i="2"/>
  <c r="O19" i="2"/>
  <c r="N19" i="2"/>
  <c r="M19" i="2"/>
  <c r="L6" i="2"/>
  <c r="M6" i="2"/>
  <c r="N6" i="2"/>
  <c r="O6" i="2"/>
  <c r="O18" i="2"/>
  <c r="N18" i="2"/>
  <c r="M18" i="2"/>
  <c r="L5" i="2"/>
  <c r="M5" i="2"/>
  <c r="N5" i="2"/>
  <c r="O5" i="2"/>
  <c r="O17" i="2"/>
  <c r="N17" i="2"/>
  <c r="M17" i="2"/>
  <c r="L4" i="2"/>
  <c r="M4" i="2"/>
  <c r="N4" i="2"/>
  <c r="O4" i="2"/>
  <c r="O16" i="2"/>
  <c r="N16" i="2"/>
  <c r="M16" i="2"/>
  <c r="N3" i="2"/>
  <c r="O3" i="2"/>
  <c r="O15" i="2"/>
  <c r="N15" i="2"/>
  <c r="L16" i="2"/>
  <c r="L17" i="2"/>
  <c r="L18" i="2"/>
  <c r="L19" i="2"/>
  <c r="L20" i="2"/>
  <c r="L21" i="2"/>
  <c r="L22" i="2"/>
  <c r="L15" i="2"/>
  <c r="W3" i="1"/>
  <c r="W4" i="1"/>
  <c r="H4" i="2"/>
  <c r="H5" i="2"/>
  <c r="H6" i="2"/>
  <c r="H7" i="2"/>
  <c r="H3" i="2"/>
  <c r="D4" i="2"/>
  <c r="D5" i="2"/>
  <c r="D6" i="2"/>
  <c r="D7" i="2"/>
  <c r="D3" i="2"/>
  <c r="AL1" i="5"/>
  <c r="AG1" i="5"/>
  <c r="AB1" i="5"/>
  <c r="W1" i="5"/>
  <c r="R1" i="5"/>
  <c r="M1" i="5"/>
  <c r="H1" i="5"/>
  <c r="C1" i="5"/>
  <c r="P3" i="1"/>
  <c r="S3" i="1"/>
  <c r="P4" i="1"/>
  <c r="S4" i="1"/>
  <c r="P5" i="1"/>
  <c r="S5" i="1"/>
  <c r="P6" i="1"/>
  <c r="S6" i="1"/>
  <c r="S7" i="1"/>
  <c r="P8" i="1"/>
  <c r="S8" i="1"/>
  <c r="P9" i="1"/>
  <c r="S9" i="1"/>
  <c r="P10" i="1"/>
  <c r="S10" i="1"/>
  <c r="P11" i="1"/>
  <c r="S11" i="1"/>
  <c r="P12" i="1"/>
  <c r="S12" i="1"/>
  <c r="P13" i="1"/>
  <c r="S13" i="1"/>
  <c r="P14" i="1"/>
  <c r="S14" i="1"/>
  <c r="P15" i="1"/>
  <c r="S15" i="1"/>
  <c r="P16" i="1"/>
  <c r="S16" i="1"/>
  <c r="P17" i="1"/>
  <c r="S17" i="1"/>
  <c r="P18" i="1"/>
  <c r="S18" i="1"/>
  <c r="P19" i="1"/>
  <c r="S19" i="1"/>
  <c r="P20" i="1"/>
  <c r="S20" i="1"/>
  <c r="P21" i="1"/>
  <c r="S21" i="1"/>
  <c r="P22" i="1"/>
  <c r="S22" i="1"/>
  <c r="P23" i="1"/>
  <c r="S23" i="1"/>
  <c r="P24" i="1"/>
  <c r="S24" i="1"/>
  <c r="P25" i="1"/>
  <c r="S25" i="1"/>
  <c r="P26" i="1"/>
  <c r="S26" i="1"/>
  <c r="P27" i="1"/>
  <c r="S27" i="1"/>
  <c r="P28" i="1"/>
  <c r="S28" i="1"/>
  <c r="P29" i="1"/>
  <c r="S29" i="1"/>
  <c r="P30" i="1"/>
  <c r="S30" i="1"/>
  <c r="P31" i="1"/>
  <c r="S31" i="1"/>
  <c r="P32" i="1"/>
  <c r="S32" i="1"/>
  <c r="P33" i="1"/>
  <c r="S33" i="1"/>
  <c r="P34" i="1"/>
  <c r="S34" i="1"/>
  <c r="P35" i="1"/>
  <c r="S35" i="1"/>
  <c r="P36" i="1"/>
  <c r="S36" i="1"/>
  <c r="P37" i="1"/>
  <c r="S37" i="1"/>
  <c r="P38" i="1"/>
  <c r="S38" i="1"/>
  <c r="P39" i="1"/>
  <c r="S39" i="1"/>
  <c r="P40" i="1"/>
  <c r="S40" i="1"/>
  <c r="P41" i="1"/>
  <c r="S41" i="1"/>
  <c r="P42" i="1"/>
  <c r="S42" i="1"/>
  <c r="P43" i="1"/>
  <c r="S43" i="1"/>
  <c r="P44" i="1"/>
  <c r="S44" i="1"/>
  <c r="P45" i="1"/>
  <c r="S45" i="1"/>
  <c r="P46" i="1"/>
  <c r="S46" i="1"/>
  <c r="P47" i="1"/>
  <c r="S47" i="1"/>
  <c r="P48" i="1"/>
  <c r="S48" i="1"/>
  <c r="P49" i="1"/>
  <c r="S49" i="1"/>
  <c r="P50" i="1"/>
  <c r="S50" i="1"/>
  <c r="P51" i="1"/>
  <c r="S51" i="1"/>
  <c r="P52" i="1"/>
  <c r="S52" i="1"/>
  <c r="P53" i="1"/>
  <c r="S53" i="1"/>
  <c r="P54" i="1"/>
  <c r="S54" i="1"/>
  <c r="P55" i="1"/>
  <c r="S55" i="1"/>
  <c r="P56" i="1"/>
  <c r="S56" i="1"/>
  <c r="P57" i="1"/>
  <c r="S57" i="1"/>
  <c r="P58" i="1"/>
  <c r="S58" i="1"/>
  <c r="P59" i="1"/>
  <c r="S59" i="1"/>
  <c r="P60" i="1"/>
  <c r="S60" i="1"/>
  <c r="P61" i="1"/>
  <c r="S61" i="1"/>
  <c r="P62" i="1"/>
  <c r="S62" i="1"/>
  <c r="P63" i="1"/>
  <c r="S63" i="1"/>
  <c r="P64" i="1"/>
  <c r="S64" i="1"/>
  <c r="P65" i="1"/>
  <c r="S65" i="1"/>
  <c r="P66" i="1"/>
  <c r="S66" i="1"/>
  <c r="P67" i="1"/>
  <c r="S67" i="1"/>
  <c r="P68" i="1"/>
  <c r="S68" i="1"/>
  <c r="P69" i="1"/>
  <c r="S69" i="1"/>
  <c r="P70" i="1"/>
  <c r="S70" i="1"/>
  <c r="P71" i="1"/>
  <c r="S71" i="1"/>
  <c r="P72" i="1"/>
  <c r="S72" i="1"/>
  <c r="P73" i="1"/>
  <c r="S73" i="1"/>
  <c r="P74" i="1"/>
  <c r="S74" i="1"/>
  <c r="P75" i="1"/>
  <c r="S75" i="1"/>
  <c r="P76" i="1"/>
  <c r="S76" i="1"/>
  <c r="P77" i="1"/>
  <c r="S77" i="1"/>
  <c r="P78" i="1"/>
  <c r="S78" i="1"/>
  <c r="P79" i="1"/>
  <c r="S79" i="1"/>
  <c r="P80" i="1"/>
  <c r="S80" i="1"/>
  <c r="P81" i="1"/>
  <c r="S81" i="1"/>
  <c r="P82" i="1"/>
  <c r="S82" i="1"/>
  <c r="P83" i="1"/>
  <c r="S83" i="1"/>
  <c r="P84" i="1"/>
  <c r="S84" i="1"/>
  <c r="P85" i="1"/>
  <c r="S85" i="1"/>
  <c r="P86" i="1"/>
  <c r="S86" i="1"/>
  <c r="P87" i="1"/>
  <c r="S87" i="1"/>
  <c r="P88" i="1"/>
  <c r="S88" i="1"/>
  <c r="P89" i="1"/>
  <c r="S89" i="1"/>
  <c r="P90" i="1"/>
  <c r="S90" i="1"/>
  <c r="P91" i="1"/>
  <c r="S91" i="1"/>
  <c r="P92" i="1"/>
  <c r="S92" i="1"/>
  <c r="P93" i="1"/>
  <c r="S93" i="1"/>
  <c r="P94" i="1"/>
  <c r="S94" i="1"/>
  <c r="P95" i="1"/>
  <c r="S95" i="1"/>
  <c r="P96" i="1"/>
  <c r="S96" i="1"/>
  <c r="P97" i="1"/>
  <c r="S97" i="1"/>
  <c r="P98" i="1"/>
  <c r="S98" i="1"/>
  <c r="P99" i="1"/>
  <c r="S99" i="1"/>
  <c r="P100" i="1"/>
  <c r="S100" i="1"/>
  <c r="P101" i="1"/>
  <c r="S101" i="1"/>
  <c r="P102" i="1"/>
  <c r="S102" i="1"/>
  <c r="P103" i="1"/>
  <c r="S103" i="1"/>
  <c r="P104" i="1"/>
  <c r="S104" i="1"/>
  <c r="P105" i="1"/>
  <c r="S105" i="1"/>
  <c r="P106" i="1"/>
  <c r="S106" i="1"/>
  <c r="P107" i="1"/>
  <c r="S107" i="1"/>
  <c r="P108" i="1"/>
  <c r="S108" i="1"/>
  <c r="P109" i="1"/>
  <c r="S109" i="1"/>
  <c r="P110" i="1"/>
  <c r="S110" i="1"/>
  <c r="P111" i="1"/>
  <c r="S111" i="1"/>
  <c r="P112" i="1"/>
  <c r="S112" i="1"/>
  <c r="P113" i="1"/>
  <c r="S113" i="1"/>
  <c r="P114" i="1"/>
  <c r="S114" i="1"/>
  <c r="P115" i="1"/>
  <c r="S115" i="1"/>
  <c r="P116" i="1"/>
  <c r="S116" i="1"/>
  <c r="P117" i="1"/>
  <c r="S117" i="1"/>
  <c r="P118" i="1"/>
  <c r="S118" i="1"/>
  <c r="P119" i="1"/>
  <c r="S119" i="1"/>
  <c r="P120" i="1"/>
  <c r="S120" i="1"/>
  <c r="P121" i="1"/>
  <c r="S121" i="1"/>
  <c r="P122" i="1"/>
  <c r="S122" i="1"/>
  <c r="S123" i="1"/>
  <c r="P124" i="1"/>
  <c r="S124" i="1"/>
  <c r="P125" i="1"/>
  <c r="S125" i="1"/>
  <c r="P126" i="1"/>
  <c r="S126" i="1"/>
  <c r="P127" i="1"/>
  <c r="S127" i="1"/>
  <c r="P128" i="1"/>
  <c r="S128" i="1"/>
  <c r="P129" i="1"/>
  <c r="S129" i="1"/>
  <c r="P130" i="1"/>
  <c r="S130" i="1"/>
  <c r="P131" i="1"/>
  <c r="S131" i="1"/>
  <c r="P132" i="1"/>
  <c r="S132" i="1"/>
  <c r="P133" i="1"/>
  <c r="S133" i="1"/>
  <c r="S134" i="1"/>
  <c r="P135" i="1"/>
  <c r="S135" i="1"/>
  <c r="S136" i="1"/>
  <c r="S137" i="1"/>
  <c r="P138" i="1"/>
  <c r="S138" i="1"/>
  <c r="P139" i="1"/>
  <c r="S139" i="1"/>
  <c r="P140" i="1"/>
  <c r="S140" i="1"/>
  <c r="P141" i="1"/>
  <c r="S141" i="1"/>
  <c r="P142" i="1"/>
  <c r="S142" i="1"/>
  <c r="P143" i="1"/>
  <c r="S143" i="1"/>
  <c r="P144" i="1"/>
  <c r="S144" i="1"/>
  <c r="P145" i="1"/>
  <c r="S145" i="1"/>
  <c r="P146" i="1"/>
  <c r="S146" i="1"/>
  <c r="P147" i="1"/>
  <c r="S147" i="1"/>
  <c r="P148" i="1"/>
  <c r="S148" i="1"/>
  <c r="P149" i="1"/>
  <c r="S149" i="1"/>
  <c r="P150" i="1"/>
  <c r="S150" i="1"/>
  <c r="P151" i="1"/>
  <c r="S151" i="1"/>
  <c r="P152" i="1"/>
  <c r="S152" i="1"/>
  <c r="P153" i="1"/>
  <c r="S153" i="1"/>
  <c r="T103" i="1"/>
  <c r="T104" i="1"/>
  <c r="T105" i="1"/>
  <c r="T106" i="1"/>
  <c r="T107" i="1"/>
  <c r="T108" i="1"/>
  <c r="T109" i="1"/>
  <c r="T110" i="1"/>
  <c r="T111" i="1"/>
  <c r="T112" i="1"/>
  <c r="T113" i="1"/>
  <c r="T102" i="1"/>
  <c r="T3" i="1"/>
  <c r="T4" i="1"/>
  <c r="T5" i="1"/>
  <c r="T82" i="1"/>
  <c r="T101" i="1"/>
  <c r="A94" i="1"/>
  <c r="T94" i="1"/>
  <c r="A95" i="1"/>
  <c r="T95" i="1"/>
  <c r="A96" i="1"/>
  <c r="T96" i="1"/>
  <c r="A97" i="1"/>
  <c r="T97" i="1"/>
  <c r="A98" i="1"/>
  <c r="T98" i="1"/>
  <c r="A99" i="1"/>
  <c r="T99" i="1"/>
  <c r="A100" i="1"/>
  <c r="T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T84" i="1"/>
  <c r="T85" i="1"/>
  <c r="T86" i="1"/>
  <c r="T87" i="1"/>
  <c r="T88" i="1"/>
  <c r="T89" i="1"/>
  <c r="T90" i="1"/>
  <c r="T91" i="1"/>
  <c r="T92" i="1"/>
  <c r="T93" i="1"/>
  <c r="T83" i="1"/>
  <c r="A11" i="1"/>
  <c r="T11" i="1"/>
  <c r="A12" i="1"/>
  <c r="T12" i="1"/>
  <c r="A13" i="1"/>
  <c r="T13" i="1"/>
  <c r="A14" i="1"/>
  <c r="T14" i="1"/>
  <c r="A15" i="1"/>
  <c r="T15" i="1"/>
  <c r="A16" i="1"/>
  <c r="T16" i="1"/>
  <c r="A17" i="1"/>
  <c r="T17" i="1"/>
  <c r="A18" i="1"/>
  <c r="T18" i="1"/>
  <c r="A19" i="1"/>
  <c r="T19" i="1"/>
  <c r="A20" i="1"/>
  <c r="T20" i="1"/>
  <c r="A21" i="1"/>
  <c r="T21" i="1"/>
  <c r="A22" i="1"/>
  <c r="T22" i="1"/>
  <c r="A23" i="1"/>
  <c r="T23" i="1"/>
  <c r="A24" i="1"/>
  <c r="T24" i="1"/>
  <c r="A25" i="1"/>
  <c r="T25" i="1"/>
  <c r="A26" i="1"/>
  <c r="T26" i="1"/>
  <c r="A27" i="1"/>
  <c r="T27" i="1"/>
  <c r="A28" i="1"/>
  <c r="T28" i="1"/>
  <c r="A29" i="1"/>
  <c r="T29" i="1"/>
  <c r="A30" i="1"/>
  <c r="T30" i="1"/>
  <c r="A31" i="1"/>
  <c r="T31" i="1"/>
  <c r="A32" i="1"/>
  <c r="T32" i="1"/>
  <c r="A33" i="1"/>
  <c r="T33" i="1"/>
  <c r="A34" i="1"/>
  <c r="T34" i="1"/>
  <c r="A35" i="1"/>
  <c r="T35" i="1"/>
  <c r="A36" i="1"/>
  <c r="T36" i="1"/>
  <c r="A37" i="1"/>
  <c r="T37" i="1"/>
  <c r="A38" i="1"/>
  <c r="T38" i="1"/>
  <c r="A39" i="1"/>
  <c r="T39" i="1"/>
  <c r="A40" i="1"/>
  <c r="T40" i="1"/>
  <c r="A41" i="1"/>
  <c r="T41" i="1"/>
  <c r="A42" i="1"/>
  <c r="T42" i="1"/>
  <c r="A43" i="1"/>
  <c r="T43" i="1"/>
  <c r="A44" i="1"/>
  <c r="T44" i="1"/>
  <c r="A45" i="1"/>
  <c r="T45" i="1"/>
  <c r="A46" i="1"/>
  <c r="T46" i="1"/>
  <c r="A47" i="1"/>
  <c r="T47" i="1"/>
  <c r="A48" i="1"/>
  <c r="T48" i="1"/>
  <c r="A49" i="1"/>
  <c r="T49" i="1"/>
  <c r="A50" i="1"/>
  <c r="T50" i="1"/>
  <c r="A51" i="1"/>
  <c r="T51" i="1"/>
  <c r="A52" i="1"/>
  <c r="T52" i="1"/>
  <c r="A53" i="1"/>
  <c r="T53" i="1"/>
  <c r="A54" i="1"/>
  <c r="T54" i="1"/>
  <c r="A55" i="1"/>
  <c r="T55" i="1"/>
  <c r="A56" i="1"/>
  <c r="T56" i="1"/>
  <c r="A57" i="1"/>
  <c r="T57" i="1"/>
  <c r="A58" i="1"/>
  <c r="T58" i="1"/>
  <c r="A59" i="1"/>
  <c r="T59" i="1"/>
  <c r="A60" i="1"/>
  <c r="T60" i="1"/>
  <c r="A61" i="1"/>
  <c r="T61" i="1"/>
  <c r="A62" i="1"/>
  <c r="T62" i="1"/>
  <c r="A63" i="1"/>
  <c r="T63" i="1"/>
  <c r="A64" i="1"/>
  <c r="T64" i="1"/>
  <c r="A65" i="1"/>
  <c r="T65" i="1"/>
  <c r="A66" i="1"/>
  <c r="T66" i="1"/>
  <c r="A67" i="1"/>
  <c r="T67" i="1"/>
  <c r="A68" i="1"/>
  <c r="T68" i="1"/>
  <c r="A69" i="1"/>
  <c r="T69" i="1"/>
  <c r="A70" i="1"/>
  <c r="T70" i="1"/>
  <c r="A71" i="1"/>
  <c r="T71" i="1"/>
  <c r="A72" i="1"/>
  <c r="T72" i="1"/>
  <c r="A73" i="1"/>
  <c r="T73" i="1"/>
  <c r="A74" i="1"/>
  <c r="T74" i="1"/>
  <c r="A75" i="1"/>
  <c r="T75" i="1"/>
  <c r="A76" i="1"/>
  <c r="T76" i="1"/>
  <c r="A77" i="1"/>
  <c r="T77" i="1"/>
  <c r="A78" i="1"/>
  <c r="T78" i="1"/>
  <c r="A79" i="1"/>
  <c r="T79" i="1"/>
  <c r="A80" i="1"/>
  <c r="T80" i="1"/>
  <c r="A81" i="1"/>
  <c r="T81" i="1"/>
  <c r="A82" i="1"/>
  <c r="A83" i="1"/>
  <c r="A84" i="1"/>
  <c r="A85" i="1"/>
  <c r="A86" i="1"/>
  <c r="A87" i="1"/>
  <c r="A88" i="1"/>
  <c r="A89" i="1"/>
  <c r="A90" i="1"/>
  <c r="A91" i="1"/>
  <c r="A92" i="1"/>
  <c r="A93" i="1"/>
  <c r="T10" i="1"/>
  <c r="A10" i="1"/>
  <c r="T9" i="1"/>
  <c r="A9" i="1"/>
  <c r="T118" i="1"/>
  <c r="T6" i="1"/>
  <c r="T7" i="1"/>
  <c r="T8" i="1"/>
  <c r="T114" i="1"/>
  <c r="T115" i="1"/>
  <c r="T116" i="1"/>
  <c r="T117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P7" i="1"/>
  <c r="A7" i="1"/>
  <c r="A3" i="1"/>
  <c r="A4" i="1"/>
  <c r="A5" i="1"/>
  <c r="A6" i="1"/>
  <c r="A8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P123" i="1"/>
  <c r="P134" i="1"/>
  <c r="P136" i="1"/>
  <c r="P137" i="1"/>
  <c r="D8" i="2"/>
  <c r="H8" i="2"/>
</calcChain>
</file>

<file path=xl/sharedStrings.xml><?xml version="1.0" encoding="utf-8"?>
<sst xmlns="http://schemas.openxmlformats.org/spreadsheetml/2006/main" count="2388" uniqueCount="79">
  <si>
    <t>CA</t>
  </si>
  <si>
    <t>Elec concurrent</t>
  </si>
  <si>
    <t>RESIDENCE / BATIMENT</t>
  </si>
  <si>
    <t>DATE</t>
  </si>
  <si>
    <t>N° ET RUE</t>
  </si>
  <si>
    <t>CODE POSTAL</t>
  </si>
  <si>
    <t>VILLE</t>
  </si>
  <si>
    <t>NOM</t>
  </si>
  <si>
    <t>PRENOM</t>
  </si>
  <si>
    <t>MAIL</t>
  </si>
  <si>
    <t>N° TELEPHONE</t>
  </si>
  <si>
    <t>ELECTRICITE</t>
  </si>
  <si>
    <t>GAZ</t>
  </si>
  <si>
    <t>TYPO CONTRAT</t>
  </si>
  <si>
    <t>STATUT</t>
  </si>
  <si>
    <t>MOTIF REFUS</t>
  </si>
  <si>
    <t>Conso 1</t>
  </si>
  <si>
    <t>Conso 2 et 3</t>
  </si>
  <si>
    <t>Elec EDF</t>
  </si>
  <si>
    <t>VALEUR</t>
  </si>
  <si>
    <t>Valeur</t>
  </si>
  <si>
    <t>Quantité</t>
  </si>
  <si>
    <t>SOLO S/B1</t>
  </si>
  <si>
    <t>SOLO R/B2</t>
  </si>
  <si>
    <t>DUO B1</t>
  </si>
  <si>
    <t>DUO B2</t>
  </si>
  <si>
    <t>OK</t>
  </si>
  <si>
    <t>N°</t>
  </si>
  <si>
    <t>APP / ET GD</t>
  </si>
  <si>
    <t>&lt; SUR N° de LIGNE, CLICK DROIT INSERTION ou CTRL +</t>
  </si>
  <si>
    <t>TOTAL</t>
  </si>
  <si>
    <t>TEST</t>
  </si>
  <si>
    <t>ANNULE</t>
  </si>
  <si>
    <t>BASE</t>
  </si>
  <si>
    <t>NANTES</t>
  </si>
  <si>
    <t>OP</t>
  </si>
  <si>
    <t>ADRESSE</t>
  </si>
  <si>
    <t>COORDONNEES</t>
  </si>
  <si>
    <t>CONTRATS</t>
  </si>
  <si>
    <t>NOK</t>
  </si>
  <si>
    <t>SOMMEPROD</t>
  </si>
  <si>
    <t>COM</t>
  </si>
  <si>
    <t>COM CPV</t>
  </si>
  <si>
    <t>DIRECTION CO SEULEMENT</t>
  </si>
  <si>
    <t>SELECTIONNER DANS MENU DEROULANT ICI &gt;</t>
  </si>
  <si>
    <t>N°CPV</t>
  </si>
  <si>
    <t>PALIERS CPVS</t>
  </si>
  <si>
    <t>&lt; ou = à 80</t>
  </si>
  <si>
    <t>&lt; à 80 et &gt; ou = à100</t>
  </si>
  <si>
    <t>&gt; à 100</t>
  </si>
  <si>
    <t>VALEUR PALIER 1</t>
  </si>
  <si>
    <t>VALEUR PALIER 2</t>
  </si>
  <si>
    <t>VALEUR PALIER 3</t>
  </si>
  <si>
    <t>Mise en forme</t>
  </si>
  <si>
    <t>BCOOL</t>
  </si>
  <si>
    <t>NANCY</t>
  </si>
  <si>
    <t>N</t>
  </si>
  <si>
    <t>M</t>
  </si>
  <si>
    <t>O</t>
  </si>
  <si>
    <t>P</t>
  </si>
  <si>
    <t>Q</t>
  </si>
  <si>
    <t>R</t>
  </si>
  <si>
    <t>S</t>
  </si>
  <si>
    <t>T</t>
  </si>
  <si>
    <t>REM Pallier 1 (Ventes 0-80)</t>
  </si>
  <si>
    <t>REM Pallier 2 (Ventes 80-100)</t>
  </si>
  <si>
    <t>REM Pallier 3 (Ventes 100-150)</t>
  </si>
  <si>
    <t>Total général</t>
  </si>
  <si>
    <t>CPV</t>
  </si>
  <si>
    <t>Nb VALEUR</t>
  </si>
  <si>
    <t xml:space="preserve">Mt VALEUR </t>
  </si>
  <si>
    <t>Palier 1</t>
  </si>
  <si>
    <t>Palier 2</t>
  </si>
  <si>
    <t>Palier 3</t>
  </si>
  <si>
    <t xml:space="preserve">COM CPV </t>
  </si>
  <si>
    <t>permet de calculer les 80 premières valeurs</t>
  </si>
  <si>
    <t>NB</t>
  </si>
  <si>
    <t>Calcul du nombre de contrat</t>
  </si>
  <si>
    <t>somme des valeurs en fonction des paliers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</si>
</sst>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0#&quot; &quot;##&quot; &quot;##&quot; &quot;##&quot; &quot;##"/>
    <numFmt numFmtId="165" formatCode="00000"/>
  </numFmts>
  <fonts count="8">
    <font>
      <sz val="12"/>
      <color theme="1"/>
      <name val="Calibri"/>
      <family val="2"/>
      <scheme val="minor"/>
    </font>
    <font>
      <sz val="12"/>
      <color theme="1"/>
      <name val="Arial Rounded MT Bold"/>
      <family val="2"/>
    </font>
    <font>
      <sz val="10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 (Corps)"/>
    </font>
    <font>
      <b/>
      <sz val="14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5A5FF"/>
        <bgColor indexed="64"/>
      </patternFill>
    </fill>
    <fill>
      <patternFill patternType="solid">
        <fgColor rgb="FFCEC2FF"/>
        <bgColor indexed="64"/>
      </patternFill>
    </fill>
    <fill>
      <patternFill patternType="solid">
        <fgColor rgb="FFA9FFBF"/>
        <bgColor indexed="64"/>
      </patternFill>
    </fill>
    <fill>
      <patternFill patternType="solid">
        <fgColor rgb="FFDAFFB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AFFA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/>
      </left>
      <right/>
      <top/>
      <bottom/>
      <diagonal/>
    </border>
    <border>
      <left style="thin">
        <color theme="6"/>
      </left>
      <right style="thin">
        <color theme="6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5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64">
    <xf numFmtId="0" fontId="0" fillId="0" borderId="0" xfId="0"/>
    <xf numFmtId="164" fontId="0" fillId="0" borderId="0" xfId="0" applyNumberFormat="1"/>
    <xf numFmtId="0" fontId="1" fillId="0" borderId="0" xfId="0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2" fillId="0" borderId="0" xfId="0" applyFont="1"/>
    <xf numFmtId="0" fontId="0" fillId="0" borderId="0" xfId="0" applyFont="1"/>
    <xf numFmtId="0" fontId="0" fillId="0" borderId="0" xfId="0" applyBorder="1"/>
    <xf numFmtId="0" fontId="0" fillId="0" borderId="1" xfId="0" applyBorder="1"/>
    <xf numFmtId="0" fontId="0" fillId="6" borderId="1" xfId="0" applyFill="1" applyBorder="1"/>
    <xf numFmtId="0" fontId="0" fillId="5" borderId="1" xfId="0" applyFill="1" applyBorder="1"/>
    <xf numFmtId="0" fontId="0" fillId="4" borderId="1" xfId="0" applyFill="1" applyBorder="1"/>
    <xf numFmtId="0" fontId="0" fillId="3" borderId="1" xfId="0" applyFill="1" applyBorder="1"/>
    <xf numFmtId="0" fontId="0" fillId="7" borderId="1" xfId="0" applyFill="1" applyBorder="1"/>
    <xf numFmtId="0" fontId="3" fillId="0" borderId="0" xfId="0" applyFont="1" applyBorder="1"/>
    <xf numFmtId="0" fontId="3" fillId="0" borderId="2" xfId="0" applyFont="1" applyBorder="1"/>
    <xf numFmtId="0" fontId="3" fillId="0" borderId="2" xfId="0" applyFont="1" applyBorder="1" applyAlignment="1">
      <alignment horizontal="left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164" fontId="0" fillId="0" borderId="0" xfId="0" applyNumberFormat="1" applyFont="1" applyFill="1" applyBorder="1" applyAlignment="1">
      <alignment horizontal="center" vertical="center"/>
    </xf>
    <xf numFmtId="0" fontId="0" fillId="9" borderId="1" xfId="0" applyFill="1" applyBorder="1"/>
    <xf numFmtId="0" fontId="0" fillId="0" borderId="1" xfId="0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3" fillId="0" borderId="3" xfId="0" applyFont="1" applyBorder="1"/>
    <xf numFmtId="0" fontId="0" fillId="0" borderId="0" xfId="0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/>
    </xf>
    <xf numFmtId="0" fontId="0" fillId="6" borderId="8" xfId="0" applyFill="1" applyBorder="1"/>
    <xf numFmtId="0" fontId="0" fillId="0" borderId="4" xfId="0" applyFill="1" applyBorder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0" fontId="0" fillId="9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9" borderId="6" xfId="0" applyFill="1" applyBorder="1"/>
    <xf numFmtId="0" fontId="0" fillId="10" borderId="9" xfId="0" applyFill="1" applyBorder="1"/>
    <xf numFmtId="0" fontId="0" fillId="0" borderId="1" xfId="0" applyFill="1" applyBorder="1"/>
    <xf numFmtId="0" fontId="0" fillId="11" borderId="1" xfId="0" applyFont="1" applyFill="1" applyBorder="1"/>
    <xf numFmtId="0" fontId="0" fillId="11" borderId="6" xfId="0" applyFont="1" applyFill="1" applyBorder="1"/>
    <xf numFmtId="0" fontId="0" fillId="12" borderId="1" xfId="0" applyFill="1" applyBorder="1"/>
    <xf numFmtId="0" fontId="0" fillId="12" borderId="6" xfId="0" applyFill="1" applyBorder="1"/>
    <xf numFmtId="0" fontId="0" fillId="11" borderId="1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3" fillId="0" borderId="0" xfId="0" applyFont="1"/>
    <xf numFmtId="0" fontId="0" fillId="0" borderId="0" xfId="0" pivotButton="1"/>
    <xf numFmtId="0" fontId="0" fillId="0" borderId="0" xfId="0" applyNumberFormat="1"/>
    <xf numFmtId="3" fontId="0" fillId="0" borderId="0" xfId="0" applyNumberFormat="1"/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3" fontId="0" fillId="0" borderId="0" xfId="0" applyNumberFormat="1" applyAlignment="1">
      <alignment horizontal="right"/>
    </xf>
    <xf numFmtId="0" fontId="0" fillId="0" borderId="0" xfId="0" pivotButton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Fill="1" applyBorder="1"/>
    <xf numFmtId="0" fontId="4" fillId="2" borderId="0" xfId="0" applyFont="1" applyFill="1" applyBorder="1" applyAlignment="1">
      <alignment horizontal="center"/>
    </xf>
    <xf numFmtId="0" fontId="5" fillId="8" borderId="1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214">
    <dxf>
      <font>
        <color theme="0"/>
      </font>
    </dxf>
    <dxf>
      <font>
        <b/>
        <i val="0"/>
        <color theme="0"/>
      </font>
      <fill>
        <patternFill>
          <bgColor rgb="FFFE5815"/>
        </patternFill>
      </fill>
    </dxf>
    <dxf>
      <font>
        <b/>
        <i val="0"/>
        <color theme="0"/>
      </font>
      <fill>
        <patternFill>
          <bgColor rgb="FFFE5815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font>
        <color theme="1"/>
      </font>
      <fill>
        <patternFill>
          <bgColor rgb="FF95A5FF"/>
        </patternFill>
      </fill>
    </dxf>
    <dxf>
      <font>
        <color theme="1"/>
      </font>
      <fill>
        <patternFill>
          <bgColor rgb="FFCEC2FF"/>
        </patternFill>
      </fill>
    </dxf>
    <dxf>
      <font>
        <color theme="1"/>
      </font>
      <fill>
        <patternFill>
          <bgColor rgb="FFFAFFA5"/>
        </patternFill>
      </fill>
    </dxf>
    <dxf>
      <fill>
        <patternFill>
          <bgColor rgb="FFFFDAA1"/>
        </patternFill>
      </fill>
      <border>
        <left/>
        <right/>
        <top/>
        <bottom/>
      </border>
    </dxf>
    <dxf>
      <font>
        <color theme="1"/>
      </font>
      <fill>
        <patternFill>
          <bgColor rgb="FFD8FFB4"/>
        </patternFill>
      </fill>
    </dxf>
    <dxf>
      <font>
        <color theme="1"/>
      </font>
      <fill>
        <patternFill>
          <bgColor rgb="FFA9FFBF"/>
        </patternFill>
      </fill>
    </dxf>
    <dxf>
      <alignment horizontal="right"/>
    </dxf>
    <dxf>
      <alignment horizontal="right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right"/>
    </dxf>
    <dxf>
      <alignment horizontal="right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right"/>
    </dxf>
    <dxf>
      <alignment horizontal="right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right"/>
    </dxf>
    <dxf>
      <alignment horizontal="right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right"/>
    </dxf>
    <dxf>
      <alignment horizontal="right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right"/>
    </dxf>
    <dxf>
      <alignment horizontal="right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right"/>
    </dxf>
    <dxf>
      <alignment horizontal="right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right"/>
    </dxf>
    <dxf>
      <alignment horizontal="right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theme="6"/>
        </left>
        <right style="thin">
          <color theme="6"/>
        </right>
        <top/>
        <bottom/>
      </border>
    </dxf>
    <dxf>
      <numFmt numFmtId="3" formatCode="#,##0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right"/>
    </dxf>
    <dxf>
      <alignment horizontal="right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right"/>
    </dxf>
    <dxf>
      <alignment horizontal="right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right"/>
    </dxf>
    <dxf>
      <alignment horizontal="right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right"/>
    </dxf>
    <dxf>
      <alignment horizontal="right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right"/>
    </dxf>
    <dxf>
      <alignment horizontal="right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right"/>
    </dxf>
    <dxf>
      <alignment horizontal="right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right"/>
    </dxf>
    <dxf>
      <alignment horizontal="right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right"/>
    </dxf>
    <dxf>
      <alignment horizontal="right"/>
    </dxf>
  </dxfs>
  <tableStyles count="3" defaultTableStyle="TableStyleMedium2" defaultPivotStyle="PivotStyleLight16">
    <tableStyle name="Style de tableau 1" pivot="0" count="0" xr9:uid="{00000000-0011-0000-FFFF-FFFF00000000}"/>
    <tableStyle name="Style de tableau 2" pivot="0" count="0" xr9:uid="{00000000-0011-0000-FFFF-FFFF01000000}"/>
    <tableStyle name="Style de tableau 3" pivot="0" count="0" xr9:uid="{00000000-0011-0000-FFFF-FFFF02000000}"/>
  </tableStyles>
  <colors>
    <mruColors>
      <color rgb="FFFAFFA5"/>
      <color rgb="FFFE5815"/>
      <color rgb="FF95A5FF"/>
      <color rgb="FFCEC2FF"/>
      <color rgb="FFD8FFB4"/>
      <color rgb="FFA9FFBF"/>
      <color rgb="FFDAFFB4"/>
      <color rgb="FF00FA00"/>
      <color rgb="FFFFDAA1"/>
      <color rgb="FF93C3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3674.171463310187" createdVersion="6" refreshedVersion="6" minRefreshableVersion="3" recordCount="151" xr:uid="{BCD171C8-0894-4FAC-B7A5-9EAF1AEF90FC}">
  <cacheSource type="worksheet">
    <worksheetSource name="CLIENTS"/>
  </cacheSource>
  <cacheFields count="21">
    <cacheField name="BASE" numFmtId="0">
      <sharedItems/>
    </cacheField>
    <cacheField name="CA" numFmtId="0">
      <sharedItems count="8">
        <s v="M"/>
        <s v="N"/>
        <s v="O"/>
        <s v="P"/>
        <s v="Q"/>
        <s v="R"/>
        <s v="S"/>
        <s v="T"/>
      </sharedItems>
    </cacheField>
    <cacheField name="DATE" numFmtId="14">
      <sharedItems/>
    </cacheField>
    <cacheField name="N°" numFmtId="1">
      <sharedItems/>
    </cacheField>
    <cacheField name="N° ET RUE" numFmtId="0">
      <sharedItems/>
    </cacheField>
    <cacheField name="RESIDENCE / BATIMENT" numFmtId="0">
      <sharedItems/>
    </cacheField>
    <cacheField name="APP / ET GD" numFmtId="0">
      <sharedItems/>
    </cacheField>
    <cacheField name="CODE POSTAL" numFmtId="165">
      <sharedItems/>
    </cacheField>
    <cacheField name="VILLE" numFmtId="0">
      <sharedItems/>
    </cacheField>
    <cacheField name="NOM" numFmtId="0">
      <sharedItems/>
    </cacheField>
    <cacheField name="PRENOM" numFmtId="0">
      <sharedItems/>
    </cacheField>
    <cacheField name="MAIL" numFmtId="0">
      <sharedItems/>
    </cacheField>
    <cacheField name="N° TELEPHONE" numFmtId="164">
      <sharedItems/>
    </cacheField>
    <cacheField name="ELECTRICITE" numFmtId="0">
      <sharedItems/>
    </cacheField>
    <cacheField name="GAZ" numFmtId="0">
      <sharedItems containsBlank="1"/>
    </cacheField>
    <cacheField name="TYPO CONTRAT" numFmtId="0">
      <sharedItems/>
    </cacheField>
    <cacheField name="STATUT" numFmtId="0">
      <sharedItems/>
    </cacheField>
    <cacheField name="MOTIF REFUS" numFmtId="0">
      <sharedItems containsNonDate="0" containsString="0" containsBlank="1"/>
    </cacheField>
    <cacheField name="VALEUR" numFmtId="0">
      <sharedItems containsSemiMixedTypes="0" containsString="0" containsNumber="1" containsInteger="1" minValue="0" maxValue="4"/>
    </cacheField>
    <cacheField name="COM CPV" numFmtId="0">
      <sharedItems containsSemiMixedTypes="0" containsString="0" containsNumber="1" containsInteger="1" minValue="0" maxValue="35"/>
    </cacheField>
    <cacheField name="N°CPV" numFmtId="0">
      <sharedItems containsSemiMixedTypes="0" containsString="0" containsNumber="1" containsInteger="1" minValue="1" maxValue="151" count="151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  <n v="89"/>
        <n v="90"/>
        <n v="91"/>
        <n v="92"/>
        <n v="93"/>
        <n v="94"/>
        <n v="95"/>
        <n v="96"/>
        <n v="97"/>
        <n v="98"/>
        <n v="99"/>
        <n v="100"/>
        <n v="101"/>
        <n v="102"/>
        <n v="103"/>
        <n v="104"/>
        <n v="105"/>
        <n v="106"/>
        <n v="107"/>
        <n v="108"/>
        <n v="109"/>
        <n v="110"/>
        <n v="111"/>
        <n v="112"/>
        <n v="113"/>
        <n v="114"/>
        <n v="115"/>
        <n v="116"/>
        <n v="117"/>
        <n v="118"/>
        <n v="119"/>
        <n v="120"/>
        <n v="121"/>
        <n v="122"/>
        <n v="123"/>
        <n v="124"/>
        <n v="125"/>
        <n v="126"/>
        <n v="127"/>
        <n v="128"/>
        <n v="129"/>
        <n v="130"/>
        <n v="131"/>
        <n v="132"/>
        <n v="133"/>
        <n v="134"/>
        <n v="135"/>
        <n v="136"/>
        <n v="137"/>
        <n v="138"/>
        <n v="139"/>
        <n v="140"/>
        <n v="141"/>
        <n v="142"/>
        <n v="143"/>
        <n v="144"/>
        <n v="145"/>
        <n v="146"/>
        <n v="147"/>
        <n v="148"/>
        <n v="149"/>
        <n v="150"/>
        <n v="15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1">
  <r>
    <s v="NANCY"/>
    <x v="0"/>
    <s v="TEST"/>
    <s v="TEST"/>
    <s v="TEST"/>
    <s v="TEST"/>
    <s v="TEST"/>
    <s v="TEST"/>
    <s v="TEST"/>
    <s v="TEST"/>
    <s v="TEST"/>
    <s v="TEST"/>
    <s v="TEST"/>
    <s v="Elec EDF"/>
    <m/>
    <s v="SOLO S"/>
    <s v="OK"/>
    <m/>
    <n v="1"/>
    <n v="5"/>
    <x v="0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m/>
    <s v="SOLO R"/>
    <s v="OK"/>
    <m/>
    <n v="2"/>
    <n v="10"/>
    <x v="1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1"/>
    <s v="DUO B1"/>
    <s v="OK"/>
    <m/>
    <n v="3"/>
    <n v="15"/>
    <x v="2"/>
  </r>
  <r>
    <s v="NANCY"/>
    <x v="0"/>
    <s v="TEST"/>
    <s v="TEST"/>
    <s v="TEST"/>
    <s v="TEST"/>
    <s v="TEST"/>
    <s v="TEST"/>
    <s v="TEST"/>
    <s v="TEST"/>
    <s v="TEST"/>
    <s v="TEST"/>
    <s v="TEST"/>
    <s v="Elec EDF"/>
    <s v="Conso 2 et 3"/>
    <s v="DUO B2I"/>
    <s v="OK"/>
    <m/>
    <n v="4"/>
    <n v="20"/>
    <x v="3"/>
  </r>
  <r>
    <s v="NANCY"/>
    <x v="0"/>
    <s v="TEST"/>
    <s v="TEST"/>
    <s v="TEST"/>
    <s v="TEST"/>
    <s v="TEST"/>
    <s v="TEST"/>
    <s v="TEST"/>
    <s v="TEST"/>
    <s v="TEST"/>
    <s v="TEST"/>
    <s v="TEST"/>
    <s v="Elec EDF"/>
    <s v="Conso 2 et 3"/>
    <s v="DUO B2I"/>
    <s v="NOK"/>
    <m/>
    <n v="0"/>
    <n v="0"/>
    <x v="4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5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6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7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8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9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10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11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12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13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14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15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16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17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18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19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20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21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22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23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24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25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26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27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28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29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30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31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32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33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34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35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36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37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38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39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40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41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42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43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44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45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46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47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48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49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50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51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52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53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54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55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56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57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58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59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60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61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62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63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64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65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66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67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68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69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70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71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72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73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74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75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76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77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78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79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5"/>
    <x v="80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m/>
    <s v="SOLO R"/>
    <s v="OK"/>
    <m/>
    <n v="2"/>
    <n v="15"/>
    <x v="81"/>
  </r>
  <r>
    <s v="NANCY"/>
    <x v="0"/>
    <s v="TEST"/>
    <s v="TEST"/>
    <s v="TEST"/>
    <s v="TEST"/>
    <s v="TEST"/>
    <s v="TEST"/>
    <s v="TEST"/>
    <s v="TEST"/>
    <s v="TEST"/>
    <s v="TEST"/>
    <s v="TEST"/>
    <s v="Elec EDF"/>
    <m/>
    <s v="SOLO S"/>
    <s v="OK"/>
    <m/>
    <n v="1"/>
    <n v="7"/>
    <x v="82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1"/>
    <s v="DUO B1"/>
    <s v="OK"/>
    <m/>
    <n v="3"/>
    <n v="20"/>
    <x v="83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5"/>
    <x v="84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5"/>
    <x v="85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5"/>
    <x v="86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5"/>
    <x v="87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5"/>
    <x v="88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5"/>
    <x v="89"/>
  </r>
  <r>
    <s v="NANCY"/>
    <x v="0"/>
    <s v="TEST"/>
    <s v="TEST"/>
    <s v="TEST"/>
    <s v="TEST"/>
    <s v="TEST"/>
    <s v="TEST"/>
    <s v="TEST"/>
    <s v="TEST"/>
    <s v="TEST"/>
    <s v="TEST"/>
    <s v="TEST"/>
    <s v="Elec EDF"/>
    <m/>
    <s v="SOLO S"/>
    <s v="OK"/>
    <m/>
    <n v="1"/>
    <n v="7"/>
    <x v="90"/>
  </r>
  <r>
    <s v="NANCY"/>
    <x v="0"/>
    <s v="TEST"/>
    <s v="TEST"/>
    <s v="TEST"/>
    <s v="TEST"/>
    <s v="TEST"/>
    <s v="TEST"/>
    <s v="TEST"/>
    <s v="TEST"/>
    <s v="TEST"/>
    <s v="TEST"/>
    <s v="TEST"/>
    <s v="Elec EDF"/>
    <m/>
    <s v="SOLO S"/>
    <s v="OK"/>
    <m/>
    <n v="1"/>
    <n v="7"/>
    <x v="91"/>
  </r>
  <r>
    <s v="NANCY"/>
    <x v="0"/>
    <s v="TEST"/>
    <s v="TEST"/>
    <s v="TEST"/>
    <s v="TEST"/>
    <s v="TEST"/>
    <s v="TEST"/>
    <s v="TEST"/>
    <s v="TEST"/>
    <s v="TEST"/>
    <s v="TEST"/>
    <s v="TEST"/>
    <s v="Elec EDF"/>
    <m/>
    <s v="SOLO S"/>
    <s v="OK"/>
    <m/>
    <n v="1"/>
    <n v="7"/>
    <x v="92"/>
  </r>
  <r>
    <s v="NANCY"/>
    <x v="0"/>
    <s v="TEST"/>
    <s v="TEST"/>
    <s v="TEST"/>
    <s v="TEST"/>
    <s v="TEST"/>
    <s v="TEST"/>
    <s v="TEST"/>
    <s v="TEST"/>
    <s v="TEST"/>
    <s v="TEST"/>
    <s v="TEST"/>
    <s v="Elec EDF"/>
    <m/>
    <s v="SOLO S"/>
    <s v="OK"/>
    <m/>
    <n v="1"/>
    <n v="7"/>
    <x v="93"/>
  </r>
  <r>
    <s v="NANCY"/>
    <x v="0"/>
    <s v="TEST"/>
    <s v="TEST"/>
    <s v="TEST"/>
    <s v="TEST"/>
    <s v="TEST"/>
    <s v="TEST"/>
    <s v="TEST"/>
    <s v="TEST"/>
    <s v="TEST"/>
    <s v="TEST"/>
    <s v="TEST"/>
    <s v="Elec EDF"/>
    <m/>
    <s v="SOLO S"/>
    <s v="OK"/>
    <m/>
    <n v="1"/>
    <n v="7"/>
    <x v="94"/>
  </r>
  <r>
    <s v="NANCY"/>
    <x v="0"/>
    <s v="TEST"/>
    <s v="TEST"/>
    <s v="TEST"/>
    <s v="TEST"/>
    <s v="TEST"/>
    <s v="TEST"/>
    <s v="TEST"/>
    <s v="TEST"/>
    <s v="TEST"/>
    <s v="TEST"/>
    <s v="TEST"/>
    <s v="Elec EDF"/>
    <m/>
    <s v="SOLO S"/>
    <s v="OK"/>
    <m/>
    <n v="1"/>
    <n v="7"/>
    <x v="95"/>
  </r>
  <r>
    <s v="NANCY"/>
    <x v="0"/>
    <s v="TEST"/>
    <s v="TEST"/>
    <s v="TEST"/>
    <s v="TEST"/>
    <s v="TEST"/>
    <s v="TEST"/>
    <s v="TEST"/>
    <s v="TEST"/>
    <s v="TEST"/>
    <s v="TEST"/>
    <s v="TEST"/>
    <s v="Elec EDF"/>
    <m/>
    <s v="SOLO S"/>
    <s v="OK"/>
    <m/>
    <n v="1"/>
    <n v="7"/>
    <x v="96"/>
  </r>
  <r>
    <s v="NANCY"/>
    <x v="0"/>
    <s v="TEST"/>
    <s v="TEST"/>
    <s v="TEST"/>
    <s v="TEST"/>
    <s v="TEST"/>
    <s v="TEST"/>
    <s v="TEST"/>
    <s v="TEST"/>
    <s v="TEST"/>
    <s v="TEST"/>
    <s v="TEST"/>
    <s v="Elec EDF"/>
    <m/>
    <s v="SOLO S"/>
    <s v="OK"/>
    <m/>
    <n v="1"/>
    <n v="7"/>
    <x v="97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m/>
    <s v="SOLO R"/>
    <s v="OK"/>
    <m/>
    <n v="2"/>
    <n v="15"/>
    <x v="98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m/>
    <s v="SOLO R"/>
    <s v="OK"/>
    <m/>
    <n v="2"/>
    <n v="20"/>
    <x v="99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m/>
    <s v="SOLO R"/>
    <s v="OK"/>
    <m/>
    <n v="2"/>
    <n v="20"/>
    <x v="100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1"/>
    <s v="DUO B1"/>
    <s v="OK"/>
    <m/>
    <n v="3"/>
    <n v="30"/>
    <x v="101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1"/>
    <s v="DUO B1"/>
    <s v="OK"/>
    <m/>
    <n v="3"/>
    <n v="30"/>
    <x v="102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35"/>
    <x v="103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35"/>
    <x v="104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35"/>
    <x v="105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m/>
    <s v="SOLO R"/>
    <s v="OK"/>
    <m/>
    <n v="2"/>
    <n v="20"/>
    <x v="106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m/>
    <s v="SOLO R"/>
    <s v="OK"/>
    <m/>
    <n v="2"/>
    <n v="20"/>
    <x v="107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m/>
    <s v="SOLO R"/>
    <s v="OK"/>
    <m/>
    <n v="2"/>
    <n v="20"/>
    <x v="108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m/>
    <s v="SOLO R"/>
    <s v="OK"/>
    <m/>
    <n v="2"/>
    <n v="20"/>
    <x v="109"/>
  </r>
  <r>
    <s v="NANCY"/>
    <x v="0"/>
    <s v="TEST"/>
    <s v="TEST"/>
    <s v="TEST"/>
    <s v="TEST"/>
    <s v="TEST"/>
    <s v="TEST"/>
    <s v="TEST"/>
    <s v="TEST"/>
    <s v="TEST"/>
    <s v="TEST"/>
    <s v="TEST"/>
    <s v="Elec concurrent"/>
    <m/>
    <s v="SOLO R"/>
    <s v="OK"/>
    <m/>
    <n v="2"/>
    <n v="20"/>
    <x v="110"/>
  </r>
  <r>
    <s v="NANCY"/>
    <x v="1"/>
    <s v="TEST"/>
    <s v="TEST"/>
    <s v="TEST"/>
    <s v="TEST"/>
    <s v="TEST"/>
    <s v="TEST"/>
    <s v="TEST"/>
    <s v="TEST"/>
    <s v="TEST"/>
    <s v="TEST"/>
    <s v="TEST"/>
    <s v="Elec EDF"/>
    <s v="Conso 2 et 3"/>
    <s v="DUO B2I"/>
    <s v="OK"/>
    <m/>
    <n v="4"/>
    <n v="20"/>
    <x v="111"/>
  </r>
  <r>
    <s v="NANCY"/>
    <x v="1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112"/>
  </r>
  <r>
    <s v="NANCY"/>
    <x v="1"/>
    <s v="TEST"/>
    <s v="TEST"/>
    <s v="TEST"/>
    <s v="TEST"/>
    <s v="TEST"/>
    <s v="TEST"/>
    <s v="TEST"/>
    <s v="TEST"/>
    <s v="TEST"/>
    <s v="TEST"/>
    <s v="TEST"/>
    <s v="Elec concurrent"/>
    <s v="Conso 1"/>
    <s v="DUO B1"/>
    <s v="OK"/>
    <m/>
    <n v="3"/>
    <n v="15"/>
    <x v="113"/>
  </r>
  <r>
    <s v="NANCY"/>
    <x v="1"/>
    <s v="TEST"/>
    <s v="TEST"/>
    <s v="TEST"/>
    <s v="TEST"/>
    <s v="TEST"/>
    <s v="TEST"/>
    <s v="TEST"/>
    <s v="TEST"/>
    <s v="TEST"/>
    <s v="TEST"/>
    <s v="TEST"/>
    <s v="Elec EDF"/>
    <s v="Conso 1"/>
    <s v="DUO B1"/>
    <s v="OK"/>
    <m/>
    <n v="3"/>
    <n v="15"/>
    <x v="114"/>
  </r>
  <r>
    <s v="NANCY"/>
    <x v="1"/>
    <s v="TEST"/>
    <s v="TEST"/>
    <s v="TEST"/>
    <s v="TEST"/>
    <s v="TEST"/>
    <s v="TEST"/>
    <s v="TEST"/>
    <s v="TEST"/>
    <s v="TEST"/>
    <s v="TEST"/>
    <s v="TEST"/>
    <s v="Elec concurrent"/>
    <m/>
    <s v="SOLO R"/>
    <s v="OK"/>
    <m/>
    <n v="2"/>
    <n v="10"/>
    <x v="115"/>
  </r>
  <r>
    <s v="NANCY"/>
    <x v="2"/>
    <s v="TEST"/>
    <s v="TEST"/>
    <s v="TEST"/>
    <s v="TEST"/>
    <s v="TEST"/>
    <s v="TEST"/>
    <s v="TEST"/>
    <s v="TEST"/>
    <s v="TEST"/>
    <s v="TEST"/>
    <s v="TEST"/>
    <s v="Elec EDF"/>
    <s v="Conso 2 et 3"/>
    <s v="DUO B2I"/>
    <s v="OK"/>
    <m/>
    <n v="4"/>
    <n v="20"/>
    <x v="116"/>
  </r>
  <r>
    <s v="NANCY"/>
    <x v="2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117"/>
  </r>
  <r>
    <s v="NANCY"/>
    <x v="2"/>
    <s v="TEST"/>
    <s v="TEST"/>
    <s v="TEST"/>
    <s v="TEST"/>
    <s v="TEST"/>
    <s v="TEST"/>
    <s v="TEST"/>
    <s v="TEST"/>
    <s v="TEST"/>
    <s v="TEST"/>
    <s v="TEST"/>
    <s v="Elec concurrent"/>
    <s v="Conso 1"/>
    <s v="DUO B1"/>
    <s v="OK"/>
    <m/>
    <n v="3"/>
    <n v="15"/>
    <x v="118"/>
  </r>
  <r>
    <s v="NANCY"/>
    <x v="2"/>
    <s v="TEST"/>
    <s v="TEST"/>
    <s v="TEST"/>
    <s v="TEST"/>
    <s v="TEST"/>
    <s v="TEST"/>
    <s v="TEST"/>
    <s v="TEST"/>
    <s v="TEST"/>
    <s v="TEST"/>
    <s v="TEST"/>
    <s v="Elec EDF"/>
    <s v="Conso 2 et 3"/>
    <s v="DUO B2I"/>
    <s v="OK"/>
    <m/>
    <n v="4"/>
    <n v="20"/>
    <x v="119"/>
  </r>
  <r>
    <s v="NANCY"/>
    <x v="2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NOK"/>
    <m/>
    <n v="0"/>
    <n v="0"/>
    <x v="120"/>
  </r>
  <r>
    <s v="NANCY"/>
    <x v="3"/>
    <s v="TEST"/>
    <s v="TEST"/>
    <s v="TEST"/>
    <s v="TEST"/>
    <s v="TEST"/>
    <s v="TEST"/>
    <s v="TEST"/>
    <s v="TEST"/>
    <s v="TEST"/>
    <s v="TEST"/>
    <s v="TEST"/>
    <s v="Elec EDF"/>
    <s v="Conso 2 et 3"/>
    <s v="DUO B2I"/>
    <s v="OK"/>
    <m/>
    <n v="4"/>
    <n v="20"/>
    <x v="121"/>
  </r>
  <r>
    <s v="NANCY"/>
    <x v="3"/>
    <s v="TEST"/>
    <s v="TEST"/>
    <s v="TEST"/>
    <s v="TEST"/>
    <s v="TEST"/>
    <s v="TEST"/>
    <s v="TEST"/>
    <s v="TEST"/>
    <s v="TEST"/>
    <s v="TEST"/>
    <s v="TEST"/>
    <s v="Elec concurrent"/>
    <m/>
    <s v="SOLO R"/>
    <s v="OK"/>
    <m/>
    <n v="2"/>
    <n v="10"/>
    <x v="122"/>
  </r>
  <r>
    <s v="NANCY"/>
    <x v="3"/>
    <s v="TEST"/>
    <s v="TEST"/>
    <s v="TEST"/>
    <s v="TEST"/>
    <s v="TEST"/>
    <s v="TEST"/>
    <s v="TEST"/>
    <s v="TEST"/>
    <s v="TEST"/>
    <s v="TEST"/>
    <s v="TEST"/>
    <s v="Elec concurrent"/>
    <s v="Conso 1"/>
    <s v="DUO B1"/>
    <s v="OK"/>
    <m/>
    <n v="3"/>
    <n v="15"/>
    <x v="123"/>
  </r>
  <r>
    <s v="NANCY"/>
    <x v="3"/>
    <s v="TEST"/>
    <s v="TEST"/>
    <s v="TEST"/>
    <s v="TEST"/>
    <s v="TEST"/>
    <s v="TEST"/>
    <s v="TEST"/>
    <s v="TEST"/>
    <s v="TEST"/>
    <s v="TEST"/>
    <s v="TEST"/>
    <s v="Elec EDF"/>
    <m/>
    <s v="SOLO S"/>
    <s v="OK"/>
    <m/>
    <n v="1"/>
    <n v="5"/>
    <x v="124"/>
  </r>
  <r>
    <s v="NANCY"/>
    <x v="3"/>
    <s v="TEST"/>
    <s v="TEST"/>
    <s v="TEST"/>
    <s v="TEST"/>
    <s v="TEST"/>
    <s v="TEST"/>
    <s v="TEST"/>
    <s v="TEST"/>
    <s v="TEST"/>
    <s v="TEST"/>
    <s v="TEST"/>
    <s v="Elec concurrent"/>
    <m/>
    <s v="SOLO R"/>
    <s v="OK"/>
    <m/>
    <n v="2"/>
    <n v="10"/>
    <x v="125"/>
  </r>
  <r>
    <s v="NANCY"/>
    <x v="4"/>
    <s v="TEST"/>
    <s v="TEST"/>
    <s v="TEST"/>
    <s v="TEST"/>
    <s v="TEST"/>
    <s v="TEST"/>
    <s v="TEST"/>
    <s v="TEST"/>
    <s v="TEST"/>
    <s v="TEST"/>
    <s v="TEST"/>
    <s v="Elec EDF"/>
    <s v="Conso 2 et 3"/>
    <s v="DUO B2I"/>
    <s v="OK"/>
    <m/>
    <n v="4"/>
    <n v="20"/>
    <x v="126"/>
  </r>
  <r>
    <s v="NANCY"/>
    <x v="4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127"/>
  </r>
  <r>
    <s v="NANCY"/>
    <x v="4"/>
    <s v="TEST"/>
    <s v="TEST"/>
    <s v="TEST"/>
    <s v="TEST"/>
    <s v="TEST"/>
    <s v="TEST"/>
    <s v="TEST"/>
    <s v="TEST"/>
    <s v="TEST"/>
    <s v="TEST"/>
    <s v="TEST"/>
    <s v="Elec concurrent"/>
    <s v="Conso 1"/>
    <s v="DUO B1"/>
    <s v="OK"/>
    <m/>
    <n v="3"/>
    <n v="15"/>
    <x v="128"/>
  </r>
  <r>
    <s v="NANCY"/>
    <x v="4"/>
    <s v="TEST"/>
    <s v="TEST"/>
    <s v="TEST"/>
    <s v="TEST"/>
    <s v="TEST"/>
    <s v="TEST"/>
    <s v="TEST"/>
    <s v="TEST"/>
    <s v="TEST"/>
    <s v="TEST"/>
    <s v="TEST"/>
    <s v="Elec EDF"/>
    <m/>
    <s v="SOLO S"/>
    <s v="OK"/>
    <m/>
    <n v="1"/>
    <n v="5"/>
    <x v="129"/>
  </r>
  <r>
    <s v="NANCY"/>
    <x v="4"/>
    <s v="TEST"/>
    <s v="TEST"/>
    <s v="TEST"/>
    <s v="TEST"/>
    <s v="TEST"/>
    <s v="TEST"/>
    <s v="TEST"/>
    <s v="TEST"/>
    <s v="TEST"/>
    <s v="TEST"/>
    <s v="TEST"/>
    <s v="Elec concurrent"/>
    <m/>
    <s v="SOLO R"/>
    <s v="OK"/>
    <m/>
    <n v="2"/>
    <n v="10"/>
    <x v="130"/>
  </r>
  <r>
    <s v="NANTES"/>
    <x v="5"/>
    <s v="TEST"/>
    <s v="TEST"/>
    <s v="TEST"/>
    <s v="TEST"/>
    <s v="TEST"/>
    <s v="TEST"/>
    <s v="TEST"/>
    <s v="TEST"/>
    <s v="TEST"/>
    <s v="TEST"/>
    <s v="TEST"/>
    <s v="Elec EDF"/>
    <s v="Conso 2 et 3"/>
    <s v="DUO B2I"/>
    <s v="NOK"/>
    <m/>
    <n v="0"/>
    <n v="0"/>
    <x v="131"/>
  </r>
  <r>
    <s v="NANTES"/>
    <x v="5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132"/>
  </r>
  <r>
    <s v="NANTES"/>
    <x v="5"/>
    <s v="TEST"/>
    <s v="TEST"/>
    <s v="TEST"/>
    <s v="TEST"/>
    <s v="TEST"/>
    <s v="TEST"/>
    <s v="TEST"/>
    <s v="TEST"/>
    <s v="TEST"/>
    <s v="TEST"/>
    <s v="TEST"/>
    <s v="Elec concurrent"/>
    <s v="Conso 1"/>
    <s v="DUO B1"/>
    <s v="NOK"/>
    <m/>
    <n v="0"/>
    <n v="0"/>
    <x v="133"/>
  </r>
  <r>
    <s v="NANTES"/>
    <x v="5"/>
    <s v="TEST"/>
    <s v="TEST"/>
    <s v="TEST"/>
    <s v="TEST"/>
    <s v="TEST"/>
    <s v="TEST"/>
    <s v="TEST"/>
    <s v="TEST"/>
    <s v="TEST"/>
    <s v="TEST"/>
    <s v="TEST"/>
    <s v="Elec EDF"/>
    <m/>
    <s v="SOLO S"/>
    <s v="NOK"/>
    <m/>
    <n v="0"/>
    <n v="0"/>
    <x v="134"/>
  </r>
  <r>
    <s v="NANTES"/>
    <x v="5"/>
    <s v="TEST"/>
    <s v="TEST"/>
    <s v="TEST"/>
    <s v="TEST"/>
    <s v="TEST"/>
    <s v="TEST"/>
    <s v="TEST"/>
    <s v="TEST"/>
    <s v="TEST"/>
    <s v="TEST"/>
    <s v="TEST"/>
    <s v="Elec concurrent"/>
    <m/>
    <s v="SOLO R"/>
    <s v="OK"/>
    <m/>
    <n v="2"/>
    <n v="10"/>
    <x v="135"/>
  </r>
  <r>
    <s v="NANTES"/>
    <x v="6"/>
    <s v="TEST"/>
    <s v="TEST"/>
    <s v="TEST"/>
    <s v="TEST"/>
    <s v="TEST"/>
    <s v="TEST"/>
    <s v="TEST"/>
    <s v="TEST"/>
    <s v="TEST"/>
    <s v="TEST"/>
    <s v="TEST"/>
    <s v="Elec EDF"/>
    <s v="Conso 2 et 3"/>
    <s v="DUO B2I"/>
    <s v="OK"/>
    <m/>
    <n v="4"/>
    <n v="20"/>
    <x v="136"/>
  </r>
  <r>
    <s v="NANTES"/>
    <x v="6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137"/>
  </r>
  <r>
    <s v="NANTES"/>
    <x v="6"/>
    <s v="TEST"/>
    <s v="TEST"/>
    <s v="TEST"/>
    <s v="TEST"/>
    <s v="TEST"/>
    <s v="TEST"/>
    <s v="TEST"/>
    <s v="TEST"/>
    <s v="TEST"/>
    <s v="TEST"/>
    <s v="TEST"/>
    <s v="Elec concurrent"/>
    <s v="Conso 1"/>
    <s v="DUO B1"/>
    <s v="OK"/>
    <m/>
    <n v="3"/>
    <n v="15"/>
    <x v="138"/>
  </r>
  <r>
    <s v="NANTES"/>
    <x v="6"/>
    <s v="TEST"/>
    <s v="TEST"/>
    <s v="TEST"/>
    <s v="TEST"/>
    <s v="TEST"/>
    <s v="TEST"/>
    <s v="TEST"/>
    <s v="TEST"/>
    <s v="TEST"/>
    <s v="TEST"/>
    <s v="TEST"/>
    <s v="Elec EDF"/>
    <m/>
    <s v="SOLO S"/>
    <s v="OK"/>
    <m/>
    <n v="1"/>
    <n v="5"/>
    <x v="139"/>
  </r>
  <r>
    <s v="NANTES"/>
    <x v="6"/>
    <s v="TEST"/>
    <s v="TEST"/>
    <s v="TEST"/>
    <s v="TEST"/>
    <s v="TEST"/>
    <s v="TEST"/>
    <s v="TEST"/>
    <s v="TEST"/>
    <s v="TEST"/>
    <s v="TEST"/>
    <s v="TEST"/>
    <s v="Elec concurrent"/>
    <m/>
    <s v="SOLO R"/>
    <s v="OK"/>
    <m/>
    <n v="2"/>
    <n v="10"/>
    <x v="140"/>
  </r>
  <r>
    <s v="NANTES"/>
    <x v="6"/>
    <s v="TEST"/>
    <s v="TEST"/>
    <s v="TEST"/>
    <s v="TEST"/>
    <s v="TEST"/>
    <s v="TEST"/>
    <s v="TEST"/>
    <s v="TEST"/>
    <s v="TEST"/>
    <s v="TEST"/>
    <s v="TEST"/>
    <s v="Elec EDF"/>
    <s v="Conso 2 et 3"/>
    <s v="DUO B2I"/>
    <s v="OK"/>
    <m/>
    <n v="4"/>
    <n v="20"/>
    <x v="141"/>
  </r>
  <r>
    <s v="NANTES"/>
    <x v="6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142"/>
  </r>
  <r>
    <s v="NANTES"/>
    <x v="6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143"/>
  </r>
  <r>
    <s v="NANTES"/>
    <x v="6"/>
    <s v="TEST"/>
    <s v="TEST"/>
    <s v="TEST"/>
    <s v="TEST"/>
    <s v="TEST"/>
    <s v="TEST"/>
    <s v="TEST"/>
    <s v="TEST"/>
    <s v="TEST"/>
    <s v="TEST"/>
    <s v="TEST"/>
    <s v="Elec EDF"/>
    <s v="Conso 2 et 3"/>
    <s v="DUO B2I"/>
    <s v="OK"/>
    <m/>
    <n v="4"/>
    <n v="20"/>
    <x v="144"/>
  </r>
  <r>
    <s v="NANTES"/>
    <x v="6"/>
    <s v="TEST"/>
    <s v="TEST"/>
    <s v="TEST"/>
    <s v="TEST"/>
    <s v="TEST"/>
    <s v="TEST"/>
    <s v="TEST"/>
    <s v="TEST"/>
    <s v="TEST"/>
    <s v="TEST"/>
    <s v="TEST"/>
    <s v="Elec concurrent"/>
    <m/>
    <s v="SOLO R"/>
    <s v="OK"/>
    <m/>
    <n v="2"/>
    <n v="10"/>
    <x v="145"/>
  </r>
  <r>
    <s v="NANTES"/>
    <x v="7"/>
    <s v="TEST"/>
    <s v="TEST"/>
    <s v="TEST"/>
    <s v="TEST"/>
    <s v="TEST"/>
    <s v="TEST"/>
    <s v="TEST"/>
    <s v="TEST"/>
    <s v="TEST"/>
    <s v="TEST"/>
    <s v="TEST"/>
    <s v="Elec EDF"/>
    <s v="Conso 2 et 3"/>
    <s v="DUO B2I"/>
    <s v="OK"/>
    <m/>
    <n v="4"/>
    <n v="20"/>
    <x v="146"/>
  </r>
  <r>
    <s v="NANTES"/>
    <x v="7"/>
    <s v="TEST"/>
    <s v="TEST"/>
    <s v="TEST"/>
    <s v="TEST"/>
    <s v="TEST"/>
    <s v="TEST"/>
    <s v="TEST"/>
    <s v="TEST"/>
    <s v="TEST"/>
    <s v="TEST"/>
    <s v="TEST"/>
    <s v="Elec concurrent"/>
    <s v="Conso 2 et 3"/>
    <s v="DUO B2I"/>
    <s v="OK"/>
    <m/>
    <n v="4"/>
    <n v="20"/>
    <x v="147"/>
  </r>
  <r>
    <s v="NANTES"/>
    <x v="7"/>
    <s v="TEST"/>
    <s v="TEST"/>
    <s v="TEST"/>
    <s v="TEST"/>
    <s v="TEST"/>
    <s v="TEST"/>
    <s v="TEST"/>
    <s v="TEST"/>
    <s v="TEST"/>
    <s v="TEST"/>
    <s v="TEST"/>
    <s v="Elec concurrent"/>
    <s v="Conso 1"/>
    <s v="DUO B1"/>
    <s v="OK"/>
    <m/>
    <n v="3"/>
    <n v="15"/>
    <x v="148"/>
  </r>
  <r>
    <s v="NANTES"/>
    <x v="7"/>
    <s v="TEST"/>
    <s v="TEST"/>
    <s v="TEST"/>
    <s v="TEST"/>
    <s v="TEST"/>
    <s v="TEST"/>
    <s v="TEST"/>
    <s v="TEST"/>
    <s v="TEST"/>
    <s v="TEST"/>
    <s v="TEST"/>
    <s v="Elec concurrent"/>
    <s v="Conso 1"/>
    <s v="DUO B1"/>
    <s v="OK"/>
    <m/>
    <n v="3"/>
    <n v="15"/>
    <x v="149"/>
  </r>
  <r>
    <s v="NANTES"/>
    <x v="7"/>
    <s v="TEST"/>
    <s v="TEST"/>
    <s v="TEST"/>
    <s v="TEST"/>
    <s v="TEST"/>
    <s v="TEST"/>
    <s v="TEST"/>
    <s v="TEST"/>
    <s v="TEST"/>
    <s v="TEST"/>
    <s v="TEST"/>
    <s v="Elec concurrent"/>
    <s v="Conso 1"/>
    <s v="DUO B1"/>
    <s v="OK"/>
    <m/>
    <n v="3"/>
    <n v="15"/>
    <x v="1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F88437E-D51E-4B82-84B7-3BBE2B8F20A8}" name="Tableau croisé dynamique8" cacheId="4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rowHeaderCaption="CPV">
  <location ref="AJ3:AM9" firstHeaderRow="0" firstDataRow="1" firstDataCol="1" rowPageCount="1" colPageCount="1"/>
  <pivotFields count="21">
    <pivotField showAll="0"/>
    <pivotField axis="axisPage" multipleItemSelectionAllowed="1" showAll="0">
      <items count="9">
        <item h="1" x="0"/>
        <item h="1" x="1"/>
        <item h="1" x="2"/>
        <item h="1" x="3"/>
        <item h="1" x="4"/>
        <item h="1" x="5"/>
        <item h="1" x="6"/>
        <item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axis="axisRow" showAll="0">
      <items count="15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t="default"/>
      </items>
    </pivotField>
  </pivotFields>
  <rowFields count="1">
    <field x="20"/>
  </rowFields>
  <rowItems count="6">
    <i>
      <x v="146"/>
    </i>
    <i>
      <x v="147"/>
    </i>
    <i>
      <x v="148"/>
    </i>
    <i>
      <x v="149"/>
    </i>
    <i>
      <x v="150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hier="-1"/>
  </pageFields>
  <dataFields count="3">
    <dataField name="Mt VALEUR " fld="18" baseField="20" baseItem="0" numFmtId="3"/>
    <dataField name="Nb VALEUR" fld="18" subtotal="count" baseField="20" baseItem="0" numFmtId="3"/>
    <dataField name="COM CPV " fld="19" baseField="20" baseItem="111" numFmtId="3"/>
  </dataFields>
  <formats count="7">
    <format dxfId="164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63">
      <pivotArea dataOnly="0" labelOnly="1" outline="0" fieldPosition="0">
        <references count="1">
          <reference field="1" count="0"/>
        </references>
      </pivotArea>
    </format>
    <format dxfId="162">
      <pivotArea outline="0" fieldPosition="0">
        <references count="1">
          <reference field="4294967294" count="1">
            <x v="1"/>
          </reference>
        </references>
      </pivotArea>
    </format>
    <format dxfId="16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60">
      <pivotArea field="20" type="button" dataOnly="0" labelOnly="1" outline="0" axis="axisRow" fieldPosition="0"/>
    </format>
    <format dxfId="15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58">
      <pivotArea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93D4B8A-4270-454C-8DB6-A06E0213F642}" name="Tableau croisé dynamique7" cacheId="4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rowHeaderCaption="CPV">
  <location ref="AE3:AH14" firstHeaderRow="0" firstDataRow="1" firstDataCol="1" rowPageCount="1" colPageCount="1"/>
  <pivotFields count="21">
    <pivotField showAll="0"/>
    <pivotField axis="axisPage" multipleItemSelectionAllowed="1" showAll="0">
      <items count="9">
        <item h="1" x="0"/>
        <item h="1" x="1"/>
        <item h="1" x="2"/>
        <item h="1" x="3"/>
        <item h="1" x="4"/>
        <item h="1" x="5"/>
        <item x="6"/>
        <item h="1"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axis="axisRow" showAll="0">
      <items count="15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t="default"/>
      </items>
    </pivotField>
  </pivotFields>
  <rowFields count="1">
    <field x="20"/>
  </rowFields>
  <rowItems count="11"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hier="-1"/>
  </pageFields>
  <dataFields count="3">
    <dataField name="Mt VALEUR " fld="18" baseField="20" baseItem="0" numFmtId="3"/>
    <dataField name="Nb VALEUR" fld="18" subtotal="count" baseField="20" baseItem="0" numFmtId="3"/>
    <dataField name="COM CPV " fld="19" baseField="20" baseItem="111" numFmtId="3"/>
  </dataFields>
  <formats count="7">
    <format dxfId="171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70">
      <pivotArea dataOnly="0" labelOnly="1" outline="0" fieldPosition="0">
        <references count="1">
          <reference field="1" count="0"/>
        </references>
      </pivotArea>
    </format>
    <format dxfId="169">
      <pivotArea outline="0" fieldPosition="0">
        <references count="1">
          <reference field="4294967294" count="1">
            <x v="1"/>
          </reference>
        </references>
      </pivotArea>
    </format>
    <format dxfId="168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67">
      <pivotArea field="20" type="button" dataOnly="0" labelOnly="1" outline="0" axis="axisRow" fieldPosition="0"/>
    </format>
    <format dxfId="16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65">
      <pivotArea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755AABF-3009-4DAB-BBDC-D58B672D9C0F}" name="Tableau croisé dynamique2" cacheId="4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rowHeaderCaption="CPV">
  <location ref="F3:I9" firstHeaderRow="0" firstDataRow="1" firstDataCol="1" rowPageCount="1" colPageCount="1"/>
  <pivotFields count="21">
    <pivotField showAll="0"/>
    <pivotField axis="axisPage" multipleItemSelectionAllowed="1" showAll="0">
      <items count="9">
        <item h="1" x="0"/>
        <item x="1"/>
        <item h="1" x="2"/>
        <item h="1" x="3"/>
        <item h="1" x="4"/>
        <item h="1" x="5"/>
        <item h="1" x="6"/>
        <item h="1"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axis="axisRow" showAll="0">
      <items count="15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t="default"/>
      </items>
    </pivotField>
  </pivotFields>
  <rowFields count="1">
    <field x="20"/>
  </rowFields>
  <rowItems count="6">
    <i>
      <x v="111"/>
    </i>
    <i>
      <x v="112"/>
    </i>
    <i>
      <x v="113"/>
    </i>
    <i>
      <x v="114"/>
    </i>
    <i>
      <x v="115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hier="-1"/>
  </pageFields>
  <dataFields count="3">
    <dataField name="Mt VALEUR " fld="18" baseField="20" baseItem="0" numFmtId="3"/>
    <dataField name="Nb VALEUR" fld="18" subtotal="count" baseField="20" baseItem="0" numFmtId="3"/>
    <dataField name="COM CPV " fld="19" baseField="20" baseItem="2" numFmtId="3"/>
  </dataFields>
  <formats count="7">
    <format dxfId="178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77">
      <pivotArea dataOnly="0" labelOnly="1" outline="0" fieldPosition="0">
        <references count="1">
          <reference field="1" count="0"/>
        </references>
      </pivotArea>
    </format>
    <format dxfId="176">
      <pivotArea outline="0" fieldPosition="0">
        <references count="1">
          <reference field="4294967294" count="1">
            <x v="1"/>
          </reference>
        </references>
      </pivotArea>
    </format>
    <format dxfId="175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74">
      <pivotArea field="20" type="button" dataOnly="0" labelOnly="1" outline="0" axis="axisRow" fieldPosition="0"/>
    </format>
    <format dxfId="17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72">
      <pivotArea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904CBA3-54EA-472B-A86E-C8CA564191A0}" name="Tableau croisé dynamique6" cacheId="4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rowHeaderCaption="CPV">
  <location ref="Z3:AC9" firstHeaderRow="0" firstDataRow="1" firstDataCol="1" rowPageCount="1" colPageCount="1"/>
  <pivotFields count="21">
    <pivotField showAll="0"/>
    <pivotField axis="axisPage" multipleItemSelectionAllowed="1" showAll="0">
      <items count="9">
        <item h="1" x="0"/>
        <item h="1" x="1"/>
        <item h="1" x="2"/>
        <item h="1" x="3"/>
        <item h="1" x="4"/>
        <item x="5"/>
        <item h="1" x="6"/>
        <item h="1"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axis="axisRow" showAll="0">
      <items count="15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t="default"/>
      </items>
    </pivotField>
  </pivotFields>
  <rowFields count="1">
    <field x="20"/>
  </rowFields>
  <rowItems count="6">
    <i>
      <x v="131"/>
    </i>
    <i>
      <x v="132"/>
    </i>
    <i>
      <x v="133"/>
    </i>
    <i>
      <x v="134"/>
    </i>
    <i>
      <x v="135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hier="-1"/>
  </pageFields>
  <dataFields count="3">
    <dataField name="Mt VALEUR " fld="18" baseField="20" baseItem="0" numFmtId="3"/>
    <dataField name="Nb VALEUR" fld="18" subtotal="count" baseField="20" baseItem="0" numFmtId="3"/>
    <dataField name="COM CPV " fld="19" baseField="20" baseItem="111" numFmtId="3"/>
  </dataFields>
  <formats count="7">
    <format dxfId="185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84">
      <pivotArea dataOnly="0" labelOnly="1" outline="0" fieldPosition="0">
        <references count="1">
          <reference field="1" count="0"/>
        </references>
      </pivotArea>
    </format>
    <format dxfId="183">
      <pivotArea outline="0" fieldPosition="0">
        <references count="1">
          <reference field="4294967294" count="1">
            <x v="1"/>
          </reference>
        </references>
      </pivotArea>
    </format>
    <format dxfId="18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81">
      <pivotArea field="20" type="button" dataOnly="0" labelOnly="1" outline="0" axis="axisRow" fieldPosition="0"/>
    </format>
    <format dxfId="18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79">
      <pivotArea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482ABCE-6820-41AD-9B2C-B5F5E6E09F04}" name="Tableau croisé dynamique1" cacheId="4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rowHeaderCaption="CPV">
  <location ref="A3:D115" firstHeaderRow="0" firstDataRow="1" firstDataCol="1" rowPageCount="1" colPageCount="1"/>
  <pivotFields count="21">
    <pivotField showAll="0"/>
    <pivotField axis="axisPage" multipleItemSelectionAllowed="1" showAll="0">
      <items count="9">
        <item x="0"/>
        <item h="1" x="1"/>
        <item h="1" x="2"/>
        <item h="1" x="3"/>
        <item h="1" x="4"/>
        <item h="1" x="5"/>
        <item h="1" x="6"/>
        <item h="1"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axis="axisRow" showAll="0">
      <items count="15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t="default"/>
      </items>
    </pivotField>
  </pivotFields>
  <rowFields count="1">
    <field x="20"/>
  </rowFields>
  <rowItems count="1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hier="-1"/>
  </pageFields>
  <dataFields count="3">
    <dataField name="Mt VALEUR " fld="18" baseField="20" baseItem="0" numFmtId="3"/>
    <dataField name="Nb VALEUR" fld="18" subtotal="count" baseField="20" baseItem="0" numFmtId="3"/>
    <dataField name="COM CPV " fld="19" baseField="20" baseItem="0" numFmtId="3"/>
  </dataFields>
  <formats count="7">
    <format dxfId="192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91">
      <pivotArea dataOnly="0" labelOnly="1" outline="0" fieldPosition="0">
        <references count="1">
          <reference field="1" count="0"/>
        </references>
      </pivotArea>
    </format>
    <format dxfId="190">
      <pivotArea outline="0" fieldPosition="0">
        <references count="1">
          <reference field="4294967294" count="1">
            <x v="1"/>
          </reference>
        </references>
      </pivotArea>
    </format>
    <format dxfId="189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88">
      <pivotArea field="20" type="button" dataOnly="0" labelOnly="1" outline="0" axis="axisRow" fieldPosition="0"/>
    </format>
    <format dxfId="18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86">
      <pivotArea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172EE31-130D-4CEA-82EB-DCA731A8887A}" name="Tableau croisé dynamique5" cacheId="4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rowHeaderCaption="CPV">
  <location ref="U3:X9" firstHeaderRow="0" firstDataRow="1" firstDataCol="1" rowPageCount="1" colPageCount="1"/>
  <pivotFields count="21">
    <pivotField showAll="0"/>
    <pivotField axis="axisPage" multipleItemSelectionAllowed="1" showAll="0">
      <items count="9">
        <item h="1" x="0"/>
        <item h="1" x="1"/>
        <item h="1" x="2"/>
        <item h="1" x="3"/>
        <item x="4"/>
        <item h="1" x="5"/>
        <item h="1" x="6"/>
        <item h="1"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axis="axisRow" showAll="0">
      <items count="15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t="default"/>
      </items>
    </pivotField>
  </pivotFields>
  <rowFields count="1">
    <field x="20"/>
  </rowFields>
  <rowItems count="6">
    <i>
      <x v="126"/>
    </i>
    <i>
      <x v="127"/>
    </i>
    <i>
      <x v="128"/>
    </i>
    <i>
      <x v="129"/>
    </i>
    <i>
      <x v="130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hier="-1"/>
  </pageFields>
  <dataFields count="3">
    <dataField name="Mt VALEUR " fld="18" baseField="20" baseItem="0" numFmtId="3"/>
    <dataField name="Nb VALEUR" fld="18" subtotal="count" baseField="20" baseItem="0" numFmtId="3"/>
    <dataField name="COM CPV " fld="19" baseField="20" baseItem="111" numFmtId="3"/>
  </dataFields>
  <formats count="7">
    <format dxfId="199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98">
      <pivotArea dataOnly="0" labelOnly="1" outline="0" fieldPosition="0">
        <references count="1">
          <reference field="1" count="0"/>
        </references>
      </pivotArea>
    </format>
    <format dxfId="197">
      <pivotArea outline="0" fieldPosition="0">
        <references count="1">
          <reference field="4294967294" count="1">
            <x v="1"/>
          </reference>
        </references>
      </pivotArea>
    </format>
    <format dxfId="196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95">
      <pivotArea field="20" type="button" dataOnly="0" labelOnly="1" outline="0" axis="axisRow" fieldPosition="0"/>
    </format>
    <format dxfId="19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93">
      <pivotArea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9789F6C-F3BE-4323-8526-A067BE1877A4}" name="Tableau croisé dynamique4" cacheId="4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rowHeaderCaption="CPV">
  <location ref="P3:S9" firstHeaderRow="0" firstDataRow="1" firstDataCol="1" rowPageCount="1" colPageCount="1"/>
  <pivotFields count="21">
    <pivotField showAll="0"/>
    <pivotField axis="axisPage" multipleItemSelectionAllowed="1" showAll="0">
      <items count="9">
        <item h="1" x="0"/>
        <item h="1" x="1"/>
        <item h="1" x="2"/>
        <item x="3"/>
        <item h="1" x="4"/>
        <item h="1" x="5"/>
        <item h="1" x="6"/>
        <item h="1"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axis="axisRow" showAll="0">
      <items count="15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t="default"/>
      </items>
    </pivotField>
  </pivotFields>
  <rowFields count="1">
    <field x="20"/>
  </rowFields>
  <rowItems count="6">
    <i>
      <x v="121"/>
    </i>
    <i>
      <x v="122"/>
    </i>
    <i>
      <x v="123"/>
    </i>
    <i>
      <x v="124"/>
    </i>
    <i>
      <x v="125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hier="-1"/>
  </pageFields>
  <dataFields count="3">
    <dataField name="Mt VALEUR " fld="18" baseField="20" baseItem="0" numFmtId="3"/>
    <dataField name="Nb VALEUR" fld="18" subtotal="count" baseField="20" baseItem="0" numFmtId="3"/>
    <dataField name="COM CPV " fld="19" baseField="20" baseItem="111" numFmtId="3"/>
  </dataFields>
  <formats count="7">
    <format dxfId="206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05">
      <pivotArea dataOnly="0" labelOnly="1" outline="0" fieldPosition="0">
        <references count="1">
          <reference field="1" count="0"/>
        </references>
      </pivotArea>
    </format>
    <format dxfId="204">
      <pivotArea outline="0" fieldPosition="0">
        <references count="1">
          <reference field="4294967294" count="1">
            <x v="1"/>
          </reference>
        </references>
      </pivotArea>
    </format>
    <format dxfId="203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202">
      <pivotArea field="20" type="button" dataOnly="0" labelOnly="1" outline="0" axis="axisRow" fieldPosition="0"/>
    </format>
    <format dxfId="20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00">
      <pivotArea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D0F2D3B-37BA-45F6-9BF6-B00658B35E76}" name="Tableau croisé dynamique3" cacheId="4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rowHeaderCaption="CPV">
  <location ref="K3:N9" firstHeaderRow="0" firstDataRow="1" firstDataCol="1" rowPageCount="1" colPageCount="1"/>
  <pivotFields count="21">
    <pivotField showAll="0"/>
    <pivotField axis="axisPage" multipleItemSelectionAllowed="1" showAll="0">
      <items count="9">
        <item h="1" x="0"/>
        <item h="1" x="1"/>
        <item x="2"/>
        <item h="1" x="3"/>
        <item h="1" x="4"/>
        <item h="1" x="5"/>
        <item h="1" x="6"/>
        <item h="1"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axis="axisRow" showAll="0">
      <items count="15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t="default"/>
      </items>
    </pivotField>
  </pivotFields>
  <rowFields count="1">
    <field x="20"/>
  </rowFields>
  <rowItems count="6">
    <i>
      <x v="116"/>
    </i>
    <i>
      <x v="117"/>
    </i>
    <i>
      <x v="118"/>
    </i>
    <i>
      <x v="119"/>
    </i>
    <i>
      <x v="120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hier="-1"/>
  </pageFields>
  <dataFields count="3">
    <dataField name="Mt VALEUR " fld="18" baseField="20" baseItem="0" numFmtId="3"/>
    <dataField name="Nb VALEUR" fld="18" subtotal="count" baseField="20" baseItem="0" numFmtId="3"/>
    <dataField name="COM CPV " fld="19" baseField="20" baseItem="1" numFmtId="3"/>
  </dataFields>
  <formats count="7">
    <format dxfId="21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12">
      <pivotArea dataOnly="0" labelOnly="1" outline="0" fieldPosition="0">
        <references count="1">
          <reference field="1" count="0"/>
        </references>
      </pivotArea>
    </format>
    <format dxfId="211">
      <pivotArea outline="0" fieldPosition="0">
        <references count="1">
          <reference field="4294967294" count="1">
            <x v="1"/>
          </reference>
        </references>
      </pivotArea>
    </format>
    <format dxfId="210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209">
      <pivotArea field="20" type="button" dataOnly="0" labelOnly="1" outline="0" axis="axisRow" fieldPosition="0"/>
    </format>
    <format dxfId="20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07">
      <pivotArea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CLIENTS" displayName="CLIENTS" ref="A2:U153" totalsRowShown="0" headerRowDxfId="157" dataDxfId="156" tableBorderDxfId="155">
  <autoFilter ref="A2:U153" xr:uid="{00000000-0009-0000-0100-000002000000}"/>
  <tableColumns count="21">
    <tableColumn id="1" xr3:uid="{00000000-0010-0000-0000-000001000000}" name="BASE" dataDxfId="154">
      <calculatedColumnFormula>VLOOKUP($B3,DONNEES!$A$1:$B$11,2,FALSE)</calculatedColumnFormula>
    </tableColumn>
    <tableColumn id="2" xr3:uid="{00000000-0010-0000-0000-000002000000}" name="CA" dataDxfId="153"/>
    <tableColumn id="3" xr3:uid="{00000000-0010-0000-0000-000003000000}" name="DATE" dataDxfId="152"/>
    <tableColumn id="4" xr3:uid="{00000000-0010-0000-0000-000004000000}" name="N°" dataDxfId="151"/>
    <tableColumn id="5" xr3:uid="{00000000-0010-0000-0000-000005000000}" name="N° ET RUE" dataDxfId="150"/>
    <tableColumn id="6" xr3:uid="{00000000-0010-0000-0000-000006000000}" name="RESIDENCE / BATIMENT" dataDxfId="149"/>
    <tableColumn id="7" xr3:uid="{00000000-0010-0000-0000-000007000000}" name="APP / ET GD" dataDxfId="148"/>
    <tableColumn id="8" xr3:uid="{00000000-0010-0000-0000-000008000000}" name="CODE POSTAL" dataDxfId="147"/>
    <tableColumn id="9" xr3:uid="{00000000-0010-0000-0000-000009000000}" name="VILLE" dataDxfId="146"/>
    <tableColumn id="10" xr3:uid="{00000000-0010-0000-0000-00000A000000}" name="NOM" dataDxfId="145"/>
    <tableColumn id="11" xr3:uid="{00000000-0010-0000-0000-00000B000000}" name="PRENOM" dataDxfId="144"/>
    <tableColumn id="12" xr3:uid="{00000000-0010-0000-0000-00000C000000}" name="MAIL" dataDxfId="143"/>
    <tableColumn id="13" xr3:uid="{00000000-0010-0000-0000-00000D000000}" name="N° TELEPHONE" dataDxfId="142"/>
    <tableColumn id="14" xr3:uid="{00000000-0010-0000-0000-00000E000000}" name="ELECTRICITE" dataDxfId="141"/>
    <tableColumn id="15" xr3:uid="{00000000-0010-0000-0000-00000F000000}" name="GAZ" dataDxfId="140"/>
    <tableColumn id="16" xr3:uid="{00000000-0010-0000-0000-000010000000}" name="TYPO CONTRAT" dataDxfId="139"/>
    <tableColumn id="19" xr3:uid="{00000000-0010-0000-0000-000013000000}" name="STATUT" dataDxfId="138"/>
    <tableColumn id="20" xr3:uid="{00000000-0010-0000-0000-000014000000}" name="MOTIF REFUS" dataDxfId="137"/>
    <tableColumn id="21" xr3:uid="{00000000-0010-0000-0000-000015000000}" name="VALEUR" dataDxfId="136"/>
    <tableColumn id="22" xr3:uid="{00000000-0010-0000-0000-000016000000}" name="COM CPV" dataDxfId="135">
      <calculatedColumnFormula>VLOOKUP(CLIENTS[[#This Row],[VALEUR]],DONNEES!$D$1:$E$7,2,FALSE)</calculatedColumnFormula>
    </tableColumn>
    <tableColumn id="25" xr3:uid="{00000000-0010-0000-0000-000019000000}" name="N°CPV" dataDxfId="134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Y2:Z5" totalsRowShown="0" headerRowDxfId="133">
  <autoFilter ref="Y2:Z5" xr:uid="{00000000-0009-0000-0100-000001000000}"/>
  <tableColumns count="2">
    <tableColumn id="1" xr3:uid="{00000000-0010-0000-0100-000001000000}" name="PALIERS CPVS"/>
    <tableColumn id="2" xr3:uid="{00000000-0010-0000-0100-000002000000}" name="Mise en forme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EF1285-662D-4DAE-802B-1C6A588C2F78}">
  <dimension ref="A1:AM116"/>
  <sheetViews>
    <sheetView tabSelected="1" topLeftCell="O1" workbookViewId="0">
      <selection activeCell="V15" sqref="V15"/>
    </sheetView>
  </sheetViews>
  <sheetFormatPr baseColWidth="10" defaultRowHeight="15.75"/>
  <cols>
    <col min="1" max="1" width="12.125" bestFit="1" customWidth="1"/>
    <col min="2" max="2" width="11" style="56" bestFit="1" customWidth="1"/>
    <col min="3" max="3" width="10.5" style="54" bestFit="1" customWidth="1"/>
    <col min="4" max="4" width="9.25" bestFit="1" customWidth="1"/>
    <col min="5" max="5" width="2.625" customWidth="1"/>
    <col min="10" max="10" width="2.625" customWidth="1"/>
    <col min="15" max="15" width="2.625" customWidth="1"/>
    <col min="20" max="20" width="2.625" customWidth="1"/>
    <col min="25" max="25" width="2.625" customWidth="1"/>
    <col min="30" max="30" width="2.625" customWidth="1"/>
    <col min="35" max="35" width="2.625" customWidth="1"/>
    <col min="40" max="40" width="2.625" customWidth="1"/>
  </cols>
  <sheetData>
    <row r="1" spans="1:39">
      <c r="A1" s="51" t="s">
        <v>0</v>
      </c>
      <c r="B1" s="56" t="s">
        <v>57</v>
      </c>
      <c r="C1" s="59" t="str">
        <f>B1</f>
        <v>M</v>
      </c>
      <c r="F1" s="51" t="s">
        <v>0</v>
      </c>
      <c r="G1" s="56" t="s">
        <v>56</v>
      </c>
      <c r="H1" s="59" t="str">
        <f>G1</f>
        <v>N</v>
      </c>
      <c r="I1" s="59"/>
      <c r="K1" s="51" t="s">
        <v>0</v>
      </c>
      <c r="L1" s="56" t="s">
        <v>58</v>
      </c>
      <c r="M1" s="59" t="str">
        <f>L1</f>
        <v>O</v>
      </c>
      <c r="N1" s="59"/>
      <c r="P1" s="51" t="s">
        <v>0</v>
      </c>
      <c r="Q1" s="56" t="s">
        <v>59</v>
      </c>
      <c r="R1" s="59" t="str">
        <f>Q1</f>
        <v>P</v>
      </c>
      <c r="S1" s="59"/>
      <c r="U1" s="51" t="s">
        <v>0</v>
      </c>
      <c r="V1" s="56" t="s">
        <v>60</v>
      </c>
      <c r="W1" s="59" t="str">
        <f>V1</f>
        <v>Q</v>
      </c>
      <c r="X1" s="59"/>
      <c r="Z1" s="51" t="s">
        <v>0</v>
      </c>
      <c r="AA1" s="56" t="s">
        <v>61</v>
      </c>
      <c r="AB1" s="59" t="str">
        <f>AA1</f>
        <v>R</v>
      </c>
      <c r="AC1" s="59"/>
      <c r="AE1" s="51" t="s">
        <v>0</v>
      </c>
      <c r="AF1" s="56" t="s">
        <v>62</v>
      </c>
      <c r="AG1" s="59" t="str">
        <f>AF1</f>
        <v>S</v>
      </c>
      <c r="AH1" s="59"/>
      <c r="AJ1" s="51" t="s">
        <v>0</v>
      </c>
      <c r="AK1" s="56" t="s">
        <v>63</v>
      </c>
      <c r="AL1" s="59" t="str">
        <f>AK1</f>
        <v>T</v>
      </c>
      <c r="AM1" s="59"/>
    </row>
    <row r="2" spans="1:39">
      <c r="G2" s="56"/>
      <c r="H2" s="54"/>
      <c r="I2" s="54"/>
      <c r="L2" s="56"/>
      <c r="M2" s="54"/>
      <c r="N2" s="54"/>
      <c r="Q2" s="56"/>
      <c r="R2" s="54"/>
      <c r="S2" s="54"/>
      <c r="V2" s="56"/>
      <c r="W2" s="54"/>
      <c r="X2" s="54"/>
      <c r="AA2" s="56"/>
      <c r="AB2" s="54"/>
      <c r="AC2" s="54"/>
      <c r="AF2" s="56"/>
      <c r="AG2" s="54"/>
      <c r="AH2" s="54"/>
      <c r="AK2" s="56"/>
      <c r="AL2" s="54"/>
      <c r="AM2" s="54"/>
    </row>
    <row r="3" spans="1:39" s="54" customFormat="1">
      <c r="A3" s="58" t="s">
        <v>68</v>
      </c>
      <c r="B3" s="54" t="s">
        <v>70</v>
      </c>
      <c r="C3" s="54" t="s">
        <v>69</v>
      </c>
      <c r="D3" t="s">
        <v>74</v>
      </c>
      <c r="E3"/>
      <c r="F3" s="58" t="s">
        <v>68</v>
      </c>
      <c r="G3" s="54" t="s">
        <v>70</v>
      </c>
      <c r="H3" s="54" t="s">
        <v>69</v>
      </c>
      <c r="I3" t="s">
        <v>74</v>
      </c>
      <c r="K3" s="58" t="s">
        <v>68</v>
      </c>
      <c r="L3" s="54" t="s">
        <v>70</v>
      </c>
      <c r="M3" s="54" t="s">
        <v>69</v>
      </c>
      <c r="N3" t="s">
        <v>74</v>
      </c>
      <c r="P3" s="58" t="s">
        <v>68</v>
      </c>
      <c r="Q3" s="54" t="s">
        <v>70</v>
      </c>
      <c r="R3" s="54" t="s">
        <v>69</v>
      </c>
      <c r="S3" t="s">
        <v>74</v>
      </c>
      <c r="U3" s="58" t="s">
        <v>68</v>
      </c>
      <c r="V3" s="54" t="s">
        <v>70</v>
      </c>
      <c r="W3" s="54" t="s">
        <v>69</v>
      </c>
      <c r="X3" t="s">
        <v>74</v>
      </c>
      <c r="Z3" s="58" t="s">
        <v>68</v>
      </c>
      <c r="AA3" s="54" t="s">
        <v>70</v>
      </c>
      <c r="AB3" s="54" t="s">
        <v>69</v>
      </c>
      <c r="AC3" t="s">
        <v>74</v>
      </c>
      <c r="AE3" s="58" t="s">
        <v>68</v>
      </c>
      <c r="AF3" s="54" t="s">
        <v>70</v>
      </c>
      <c r="AG3" s="54" t="s">
        <v>69</v>
      </c>
      <c r="AH3" t="s">
        <v>74</v>
      </c>
      <c r="AJ3" s="58" t="s">
        <v>68</v>
      </c>
      <c r="AK3" s="54" t="s">
        <v>70</v>
      </c>
      <c r="AL3" s="54" t="s">
        <v>69</v>
      </c>
      <c r="AM3" t="s">
        <v>74</v>
      </c>
    </row>
    <row r="4" spans="1:39">
      <c r="A4" s="3">
        <v>1</v>
      </c>
      <c r="B4" s="57">
        <v>1</v>
      </c>
      <c r="C4" s="55">
        <v>1</v>
      </c>
      <c r="D4" s="53">
        <v>5</v>
      </c>
      <c r="E4" s="52"/>
      <c r="F4" s="3">
        <v>112</v>
      </c>
      <c r="G4" s="57">
        <v>4</v>
      </c>
      <c r="H4" s="55">
        <v>1</v>
      </c>
      <c r="I4" s="53">
        <v>20</v>
      </c>
      <c r="K4" s="3">
        <v>117</v>
      </c>
      <c r="L4" s="57">
        <v>4</v>
      </c>
      <c r="M4" s="55">
        <v>1</v>
      </c>
      <c r="N4" s="53">
        <v>20</v>
      </c>
      <c r="P4" s="3">
        <v>122</v>
      </c>
      <c r="Q4" s="57">
        <v>4</v>
      </c>
      <c r="R4" s="55">
        <v>1</v>
      </c>
      <c r="S4" s="53">
        <v>20</v>
      </c>
      <c r="U4" s="3">
        <v>127</v>
      </c>
      <c r="V4" s="57">
        <v>4</v>
      </c>
      <c r="W4" s="55">
        <v>1</v>
      </c>
      <c r="X4" s="53">
        <v>20</v>
      </c>
      <c r="Z4" s="3">
        <v>132</v>
      </c>
      <c r="AA4" s="57">
        <v>0</v>
      </c>
      <c r="AB4" s="55">
        <v>1</v>
      </c>
      <c r="AC4" s="53">
        <v>0</v>
      </c>
      <c r="AE4" s="3">
        <v>137</v>
      </c>
      <c r="AF4" s="57">
        <v>4</v>
      </c>
      <c r="AG4" s="55">
        <v>1</v>
      </c>
      <c r="AH4" s="53">
        <v>20</v>
      </c>
      <c r="AJ4" s="3">
        <v>147</v>
      </c>
      <c r="AK4" s="57">
        <v>4</v>
      </c>
      <c r="AL4" s="55">
        <v>1</v>
      </c>
      <c r="AM4" s="53">
        <v>20</v>
      </c>
    </row>
    <row r="5" spans="1:39">
      <c r="A5" s="3">
        <v>2</v>
      </c>
      <c r="B5" s="57">
        <v>2</v>
      </c>
      <c r="C5" s="55">
        <v>1</v>
      </c>
      <c r="D5" s="53">
        <v>10</v>
      </c>
      <c r="E5" s="52"/>
      <c r="F5" s="3">
        <v>113</v>
      </c>
      <c r="G5" s="57">
        <v>4</v>
      </c>
      <c r="H5" s="55">
        <v>1</v>
      </c>
      <c r="I5" s="53">
        <v>20</v>
      </c>
      <c r="K5" s="3">
        <v>118</v>
      </c>
      <c r="L5" s="57">
        <v>4</v>
      </c>
      <c r="M5" s="55">
        <v>1</v>
      </c>
      <c r="N5" s="53">
        <v>20</v>
      </c>
      <c r="P5" s="3">
        <v>123</v>
      </c>
      <c r="Q5" s="57">
        <v>2</v>
      </c>
      <c r="R5" s="55">
        <v>1</v>
      </c>
      <c r="S5" s="53">
        <v>10</v>
      </c>
      <c r="U5" s="3">
        <v>128</v>
      </c>
      <c r="V5" s="57">
        <v>4</v>
      </c>
      <c r="W5" s="55">
        <v>1</v>
      </c>
      <c r="X5" s="53">
        <v>20</v>
      </c>
      <c r="Z5" s="3">
        <v>133</v>
      </c>
      <c r="AA5" s="57">
        <v>4</v>
      </c>
      <c r="AB5" s="55">
        <v>1</v>
      </c>
      <c r="AC5" s="53">
        <v>20</v>
      </c>
      <c r="AE5" s="3">
        <v>138</v>
      </c>
      <c r="AF5" s="57">
        <v>4</v>
      </c>
      <c r="AG5" s="55">
        <v>1</v>
      </c>
      <c r="AH5" s="53">
        <v>20</v>
      </c>
      <c r="AJ5" s="3">
        <v>148</v>
      </c>
      <c r="AK5" s="57">
        <v>4</v>
      </c>
      <c r="AL5" s="55">
        <v>1</v>
      </c>
      <c r="AM5" s="53">
        <v>20</v>
      </c>
    </row>
    <row r="6" spans="1:39">
      <c r="A6" s="3">
        <v>3</v>
      </c>
      <c r="B6" s="57">
        <v>3</v>
      </c>
      <c r="C6" s="55">
        <v>1</v>
      </c>
      <c r="D6" s="53">
        <v>15</v>
      </c>
      <c r="E6" s="52"/>
      <c r="F6" s="3">
        <v>114</v>
      </c>
      <c r="G6" s="57">
        <v>3</v>
      </c>
      <c r="H6" s="55">
        <v>1</v>
      </c>
      <c r="I6" s="53">
        <v>15</v>
      </c>
      <c r="K6" s="3">
        <v>119</v>
      </c>
      <c r="L6" s="57">
        <v>3</v>
      </c>
      <c r="M6" s="55">
        <v>1</v>
      </c>
      <c r="N6" s="53">
        <v>15</v>
      </c>
      <c r="P6" s="3">
        <v>124</v>
      </c>
      <c r="Q6" s="57">
        <v>3</v>
      </c>
      <c r="R6" s="55">
        <v>1</v>
      </c>
      <c r="S6" s="53">
        <v>15</v>
      </c>
      <c r="U6" s="3">
        <v>129</v>
      </c>
      <c r="V6" s="57">
        <v>3</v>
      </c>
      <c r="W6" s="55">
        <v>1</v>
      </c>
      <c r="X6" s="53">
        <v>15</v>
      </c>
      <c r="Z6" s="3">
        <v>134</v>
      </c>
      <c r="AA6" s="57">
        <v>0</v>
      </c>
      <c r="AB6" s="55">
        <v>1</v>
      </c>
      <c r="AC6" s="53">
        <v>0</v>
      </c>
      <c r="AE6" s="3">
        <v>139</v>
      </c>
      <c r="AF6" s="57">
        <v>3</v>
      </c>
      <c r="AG6" s="55">
        <v>1</v>
      </c>
      <c r="AH6" s="53">
        <v>15</v>
      </c>
      <c r="AJ6" s="3">
        <v>149</v>
      </c>
      <c r="AK6" s="57">
        <v>3</v>
      </c>
      <c r="AL6" s="55">
        <v>1</v>
      </c>
      <c r="AM6" s="53">
        <v>15</v>
      </c>
    </row>
    <row r="7" spans="1:39">
      <c r="A7" s="3">
        <v>4</v>
      </c>
      <c r="B7" s="57">
        <v>4</v>
      </c>
      <c r="C7" s="55">
        <v>1</v>
      </c>
      <c r="D7" s="53">
        <v>20</v>
      </c>
      <c r="E7" s="52"/>
      <c r="F7" s="3">
        <v>115</v>
      </c>
      <c r="G7" s="57">
        <v>3</v>
      </c>
      <c r="H7" s="55">
        <v>1</v>
      </c>
      <c r="I7" s="53">
        <v>15</v>
      </c>
      <c r="K7" s="3">
        <v>120</v>
      </c>
      <c r="L7" s="57">
        <v>4</v>
      </c>
      <c r="M7" s="55">
        <v>1</v>
      </c>
      <c r="N7" s="53">
        <v>20</v>
      </c>
      <c r="P7" s="3">
        <v>125</v>
      </c>
      <c r="Q7" s="57">
        <v>1</v>
      </c>
      <c r="R7" s="55">
        <v>1</v>
      </c>
      <c r="S7" s="53">
        <v>5</v>
      </c>
      <c r="U7" s="3">
        <v>130</v>
      </c>
      <c r="V7" s="57">
        <v>1</v>
      </c>
      <c r="W7" s="55">
        <v>1</v>
      </c>
      <c r="X7" s="53">
        <v>5</v>
      </c>
      <c r="Z7" s="3">
        <v>135</v>
      </c>
      <c r="AA7" s="57">
        <v>0</v>
      </c>
      <c r="AB7" s="55">
        <v>1</v>
      </c>
      <c r="AC7" s="53">
        <v>0</v>
      </c>
      <c r="AE7" s="3">
        <v>140</v>
      </c>
      <c r="AF7" s="57">
        <v>1</v>
      </c>
      <c r="AG7" s="55">
        <v>1</v>
      </c>
      <c r="AH7" s="53">
        <v>5</v>
      </c>
      <c r="AJ7" s="3">
        <v>150</v>
      </c>
      <c r="AK7" s="57">
        <v>3</v>
      </c>
      <c r="AL7" s="55">
        <v>1</v>
      </c>
      <c r="AM7" s="53">
        <v>15</v>
      </c>
    </row>
    <row r="8" spans="1:39">
      <c r="A8" s="3">
        <v>5</v>
      </c>
      <c r="B8" s="57">
        <v>0</v>
      </c>
      <c r="C8" s="55">
        <v>1</v>
      </c>
      <c r="D8" s="53">
        <v>0</v>
      </c>
      <c r="E8" s="52"/>
      <c r="F8" s="3">
        <v>116</v>
      </c>
      <c r="G8" s="57">
        <v>2</v>
      </c>
      <c r="H8" s="55">
        <v>1</v>
      </c>
      <c r="I8" s="53">
        <v>10</v>
      </c>
      <c r="K8" s="3">
        <v>121</v>
      </c>
      <c r="L8" s="57">
        <v>0</v>
      </c>
      <c r="M8" s="55">
        <v>1</v>
      </c>
      <c r="N8" s="53">
        <v>0</v>
      </c>
      <c r="P8" s="3">
        <v>126</v>
      </c>
      <c r="Q8" s="57">
        <v>2</v>
      </c>
      <c r="R8" s="55">
        <v>1</v>
      </c>
      <c r="S8" s="53">
        <v>10</v>
      </c>
      <c r="U8" s="3">
        <v>131</v>
      </c>
      <c r="V8" s="57">
        <v>2</v>
      </c>
      <c r="W8" s="55">
        <v>1</v>
      </c>
      <c r="X8" s="53">
        <v>10</v>
      </c>
      <c r="Z8" s="3">
        <v>136</v>
      </c>
      <c r="AA8" s="57">
        <v>2</v>
      </c>
      <c r="AB8" s="55">
        <v>1</v>
      </c>
      <c r="AC8" s="53">
        <v>10</v>
      </c>
      <c r="AE8" s="3">
        <v>141</v>
      </c>
      <c r="AF8" s="57">
        <v>2</v>
      </c>
      <c r="AG8" s="55">
        <v>1</v>
      </c>
      <c r="AH8" s="53">
        <v>10</v>
      </c>
      <c r="AJ8" s="3">
        <v>151</v>
      </c>
      <c r="AK8" s="57">
        <v>3</v>
      </c>
      <c r="AL8" s="55">
        <v>1</v>
      </c>
      <c r="AM8" s="53">
        <v>15</v>
      </c>
    </row>
    <row r="9" spans="1:39">
      <c r="A9" s="3">
        <v>6</v>
      </c>
      <c r="B9" s="57">
        <v>4</v>
      </c>
      <c r="C9" s="55">
        <v>1</v>
      </c>
      <c r="D9" s="53">
        <v>20</v>
      </c>
      <c r="E9" s="52"/>
      <c r="F9" s="3" t="s">
        <v>67</v>
      </c>
      <c r="G9" s="57">
        <v>16</v>
      </c>
      <c r="H9" s="55">
        <v>5</v>
      </c>
      <c r="I9" s="53">
        <v>80</v>
      </c>
      <c r="K9" s="3" t="s">
        <v>67</v>
      </c>
      <c r="L9" s="57">
        <v>15</v>
      </c>
      <c r="M9" s="55">
        <v>5</v>
      </c>
      <c r="N9" s="53">
        <v>75</v>
      </c>
      <c r="P9" s="3" t="s">
        <v>67</v>
      </c>
      <c r="Q9" s="57">
        <v>12</v>
      </c>
      <c r="R9" s="55">
        <v>5</v>
      </c>
      <c r="S9" s="53">
        <v>60</v>
      </c>
      <c r="U9" s="3" t="s">
        <v>67</v>
      </c>
      <c r="V9" s="57">
        <v>14</v>
      </c>
      <c r="W9" s="55">
        <v>5</v>
      </c>
      <c r="X9" s="53">
        <v>70</v>
      </c>
      <c r="Z9" s="3" t="s">
        <v>67</v>
      </c>
      <c r="AA9" s="57">
        <v>6</v>
      </c>
      <c r="AB9" s="55">
        <v>5</v>
      </c>
      <c r="AC9" s="53">
        <v>30</v>
      </c>
      <c r="AE9" s="3">
        <v>142</v>
      </c>
      <c r="AF9" s="57">
        <v>4</v>
      </c>
      <c r="AG9" s="55">
        <v>1</v>
      </c>
      <c r="AH9" s="53">
        <v>20</v>
      </c>
      <c r="AJ9" s="3" t="s">
        <v>67</v>
      </c>
      <c r="AK9" s="57">
        <v>17</v>
      </c>
      <c r="AL9" s="55">
        <v>5</v>
      </c>
      <c r="AM9" s="53">
        <v>85</v>
      </c>
    </row>
    <row r="10" spans="1:39">
      <c r="A10" s="3">
        <v>7</v>
      </c>
      <c r="B10" s="57">
        <v>4</v>
      </c>
      <c r="C10" s="55">
        <v>1</v>
      </c>
      <c r="D10" s="53">
        <v>20</v>
      </c>
      <c r="E10" s="52"/>
      <c r="AE10" s="3">
        <v>143</v>
      </c>
      <c r="AF10" s="57">
        <v>4</v>
      </c>
      <c r="AG10" s="55">
        <v>1</v>
      </c>
      <c r="AH10" s="53">
        <v>20</v>
      </c>
    </row>
    <row r="11" spans="1:39">
      <c r="A11" s="3">
        <v>8</v>
      </c>
      <c r="B11" s="57">
        <v>4</v>
      </c>
      <c r="C11" s="55">
        <v>1</v>
      </c>
      <c r="D11" s="53">
        <v>20</v>
      </c>
      <c r="E11" s="52"/>
      <c r="AE11" s="3">
        <v>144</v>
      </c>
      <c r="AF11" s="57">
        <v>4</v>
      </c>
      <c r="AG11" s="55">
        <v>1</v>
      </c>
      <c r="AH11" s="53">
        <v>20</v>
      </c>
    </row>
    <row r="12" spans="1:39">
      <c r="A12" s="3">
        <v>9</v>
      </c>
      <c r="B12" s="57">
        <v>4</v>
      </c>
      <c r="C12" s="55">
        <v>1</v>
      </c>
      <c r="D12" s="53">
        <v>20</v>
      </c>
      <c r="E12" s="52"/>
      <c r="AE12" s="3">
        <v>145</v>
      </c>
      <c r="AF12" s="57">
        <v>4</v>
      </c>
      <c r="AG12" s="55">
        <v>1</v>
      </c>
      <c r="AH12" s="53">
        <v>20</v>
      </c>
    </row>
    <row r="13" spans="1:39">
      <c r="A13" s="3">
        <v>10</v>
      </c>
      <c r="B13" s="57">
        <v>4</v>
      </c>
      <c r="C13" s="55">
        <v>1</v>
      </c>
      <c r="D13" s="53">
        <v>20</v>
      </c>
      <c r="E13" s="52"/>
      <c r="AE13" s="3">
        <v>146</v>
      </c>
      <c r="AF13" s="57">
        <v>2</v>
      </c>
      <c r="AG13" s="55">
        <v>1</v>
      </c>
      <c r="AH13" s="53">
        <v>10</v>
      </c>
    </row>
    <row r="14" spans="1:39">
      <c r="A14" s="3">
        <v>11</v>
      </c>
      <c r="B14" s="57">
        <v>4</v>
      </c>
      <c r="C14" s="55">
        <v>1</v>
      </c>
      <c r="D14" s="53">
        <v>20</v>
      </c>
      <c r="E14" s="52"/>
      <c r="AE14" s="3" t="s">
        <v>67</v>
      </c>
      <c r="AF14" s="57">
        <v>32</v>
      </c>
      <c r="AG14" s="55">
        <v>10</v>
      </c>
      <c r="AH14" s="53">
        <v>160</v>
      </c>
    </row>
    <row r="15" spans="1:39">
      <c r="A15" s="3">
        <v>12</v>
      </c>
      <c r="B15" s="57">
        <v>4</v>
      </c>
      <c r="C15" s="55">
        <v>1</v>
      </c>
      <c r="D15" s="53">
        <v>20</v>
      </c>
      <c r="E15" s="52"/>
    </row>
    <row r="16" spans="1:39">
      <c r="A16" s="3">
        <v>13</v>
      </c>
      <c r="B16" s="57">
        <v>4</v>
      </c>
      <c r="C16" s="55">
        <v>1</v>
      </c>
      <c r="D16" s="53">
        <v>20</v>
      </c>
      <c r="E16" s="52"/>
    </row>
    <row r="17" spans="1:5">
      <c r="A17" s="3">
        <v>14</v>
      </c>
      <c r="B17" s="57">
        <v>4</v>
      </c>
      <c r="C17" s="55">
        <v>1</v>
      </c>
      <c r="D17" s="53">
        <v>20</v>
      </c>
      <c r="E17" s="52"/>
    </row>
    <row r="18" spans="1:5">
      <c r="A18" s="3">
        <v>15</v>
      </c>
      <c r="B18" s="57">
        <v>4</v>
      </c>
      <c r="C18" s="55">
        <v>1</v>
      </c>
      <c r="D18" s="53">
        <v>20</v>
      </c>
      <c r="E18" s="52"/>
    </row>
    <row r="19" spans="1:5">
      <c r="A19" s="3">
        <v>16</v>
      </c>
      <c r="B19" s="57">
        <v>4</v>
      </c>
      <c r="C19" s="55">
        <v>1</v>
      </c>
      <c r="D19" s="53">
        <v>20</v>
      </c>
      <c r="E19" s="52"/>
    </row>
    <row r="20" spans="1:5">
      <c r="A20" s="3">
        <v>17</v>
      </c>
      <c r="B20" s="57">
        <v>4</v>
      </c>
      <c r="C20" s="55">
        <v>1</v>
      </c>
      <c r="D20" s="53">
        <v>20</v>
      </c>
      <c r="E20" s="52"/>
    </row>
    <row r="21" spans="1:5">
      <c r="A21" s="3">
        <v>18</v>
      </c>
      <c r="B21" s="57">
        <v>4</v>
      </c>
      <c r="C21" s="55">
        <v>1</v>
      </c>
      <c r="D21" s="53">
        <v>20</v>
      </c>
      <c r="E21" s="52"/>
    </row>
    <row r="22" spans="1:5">
      <c r="A22" s="3">
        <v>19</v>
      </c>
      <c r="B22" s="57">
        <v>4</v>
      </c>
      <c r="C22" s="55">
        <v>1</v>
      </c>
      <c r="D22" s="53">
        <v>20</v>
      </c>
      <c r="E22" s="52"/>
    </row>
    <row r="23" spans="1:5">
      <c r="A23" s="3">
        <v>20</v>
      </c>
      <c r="B23" s="57">
        <v>4</v>
      </c>
      <c r="C23" s="55">
        <v>1</v>
      </c>
      <c r="D23" s="53">
        <v>20</v>
      </c>
      <c r="E23" s="52"/>
    </row>
    <row r="24" spans="1:5">
      <c r="A24" s="3">
        <v>21</v>
      </c>
      <c r="B24" s="57">
        <v>4</v>
      </c>
      <c r="C24" s="55">
        <v>1</v>
      </c>
      <c r="D24" s="53">
        <v>20</v>
      </c>
      <c r="E24" s="52"/>
    </row>
    <row r="25" spans="1:5">
      <c r="A25" s="3">
        <v>22</v>
      </c>
      <c r="B25" s="57">
        <v>4</v>
      </c>
      <c r="C25" s="55">
        <v>1</v>
      </c>
      <c r="D25" s="53">
        <v>20</v>
      </c>
      <c r="E25" s="52"/>
    </row>
    <row r="26" spans="1:5">
      <c r="A26" s="3">
        <v>23</v>
      </c>
      <c r="B26" s="57">
        <v>4</v>
      </c>
      <c r="C26" s="55">
        <v>1</v>
      </c>
      <c r="D26" s="53">
        <v>20</v>
      </c>
      <c r="E26" s="52"/>
    </row>
    <row r="27" spans="1:5">
      <c r="A27" s="3">
        <v>24</v>
      </c>
      <c r="B27" s="57">
        <v>4</v>
      </c>
      <c r="C27" s="55">
        <v>1</v>
      </c>
      <c r="D27" s="53">
        <v>20</v>
      </c>
      <c r="E27" s="52"/>
    </row>
    <row r="28" spans="1:5">
      <c r="A28" s="3">
        <v>25</v>
      </c>
      <c r="B28" s="57">
        <v>4</v>
      </c>
      <c r="C28" s="55">
        <v>1</v>
      </c>
      <c r="D28" s="53">
        <v>20</v>
      </c>
      <c r="E28" s="52"/>
    </row>
    <row r="29" spans="1:5">
      <c r="A29" s="3">
        <v>26</v>
      </c>
      <c r="B29" s="57">
        <v>4</v>
      </c>
      <c r="C29" s="55">
        <v>1</v>
      </c>
      <c r="D29" s="53">
        <v>20</v>
      </c>
      <c r="E29" s="52"/>
    </row>
    <row r="30" spans="1:5">
      <c r="A30" s="3">
        <v>27</v>
      </c>
      <c r="B30" s="57">
        <v>4</v>
      </c>
      <c r="C30" s="55">
        <v>1</v>
      </c>
      <c r="D30" s="53">
        <v>20</v>
      </c>
      <c r="E30" s="52"/>
    </row>
    <row r="31" spans="1:5">
      <c r="A31" s="3">
        <v>28</v>
      </c>
      <c r="B31" s="57">
        <v>4</v>
      </c>
      <c r="C31" s="55">
        <v>1</v>
      </c>
      <c r="D31" s="53">
        <v>20</v>
      </c>
      <c r="E31" s="52"/>
    </row>
    <row r="32" spans="1:5">
      <c r="A32" s="3">
        <v>29</v>
      </c>
      <c r="B32" s="57">
        <v>4</v>
      </c>
      <c r="C32" s="55">
        <v>1</v>
      </c>
      <c r="D32" s="53">
        <v>20</v>
      </c>
      <c r="E32" s="52"/>
    </row>
    <row r="33" spans="1:5">
      <c r="A33" s="3">
        <v>30</v>
      </c>
      <c r="B33" s="57">
        <v>4</v>
      </c>
      <c r="C33" s="55">
        <v>1</v>
      </c>
      <c r="D33" s="53">
        <v>20</v>
      </c>
      <c r="E33" s="52"/>
    </row>
    <row r="34" spans="1:5">
      <c r="A34" s="3">
        <v>31</v>
      </c>
      <c r="B34" s="57">
        <v>4</v>
      </c>
      <c r="C34" s="55">
        <v>1</v>
      </c>
      <c r="D34" s="53">
        <v>20</v>
      </c>
      <c r="E34" s="52"/>
    </row>
    <row r="35" spans="1:5">
      <c r="A35" s="3">
        <v>32</v>
      </c>
      <c r="B35" s="57">
        <v>4</v>
      </c>
      <c r="C35" s="55">
        <v>1</v>
      </c>
      <c r="D35" s="53">
        <v>20</v>
      </c>
      <c r="E35" s="52"/>
    </row>
    <row r="36" spans="1:5">
      <c r="A36" s="3">
        <v>33</v>
      </c>
      <c r="B36" s="57">
        <v>4</v>
      </c>
      <c r="C36" s="55">
        <v>1</v>
      </c>
      <c r="D36" s="53">
        <v>20</v>
      </c>
      <c r="E36" s="52"/>
    </row>
    <row r="37" spans="1:5">
      <c r="A37" s="3">
        <v>34</v>
      </c>
      <c r="B37" s="57">
        <v>4</v>
      </c>
      <c r="C37" s="55">
        <v>1</v>
      </c>
      <c r="D37" s="53">
        <v>20</v>
      </c>
      <c r="E37" s="52"/>
    </row>
    <row r="38" spans="1:5">
      <c r="A38" s="3">
        <v>35</v>
      </c>
      <c r="B38" s="57">
        <v>4</v>
      </c>
      <c r="C38" s="55">
        <v>1</v>
      </c>
      <c r="D38" s="53">
        <v>20</v>
      </c>
      <c r="E38" s="52"/>
    </row>
    <row r="39" spans="1:5">
      <c r="A39" s="3">
        <v>36</v>
      </c>
      <c r="B39" s="57">
        <v>4</v>
      </c>
      <c r="C39" s="55">
        <v>1</v>
      </c>
      <c r="D39" s="53">
        <v>20</v>
      </c>
      <c r="E39" s="52"/>
    </row>
    <row r="40" spans="1:5">
      <c r="A40" s="3">
        <v>37</v>
      </c>
      <c r="B40" s="57">
        <v>4</v>
      </c>
      <c r="C40" s="55">
        <v>1</v>
      </c>
      <c r="D40" s="53">
        <v>20</v>
      </c>
      <c r="E40" s="52"/>
    </row>
    <row r="41" spans="1:5">
      <c r="A41" s="3">
        <v>38</v>
      </c>
      <c r="B41" s="57">
        <v>4</v>
      </c>
      <c r="C41" s="55">
        <v>1</v>
      </c>
      <c r="D41" s="53">
        <v>20</v>
      </c>
      <c r="E41" s="52"/>
    </row>
    <row r="42" spans="1:5">
      <c r="A42" s="3">
        <v>39</v>
      </c>
      <c r="B42" s="57">
        <v>4</v>
      </c>
      <c r="C42" s="55">
        <v>1</v>
      </c>
      <c r="D42" s="53">
        <v>20</v>
      </c>
      <c r="E42" s="52"/>
    </row>
    <row r="43" spans="1:5">
      <c r="A43" s="3">
        <v>40</v>
      </c>
      <c r="B43" s="57">
        <v>4</v>
      </c>
      <c r="C43" s="55">
        <v>1</v>
      </c>
      <c r="D43" s="53">
        <v>20</v>
      </c>
      <c r="E43" s="52"/>
    </row>
    <row r="44" spans="1:5">
      <c r="A44" s="3">
        <v>41</v>
      </c>
      <c r="B44" s="57">
        <v>4</v>
      </c>
      <c r="C44" s="55">
        <v>1</v>
      </c>
      <c r="D44" s="53">
        <v>20</v>
      </c>
      <c r="E44" s="52"/>
    </row>
    <row r="45" spans="1:5">
      <c r="A45" s="3">
        <v>42</v>
      </c>
      <c r="B45" s="57">
        <v>4</v>
      </c>
      <c r="C45" s="55">
        <v>1</v>
      </c>
      <c r="D45" s="53">
        <v>20</v>
      </c>
      <c r="E45" s="52"/>
    </row>
    <row r="46" spans="1:5">
      <c r="A46" s="3">
        <v>43</v>
      </c>
      <c r="B46" s="57">
        <v>4</v>
      </c>
      <c r="C46" s="55">
        <v>1</v>
      </c>
      <c r="D46" s="53">
        <v>20</v>
      </c>
      <c r="E46" s="52"/>
    </row>
    <row r="47" spans="1:5">
      <c r="A47" s="3">
        <v>44</v>
      </c>
      <c r="B47" s="57">
        <v>4</v>
      </c>
      <c r="C47" s="55">
        <v>1</v>
      </c>
      <c r="D47" s="53">
        <v>20</v>
      </c>
      <c r="E47" s="52"/>
    </row>
    <row r="48" spans="1:5">
      <c r="A48" s="3">
        <v>45</v>
      </c>
      <c r="B48" s="57">
        <v>4</v>
      </c>
      <c r="C48" s="55">
        <v>1</v>
      </c>
      <c r="D48" s="53">
        <v>20</v>
      </c>
      <c r="E48" s="52"/>
    </row>
    <row r="49" spans="1:5">
      <c r="A49" s="3">
        <v>46</v>
      </c>
      <c r="B49" s="57">
        <v>4</v>
      </c>
      <c r="C49" s="55">
        <v>1</v>
      </c>
      <c r="D49" s="53">
        <v>20</v>
      </c>
      <c r="E49" s="52"/>
    </row>
    <row r="50" spans="1:5">
      <c r="A50" s="3">
        <v>47</v>
      </c>
      <c r="B50" s="57">
        <v>4</v>
      </c>
      <c r="C50" s="55">
        <v>1</v>
      </c>
      <c r="D50" s="53">
        <v>20</v>
      </c>
      <c r="E50" s="52"/>
    </row>
    <row r="51" spans="1:5">
      <c r="A51" s="3">
        <v>48</v>
      </c>
      <c r="B51" s="57">
        <v>4</v>
      </c>
      <c r="C51" s="55">
        <v>1</v>
      </c>
      <c r="D51" s="53">
        <v>20</v>
      </c>
      <c r="E51" s="52"/>
    </row>
    <row r="52" spans="1:5">
      <c r="A52" s="3">
        <v>49</v>
      </c>
      <c r="B52" s="57">
        <v>4</v>
      </c>
      <c r="C52" s="55">
        <v>1</v>
      </c>
      <c r="D52" s="53">
        <v>20</v>
      </c>
      <c r="E52" s="52"/>
    </row>
    <row r="53" spans="1:5">
      <c r="A53" s="3">
        <v>50</v>
      </c>
      <c r="B53" s="57">
        <v>4</v>
      </c>
      <c r="C53" s="55">
        <v>1</v>
      </c>
      <c r="D53" s="53">
        <v>20</v>
      </c>
      <c r="E53" s="52"/>
    </row>
    <row r="54" spans="1:5">
      <c r="A54" s="3">
        <v>51</v>
      </c>
      <c r="B54" s="57">
        <v>4</v>
      </c>
      <c r="C54" s="55">
        <v>1</v>
      </c>
      <c r="D54" s="53">
        <v>20</v>
      </c>
      <c r="E54" s="52"/>
    </row>
    <row r="55" spans="1:5">
      <c r="A55" s="3">
        <v>52</v>
      </c>
      <c r="B55" s="57">
        <v>4</v>
      </c>
      <c r="C55" s="55">
        <v>1</v>
      </c>
      <c r="D55" s="53">
        <v>20</v>
      </c>
      <c r="E55" s="52"/>
    </row>
    <row r="56" spans="1:5">
      <c r="A56" s="3">
        <v>53</v>
      </c>
      <c r="B56" s="57">
        <v>4</v>
      </c>
      <c r="C56" s="55">
        <v>1</v>
      </c>
      <c r="D56" s="53">
        <v>20</v>
      </c>
      <c r="E56" s="52"/>
    </row>
    <row r="57" spans="1:5">
      <c r="A57" s="3">
        <v>54</v>
      </c>
      <c r="B57" s="57">
        <v>4</v>
      </c>
      <c r="C57" s="55">
        <v>1</v>
      </c>
      <c r="D57" s="53">
        <v>20</v>
      </c>
      <c r="E57" s="52"/>
    </row>
    <row r="58" spans="1:5">
      <c r="A58" s="3">
        <v>55</v>
      </c>
      <c r="B58" s="57">
        <v>4</v>
      </c>
      <c r="C58" s="55">
        <v>1</v>
      </c>
      <c r="D58" s="53">
        <v>20</v>
      </c>
      <c r="E58" s="52"/>
    </row>
    <row r="59" spans="1:5">
      <c r="A59" s="3">
        <v>56</v>
      </c>
      <c r="B59" s="57">
        <v>4</v>
      </c>
      <c r="C59" s="55">
        <v>1</v>
      </c>
      <c r="D59" s="53">
        <v>20</v>
      </c>
      <c r="E59" s="52"/>
    </row>
    <row r="60" spans="1:5">
      <c r="A60" s="3">
        <v>57</v>
      </c>
      <c r="B60" s="57">
        <v>4</v>
      </c>
      <c r="C60" s="55">
        <v>1</v>
      </c>
      <c r="D60" s="53">
        <v>20</v>
      </c>
      <c r="E60" s="52"/>
    </row>
    <row r="61" spans="1:5">
      <c r="A61" s="3">
        <v>58</v>
      </c>
      <c r="B61" s="57">
        <v>4</v>
      </c>
      <c r="C61" s="55">
        <v>1</v>
      </c>
      <c r="D61" s="53">
        <v>20</v>
      </c>
      <c r="E61" s="52"/>
    </row>
    <row r="62" spans="1:5">
      <c r="A62" s="3">
        <v>59</v>
      </c>
      <c r="B62" s="57">
        <v>4</v>
      </c>
      <c r="C62" s="55">
        <v>1</v>
      </c>
      <c r="D62" s="53">
        <v>20</v>
      </c>
      <c r="E62" s="52"/>
    </row>
    <row r="63" spans="1:5">
      <c r="A63" s="3">
        <v>60</v>
      </c>
      <c r="B63" s="57">
        <v>4</v>
      </c>
      <c r="C63" s="55">
        <v>1</v>
      </c>
      <c r="D63" s="53">
        <v>20</v>
      </c>
      <c r="E63" s="52"/>
    </row>
    <row r="64" spans="1:5">
      <c r="A64" s="3">
        <v>61</v>
      </c>
      <c r="B64" s="57">
        <v>4</v>
      </c>
      <c r="C64" s="55">
        <v>1</v>
      </c>
      <c r="D64" s="53">
        <v>20</v>
      </c>
      <c r="E64" s="52"/>
    </row>
    <row r="65" spans="1:5">
      <c r="A65" s="3">
        <v>62</v>
      </c>
      <c r="B65" s="57">
        <v>4</v>
      </c>
      <c r="C65" s="55">
        <v>1</v>
      </c>
      <c r="D65" s="53">
        <v>20</v>
      </c>
      <c r="E65" s="52"/>
    </row>
    <row r="66" spans="1:5">
      <c r="A66" s="3">
        <v>63</v>
      </c>
      <c r="B66" s="57">
        <v>4</v>
      </c>
      <c r="C66" s="55">
        <v>1</v>
      </c>
      <c r="D66" s="53">
        <v>20</v>
      </c>
      <c r="E66" s="52"/>
    </row>
    <row r="67" spans="1:5">
      <c r="A67" s="3">
        <v>64</v>
      </c>
      <c r="B67" s="57">
        <v>4</v>
      </c>
      <c r="C67" s="55">
        <v>1</v>
      </c>
      <c r="D67" s="53">
        <v>20</v>
      </c>
      <c r="E67" s="52"/>
    </row>
    <row r="68" spans="1:5">
      <c r="A68" s="3">
        <v>65</v>
      </c>
      <c r="B68" s="57">
        <v>4</v>
      </c>
      <c r="C68" s="55">
        <v>1</v>
      </c>
      <c r="D68" s="53">
        <v>20</v>
      </c>
      <c r="E68" s="52"/>
    </row>
    <row r="69" spans="1:5">
      <c r="A69" s="3">
        <v>66</v>
      </c>
      <c r="B69" s="57">
        <v>4</v>
      </c>
      <c r="C69" s="55">
        <v>1</v>
      </c>
      <c r="D69" s="53">
        <v>20</v>
      </c>
      <c r="E69" s="52"/>
    </row>
    <row r="70" spans="1:5">
      <c r="A70" s="3">
        <v>67</v>
      </c>
      <c r="B70" s="57">
        <v>4</v>
      </c>
      <c r="C70" s="55">
        <v>1</v>
      </c>
      <c r="D70" s="53">
        <v>20</v>
      </c>
      <c r="E70" s="52"/>
    </row>
    <row r="71" spans="1:5">
      <c r="A71" s="3">
        <v>68</v>
      </c>
      <c r="B71" s="57">
        <v>4</v>
      </c>
      <c r="C71" s="55">
        <v>1</v>
      </c>
      <c r="D71" s="53">
        <v>20</v>
      </c>
      <c r="E71" s="52"/>
    </row>
    <row r="72" spans="1:5">
      <c r="A72" s="3">
        <v>69</v>
      </c>
      <c r="B72" s="57">
        <v>4</v>
      </c>
      <c r="C72" s="55">
        <v>1</v>
      </c>
      <c r="D72" s="53">
        <v>20</v>
      </c>
      <c r="E72" s="52"/>
    </row>
    <row r="73" spans="1:5">
      <c r="A73" s="3">
        <v>70</v>
      </c>
      <c r="B73" s="57">
        <v>4</v>
      </c>
      <c r="C73" s="55">
        <v>1</v>
      </c>
      <c r="D73" s="53">
        <v>20</v>
      </c>
      <c r="E73" s="52"/>
    </row>
    <row r="74" spans="1:5">
      <c r="A74" s="3">
        <v>71</v>
      </c>
      <c r="B74" s="57">
        <v>4</v>
      </c>
      <c r="C74" s="55">
        <v>1</v>
      </c>
      <c r="D74" s="53">
        <v>20</v>
      </c>
      <c r="E74" s="52"/>
    </row>
    <row r="75" spans="1:5">
      <c r="A75" s="3">
        <v>72</v>
      </c>
      <c r="B75" s="57">
        <v>4</v>
      </c>
      <c r="C75" s="55">
        <v>1</v>
      </c>
      <c r="D75" s="53">
        <v>20</v>
      </c>
      <c r="E75" s="52"/>
    </row>
    <row r="76" spans="1:5">
      <c r="A76" s="3">
        <v>73</v>
      </c>
      <c r="B76" s="57">
        <v>4</v>
      </c>
      <c r="C76" s="55">
        <v>1</v>
      </c>
      <c r="D76" s="53">
        <v>20</v>
      </c>
      <c r="E76" s="52"/>
    </row>
    <row r="77" spans="1:5">
      <c r="A77" s="3">
        <v>74</v>
      </c>
      <c r="B77" s="57">
        <v>4</v>
      </c>
      <c r="C77" s="55">
        <v>1</v>
      </c>
      <c r="D77" s="53">
        <v>20</v>
      </c>
      <c r="E77" s="52"/>
    </row>
    <row r="78" spans="1:5">
      <c r="A78" s="3">
        <v>75</v>
      </c>
      <c r="B78" s="57">
        <v>4</v>
      </c>
      <c r="C78" s="55">
        <v>1</v>
      </c>
      <c r="D78" s="53">
        <v>20</v>
      </c>
      <c r="E78" s="52"/>
    </row>
    <row r="79" spans="1:5">
      <c r="A79" s="3">
        <v>76</v>
      </c>
      <c r="B79" s="57">
        <v>4</v>
      </c>
      <c r="C79" s="55">
        <v>1</v>
      </c>
      <c r="D79" s="53">
        <v>20</v>
      </c>
      <c r="E79" s="52"/>
    </row>
    <row r="80" spans="1:5">
      <c r="A80" s="3">
        <v>77</v>
      </c>
      <c r="B80" s="57">
        <v>4</v>
      </c>
      <c r="C80" s="55">
        <v>1</v>
      </c>
      <c r="D80" s="53">
        <v>20</v>
      </c>
      <c r="E80" s="52"/>
    </row>
    <row r="81" spans="1:5">
      <c r="A81" s="3">
        <v>78</v>
      </c>
      <c r="B81" s="57">
        <v>4</v>
      </c>
      <c r="C81" s="55">
        <v>1</v>
      </c>
      <c r="D81" s="53">
        <v>20</v>
      </c>
      <c r="E81" s="52"/>
    </row>
    <row r="82" spans="1:5">
      <c r="A82" s="3">
        <v>79</v>
      </c>
      <c r="B82" s="57">
        <v>4</v>
      </c>
      <c r="C82" s="55">
        <v>1</v>
      </c>
      <c r="D82" s="53">
        <v>20</v>
      </c>
      <c r="E82" s="52"/>
    </row>
    <row r="83" spans="1:5">
      <c r="A83" s="3">
        <v>80</v>
      </c>
      <c r="B83" s="57">
        <v>4</v>
      </c>
      <c r="C83" s="55">
        <v>1</v>
      </c>
      <c r="D83" s="53">
        <v>20</v>
      </c>
      <c r="E83" s="52"/>
    </row>
    <row r="84" spans="1:5">
      <c r="A84" s="3">
        <v>81</v>
      </c>
      <c r="B84" s="57">
        <v>4</v>
      </c>
      <c r="C84" s="55">
        <v>1</v>
      </c>
      <c r="D84" s="53">
        <v>25</v>
      </c>
      <c r="E84" s="52"/>
    </row>
    <row r="85" spans="1:5">
      <c r="A85" s="3">
        <v>82</v>
      </c>
      <c r="B85" s="57">
        <v>2</v>
      </c>
      <c r="C85" s="55">
        <v>1</v>
      </c>
      <c r="D85" s="53">
        <v>15</v>
      </c>
      <c r="E85" s="52"/>
    </row>
    <row r="86" spans="1:5">
      <c r="A86" s="3">
        <v>83</v>
      </c>
      <c r="B86" s="57">
        <v>1</v>
      </c>
      <c r="C86" s="55">
        <v>1</v>
      </c>
      <c r="D86" s="53">
        <v>7</v>
      </c>
      <c r="E86" s="52"/>
    </row>
    <row r="87" spans="1:5">
      <c r="A87" s="3">
        <v>84</v>
      </c>
      <c r="B87" s="57">
        <v>3</v>
      </c>
      <c r="C87" s="55">
        <v>1</v>
      </c>
      <c r="D87" s="53">
        <v>20</v>
      </c>
      <c r="E87" s="52"/>
    </row>
    <row r="88" spans="1:5">
      <c r="A88" s="3">
        <v>85</v>
      </c>
      <c r="B88" s="57">
        <v>4</v>
      </c>
      <c r="C88" s="55">
        <v>1</v>
      </c>
      <c r="D88" s="53">
        <v>25</v>
      </c>
      <c r="E88" s="52"/>
    </row>
    <row r="89" spans="1:5">
      <c r="A89" s="3">
        <v>86</v>
      </c>
      <c r="B89" s="57">
        <v>4</v>
      </c>
      <c r="C89" s="55">
        <v>1</v>
      </c>
      <c r="D89" s="53">
        <v>25</v>
      </c>
      <c r="E89" s="52"/>
    </row>
    <row r="90" spans="1:5">
      <c r="A90" s="3">
        <v>87</v>
      </c>
      <c r="B90" s="57">
        <v>4</v>
      </c>
      <c r="C90" s="55">
        <v>1</v>
      </c>
      <c r="D90" s="53">
        <v>25</v>
      </c>
      <c r="E90" s="52"/>
    </row>
    <row r="91" spans="1:5">
      <c r="A91" s="3">
        <v>88</v>
      </c>
      <c r="B91" s="57">
        <v>4</v>
      </c>
      <c r="C91" s="55">
        <v>1</v>
      </c>
      <c r="D91" s="53">
        <v>25</v>
      </c>
      <c r="E91" s="52"/>
    </row>
    <row r="92" spans="1:5">
      <c r="A92" s="3">
        <v>89</v>
      </c>
      <c r="B92" s="57">
        <v>4</v>
      </c>
      <c r="C92" s="55">
        <v>1</v>
      </c>
      <c r="D92" s="53">
        <v>25</v>
      </c>
      <c r="E92" s="52"/>
    </row>
    <row r="93" spans="1:5">
      <c r="A93" s="3">
        <v>90</v>
      </c>
      <c r="B93" s="57">
        <v>4</v>
      </c>
      <c r="C93" s="55">
        <v>1</v>
      </c>
      <c r="D93" s="53">
        <v>25</v>
      </c>
      <c r="E93" s="52"/>
    </row>
    <row r="94" spans="1:5">
      <c r="A94" s="3">
        <v>91</v>
      </c>
      <c r="B94" s="57">
        <v>1</v>
      </c>
      <c r="C94" s="55">
        <v>1</v>
      </c>
      <c r="D94" s="53">
        <v>7</v>
      </c>
      <c r="E94" s="52"/>
    </row>
    <row r="95" spans="1:5">
      <c r="A95" s="3">
        <v>92</v>
      </c>
      <c r="B95" s="57">
        <v>1</v>
      </c>
      <c r="C95" s="55">
        <v>1</v>
      </c>
      <c r="D95" s="53">
        <v>7</v>
      </c>
      <c r="E95" s="52"/>
    </row>
    <row r="96" spans="1:5">
      <c r="A96" s="3">
        <v>93</v>
      </c>
      <c r="B96" s="57">
        <v>1</v>
      </c>
      <c r="C96" s="55">
        <v>1</v>
      </c>
      <c r="D96" s="53">
        <v>7</v>
      </c>
      <c r="E96" s="52"/>
    </row>
    <row r="97" spans="1:5">
      <c r="A97" s="3">
        <v>94</v>
      </c>
      <c r="B97" s="57">
        <v>1</v>
      </c>
      <c r="C97" s="55">
        <v>1</v>
      </c>
      <c r="D97" s="53">
        <v>7</v>
      </c>
      <c r="E97" s="52"/>
    </row>
    <row r="98" spans="1:5">
      <c r="A98" s="3">
        <v>95</v>
      </c>
      <c r="B98" s="57">
        <v>1</v>
      </c>
      <c r="C98" s="55">
        <v>1</v>
      </c>
      <c r="D98" s="53">
        <v>7</v>
      </c>
      <c r="E98" s="52"/>
    </row>
    <row r="99" spans="1:5">
      <c r="A99" s="3">
        <v>96</v>
      </c>
      <c r="B99" s="57">
        <v>1</v>
      </c>
      <c r="C99" s="55">
        <v>1</v>
      </c>
      <c r="D99" s="53">
        <v>7</v>
      </c>
      <c r="E99" s="52"/>
    </row>
    <row r="100" spans="1:5">
      <c r="A100" s="3">
        <v>97</v>
      </c>
      <c r="B100" s="57">
        <v>1</v>
      </c>
      <c r="C100" s="55">
        <v>1</v>
      </c>
      <c r="D100" s="53">
        <v>7</v>
      </c>
      <c r="E100" s="52"/>
    </row>
    <row r="101" spans="1:5">
      <c r="A101" s="3">
        <v>98</v>
      </c>
      <c r="B101" s="57">
        <v>1</v>
      </c>
      <c r="C101" s="55">
        <v>1</v>
      </c>
      <c r="D101" s="53">
        <v>7</v>
      </c>
      <c r="E101" s="52"/>
    </row>
    <row r="102" spans="1:5">
      <c r="A102" s="3">
        <v>99</v>
      </c>
      <c r="B102" s="57">
        <v>2</v>
      </c>
      <c r="C102" s="55">
        <v>1</v>
      </c>
      <c r="D102" s="53">
        <v>15</v>
      </c>
      <c r="E102" s="52"/>
    </row>
    <row r="103" spans="1:5">
      <c r="A103" s="3">
        <v>100</v>
      </c>
      <c r="B103" s="57">
        <v>2</v>
      </c>
      <c r="C103" s="55">
        <v>1</v>
      </c>
      <c r="D103" s="53">
        <v>20</v>
      </c>
      <c r="E103" s="52"/>
    </row>
    <row r="104" spans="1:5">
      <c r="A104" s="3">
        <v>101</v>
      </c>
      <c r="B104" s="57">
        <v>2</v>
      </c>
      <c r="C104" s="55">
        <v>1</v>
      </c>
      <c r="D104" s="53">
        <v>20</v>
      </c>
      <c r="E104" s="52"/>
    </row>
    <row r="105" spans="1:5">
      <c r="A105" s="3">
        <v>102</v>
      </c>
      <c r="B105" s="57">
        <v>3</v>
      </c>
      <c r="C105" s="55">
        <v>1</v>
      </c>
      <c r="D105" s="53">
        <v>30</v>
      </c>
      <c r="E105" s="52"/>
    </row>
    <row r="106" spans="1:5">
      <c r="A106" s="3">
        <v>103</v>
      </c>
      <c r="B106" s="57">
        <v>3</v>
      </c>
      <c r="C106" s="55">
        <v>1</v>
      </c>
      <c r="D106" s="53">
        <v>30</v>
      </c>
      <c r="E106" s="52"/>
    </row>
    <row r="107" spans="1:5">
      <c r="A107" s="3">
        <v>104</v>
      </c>
      <c r="B107" s="57">
        <v>4</v>
      </c>
      <c r="C107" s="55">
        <v>1</v>
      </c>
      <c r="D107" s="53">
        <v>35</v>
      </c>
      <c r="E107" s="52"/>
    </row>
    <row r="108" spans="1:5">
      <c r="A108" s="3">
        <v>105</v>
      </c>
      <c r="B108" s="57">
        <v>4</v>
      </c>
      <c r="C108" s="55">
        <v>1</v>
      </c>
      <c r="D108" s="53">
        <v>35</v>
      </c>
      <c r="E108" s="52"/>
    </row>
    <row r="109" spans="1:5">
      <c r="A109" s="3">
        <v>106</v>
      </c>
      <c r="B109" s="57">
        <v>4</v>
      </c>
      <c r="C109" s="55">
        <v>1</v>
      </c>
      <c r="D109" s="53">
        <v>35</v>
      </c>
      <c r="E109" s="52"/>
    </row>
    <row r="110" spans="1:5">
      <c r="A110" s="3">
        <v>107</v>
      </c>
      <c r="B110" s="57">
        <v>2</v>
      </c>
      <c r="C110" s="55">
        <v>1</v>
      </c>
      <c r="D110" s="53">
        <v>20</v>
      </c>
      <c r="E110" s="52"/>
    </row>
    <row r="111" spans="1:5">
      <c r="A111" s="3">
        <v>108</v>
      </c>
      <c r="B111" s="57">
        <v>2</v>
      </c>
      <c r="C111" s="55">
        <v>1</v>
      </c>
      <c r="D111" s="53">
        <v>20</v>
      </c>
      <c r="E111" s="52"/>
    </row>
    <row r="112" spans="1:5">
      <c r="A112" s="3">
        <v>109</v>
      </c>
      <c r="B112" s="57">
        <v>2</v>
      </c>
      <c r="C112" s="55">
        <v>1</v>
      </c>
      <c r="D112" s="53">
        <v>20</v>
      </c>
      <c r="E112" s="52"/>
    </row>
    <row r="113" spans="1:5">
      <c r="A113" s="3">
        <v>110</v>
      </c>
      <c r="B113" s="57">
        <v>2</v>
      </c>
      <c r="C113" s="55">
        <v>1</v>
      </c>
      <c r="D113" s="53">
        <v>20</v>
      </c>
      <c r="E113" s="52"/>
    </row>
    <row r="114" spans="1:5">
      <c r="A114" s="3">
        <v>111</v>
      </c>
      <c r="B114" s="57">
        <v>2</v>
      </c>
      <c r="C114" s="55">
        <v>1</v>
      </c>
      <c r="D114" s="53">
        <v>20</v>
      </c>
      <c r="E114" s="52"/>
    </row>
    <row r="115" spans="1:5">
      <c r="A115" s="3" t="s">
        <v>67</v>
      </c>
      <c r="B115" s="57">
        <v>386</v>
      </c>
      <c r="C115" s="55">
        <v>111</v>
      </c>
      <c r="D115" s="53">
        <v>2143</v>
      </c>
      <c r="E115" s="52"/>
    </row>
    <row r="116" spans="1:5">
      <c r="B116"/>
      <c r="C11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/>
  <dimension ref="A1:Z1120"/>
  <sheetViews>
    <sheetView zoomScale="85" zoomScaleNormal="75" zoomScalePageLayoutView="75" workbookViewId="0">
      <pane xSplit="3" ySplit="2" topLeftCell="M120" activePane="bottomRight" state="frozen"/>
      <selection pane="topRight" activeCell="C1" sqref="C1"/>
      <selection pane="bottomLeft" activeCell="A3" sqref="A3"/>
      <selection pane="bottomRight" activeCell="U3" sqref="U3:U153"/>
    </sheetView>
  </sheetViews>
  <sheetFormatPr baseColWidth="10" defaultRowHeight="15.75" outlineLevelCol="1"/>
  <cols>
    <col min="1" max="1" width="12.125" bestFit="1" customWidth="1"/>
    <col min="3" max="3" width="12.875" style="3" customWidth="1"/>
    <col min="4" max="4" width="7.375" style="3" customWidth="1"/>
    <col min="5" max="5" width="13.375" bestFit="1" customWidth="1"/>
    <col min="6" max="6" width="23.5" customWidth="1" outlineLevel="1"/>
    <col min="7" max="7" width="13.875" customWidth="1" outlineLevel="1"/>
    <col min="8" max="8" width="15.125" customWidth="1"/>
    <col min="9" max="9" width="24.875" bestFit="1" customWidth="1"/>
    <col min="10" max="10" width="12.125" bestFit="1" customWidth="1"/>
    <col min="11" max="11" width="12.625" bestFit="1" customWidth="1"/>
    <col min="12" max="12" width="29.375" bestFit="1" customWidth="1"/>
    <col min="13" max="13" width="15.875" customWidth="1"/>
    <col min="14" max="14" width="13.875" customWidth="1"/>
    <col min="15" max="15" width="11.625" customWidth="1"/>
    <col min="16" max="16" width="17.5" bestFit="1" customWidth="1"/>
    <col min="17" max="17" width="14.875" bestFit="1" customWidth="1"/>
    <col min="18" max="18" width="16" bestFit="1" customWidth="1"/>
    <col min="20" max="20" width="12.875" bestFit="1" customWidth="1" outlineLevel="1"/>
    <col min="22" max="23" width="16.375" customWidth="1"/>
    <col min="24" max="24" width="12.125" customWidth="1"/>
    <col min="25" max="25" width="19.125" bestFit="1" customWidth="1"/>
    <col min="26" max="26" width="19.875" bestFit="1" customWidth="1"/>
  </cols>
  <sheetData>
    <row r="1" spans="1:26" ht="18.75">
      <c r="A1" s="62" t="s">
        <v>35</v>
      </c>
      <c r="B1" s="62"/>
      <c r="C1" s="62"/>
      <c r="D1" s="62" t="s">
        <v>36</v>
      </c>
      <c r="E1" s="62"/>
      <c r="F1" s="62"/>
      <c r="G1" s="62"/>
      <c r="H1" s="62"/>
      <c r="I1" s="62"/>
      <c r="J1" s="62" t="s">
        <v>37</v>
      </c>
      <c r="K1" s="62"/>
      <c r="L1" s="62"/>
      <c r="M1" s="62"/>
      <c r="N1" s="62" t="s">
        <v>38</v>
      </c>
      <c r="O1" s="62"/>
      <c r="P1" s="62"/>
      <c r="Q1" s="62" t="s">
        <v>14</v>
      </c>
      <c r="R1" s="62"/>
      <c r="S1" s="62"/>
      <c r="T1" s="38" t="s">
        <v>43</v>
      </c>
    </row>
    <row r="2" spans="1:26">
      <c r="A2" s="14" t="s">
        <v>33</v>
      </c>
      <c r="B2" s="15" t="s">
        <v>0</v>
      </c>
      <c r="C2" s="16" t="s">
        <v>3</v>
      </c>
      <c r="D2" s="16" t="s">
        <v>27</v>
      </c>
      <c r="E2" s="15" t="s">
        <v>4</v>
      </c>
      <c r="F2" s="15" t="s">
        <v>2</v>
      </c>
      <c r="G2" s="15" t="s">
        <v>28</v>
      </c>
      <c r="H2" s="15" t="s">
        <v>5</v>
      </c>
      <c r="I2" s="15" t="s">
        <v>6</v>
      </c>
      <c r="J2" s="15" t="s">
        <v>7</v>
      </c>
      <c r="K2" s="29" t="s">
        <v>8</v>
      </c>
      <c r="L2" s="29" t="s">
        <v>9</v>
      </c>
      <c r="M2" s="15" t="s">
        <v>10</v>
      </c>
      <c r="N2" s="15" t="s">
        <v>11</v>
      </c>
      <c r="O2" s="15" t="s">
        <v>12</v>
      </c>
      <c r="P2" s="15" t="s">
        <v>13</v>
      </c>
      <c r="Q2" s="15" t="s">
        <v>14</v>
      </c>
      <c r="R2" s="15" t="s">
        <v>15</v>
      </c>
      <c r="S2" s="15" t="s">
        <v>19</v>
      </c>
      <c r="T2" s="29" t="s">
        <v>42</v>
      </c>
      <c r="U2" s="29" t="s">
        <v>45</v>
      </c>
      <c r="V2" s="14"/>
      <c r="W2" s="14"/>
      <c r="X2" s="14"/>
      <c r="Y2" s="30" t="s">
        <v>46</v>
      </c>
      <c r="Z2" s="30" t="s">
        <v>53</v>
      </c>
    </row>
    <row r="3" spans="1:26">
      <c r="A3" s="17" t="str">
        <f>VLOOKUP($B3,DONNEES!$A$1:$B$11,2,FALSE)</f>
        <v>NANCY</v>
      </c>
      <c r="B3" s="18" t="s">
        <v>57</v>
      </c>
      <c r="C3" s="19" t="s">
        <v>31</v>
      </c>
      <c r="D3" s="20" t="s">
        <v>31</v>
      </c>
      <c r="E3" s="18" t="s">
        <v>31</v>
      </c>
      <c r="F3" s="18" t="s">
        <v>31</v>
      </c>
      <c r="G3" s="18" t="s">
        <v>31</v>
      </c>
      <c r="H3" s="21" t="s">
        <v>31</v>
      </c>
      <c r="I3" s="18" t="s">
        <v>31</v>
      </c>
      <c r="J3" s="18" t="s">
        <v>31</v>
      </c>
      <c r="K3" s="18" t="s">
        <v>31</v>
      </c>
      <c r="L3" s="22" t="s">
        <v>31</v>
      </c>
      <c r="M3" s="23" t="s">
        <v>31</v>
      </c>
      <c r="N3" s="18" t="s">
        <v>18</v>
      </c>
      <c r="O3" s="18"/>
      <c r="P3" s="18" t="str">
        <f t="shared" ref="P3:P153" si="0">IF(AND(N3&gt;"0",O3="Conso 2 et 3"),"DUO B2I",IF(AND(N3&gt;"0",O3="Conso 1"),"DUO B1",IF(O3="Conso 2 et 3","SOLO B2I",IF(O3="Conso 1","SOLO B1",IF(N3="Elec concurrent","SOLO R",IF(N3="Elec EDF","SOLO S","0"))))))</f>
        <v>SOLO S</v>
      </c>
      <c r="Q3" s="18" t="s">
        <v>26</v>
      </c>
      <c r="R3" s="18"/>
      <c r="S3" s="18">
        <f t="shared" ref="S3:S34" si="1">IF(Q3&lt;&gt;"OK",0,IF(P3="DUO B2I",4,IF(P3="DUO B1",3,IF(P3="SOLO B2I",2,IF(P3="SOLO B1",1,IF(P3="SOLO R",2,IF(P3="SOLO S",1,0)))))))</f>
        <v>1</v>
      </c>
      <c r="T3" s="28">
        <f>VLOOKUP(CLIENTS[[#This Row],[VALEUR]],DONNEES!$D$1:$E$7,2,FALSE)</f>
        <v>5</v>
      </c>
      <c r="U3" s="36">
        <v>1</v>
      </c>
      <c r="V3" s="36"/>
      <c r="W3" s="50">
        <f ca="1">SUM(OFFSET(T2,1,0,80))</f>
        <v>1550</v>
      </c>
      <c r="X3" s="36"/>
      <c r="Y3" t="s">
        <v>47</v>
      </c>
      <c r="Z3">
        <v>0</v>
      </c>
    </row>
    <row r="4" spans="1:26">
      <c r="A4" s="17" t="str">
        <f>VLOOKUP($B4,DONNEES!$A$1:$B$11,2,FALSE)</f>
        <v>NANCY</v>
      </c>
      <c r="B4" s="18" t="s">
        <v>57</v>
      </c>
      <c r="C4" s="19" t="s">
        <v>31</v>
      </c>
      <c r="D4" s="20" t="s">
        <v>31</v>
      </c>
      <c r="E4" s="18" t="s">
        <v>31</v>
      </c>
      <c r="F4" s="18" t="s">
        <v>31</v>
      </c>
      <c r="G4" s="18" t="s">
        <v>31</v>
      </c>
      <c r="H4" s="21" t="s">
        <v>31</v>
      </c>
      <c r="I4" s="18" t="s">
        <v>31</v>
      </c>
      <c r="J4" s="18" t="s">
        <v>31</v>
      </c>
      <c r="K4" s="18" t="s">
        <v>31</v>
      </c>
      <c r="L4" s="22" t="s">
        <v>31</v>
      </c>
      <c r="M4" s="23" t="s">
        <v>31</v>
      </c>
      <c r="N4" s="18" t="s">
        <v>1</v>
      </c>
      <c r="O4" s="18"/>
      <c r="P4" s="18" t="str">
        <f t="shared" si="0"/>
        <v>SOLO R</v>
      </c>
      <c r="Q4" s="18" t="s">
        <v>26</v>
      </c>
      <c r="R4" s="18"/>
      <c r="S4" s="18">
        <f t="shared" si="1"/>
        <v>2</v>
      </c>
      <c r="T4" s="28">
        <f>VLOOKUP(CLIENTS[[#This Row],[VALEUR]],DONNEES!$D$1:$E$7,2,FALSE)</f>
        <v>10</v>
      </c>
      <c r="U4" s="36">
        <v>2</v>
      </c>
      <c r="V4" s="36"/>
      <c r="W4" s="36" t="str">
        <f ca="1">_xlfn.FORMULATEXT(W3)</f>
        <v>=SOMME(DECALER(T2;1;0;80))</v>
      </c>
      <c r="X4" s="36"/>
      <c r="Y4" t="s">
        <v>48</v>
      </c>
      <c r="Z4">
        <v>81</v>
      </c>
    </row>
    <row r="5" spans="1:26">
      <c r="A5" s="17" t="str">
        <f>VLOOKUP($B5,DONNEES!$A$1:$B$11,2,FALSE)</f>
        <v>NANCY</v>
      </c>
      <c r="B5" s="18" t="s">
        <v>57</v>
      </c>
      <c r="C5" s="19" t="s">
        <v>31</v>
      </c>
      <c r="D5" s="20" t="s">
        <v>31</v>
      </c>
      <c r="E5" s="18" t="s">
        <v>31</v>
      </c>
      <c r="F5" s="18" t="s">
        <v>31</v>
      </c>
      <c r="G5" s="18" t="s">
        <v>31</v>
      </c>
      <c r="H5" s="21" t="s">
        <v>31</v>
      </c>
      <c r="I5" s="18" t="s">
        <v>31</v>
      </c>
      <c r="J5" s="18" t="s">
        <v>31</v>
      </c>
      <c r="K5" s="18" t="s">
        <v>31</v>
      </c>
      <c r="L5" s="22" t="s">
        <v>31</v>
      </c>
      <c r="M5" s="23" t="s">
        <v>31</v>
      </c>
      <c r="N5" s="18" t="s">
        <v>1</v>
      </c>
      <c r="O5" s="18" t="s">
        <v>16</v>
      </c>
      <c r="P5" s="18" t="str">
        <f t="shared" si="0"/>
        <v>DUO B1</v>
      </c>
      <c r="Q5" s="18" t="s">
        <v>26</v>
      </c>
      <c r="R5" s="18"/>
      <c r="S5" s="18">
        <f t="shared" si="1"/>
        <v>3</v>
      </c>
      <c r="T5" s="28">
        <f>VLOOKUP(CLIENTS[[#This Row],[VALEUR]],DONNEES!$D$1:$E$7,2,FALSE)</f>
        <v>15</v>
      </c>
      <c r="U5" s="36">
        <v>3</v>
      </c>
      <c r="V5" s="36"/>
      <c r="W5" s="36" t="s">
        <v>75</v>
      </c>
      <c r="X5" s="36"/>
      <c r="Y5" t="s">
        <v>49</v>
      </c>
      <c r="Z5">
        <v>101</v>
      </c>
    </row>
    <row r="6" spans="1:26">
      <c r="A6" s="17" t="str">
        <f>VLOOKUP($B6,DONNEES!$A$1:$B$11,2,FALSE)</f>
        <v>NANCY</v>
      </c>
      <c r="B6" s="18" t="s">
        <v>57</v>
      </c>
      <c r="C6" s="19" t="s">
        <v>31</v>
      </c>
      <c r="D6" s="20" t="s">
        <v>31</v>
      </c>
      <c r="E6" s="18" t="s">
        <v>31</v>
      </c>
      <c r="F6" s="18" t="s">
        <v>31</v>
      </c>
      <c r="G6" s="18" t="s">
        <v>31</v>
      </c>
      <c r="H6" s="21" t="s">
        <v>31</v>
      </c>
      <c r="I6" s="18" t="s">
        <v>31</v>
      </c>
      <c r="J6" s="18" t="s">
        <v>31</v>
      </c>
      <c r="K6" s="18" t="s">
        <v>31</v>
      </c>
      <c r="L6" s="22" t="s">
        <v>31</v>
      </c>
      <c r="M6" s="23" t="s">
        <v>31</v>
      </c>
      <c r="N6" s="18" t="s">
        <v>18</v>
      </c>
      <c r="O6" s="18" t="s">
        <v>17</v>
      </c>
      <c r="P6" s="18" t="str">
        <f t="shared" si="0"/>
        <v>DUO B2I</v>
      </c>
      <c r="Q6" s="18" t="s">
        <v>26</v>
      </c>
      <c r="R6" s="18"/>
      <c r="S6" s="18">
        <f t="shared" si="1"/>
        <v>4</v>
      </c>
      <c r="T6" s="28">
        <f>VLOOKUP(CLIENTS[[#This Row],[VALEUR]],DONNEES!$D$1:$E$7,2,FALSE)</f>
        <v>20</v>
      </c>
      <c r="U6" s="36">
        <v>4</v>
      </c>
      <c r="V6" s="36"/>
      <c r="W6" s="36"/>
      <c r="X6" s="36"/>
    </row>
    <row r="7" spans="1:26">
      <c r="A7" s="17" t="str">
        <f>VLOOKUP($B7,DONNEES!$A$1:$B$11,2,FALSE)</f>
        <v>NANCY</v>
      </c>
      <c r="B7" s="18" t="s">
        <v>57</v>
      </c>
      <c r="C7" s="19" t="s">
        <v>31</v>
      </c>
      <c r="D7" s="20" t="s">
        <v>31</v>
      </c>
      <c r="E7" s="18" t="s">
        <v>31</v>
      </c>
      <c r="F7" s="18" t="s">
        <v>31</v>
      </c>
      <c r="G7" s="18" t="s">
        <v>31</v>
      </c>
      <c r="H7" s="21" t="s">
        <v>31</v>
      </c>
      <c r="I7" s="18" t="s">
        <v>31</v>
      </c>
      <c r="J7" s="18" t="s">
        <v>31</v>
      </c>
      <c r="K7" s="18" t="s">
        <v>31</v>
      </c>
      <c r="L7" s="22" t="s">
        <v>31</v>
      </c>
      <c r="M7" s="23" t="s">
        <v>31</v>
      </c>
      <c r="N7" s="18" t="s">
        <v>18</v>
      </c>
      <c r="O7" s="18" t="s">
        <v>17</v>
      </c>
      <c r="P7" s="18" t="str">
        <f t="shared" ref="P7" si="2">IF(AND(N7&gt;"0",O7="Conso 2 et 3"),"DUO B2I",IF(AND(N7&gt;"0",O7="Conso 1"),"DUO B1",IF(O7="Conso 2 et 3","SOLO B2I",IF(O7="Conso 1","SOLO B1",IF(N7="Elec concurrent","SOLO R",IF(N7="Elec EDF","SOLO S","0"))))))</f>
        <v>DUO B2I</v>
      </c>
      <c r="Q7" s="18" t="s">
        <v>39</v>
      </c>
      <c r="R7" s="18"/>
      <c r="S7" s="18">
        <f t="shared" si="1"/>
        <v>0</v>
      </c>
      <c r="T7" s="28">
        <f>VLOOKUP(CLIENTS[[#This Row],[VALEUR]],DONNEES!$D$1:$E$7,2,FALSE)</f>
        <v>0</v>
      </c>
      <c r="U7" s="36">
        <v>5</v>
      </c>
      <c r="V7" s="36"/>
      <c r="W7" s="36"/>
      <c r="X7" s="36"/>
    </row>
    <row r="8" spans="1:26">
      <c r="A8" s="17" t="str">
        <f>VLOOKUP($B8,DONNEES!$A$1:$B$11,2,FALSE)</f>
        <v>NANCY</v>
      </c>
      <c r="B8" s="18" t="s">
        <v>57</v>
      </c>
      <c r="C8" s="19" t="s">
        <v>31</v>
      </c>
      <c r="D8" s="20" t="s">
        <v>31</v>
      </c>
      <c r="E8" s="18" t="s">
        <v>31</v>
      </c>
      <c r="F8" s="18" t="s">
        <v>31</v>
      </c>
      <c r="G8" s="18" t="s">
        <v>31</v>
      </c>
      <c r="H8" s="21" t="s">
        <v>31</v>
      </c>
      <c r="I8" s="18" t="s">
        <v>31</v>
      </c>
      <c r="J8" s="18" t="s">
        <v>31</v>
      </c>
      <c r="K8" s="18" t="s">
        <v>31</v>
      </c>
      <c r="L8" s="22" t="s">
        <v>31</v>
      </c>
      <c r="M8" s="23" t="s">
        <v>31</v>
      </c>
      <c r="N8" s="18" t="s">
        <v>1</v>
      </c>
      <c r="O8" s="18" t="s">
        <v>17</v>
      </c>
      <c r="P8" s="18" t="str">
        <f t="shared" si="0"/>
        <v>DUO B2I</v>
      </c>
      <c r="Q8" s="18" t="s">
        <v>26</v>
      </c>
      <c r="R8" s="18"/>
      <c r="S8" s="18">
        <f t="shared" si="1"/>
        <v>4</v>
      </c>
      <c r="T8" s="28">
        <f>VLOOKUP(CLIENTS[[#This Row],[VALEUR]],DONNEES!$D$1:$E$7,2,FALSE)</f>
        <v>20</v>
      </c>
      <c r="U8" s="36">
        <v>6</v>
      </c>
      <c r="V8" s="36"/>
      <c r="W8" s="36"/>
      <c r="X8" s="36"/>
    </row>
    <row r="9" spans="1:26">
      <c r="A9" s="17" t="str">
        <f>VLOOKUP($B9,DONNEES!$A$1:$B$11,2,FALSE)</f>
        <v>NANCY</v>
      </c>
      <c r="B9" s="18" t="s">
        <v>57</v>
      </c>
      <c r="C9" s="19" t="s">
        <v>31</v>
      </c>
      <c r="D9" s="20" t="s">
        <v>31</v>
      </c>
      <c r="E9" s="18" t="s">
        <v>31</v>
      </c>
      <c r="F9" s="18" t="s">
        <v>31</v>
      </c>
      <c r="G9" s="18" t="s">
        <v>31</v>
      </c>
      <c r="H9" s="21" t="s">
        <v>31</v>
      </c>
      <c r="I9" s="18" t="s">
        <v>31</v>
      </c>
      <c r="J9" s="18" t="s">
        <v>31</v>
      </c>
      <c r="K9" s="18" t="s">
        <v>31</v>
      </c>
      <c r="L9" s="22" t="s">
        <v>31</v>
      </c>
      <c r="M9" s="23" t="s">
        <v>31</v>
      </c>
      <c r="N9" s="18" t="s">
        <v>1</v>
      </c>
      <c r="O9" s="18" t="s">
        <v>17</v>
      </c>
      <c r="P9" s="18" t="str">
        <f t="shared" ref="P9:P10" si="3">IF(AND(N9&gt;"0",O9="Conso 2 et 3"),"DUO B2I",IF(AND(N9&gt;"0",O9="Conso 1"),"DUO B1",IF(O9="Conso 2 et 3","SOLO B2I",IF(O9="Conso 1","SOLO B1",IF(N9="Elec concurrent","SOLO R",IF(N9="Elec EDF","SOLO S","0"))))))</f>
        <v>DUO B2I</v>
      </c>
      <c r="Q9" s="18" t="s">
        <v>26</v>
      </c>
      <c r="R9" s="18"/>
      <c r="S9" s="18">
        <f t="shared" si="1"/>
        <v>4</v>
      </c>
      <c r="T9" s="28">
        <f>VLOOKUP(CLIENTS[[#This Row],[VALEUR]],DONNEES!$D$1:$E$7,2,FALSE)</f>
        <v>20</v>
      </c>
      <c r="U9" s="36">
        <v>7</v>
      </c>
      <c r="V9" s="36"/>
      <c r="W9" s="36"/>
      <c r="X9" s="36"/>
    </row>
    <row r="10" spans="1:26">
      <c r="A10" s="17" t="str">
        <f>VLOOKUP($B10,DONNEES!$A$1:$B$11,2,FALSE)</f>
        <v>NANCY</v>
      </c>
      <c r="B10" s="18" t="s">
        <v>57</v>
      </c>
      <c r="C10" s="19" t="s">
        <v>31</v>
      </c>
      <c r="D10" s="20" t="s">
        <v>31</v>
      </c>
      <c r="E10" s="18" t="s">
        <v>31</v>
      </c>
      <c r="F10" s="18" t="s">
        <v>31</v>
      </c>
      <c r="G10" s="18" t="s">
        <v>31</v>
      </c>
      <c r="H10" s="21" t="s">
        <v>31</v>
      </c>
      <c r="I10" s="18" t="s">
        <v>31</v>
      </c>
      <c r="J10" s="18" t="s">
        <v>31</v>
      </c>
      <c r="K10" s="18" t="s">
        <v>31</v>
      </c>
      <c r="L10" s="22" t="s">
        <v>31</v>
      </c>
      <c r="M10" s="23" t="s">
        <v>31</v>
      </c>
      <c r="N10" s="18" t="s">
        <v>1</v>
      </c>
      <c r="O10" s="18" t="s">
        <v>17</v>
      </c>
      <c r="P10" s="18" t="str">
        <f t="shared" si="3"/>
        <v>DUO B2I</v>
      </c>
      <c r="Q10" s="18" t="s">
        <v>26</v>
      </c>
      <c r="R10" s="18"/>
      <c r="S10" s="18">
        <f t="shared" si="1"/>
        <v>4</v>
      </c>
      <c r="T10" s="28">
        <f>VLOOKUP(CLIENTS[[#This Row],[VALEUR]],DONNEES!$D$1:$E$7,2,FALSE)</f>
        <v>20</v>
      </c>
      <c r="U10" s="36">
        <v>8</v>
      </c>
      <c r="V10" s="36"/>
      <c r="W10" s="36"/>
      <c r="X10" s="36"/>
    </row>
    <row r="11" spans="1:26">
      <c r="A11" s="17" t="str">
        <f>VLOOKUP($B11,DONNEES!$A$1:$B$11,2,FALSE)</f>
        <v>NANCY</v>
      </c>
      <c r="B11" s="18" t="s">
        <v>57</v>
      </c>
      <c r="C11" s="19" t="s">
        <v>31</v>
      </c>
      <c r="D11" s="20" t="s">
        <v>31</v>
      </c>
      <c r="E11" s="18" t="s">
        <v>31</v>
      </c>
      <c r="F11" s="18" t="s">
        <v>31</v>
      </c>
      <c r="G11" s="18" t="s">
        <v>31</v>
      </c>
      <c r="H11" s="21" t="s">
        <v>31</v>
      </c>
      <c r="I11" s="18" t="s">
        <v>31</v>
      </c>
      <c r="J11" s="18" t="s">
        <v>31</v>
      </c>
      <c r="K11" s="18" t="s">
        <v>31</v>
      </c>
      <c r="L11" s="22" t="s">
        <v>31</v>
      </c>
      <c r="M11" s="23" t="s">
        <v>31</v>
      </c>
      <c r="N11" s="18" t="s">
        <v>1</v>
      </c>
      <c r="O11" s="18" t="s">
        <v>17</v>
      </c>
      <c r="P11" s="18" t="str">
        <f t="shared" ref="P11:P74" si="4">IF(AND(N11&gt;"0",O11="Conso 2 et 3"),"DUO B2I",IF(AND(N11&gt;"0",O11="Conso 1"),"DUO B1",IF(O11="Conso 2 et 3","SOLO B2I",IF(O11="Conso 1","SOLO B1",IF(N11="Elec concurrent","SOLO R",IF(N11="Elec EDF","SOLO S","0"))))))</f>
        <v>DUO B2I</v>
      </c>
      <c r="Q11" s="18" t="s">
        <v>26</v>
      </c>
      <c r="R11" s="18"/>
      <c r="S11" s="18">
        <f t="shared" si="1"/>
        <v>4</v>
      </c>
      <c r="T11" s="28">
        <f>VLOOKUP(CLIENTS[[#This Row],[VALEUR]],DONNEES!$D$1:$E$7,2,FALSE)</f>
        <v>20</v>
      </c>
      <c r="U11" s="36">
        <v>9</v>
      </c>
      <c r="V11" s="36"/>
      <c r="W11" s="36"/>
      <c r="X11" s="36"/>
    </row>
    <row r="12" spans="1:26">
      <c r="A12" s="17" t="str">
        <f>VLOOKUP($B12,DONNEES!$A$1:$B$11,2,FALSE)</f>
        <v>NANCY</v>
      </c>
      <c r="B12" s="18" t="s">
        <v>57</v>
      </c>
      <c r="C12" s="19" t="s">
        <v>31</v>
      </c>
      <c r="D12" s="20" t="s">
        <v>31</v>
      </c>
      <c r="E12" s="18" t="s">
        <v>31</v>
      </c>
      <c r="F12" s="18" t="s">
        <v>31</v>
      </c>
      <c r="G12" s="18" t="s">
        <v>31</v>
      </c>
      <c r="H12" s="21" t="s">
        <v>31</v>
      </c>
      <c r="I12" s="18" t="s">
        <v>31</v>
      </c>
      <c r="J12" s="18" t="s">
        <v>31</v>
      </c>
      <c r="K12" s="18" t="s">
        <v>31</v>
      </c>
      <c r="L12" s="22" t="s">
        <v>31</v>
      </c>
      <c r="M12" s="23" t="s">
        <v>31</v>
      </c>
      <c r="N12" s="18" t="s">
        <v>1</v>
      </c>
      <c r="O12" s="18" t="s">
        <v>17</v>
      </c>
      <c r="P12" s="18" t="str">
        <f t="shared" si="4"/>
        <v>DUO B2I</v>
      </c>
      <c r="Q12" s="18" t="s">
        <v>26</v>
      </c>
      <c r="R12" s="18"/>
      <c r="S12" s="18">
        <f t="shared" si="1"/>
        <v>4</v>
      </c>
      <c r="T12" s="28">
        <f>VLOOKUP(CLIENTS[[#This Row],[VALEUR]],DONNEES!$D$1:$E$7,2,FALSE)</f>
        <v>20</v>
      </c>
      <c r="U12" s="36">
        <v>10</v>
      </c>
      <c r="V12" s="36"/>
      <c r="W12" s="36"/>
      <c r="X12" s="36"/>
    </row>
    <row r="13" spans="1:26">
      <c r="A13" s="17" t="str">
        <f>VLOOKUP($B13,DONNEES!$A$1:$B$11,2,FALSE)</f>
        <v>NANCY</v>
      </c>
      <c r="B13" s="18" t="s">
        <v>57</v>
      </c>
      <c r="C13" s="19" t="s">
        <v>31</v>
      </c>
      <c r="D13" s="20" t="s">
        <v>31</v>
      </c>
      <c r="E13" s="18" t="s">
        <v>31</v>
      </c>
      <c r="F13" s="18" t="s">
        <v>31</v>
      </c>
      <c r="G13" s="18" t="s">
        <v>31</v>
      </c>
      <c r="H13" s="21" t="s">
        <v>31</v>
      </c>
      <c r="I13" s="18" t="s">
        <v>31</v>
      </c>
      <c r="J13" s="18" t="s">
        <v>31</v>
      </c>
      <c r="K13" s="18" t="s">
        <v>31</v>
      </c>
      <c r="L13" s="22" t="s">
        <v>31</v>
      </c>
      <c r="M13" s="23" t="s">
        <v>31</v>
      </c>
      <c r="N13" s="18" t="s">
        <v>1</v>
      </c>
      <c r="O13" s="18" t="s">
        <v>17</v>
      </c>
      <c r="P13" s="18" t="str">
        <f t="shared" si="4"/>
        <v>DUO B2I</v>
      </c>
      <c r="Q13" s="18" t="s">
        <v>26</v>
      </c>
      <c r="R13" s="18"/>
      <c r="S13" s="18">
        <f t="shared" si="1"/>
        <v>4</v>
      </c>
      <c r="T13" s="28">
        <f>VLOOKUP(CLIENTS[[#This Row],[VALEUR]],DONNEES!$D$1:$E$7,2,FALSE)</f>
        <v>20</v>
      </c>
      <c r="U13" s="36">
        <v>11</v>
      </c>
      <c r="V13" s="36"/>
      <c r="W13" s="36"/>
      <c r="X13" s="36"/>
    </row>
    <row r="14" spans="1:26">
      <c r="A14" s="17" t="str">
        <f>VLOOKUP($B14,DONNEES!$A$1:$B$11,2,FALSE)</f>
        <v>NANCY</v>
      </c>
      <c r="B14" s="18" t="s">
        <v>57</v>
      </c>
      <c r="C14" s="19" t="s">
        <v>31</v>
      </c>
      <c r="D14" s="20" t="s">
        <v>31</v>
      </c>
      <c r="E14" s="18" t="s">
        <v>31</v>
      </c>
      <c r="F14" s="18" t="s">
        <v>31</v>
      </c>
      <c r="G14" s="18" t="s">
        <v>31</v>
      </c>
      <c r="H14" s="21" t="s">
        <v>31</v>
      </c>
      <c r="I14" s="18" t="s">
        <v>31</v>
      </c>
      <c r="J14" s="18" t="s">
        <v>31</v>
      </c>
      <c r="K14" s="18" t="s">
        <v>31</v>
      </c>
      <c r="L14" s="22" t="s">
        <v>31</v>
      </c>
      <c r="M14" s="23" t="s">
        <v>31</v>
      </c>
      <c r="N14" s="18" t="s">
        <v>1</v>
      </c>
      <c r="O14" s="18" t="s">
        <v>17</v>
      </c>
      <c r="P14" s="18" t="str">
        <f t="shared" si="4"/>
        <v>DUO B2I</v>
      </c>
      <c r="Q14" s="18" t="s">
        <v>26</v>
      </c>
      <c r="R14" s="18"/>
      <c r="S14" s="18">
        <f t="shared" si="1"/>
        <v>4</v>
      </c>
      <c r="T14" s="28">
        <f>VLOOKUP(CLIENTS[[#This Row],[VALEUR]],DONNEES!$D$1:$E$7,2,FALSE)</f>
        <v>20</v>
      </c>
      <c r="U14" s="36">
        <v>12</v>
      </c>
      <c r="V14" s="36"/>
      <c r="W14" s="36"/>
      <c r="X14" s="36"/>
    </row>
    <row r="15" spans="1:26">
      <c r="A15" s="17" t="str">
        <f>VLOOKUP($B15,DONNEES!$A$1:$B$11,2,FALSE)</f>
        <v>NANCY</v>
      </c>
      <c r="B15" s="18" t="s">
        <v>57</v>
      </c>
      <c r="C15" s="19" t="s">
        <v>31</v>
      </c>
      <c r="D15" s="20" t="s">
        <v>31</v>
      </c>
      <c r="E15" s="18" t="s">
        <v>31</v>
      </c>
      <c r="F15" s="18" t="s">
        <v>31</v>
      </c>
      <c r="G15" s="18" t="s">
        <v>31</v>
      </c>
      <c r="H15" s="21" t="s">
        <v>31</v>
      </c>
      <c r="I15" s="18" t="s">
        <v>31</v>
      </c>
      <c r="J15" s="18" t="s">
        <v>31</v>
      </c>
      <c r="K15" s="18" t="s">
        <v>31</v>
      </c>
      <c r="L15" s="22" t="s">
        <v>31</v>
      </c>
      <c r="M15" s="23" t="s">
        <v>31</v>
      </c>
      <c r="N15" s="18" t="s">
        <v>1</v>
      </c>
      <c r="O15" s="18" t="s">
        <v>17</v>
      </c>
      <c r="P15" s="18" t="str">
        <f t="shared" si="4"/>
        <v>DUO B2I</v>
      </c>
      <c r="Q15" s="18" t="s">
        <v>26</v>
      </c>
      <c r="R15" s="18"/>
      <c r="S15" s="18">
        <f t="shared" si="1"/>
        <v>4</v>
      </c>
      <c r="T15" s="28">
        <f>VLOOKUP(CLIENTS[[#This Row],[VALEUR]],DONNEES!$D$1:$E$7,2,FALSE)</f>
        <v>20</v>
      </c>
      <c r="U15" s="36">
        <v>13</v>
      </c>
      <c r="V15" s="36"/>
      <c r="W15" s="36"/>
      <c r="X15" s="36"/>
    </row>
    <row r="16" spans="1:26">
      <c r="A16" s="17" t="str">
        <f>VLOOKUP($B16,DONNEES!$A$1:$B$11,2,FALSE)</f>
        <v>NANCY</v>
      </c>
      <c r="B16" s="18" t="s">
        <v>57</v>
      </c>
      <c r="C16" s="19" t="s">
        <v>31</v>
      </c>
      <c r="D16" s="20" t="s">
        <v>31</v>
      </c>
      <c r="E16" s="18" t="s">
        <v>31</v>
      </c>
      <c r="F16" s="18" t="s">
        <v>31</v>
      </c>
      <c r="G16" s="18" t="s">
        <v>31</v>
      </c>
      <c r="H16" s="21" t="s">
        <v>31</v>
      </c>
      <c r="I16" s="18" t="s">
        <v>31</v>
      </c>
      <c r="J16" s="18" t="s">
        <v>31</v>
      </c>
      <c r="K16" s="18" t="s">
        <v>31</v>
      </c>
      <c r="L16" s="22" t="s">
        <v>31</v>
      </c>
      <c r="M16" s="23" t="s">
        <v>31</v>
      </c>
      <c r="N16" s="18" t="s">
        <v>1</v>
      </c>
      <c r="O16" s="18" t="s">
        <v>17</v>
      </c>
      <c r="P16" s="18" t="str">
        <f t="shared" si="4"/>
        <v>DUO B2I</v>
      </c>
      <c r="Q16" s="18" t="s">
        <v>26</v>
      </c>
      <c r="R16" s="18"/>
      <c r="S16" s="18">
        <f t="shared" si="1"/>
        <v>4</v>
      </c>
      <c r="T16" s="28">
        <f>VLOOKUP(CLIENTS[[#This Row],[VALEUR]],DONNEES!$D$1:$E$7,2,FALSE)</f>
        <v>20</v>
      </c>
      <c r="U16" s="36">
        <v>14</v>
      </c>
      <c r="V16" s="36"/>
      <c r="W16" s="36"/>
      <c r="X16" s="36"/>
    </row>
    <row r="17" spans="1:24">
      <c r="A17" s="17" t="str">
        <f>VLOOKUP($B17,DONNEES!$A$1:$B$11,2,FALSE)</f>
        <v>NANCY</v>
      </c>
      <c r="B17" s="18" t="s">
        <v>57</v>
      </c>
      <c r="C17" s="19" t="s">
        <v>31</v>
      </c>
      <c r="D17" s="20" t="s">
        <v>31</v>
      </c>
      <c r="E17" s="18" t="s">
        <v>31</v>
      </c>
      <c r="F17" s="18" t="s">
        <v>31</v>
      </c>
      <c r="G17" s="18" t="s">
        <v>31</v>
      </c>
      <c r="H17" s="21" t="s">
        <v>31</v>
      </c>
      <c r="I17" s="18" t="s">
        <v>31</v>
      </c>
      <c r="J17" s="18" t="s">
        <v>31</v>
      </c>
      <c r="K17" s="18" t="s">
        <v>31</v>
      </c>
      <c r="L17" s="22" t="s">
        <v>31</v>
      </c>
      <c r="M17" s="23" t="s">
        <v>31</v>
      </c>
      <c r="N17" s="18" t="s">
        <v>1</v>
      </c>
      <c r="O17" s="18" t="s">
        <v>17</v>
      </c>
      <c r="P17" s="18" t="str">
        <f t="shared" si="4"/>
        <v>DUO B2I</v>
      </c>
      <c r="Q17" s="18" t="s">
        <v>26</v>
      </c>
      <c r="R17" s="18"/>
      <c r="S17" s="18">
        <f t="shared" si="1"/>
        <v>4</v>
      </c>
      <c r="T17" s="28">
        <f>VLOOKUP(CLIENTS[[#This Row],[VALEUR]],DONNEES!$D$1:$E$7,2,FALSE)</f>
        <v>20</v>
      </c>
      <c r="U17" s="36">
        <v>15</v>
      </c>
      <c r="V17" s="36"/>
      <c r="W17" s="36"/>
      <c r="X17" s="36"/>
    </row>
    <row r="18" spans="1:24">
      <c r="A18" s="17" t="str">
        <f>VLOOKUP($B18,DONNEES!$A$1:$B$11,2,FALSE)</f>
        <v>NANCY</v>
      </c>
      <c r="B18" s="18" t="s">
        <v>57</v>
      </c>
      <c r="C18" s="19" t="s">
        <v>31</v>
      </c>
      <c r="D18" s="20" t="s">
        <v>31</v>
      </c>
      <c r="E18" s="18" t="s">
        <v>31</v>
      </c>
      <c r="F18" s="18" t="s">
        <v>31</v>
      </c>
      <c r="G18" s="18" t="s">
        <v>31</v>
      </c>
      <c r="H18" s="21" t="s">
        <v>31</v>
      </c>
      <c r="I18" s="18" t="s">
        <v>31</v>
      </c>
      <c r="J18" s="18" t="s">
        <v>31</v>
      </c>
      <c r="K18" s="18" t="s">
        <v>31</v>
      </c>
      <c r="L18" s="22" t="s">
        <v>31</v>
      </c>
      <c r="M18" s="23" t="s">
        <v>31</v>
      </c>
      <c r="N18" s="18" t="s">
        <v>1</v>
      </c>
      <c r="O18" s="18" t="s">
        <v>17</v>
      </c>
      <c r="P18" s="18" t="str">
        <f t="shared" si="4"/>
        <v>DUO B2I</v>
      </c>
      <c r="Q18" s="18" t="s">
        <v>26</v>
      </c>
      <c r="R18" s="18"/>
      <c r="S18" s="18">
        <f t="shared" si="1"/>
        <v>4</v>
      </c>
      <c r="T18" s="28">
        <f>VLOOKUP(CLIENTS[[#This Row],[VALEUR]],DONNEES!$D$1:$E$7,2,FALSE)</f>
        <v>20</v>
      </c>
      <c r="U18" s="36">
        <v>16</v>
      </c>
      <c r="V18" s="36"/>
      <c r="W18" s="36"/>
      <c r="X18" s="36"/>
    </row>
    <row r="19" spans="1:24">
      <c r="A19" s="17" t="str">
        <f>VLOOKUP($B19,DONNEES!$A$1:$B$11,2,FALSE)</f>
        <v>NANCY</v>
      </c>
      <c r="B19" s="18" t="s">
        <v>57</v>
      </c>
      <c r="C19" s="19" t="s">
        <v>31</v>
      </c>
      <c r="D19" s="20" t="s">
        <v>31</v>
      </c>
      <c r="E19" s="18" t="s">
        <v>31</v>
      </c>
      <c r="F19" s="18" t="s">
        <v>31</v>
      </c>
      <c r="G19" s="18" t="s">
        <v>31</v>
      </c>
      <c r="H19" s="21" t="s">
        <v>31</v>
      </c>
      <c r="I19" s="18" t="s">
        <v>31</v>
      </c>
      <c r="J19" s="18" t="s">
        <v>31</v>
      </c>
      <c r="K19" s="18" t="s">
        <v>31</v>
      </c>
      <c r="L19" s="22" t="s">
        <v>31</v>
      </c>
      <c r="M19" s="23" t="s">
        <v>31</v>
      </c>
      <c r="N19" s="18" t="s">
        <v>1</v>
      </c>
      <c r="O19" s="18" t="s">
        <v>17</v>
      </c>
      <c r="P19" s="18" t="str">
        <f t="shared" si="4"/>
        <v>DUO B2I</v>
      </c>
      <c r="Q19" s="18" t="s">
        <v>26</v>
      </c>
      <c r="R19" s="18"/>
      <c r="S19" s="18">
        <f t="shared" si="1"/>
        <v>4</v>
      </c>
      <c r="T19" s="28">
        <f>VLOOKUP(CLIENTS[[#This Row],[VALEUR]],DONNEES!$D$1:$E$7,2,FALSE)</f>
        <v>20</v>
      </c>
      <c r="U19" s="36">
        <v>17</v>
      </c>
      <c r="V19" s="36"/>
      <c r="W19" s="36"/>
      <c r="X19" s="36"/>
    </row>
    <row r="20" spans="1:24">
      <c r="A20" s="17" t="str">
        <f>VLOOKUP($B20,DONNEES!$A$1:$B$11,2,FALSE)</f>
        <v>NANCY</v>
      </c>
      <c r="B20" s="18" t="s">
        <v>57</v>
      </c>
      <c r="C20" s="19" t="s">
        <v>31</v>
      </c>
      <c r="D20" s="20" t="s">
        <v>31</v>
      </c>
      <c r="E20" s="18" t="s">
        <v>31</v>
      </c>
      <c r="F20" s="18" t="s">
        <v>31</v>
      </c>
      <c r="G20" s="18" t="s">
        <v>31</v>
      </c>
      <c r="H20" s="21" t="s">
        <v>31</v>
      </c>
      <c r="I20" s="18" t="s">
        <v>31</v>
      </c>
      <c r="J20" s="18" t="s">
        <v>31</v>
      </c>
      <c r="K20" s="18" t="s">
        <v>31</v>
      </c>
      <c r="L20" s="22" t="s">
        <v>31</v>
      </c>
      <c r="M20" s="23" t="s">
        <v>31</v>
      </c>
      <c r="N20" s="18" t="s">
        <v>1</v>
      </c>
      <c r="O20" s="18" t="s">
        <v>17</v>
      </c>
      <c r="P20" s="18" t="str">
        <f t="shared" si="4"/>
        <v>DUO B2I</v>
      </c>
      <c r="Q20" s="18" t="s">
        <v>26</v>
      </c>
      <c r="R20" s="18"/>
      <c r="S20" s="18">
        <f t="shared" si="1"/>
        <v>4</v>
      </c>
      <c r="T20" s="28">
        <f>VLOOKUP(CLIENTS[[#This Row],[VALEUR]],DONNEES!$D$1:$E$7,2,FALSE)</f>
        <v>20</v>
      </c>
      <c r="U20" s="36">
        <v>18</v>
      </c>
      <c r="V20" s="36"/>
      <c r="W20" s="36"/>
      <c r="X20" s="36"/>
    </row>
    <row r="21" spans="1:24">
      <c r="A21" s="17" t="str">
        <f>VLOOKUP($B21,DONNEES!$A$1:$B$11,2,FALSE)</f>
        <v>NANCY</v>
      </c>
      <c r="B21" s="18" t="s">
        <v>57</v>
      </c>
      <c r="C21" s="19" t="s">
        <v>31</v>
      </c>
      <c r="D21" s="20" t="s">
        <v>31</v>
      </c>
      <c r="E21" s="18" t="s">
        <v>31</v>
      </c>
      <c r="F21" s="18" t="s">
        <v>31</v>
      </c>
      <c r="G21" s="18" t="s">
        <v>31</v>
      </c>
      <c r="H21" s="21" t="s">
        <v>31</v>
      </c>
      <c r="I21" s="18" t="s">
        <v>31</v>
      </c>
      <c r="J21" s="18" t="s">
        <v>31</v>
      </c>
      <c r="K21" s="18" t="s">
        <v>31</v>
      </c>
      <c r="L21" s="22" t="s">
        <v>31</v>
      </c>
      <c r="M21" s="23" t="s">
        <v>31</v>
      </c>
      <c r="N21" s="18" t="s">
        <v>1</v>
      </c>
      <c r="O21" s="18" t="s">
        <v>17</v>
      </c>
      <c r="P21" s="18" t="str">
        <f t="shared" si="4"/>
        <v>DUO B2I</v>
      </c>
      <c r="Q21" s="18" t="s">
        <v>26</v>
      </c>
      <c r="R21" s="18"/>
      <c r="S21" s="18">
        <f t="shared" si="1"/>
        <v>4</v>
      </c>
      <c r="T21" s="28">
        <f>VLOOKUP(CLIENTS[[#This Row],[VALEUR]],DONNEES!$D$1:$E$7,2,FALSE)</f>
        <v>20</v>
      </c>
      <c r="U21" s="36">
        <v>19</v>
      </c>
      <c r="V21" s="36"/>
      <c r="W21" s="36"/>
      <c r="X21" s="36"/>
    </row>
    <row r="22" spans="1:24">
      <c r="A22" s="17" t="str">
        <f>VLOOKUP($B22,DONNEES!$A$1:$B$11,2,FALSE)</f>
        <v>NANCY</v>
      </c>
      <c r="B22" s="18" t="s">
        <v>57</v>
      </c>
      <c r="C22" s="19" t="s">
        <v>31</v>
      </c>
      <c r="D22" s="20" t="s">
        <v>31</v>
      </c>
      <c r="E22" s="18" t="s">
        <v>31</v>
      </c>
      <c r="F22" s="18" t="s">
        <v>31</v>
      </c>
      <c r="G22" s="18" t="s">
        <v>31</v>
      </c>
      <c r="H22" s="21" t="s">
        <v>31</v>
      </c>
      <c r="I22" s="18" t="s">
        <v>31</v>
      </c>
      <c r="J22" s="18" t="s">
        <v>31</v>
      </c>
      <c r="K22" s="18" t="s">
        <v>31</v>
      </c>
      <c r="L22" s="22" t="s">
        <v>31</v>
      </c>
      <c r="M22" s="23" t="s">
        <v>31</v>
      </c>
      <c r="N22" s="18" t="s">
        <v>1</v>
      </c>
      <c r="O22" s="18" t="s">
        <v>17</v>
      </c>
      <c r="P22" s="18" t="str">
        <f t="shared" si="4"/>
        <v>DUO B2I</v>
      </c>
      <c r="Q22" s="18" t="s">
        <v>26</v>
      </c>
      <c r="R22" s="18"/>
      <c r="S22" s="18">
        <f t="shared" si="1"/>
        <v>4</v>
      </c>
      <c r="T22" s="28">
        <f>VLOOKUP(CLIENTS[[#This Row],[VALEUR]],DONNEES!$D$1:$E$7,2,FALSE)</f>
        <v>20</v>
      </c>
      <c r="U22" s="36">
        <v>20</v>
      </c>
      <c r="V22" s="36"/>
      <c r="W22" s="36"/>
      <c r="X22" s="36"/>
    </row>
    <row r="23" spans="1:24">
      <c r="A23" s="17" t="str">
        <f>VLOOKUP($B23,DONNEES!$A$1:$B$11,2,FALSE)</f>
        <v>NANCY</v>
      </c>
      <c r="B23" s="18" t="s">
        <v>57</v>
      </c>
      <c r="C23" s="19" t="s">
        <v>31</v>
      </c>
      <c r="D23" s="20" t="s">
        <v>31</v>
      </c>
      <c r="E23" s="18" t="s">
        <v>31</v>
      </c>
      <c r="F23" s="18" t="s">
        <v>31</v>
      </c>
      <c r="G23" s="18" t="s">
        <v>31</v>
      </c>
      <c r="H23" s="21" t="s">
        <v>31</v>
      </c>
      <c r="I23" s="18" t="s">
        <v>31</v>
      </c>
      <c r="J23" s="18" t="s">
        <v>31</v>
      </c>
      <c r="K23" s="18" t="s">
        <v>31</v>
      </c>
      <c r="L23" s="22" t="s">
        <v>31</v>
      </c>
      <c r="M23" s="23" t="s">
        <v>31</v>
      </c>
      <c r="N23" s="18" t="s">
        <v>1</v>
      </c>
      <c r="O23" s="18" t="s">
        <v>17</v>
      </c>
      <c r="P23" s="18" t="str">
        <f t="shared" si="4"/>
        <v>DUO B2I</v>
      </c>
      <c r="Q23" s="18" t="s">
        <v>26</v>
      </c>
      <c r="R23" s="18"/>
      <c r="S23" s="18">
        <f t="shared" si="1"/>
        <v>4</v>
      </c>
      <c r="T23" s="28">
        <f>VLOOKUP(CLIENTS[[#This Row],[VALEUR]],DONNEES!$D$1:$E$7,2,FALSE)</f>
        <v>20</v>
      </c>
      <c r="U23" s="36">
        <v>21</v>
      </c>
      <c r="V23" s="36"/>
      <c r="W23" s="36"/>
      <c r="X23" s="36"/>
    </row>
    <row r="24" spans="1:24">
      <c r="A24" s="17" t="str">
        <f>VLOOKUP($B24,DONNEES!$A$1:$B$11,2,FALSE)</f>
        <v>NANCY</v>
      </c>
      <c r="B24" s="18" t="s">
        <v>57</v>
      </c>
      <c r="C24" s="19" t="s">
        <v>31</v>
      </c>
      <c r="D24" s="20" t="s">
        <v>31</v>
      </c>
      <c r="E24" s="18" t="s">
        <v>31</v>
      </c>
      <c r="F24" s="18" t="s">
        <v>31</v>
      </c>
      <c r="G24" s="18" t="s">
        <v>31</v>
      </c>
      <c r="H24" s="21" t="s">
        <v>31</v>
      </c>
      <c r="I24" s="18" t="s">
        <v>31</v>
      </c>
      <c r="J24" s="18" t="s">
        <v>31</v>
      </c>
      <c r="K24" s="18" t="s">
        <v>31</v>
      </c>
      <c r="L24" s="22" t="s">
        <v>31</v>
      </c>
      <c r="M24" s="23" t="s">
        <v>31</v>
      </c>
      <c r="N24" s="18" t="s">
        <v>1</v>
      </c>
      <c r="O24" s="18" t="s">
        <v>17</v>
      </c>
      <c r="P24" s="18" t="str">
        <f t="shared" si="4"/>
        <v>DUO B2I</v>
      </c>
      <c r="Q24" s="18" t="s">
        <v>26</v>
      </c>
      <c r="R24" s="18"/>
      <c r="S24" s="18">
        <f t="shared" si="1"/>
        <v>4</v>
      </c>
      <c r="T24" s="28">
        <f>VLOOKUP(CLIENTS[[#This Row],[VALEUR]],DONNEES!$D$1:$E$7,2,FALSE)</f>
        <v>20</v>
      </c>
      <c r="U24" s="36">
        <v>22</v>
      </c>
      <c r="V24" s="36"/>
      <c r="W24" s="36"/>
      <c r="X24" s="36"/>
    </row>
    <row r="25" spans="1:24">
      <c r="A25" s="17" t="str">
        <f>VLOOKUP($B25,DONNEES!$A$1:$B$11,2,FALSE)</f>
        <v>NANCY</v>
      </c>
      <c r="B25" s="18" t="s">
        <v>57</v>
      </c>
      <c r="C25" s="19" t="s">
        <v>31</v>
      </c>
      <c r="D25" s="20" t="s">
        <v>31</v>
      </c>
      <c r="E25" s="18" t="s">
        <v>31</v>
      </c>
      <c r="F25" s="18" t="s">
        <v>31</v>
      </c>
      <c r="G25" s="18" t="s">
        <v>31</v>
      </c>
      <c r="H25" s="21" t="s">
        <v>31</v>
      </c>
      <c r="I25" s="18" t="s">
        <v>31</v>
      </c>
      <c r="J25" s="18" t="s">
        <v>31</v>
      </c>
      <c r="K25" s="18" t="s">
        <v>31</v>
      </c>
      <c r="L25" s="22" t="s">
        <v>31</v>
      </c>
      <c r="M25" s="23" t="s">
        <v>31</v>
      </c>
      <c r="N25" s="18" t="s">
        <v>1</v>
      </c>
      <c r="O25" s="18" t="s">
        <v>17</v>
      </c>
      <c r="P25" s="18" t="str">
        <f t="shared" si="4"/>
        <v>DUO B2I</v>
      </c>
      <c r="Q25" s="18" t="s">
        <v>26</v>
      </c>
      <c r="R25" s="18"/>
      <c r="S25" s="18">
        <f t="shared" si="1"/>
        <v>4</v>
      </c>
      <c r="T25" s="28">
        <f>VLOOKUP(CLIENTS[[#This Row],[VALEUR]],DONNEES!$D$1:$E$7,2,FALSE)</f>
        <v>20</v>
      </c>
      <c r="U25" s="36">
        <v>23</v>
      </c>
      <c r="V25" s="36"/>
      <c r="W25" s="36"/>
      <c r="X25" s="36"/>
    </row>
    <row r="26" spans="1:24">
      <c r="A26" s="17" t="str">
        <f>VLOOKUP($B26,DONNEES!$A$1:$B$11,2,FALSE)</f>
        <v>NANCY</v>
      </c>
      <c r="B26" s="18" t="s">
        <v>57</v>
      </c>
      <c r="C26" s="19" t="s">
        <v>31</v>
      </c>
      <c r="D26" s="20" t="s">
        <v>31</v>
      </c>
      <c r="E26" s="18" t="s">
        <v>31</v>
      </c>
      <c r="F26" s="18" t="s">
        <v>31</v>
      </c>
      <c r="G26" s="18" t="s">
        <v>31</v>
      </c>
      <c r="H26" s="21" t="s">
        <v>31</v>
      </c>
      <c r="I26" s="18" t="s">
        <v>31</v>
      </c>
      <c r="J26" s="18" t="s">
        <v>31</v>
      </c>
      <c r="K26" s="18" t="s">
        <v>31</v>
      </c>
      <c r="L26" s="22" t="s">
        <v>31</v>
      </c>
      <c r="M26" s="23" t="s">
        <v>31</v>
      </c>
      <c r="N26" s="18" t="s">
        <v>1</v>
      </c>
      <c r="O26" s="18" t="s">
        <v>17</v>
      </c>
      <c r="P26" s="18" t="str">
        <f t="shared" si="4"/>
        <v>DUO B2I</v>
      </c>
      <c r="Q26" s="18" t="s">
        <v>26</v>
      </c>
      <c r="R26" s="18"/>
      <c r="S26" s="18">
        <f t="shared" si="1"/>
        <v>4</v>
      </c>
      <c r="T26" s="28">
        <f>VLOOKUP(CLIENTS[[#This Row],[VALEUR]],DONNEES!$D$1:$E$7,2,FALSE)</f>
        <v>20</v>
      </c>
      <c r="U26" s="36">
        <v>24</v>
      </c>
      <c r="V26" s="36"/>
      <c r="W26" s="36"/>
      <c r="X26" s="36"/>
    </row>
    <row r="27" spans="1:24">
      <c r="A27" s="17" t="str">
        <f>VLOOKUP($B27,DONNEES!$A$1:$B$11,2,FALSE)</f>
        <v>NANCY</v>
      </c>
      <c r="B27" s="18" t="s">
        <v>57</v>
      </c>
      <c r="C27" s="19" t="s">
        <v>31</v>
      </c>
      <c r="D27" s="20" t="s">
        <v>31</v>
      </c>
      <c r="E27" s="18" t="s">
        <v>31</v>
      </c>
      <c r="F27" s="18" t="s">
        <v>31</v>
      </c>
      <c r="G27" s="18" t="s">
        <v>31</v>
      </c>
      <c r="H27" s="21" t="s">
        <v>31</v>
      </c>
      <c r="I27" s="18" t="s">
        <v>31</v>
      </c>
      <c r="J27" s="18" t="s">
        <v>31</v>
      </c>
      <c r="K27" s="18" t="s">
        <v>31</v>
      </c>
      <c r="L27" s="22" t="s">
        <v>31</v>
      </c>
      <c r="M27" s="23" t="s">
        <v>31</v>
      </c>
      <c r="N27" s="18" t="s">
        <v>1</v>
      </c>
      <c r="O27" s="18" t="s">
        <v>17</v>
      </c>
      <c r="P27" s="18" t="str">
        <f t="shared" si="4"/>
        <v>DUO B2I</v>
      </c>
      <c r="Q27" s="18" t="s">
        <v>26</v>
      </c>
      <c r="R27" s="18"/>
      <c r="S27" s="18">
        <f t="shared" si="1"/>
        <v>4</v>
      </c>
      <c r="T27" s="28">
        <f>VLOOKUP(CLIENTS[[#This Row],[VALEUR]],DONNEES!$D$1:$E$7,2,FALSE)</f>
        <v>20</v>
      </c>
      <c r="U27" s="36">
        <v>25</v>
      </c>
      <c r="V27" s="36"/>
      <c r="W27" s="36"/>
      <c r="X27" s="36"/>
    </row>
    <row r="28" spans="1:24">
      <c r="A28" s="17" t="str">
        <f>VLOOKUP($B28,DONNEES!$A$1:$B$11,2,FALSE)</f>
        <v>NANCY</v>
      </c>
      <c r="B28" s="18" t="s">
        <v>57</v>
      </c>
      <c r="C28" s="19" t="s">
        <v>31</v>
      </c>
      <c r="D28" s="20" t="s">
        <v>31</v>
      </c>
      <c r="E28" s="18" t="s">
        <v>31</v>
      </c>
      <c r="F28" s="18" t="s">
        <v>31</v>
      </c>
      <c r="G28" s="18" t="s">
        <v>31</v>
      </c>
      <c r="H28" s="21" t="s">
        <v>31</v>
      </c>
      <c r="I28" s="18" t="s">
        <v>31</v>
      </c>
      <c r="J28" s="18" t="s">
        <v>31</v>
      </c>
      <c r="K28" s="18" t="s">
        <v>31</v>
      </c>
      <c r="L28" s="22" t="s">
        <v>31</v>
      </c>
      <c r="M28" s="23" t="s">
        <v>31</v>
      </c>
      <c r="N28" s="18" t="s">
        <v>1</v>
      </c>
      <c r="O28" s="18" t="s">
        <v>17</v>
      </c>
      <c r="P28" s="18" t="str">
        <f t="shared" si="4"/>
        <v>DUO B2I</v>
      </c>
      <c r="Q28" s="18" t="s">
        <v>26</v>
      </c>
      <c r="R28" s="18"/>
      <c r="S28" s="18">
        <f t="shared" si="1"/>
        <v>4</v>
      </c>
      <c r="T28" s="28">
        <f>VLOOKUP(CLIENTS[[#This Row],[VALEUR]],DONNEES!$D$1:$E$7,2,FALSE)</f>
        <v>20</v>
      </c>
      <c r="U28" s="36">
        <v>26</v>
      </c>
      <c r="V28" s="36"/>
      <c r="W28" s="36"/>
      <c r="X28" s="36"/>
    </row>
    <row r="29" spans="1:24">
      <c r="A29" s="17" t="str">
        <f>VLOOKUP($B29,DONNEES!$A$1:$B$11,2,FALSE)</f>
        <v>NANCY</v>
      </c>
      <c r="B29" s="18" t="s">
        <v>57</v>
      </c>
      <c r="C29" s="19" t="s">
        <v>31</v>
      </c>
      <c r="D29" s="20" t="s">
        <v>31</v>
      </c>
      <c r="E29" s="18" t="s">
        <v>31</v>
      </c>
      <c r="F29" s="18" t="s">
        <v>31</v>
      </c>
      <c r="G29" s="18" t="s">
        <v>31</v>
      </c>
      <c r="H29" s="21" t="s">
        <v>31</v>
      </c>
      <c r="I29" s="18" t="s">
        <v>31</v>
      </c>
      <c r="J29" s="18" t="s">
        <v>31</v>
      </c>
      <c r="K29" s="18" t="s">
        <v>31</v>
      </c>
      <c r="L29" s="22" t="s">
        <v>31</v>
      </c>
      <c r="M29" s="23" t="s">
        <v>31</v>
      </c>
      <c r="N29" s="18" t="s">
        <v>1</v>
      </c>
      <c r="O29" s="18" t="s">
        <v>17</v>
      </c>
      <c r="P29" s="18" t="str">
        <f t="shared" si="4"/>
        <v>DUO B2I</v>
      </c>
      <c r="Q29" s="18" t="s">
        <v>26</v>
      </c>
      <c r="R29" s="18"/>
      <c r="S29" s="18">
        <f t="shared" si="1"/>
        <v>4</v>
      </c>
      <c r="T29" s="28">
        <f>VLOOKUP(CLIENTS[[#This Row],[VALEUR]],DONNEES!$D$1:$E$7,2,FALSE)</f>
        <v>20</v>
      </c>
      <c r="U29" s="36">
        <v>27</v>
      </c>
      <c r="V29" s="36"/>
      <c r="W29" s="36"/>
      <c r="X29" s="36"/>
    </row>
    <row r="30" spans="1:24">
      <c r="A30" s="17" t="str">
        <f>VLOOKUP($B30,DONNEES!$A$1:$B$11,2,FALSE)</f>
        <v>NANCY</v>
      </c>
      <c r="B30" s="18" t="s">
        <v>57</v>
      </c>
      <c r="C30" s="19" t="s">
        <v>31</v>
      </c>
      <c r="D30" s="20" t="s">
        <v>31</v>
      </c>
      <c r="E30" s="18" t="s">
        <v>31</v>
      </c>
      <c r="F30" s="18" t="s">
        <v>31</v>
      </c>
      <c r="G30" s="18" t="s">
        <v>31</v>
      </c>
      <c r="H30" s="21" t="s">
        <v>31</v>
      </c>
      <c r="I30" s="18" t="s">
        <v>31</v>
      </c>
      <c r="J30" s="18" t="s">
        <v>31</v>
      </c>
      <c r="K30" s="18" t="s">
        <v>31</v>
      </c>
      <c r="L30" s="22" t="s">
        <v>31</v>
      </c>
      <c r="M30" s="23" t="s">
        <v>31</v>
      </c>
      <c r="N30" s="18" t="s">
        <v>1</v>
      </c>
      <c r="O30" s="18" t="s">
        <v>17</v>
      </c>
      <c r="P30" s="18" t="str">
        <f t="shared" si="4"/>
        <v>DUO B2I</v>
      </c>
      <c r="Q30" s="18" t="s">
        <v>26</v>
      </c>
      <c r="R30" s="18"/>
      <c r="S30" s="18">
        <f t="shared" si="1"/>
        <v>4</v>
      </c>
      <c r="T30" s="28">
        <f>VLOOKUP(CLIENTS[[#This Row],[VALEUR]],DONNEES!$D$1:$E$7,2,FALSE)</f>
        <v>20</v>
      </c>
      <c r="U30" s="36">
        <v>28</v>
      </c>
      <c r="V30" s="36"/>
      <c r="W30" s="36"/>
      <c r="X30" s="36"/>
    </row>
    <row r="31" spans="1:24">
      <c r="A31" s="17" t="str">
        <f>VLOOKUP($B31,DONNEES!$A$1:$B$11,2,FALSE)</f>
        <v>NANCY</v>
      </c>
      <c r="B31" s="18" t="s">
        <v>57</v>
      </c>
      <c r="C31" s="19" t="s">
        <v>31</v>
      </c>
      <c r="D31" s="20" t="s">
        <v>31</v>
      </c>
      <c r="E31" s="18" t="s">
        <v>31</v>
      </c>
      <c r="F31" s="18" t="s">
        <v>31</v>
      </c>
      <c r="G31" s="18" t="s">
        <v>31</v>
      </c>
      <c r="H31" s="21" t="s">
        <v>31</v>
      </c>
      <c r="I31" s="18" t="s">
        <v>31</v>
      </c>
      <c r="J31" s="18" t="s">
        <v>31</v>
      </c>
      <c r="K31" s="18" t="s">
        <v>31</v>
      </c>
      <c r="L31" s="22" t="s">
        <v>31</v>
      </c>
      <c r="M31" s="23" t="s">
        <v>31</v>
      </c>
      <c r="N31" s="18" t="s">
        <v>1</v>
      </c>
      <c r="O31" s="18" t="s">
        <v>17</v>
      </c>
      <c r="P31" s="18" t="str">
        <f t="shared" si="4"/>
        <v>DUO B2I</v>
      </c>
      <c r="Q31" s="18" t="s">
        <v>26</v>
      </c>
      <c r="R31" s="18"/>
      <c r="S31" s="18">
        <f t="shared" si="1"/>
        <v>4</v>
      </c>
      <c r="T31" s="28">
        <f>VLOOKUP(CLIENTS[[#This Row],[VALEUR]],DONNEES!$D$1:$E$7,2,FALSE)</f>
        <v>20</v>
      </c>
      <c r="U31" s="36">
        <v>29</v>
      </c>
      <c r="V31" s="36"/>
      <c r="W31" s="36"/>
      <c r="X31" s="36"/>
    </row>
    <row r="32" spans="1:24">
      <c r="A32" s="17" t="str">
        <f>VLOOKUP($B32,DONNEES!$A$1:$B$11,2,FALSE)</f>
        <v>NANCY</v>
      </c>
      <c r="B32" s="18" t="s">
        <v>57</v>
      </c>
      <c r="C32" s="19" t="s">
        <v>31</v>
      </c>
      <c r="D32" s="20" t="s">
        <v>31</v>
      </c>
      <c r="E32" s="18" t="s">
        <v>31</v>
      </c>
      <c r="F32" s="18" t="s">
        <v>31</v>
      </c>
      <c r="G32" s="18" t="s">
        <v>31</v>
      </c>
      <c r="H32" s="21" t="s">
        <v>31</v>
      </c>
      <c r="I32" s="18" t="s">
        <v>31</v>
      </c>
      <c r="J32" s="18" t="s">
        <v>31</v>
      </c>
      <c r="K32" s="18" t="s">
        <v>31</v>
      </c>
      <c r="L32" s="22" t="s">
        <v>31</v>
      </c>
      <c r="M32" s="23" t="s">
        <v>31</v>
      </c>
      <c r="N32" s="18" t="s">
        <v>1</v>
      </c>
      <c r="O32" s="18" t="s">
        <v>17</v>
      </c>
      <c r="P32" s="18" t="str">
        <f t="shared" si="4"/>
        <v>DUO B2I</v>
      </c>
      <c r="Q32" s="18" t="s">
        <v>26</v>
      </c>
      <c r="R32" s="18"/>
      <c r="S32" s="18">
        <f t="shared" si="1"/>
        <v>4</v>
      </c>
      <c r="T32" s="28">
        <f>VLOOKUP(CLIENTS[[#This Row],[VALEUR]],DONNEES!$D$1:$E$7,2,FALSE)</f>
        <v>20</v>
      </c>
      <c r="U32" s="36">
        <v>30</v>
      </c>
      <c r="V32" s="36"/>
      <c r="W32" s="36"/>
      <c r="X32" s="36"/>
    </row>
    <row r="33" spans="1:24">
      <c r="A33" s="17" t="str">
        <f>VLOOKUP($B33,DONNEES!$A$1:$B$11,2,FALSE)</f>
        <v>NANCY</v>
      </c>
      <c r="B33" s="18" t="s">
        <v>57</v>
      </c>
      <c r="C33" s="19" t="s">
        <v>31</v>
      </c>
      <c r="D33" s="20" t="s">
        <v>31</v>
      </c>
      <c r="E33" s="18" t="s">
        <v>31</v>
      </c>
      <c r="F33" s="18" t="s">
        <v>31</v>
      </c>
      <c r="G33" s="18" t="s">
        <v>31</v>
      </c>
      <c r="H33" s="21" t="s">
        <v>31</v>
      </c>
      <c r="I33" s="18" t="s">
        <v>31</v>
      </c>
      <c r="J33" s="18" t="s">
        <v>31</v>
      </c>
      <c r="K33" s="18" t="s">
        <v>31</v>
      </c>
      <c r="L33" s="22" t="s">
        <v>31</v>
      </c>
      <c r="M33" s="23" t="s">
        <v>31</v>
      </c>
      <c r="N33" s="18" t="s">
        <v>1</v>
      </c>
      <c r="O33" s="18" t="s">
        <v>17</v>
      </c>
      <c r="P33" s="18" t="str">
        <f t="shared" si="4"/>
        <v>DUO B2I</v>
      </c>
      <c r="Q33" s="18" t="s">
        <v>26</v>
      </c>
      <c r="R33" s="18"/>
      <c r="S33" s="18">
        <f t="shared" si="1"/>
        <v>4</v>
      </c>
      <c r="T33" s="28">
        <f>VLOOKUP(CLIENTS[[#This Row],[VALEUR]],DONNEES!$D$1:$E$7,2,FALSE)</f>
        <v>20</v>
      </c>
      <c r="U33" s="36">
        <v>31</v>
      </c>
      <c r="V33" s="36"/>
      <c r="W33" s="36"/>
      <c r="X33" s="36"/>
    </row>
    <row r="34" spans="1:24">
      <c r="A34" s="17" t="str">
        <f>VLOOKUP($B34,DONNEES!$A$1:$B$11,2,FALSE)</f>
        <v>NANCY</v>
      </c>
      <c r="B34" s="18" t="s">
        <v>57</v>
      </c>
      <c r="C34" s="19" t="s">
        <v>31</v>
      </c>
      <c r="D34" s="20" t="s">
        <v>31</v>
      </c>
      <c r="E34" s="18" t="s">
        <v>31</v>
      </c>
      <c r="F34" s="18" t="s">
        <v>31</v>
      </c>
      <c r="G34" s="18" t="s">
        <v>31</v>
      </c>
      <c r="H34" s="21" t="s">
        <v>31</v>
      </c>
      <c r="I34" s="18" t="s">
        <v>31</v>
      </c>
      <c r="J34" s="18" t="s">
        <v>31</v>
      </c>
      <c r="K34" s="18" t="s">
        <v>31</v>
      </c>
      <c r="L34" s="22" t="s">
        <v>31</v>
      </c>
      <c r="M34" s="23" t="s">
        <v>31</v>
      </c>
      <c r="N34" s="18" t="s">
        <v>1</v>
      </c>
      <c r="O34" s="18" t="s">
        <v>17</v>
      </c>
      <c r="P34" s="18" t="str">
        <f t="shared" si="4"/>
        <v>DUO B2I</v>
      </c>
      <c r="Q34" s="18" t="s">
        <v>26</v>
      </c>
      <c r="R34" s="18"/>
      <c r="S34" s="18">
        <f t="shared" si="1"/>
        <v>4</v>
      </c>
      <c r="T34" s="28">
        <f>VLOOKUP(CLIENTS[[#This Row],[VALEUR]],DONNEES!$D$1:$E$7,2,FALSE)</f>
        <v>20</v>
      </c>
      <c r="U34" s="36">
        <v>32</v>
      </c>
      <c r="V34" s="36"/>
      <c r="W34" s="36"/>
      <c r="X34" s="36"/>
    </row>
    <row r="35" spans="1:24">
      <c r="A35" s="17" t="str">
        <f>VLOOKUP($B35,DONNEES!$A$1:$B$11,2,FALSE)</f>
        <v>NANCY</v>
      </c>
      <c r="B35" s="18" t="s">
        <v>57</v>
      </c>
      <c r="C35" s="19" t="s">
        <v>31</v>
      </c>
      <c r="D35" s="20" t="s">
        <v>31</v>
      </c>
      <c r="E35" s="18" t="s">
        <v>31</v>
      </c>
      <c r="F35" s="18" t="s">
        <v>31</v>
      </c>
      <c r="G35" s="18" t="s">
        <v>31</v>
      </c>
      <c r="H35" s="21" t="s">
        <v>31</v>
      </c>
      <c r="I35" s="18" t="s">
        <v>31</v>
      </c>
      <c r="J35" s="18" t="s">
        <v>31</v>
      </c>
      <c r="K35" s="18" t="s">
        <v>31</v>
      </c>
      <c r="L35" s="22" t="s">
        <v>31</v>
      </c>
      <c r="M35" s="23" t="s">
        <v>31</v>
      </c>
      <c r="N35" s="18" t="s">
        <v>1</v>
      </c>
      <c r="O35" s="18" t="s">
        <v>17</v>
      </c>
      <c r="P35" s="18" t="str">
        <f t="shared" si="4"/>
        <v>DUO B2I</v>
      </c>
      <c r="Q35" s="18" t="s">
        <v>26</v>
      </c>
      <c r="R35" s="18"/>
      <c r="S35" s="18">
        <f t="shared" ref="S35:S66" si="5">IF(Q35&lt;&gt;"OK",0,IF(P35="DUO B2I",4,IF(P35="DUO B1",3,IF(P35="SOLO B2I",2,IF(P35="SOLO B1",1,IF(P35="SOLO R",2,IF(P35="SOLO S",1,0)))))))</f>
        <v>4</v>
      </c>
      <c r="T35" s="28">
        <f>VLOOKUP(CLIENTS[[#This Row],[VALEUR]],DONNEES!$D$1:$E$7,2,FALSE)</f>
        <v>20</v>
      </c>
      <c r="U35" s="36">
        <v>33</v>
      </c>
      <c r="V35" s="36"/>
      <c r="W35" s="36"/>
      <c r="X35" s="36"/>
    </row>
    <row r="36" spans="1:24">
      <c r="A36" s="17" t="str">
        <f>VLOOKUP($B36,DONNEES!$A$1:$B$11,2,FALSE)</f>
        <v>NANCY</v>
      </c>
      <c r="B36" s="18" t="s">
        <v>57</v>
      </c>
      <c r="C36" s="19" t="s">
        <v>31</v>
      </c>
      <c r="D36" s="20" t="s">
        <v>31</v>
      </c>
      <c r="E36" s="18" t="s">
        <v>31</v>
      </c>
      <c r="F36" s="18" t="s">
        <v>31</v>
      </c>
      <c r="G36" s="18" t="s">
        <v>31</v>
      </c>
      <c r="H36" s="21" t="s">
        <v>31</v>
      </c>
      <c r="I36" s="18" t="s">
        <v>31</v>
      </c>
      <c r="J36" s="18" t="s">
        <v>31</v>
      </c>
      <c r="K36" s="18" t="s">
        <v>31</v>
      </c>
      <c r="L36" s="22" t="s">
        <v>31</v>
      </c>
      <c r="M36" s="23" t="s">
        <v>31</v>
      </c>
      <c r="N36" s="18" t="s">
        <v>1</v>
      </c>
      <c r="O36" s="18" t="s">
        <v>17</v>
      </c>
      <c r="P36" s="18" t="str">
        <f t="shared" si="4"/>
        <v>DUO B2I</v>
      </c>
      <c r="Q36" s="18" t="s">
        <v>26</v>
      </c>
      <c r="R36" s="18"/>
      <c r="S36" s="18">
        <f t="shared" si="5"/>
        <v>4</v>
      </c>
      <c r="T36" s="28">
        <f>VLOOKUP(CLIENTS[[#This Row],[VALEUR]],DONNEES!$D$1:$E$7,2,FALSE)</f>
        <v>20</v>
      </c>
      <c r="U36" s="36">
        <v>34</v>
      </c>
      <c r="V36" s="36"/>
      <c r="W36" s="36"/>
      <c r="X36" s="36"/>
    </row>
    <row r="37" spans="1:24">
      <c r="A37" s="17" t="str">
        <f>VLOOKUP($B37,DONNEES!$A$1:$B$11,2,FALSE)</f>
        <v>NANCY</v>
      </c>
      <c r="B37" s="18" t="s">
        <v>57</v>
      </c>
      <c r="C37" s="19" t="s">
        <v>31</v>
      </c>
      <c r="D37" s="20" t="s">
        <v>31</v>
      </c>
      <c r="E37" s="18" t="s">
        <v>31</v>
      </c>
      <c r="F37" s="18" t="s">
        <v>31</v>
      </c>
      <c r="G37" s="18" t="s">
        <v>31</v>
      </c>
      <c r="H37" s="21" t="s">
        <v>31</v>
      </c>
      <c r="I37" s="18" t="s">
        <v>31</v>
      </c>
      <c r="J37" s="18" t="s">
        <v>31</v>
      </c>
      <c r="K37" s="18" t="s">
        <v>31</v>
      </c>
      <c r="L37" s="22" t="s">
        <v>31</v>
      </c>
      <c r="M37" s="23" t="s">
        <v>31</v>
      </c>
      <c r="N37" s="18" t="s">
        <v>1</v>
      </c>
      <c r="O37" s="18" t="s">
        <v>17</v>
      </c>
      <c r="P37" s="18" t="str">
        <f t="shared" si="4"/>
        <v>DUO B2I</v>
      </c>
      <c r="Q37" s="18" t="s">
        <v>26</v>
      </c>
      <c r="R37" s="18"/>
      <c r="S37" s="18">
        <f t="shared" si="5"/>
        <v>4</v>
      </c>
      <c r="T37" s="28">
        <f>VLOOKUP(CLIENTS[[#This Row],[VALEUR]],DONNEES!$D$1:$E$7,2,FALSE)</f>
        <v>20</v>
      </c>
      <c r="U37" s="36">
        <v>35</v>
      </c>
      <c r="V37" s="36"/>
      <c r="W37" s="36"/>
      <c r="X37" s="36"/>
    </row>
    <row r="38" spans="1:24">
      <c r="A38" s="17" t="str">
        <f>VLOOKUP($B38,DONNEES!$A$1:$B$11,2,FALSE)</f>
        <v>NANCY</v>
      </c>
      <c r="B38" s="18" t="s">
        <v>57</v>
      </c>
      <c r="C38" s="19" t="s">
        <v>31</v>
      </c>
      <c r="D38" s="20" t="s">
        <v>31</v>
      </c>
      <c r="E38" s="18" t="s">
        <v>31</v>
      </c>
      <c r="F38" s="18" t="s">
        <v>31</v>
      </c>
      <c r="G38" s="18" t="s">
        <v>31</v>
      </c>
      <c r="H38" s="21" t="s">
        <v>31</v>
      </c>
      <c r="I38" s="18" t="s">
        <v>31</v>
      </c>
      <c r="J38" s="18" t="s">
        <v>31</v>
      </c>
      <c r="K38" s="18" t="s">
        <v>31</v>
      </c>
      <c r="L38" s="22" t="s">
        <v>31</v>
      </c>
      <c r="M38" s="23" t="s">
        <v>31</v>
      </c>
      <c r="N38" s="18" t="s">
        <v>1</v>
      </c>
      <c r="O38" s="18" t="s">
        <v>17</v>
      </c>
      <c r="P38" s="18" t="str">
        <f t="shared" si="4"/>
        <v>DUO B2I</v>
      </c>
      <c r="Q38" s="18" t="s">
        <v>26</v>
      </c>
      <c r="R38" s="18"/>
      <c r="S38" s="18">
        <f t="shared" si="5"/>
        <v>4</v>
      </c>
      <c r="T38" s="28">
        <f>VLOOKUP(CLIENTS[[#This Row],[VALEUR]],DONNEES!$D$1:$E$7,2,FALSE)</f>
        <v>20</v>
      </c>
      <c r="U38" s="36">
        <v>36</v>
      </c>
      <c r="V38" s="36"/>
      <c r="W38" s="36"/>
      <c r="X38" s="36"/>
    </row>
    <row r="39" spans="1:24">
      <c r="A39" s="17" t="str">
        <f>VLOOKUP($B39,DONNEES!$A$1:$B$11,2,FALSE)</f>
        <v>NANCY</v>
      </c>
      <c r="B39" s="18" t="s">
        <v>57</v>
      </c>
      <c r="C39" s="19" t="s">
        <v>31</v>
      </c>
      <c r="D39" s="20" t="s">
        <v>31</v>
      </c>
      <c r="E39" s="18" t="s">
        <v>31</v>
      </c>
      <c r="F39" s="18" t="s">
        <v>31</v>
      </c>
      <c r="G39" s="18" t="s">
        <v>31</v>
      </c>
      <c r="H39" s="21" t="s">
        <v>31</v>
      </c>
      <c r="I39" s="18" t="s">
        <v>31</v>
      </c>
      <c r="J39" s="18" t="s">
        <v>31</v>
      </c>
      <c r="K39" s="18" t="s">
        <v>31</v>
      </c>
      <c r="L39" s="22" t="s">
        <v>31</v>
      </c>
      <c r="M39" s="23" t="s">
        <v>31</v>
      </c>
      <c r="N39" s="18" t="s">
        <v>1</v>
      </c>
      <c r="O39" s="18" t="s">
        <v>17</v>
      </c>
      <c r="P39" s="18" t="str">
        <f t="shared" si="4"/>
        <v>DUO B2I</v>
      </c>
      <c r="Q39" s="18" t="s">
        <v>26</v>
      </c>
      <c r="R39" s="18"/>
      <c r="S39" s="18">
        <f t="shared" si="5"/>
        <v>4</v>
      </c>
      <c r="T39" s="28">
        <f>VLOOKUP(CLIENTS[[#This Row],[VALEUR]],DONNEES!$D$1:$E$7,2,FALSE)</f>
        <v>20</v>
      </c>
      <c r="U39" s="36">
        <v>37</v>
      </c>
      <c r="V39" s="36"/>
      <c r="W39" s="36"/>
      <c r="X39" s="36"/>
    </row>
    <row r="40" spans="1:24">
      <c r="A40" s="17" t="str">
        <f>VLOOKUP($B40,DONNEES!$A$1:$B$11,2,FALSE)</f>
        <v>NANCY</v>
      </c>
      <c r="B40" s="18" t="s">
        <v>57</v>
      </c>
      <c r="C40" s="19" t="s">
        <v>31</v>
      </c>
      <c r="D40" s="20" t="s">
        <v>31</v>
      </c>
      <c r="E40" s="18" t="s">
        <v>31</v>
      </c>
      <c r="F40" s="18" t="s">
        <v>31</v>
      </c>
      <c r="G40" s="18" t="s">
        <v>31</v>
      </c>
      <c r="H40" s="21" t="s">
        <v>31</v>
      </c>
      <c r="I40" s="18" t="s">
        <v>31</v>
      </c>
      <c r="J40" s="18" t="s">
        <v>31</v>
      </c>
      <c r="K40" s="18" t="s">
        <v>31</v>
      </c>
      <c r="L40" s="22" t="s">
        <v>31</v>
      </c>
      <c r="M40" s="23" t="s">
        <v>31</v>
      </c>
      <c r="N40" s="18" t="s">
        <v>1</v>
      </c>
      <c r="O40" s="18" t="s">
        <v>17</v>
      </c>
      <c r="P40" s="18" t="str">
        <f t="shared" si="4"/>
        <v>DUO B2I</v>
      </c>
      <c r="Q40" s="18" t="s">
        <v>26</v>
      </c>
      <c r="R40" s="18"/>
      <c r="S40" s="18">
        <f t="shared" si="5"/>
        <v>4</v>
      </c>
      <c r="T40" s="28">
        <f>VLOOKUP(CLIENTS[[#This Row],[VALEUR]],DONNEES!$D$1:$E$7,2,FALSE)</f>
        <v>20</v>
      </c>
      <c r="U40" s="36">
        <v>38</v>
      </c>
      <c r="V40" s="36"/>
      <c r="W40" s="36"/>
      <c r="X40" s="36"/>
    </row>
    <row r="41" spans="1:24">
      <c r="A41" s="17" t="str">
        <f>VLOOKUP($B41,DONNEES!$A$1:$B$11,2,FALSE)</f>
        <v>NANCY</v>
      </c>
      <c r="B41" s="18" t="s">
        <v>57</v>
      </c>
      <c r="C41" s="19" t="s">
        <v>31</v>
      </c>
      <c r="D41" s="20" t="s">
        <v>31</v>
      </c>
      <c r="E41" s="18" t="s">
        <v>31</v>
      </c>
      <c r="F41" s="18" t="s">
        <v>31</v>
      </c>
      <c r="G41" s="18" t="s">
        <v>31</v>
      </c>
      <c r="H41" s="21" t="s">
        <v>31</v>
      </c>
      <c r="I41" s="18" t="s">
        <v>31</v>
      </c>
      <c r="J41" s="18" t="s">
        <v>31</v>
      </c>
      <c r="K41" s="18" t="s">
        <v>31</v>
      </c>
      <c r="L41" s="22" t="s">
        <v>31</v>
      </c>
      <c r="M41" s="23" t="s">
        <v>31</v>
      </c>
      <c r="N41" s="18" t="s">
        <v>1</v>
      </c>
      <c r="O41" s="18" t="s">
        <v>17</v>
      </c>
      <c r="P41" s="18" t="str">
        <f t="shared" si="4"/>
        <v>DUO B2I</v>
      </c>
      <c r="Q41" s="18" t="s">
        <v>26</v>
      </c>
      <c r="R41" s="18"/>
      <c r="S41" s="18">
        <f t="shared" si="5"/>
        <v>4</v>
      </c>
      <c r="T41" s="28">
        <f>VLOOKUP(CLIENTS[[#This Row],[VALEUR]],DONNEES!$D$1:$E$7,2,FALSE)</f>
        <v>20</v>
      </c>
      <c r="U41" s="36">
        <v>39</v>
      </c>
      <c r="V41" s="36"/>
      <c r="W41" s="36"/>
      <c r="X41" s="36"/>
    </row>
    <row r="42" spans="1:24">
      <c r="A42" s="17" t="str">
        <f>VLOOKUP($B42,DONNEES!$A$1:$B$11,2,FALSE)</f>
        <v>NANCY</v>
      </c>
      <c r="B42" s="18" t="s">
        <v>57</v>
      </c>
      <c r="C42" s="19" t="s">
        <v>31</v>
      </c>
      <c r="D42" s="20" t="s">
        <v>31</v>
      </c>
      <c r="E42" s="18" t="s">
        <v>31</v>
      </c>
      <c r="F42" s="18" t="s">
        <v>31</v>
      </c>
      <c r="G42" s="18" t="s">
        <v>31</v>
      </c>
      <c r="H42" s="21" t="s">
        <v>31</v>
      </c>
      <c r="I42" s="18" t="s">
        <v>31</v>
      </c>
      <c r="J42" s="18" t="s">
        <v>31</v>
      </c>
      <c r="K42" s="18" t="s">
        <v>31</v>
      </c>
      <c r="L42" s="22" t="s">
        <v>31</v>
      </c>
      <c r="M42" s="23" t="s">
        <v>31</v>
      </c>
      <c r="N42" s="18" t="s">
        <v>1</v>
      </c>
      <c r="O42" s="18" t="s">
        <v>17</v>
      </c>
      <c r="P42" s="18" t="str">
        <f t="shared" si="4"/>
        <v>DUO B2I</v>
      </c>
      <c r="Q42" s="18" t="s">
        <v>26</v>
      </c>
      <c r="R42" s="18"/>
      <c r="S42" s="18">
        <f t="shared" si="5"/>
        <v>4</v>
      </c>
      <c r="T42" s="28">
        <f>VLOOKUP(CLIENTS[[#This Row],[VALEUR]],DONNEES!$D$1:$E$7,2,FALSE)</f>
        <v>20</v>
      </c>
      <c r="U42" s="36">
        <v>40</v>
      </c>
      <c r="V42" s="36"/>
      <c r="W42" s="36"/>
      <c r="X42" s="36"/>
    </row>
    <row r="43" spans="1:24">
      <c r="A43" s="17" t="str">
        <f>VLOOKUP($B43,DONNEES!$A$1:$B$11,2,FALSE)</f>
        <v>NANCY</v>
      </c>
      <c r="B43" s="18" t="s">
        <v>57</v>
      </c>
      <c r="C43" s="19" t="s">
        <v>31</v>
      </c>
      <c r="D43" s="20" t="s">
        <v>31</v>
      </c>
      <c r="E43" s="18" t="s">
        <v>31</v>
      </c>
      <c r="F43" s="18" t="s">
        <v>31</v>
      </c>
      <c r="G43" s="18" t="s">
        <v>31</v>
      </c>
      <c r="H43" s="21" t="s">
        <v>31</v>
      </c>
      <c r="I43" s="18" t="s">
        <v>31</v>
      </c>
      <c r="J43" s="18" t="s">
        <v>31</v>
      </c>
      <c r="K43" s="18" t="s">
        <v>31</v>
      </c>
      <c r="L43" s="22" t="s">
        <v>31</v>
      </c>
      <c r="M43" s="23" t="s">
        <v>31</v>
      </c>
      <c r="N43" s="18" t="s">
        <v>1</v>
      </c>
      <c r="O43" s="18" t="s">
        <v>17</v>
      </c>
      <c r="P43" s="18" t="str">
        <f t="shared" si="4"/>
        <v>DUO B2I</v>
      </c>
      <c r="Q43" s="18" t="s">
        <v>26</v>
      </c>
      <c r="R43" s="18"/>
      <c r="S43" s="18">
        <f t="shared" si="5"/>
        <v>4</v>
      </c>
      <c r="T43" s="28">
        <f>VLOOKUP(CLIENTS[[#This Row],[VALEUR]],DONNEES!$D$1:$E$7,2,FALSE)</f>
        <v>20</v>
      </c>
      <c r="U43" s="36">
        <v>41</v>
      </c>
      <c r="V43" s="36"/>
      <c r="W43" s="36"/>
      <c r="X43" s="36"/>
    </row>
    <row r="44" spans="1:24">
      <c r="A44" s="17" t="str">
        <f>VLOOKUP($B44,DONNEES!$A$1:$B$11,2,FALSE)</f>
        <v>NANCY</v>
      </c>
      <c r="B44" s="18" t="s">
        <v>57</v>
      </c>
      <c r="C44" s="19" t="s">
        <v>31</v>
      </c>
      <c r="D44" s="20" t="s">
        <v>31</v>
      </c>
      <c r="E44" s="18" t="s">
        <v>31</v>
      </c>
      <c r="F44" s="18" t="s">
        <v>31</v>
      </c>
      <c r="G44" s="18" t="s">
        <v>31</v>
      </c>
      <c r="H44" s="21" t="s">
        <v>31</v>
      </c>
      <c r="I44" s="18" t="s">
        <v>31</v>
      </c>
      <c r="J44" s="18" t="s">
        <v>31</v>
      </c>
      <c r="K44" s="18" t="s">
        <v>31</v>
      </c>
      <c r="L44" s="22" t="s">
        <v>31</v>
      </c>
      <c r="M44" s="23" t="s">
        <v>31</v>
      </c>
      <c r="N44" s="18" t="s">
        <v>1</v>
      </c>
      <c r="O44" s="18" t="s">
        <v>17</v>
      </c>
      <c r="P44" s="18" t="str">
        <f t="shared" si="4"/>
        <v>DUO B2I</v>
      </c>
      <c r="Q44" s="18" t="s">
        <v>26</v>
      </c>
      <c r="R44" s="18"/>
      <c r="S44" s="18">
        <f t="shared" si="5"/>
        <v>4</v>
      </c>
      <c r="T44" s="28">
        <f>VLOOKUP(CLIENTS[[#This Row],[VALEUR]],DONNEES!$D$1:$E$7,2,FALSE)</f>
        <v>20</v>
      </c>
      <c r="U44" s="36">
        <v>42</v>
      </c>
      <c r="V44" s="36"/>
      <c r="W44" s="36"/>
      <c r="X44" s="36"/>
    </row>
    <row r="45" spans="1:24">
      <c r="A45" s="17" t="str">
        <f>VLOOKUP($B45,DONNEES!$A$1:$B$11,2,FALSE)</f>
        <v>NANCY</v>
      </c>
      <c r="B45" s="18" t="s">
        <v>57</v>
      </c>
      <c r="C45" s="19" t="s">
        <v>31</v>
      </c>
      <c r="D45" s="20" t="s">
        <v>31</v>
      </c>
      <c r="E45" s="18" t="s">
        <v>31</v>
      </c>
      <c r="F45" s="18" t="s">
        <v>31</v>
      </c>
      <c r="G45" s="18" t="s">
        <v>31</v>
      </c>
      <c r="H45" s="21" t="s">
        <v>31</v>
      </c>
      <c r="I45" s="18" t="s">
        <v>31</v>
      </c>
      <c r="J45" s="18" t="s">
        <v>31</v>
      </c>
      <c r="K45" s="18" t="s">
        <v>31</v>
      </c>
      <c r="L45" s="22" t="s">
        <v>31</v>
      </c>
      <c r="M45" s="23" t="s">
        <v>31</v>
      </c>
      <c r="N45" s="18" t="s">
        <v>1</v>
      </c>
      <c r="O45" s="18" t="s">
        <v>17</v>
      </c>
      <c r="P45" s="18" t="str">
        <f t="shared" si="4"/>
        <v>DUO B2I</v>
      </c>
      <c r="Q45" s="18" t="s">
        <v>26</v>
      </c>
      <c r="R45" s="18"/>
      <c r="S45" s="18">
        <f t="shared" si="5"/>
        <v>4</v>
      </c>
      <c r="T45" s="28">
        <f>VLOOKUP(CLIENTS[[#This Row],[VALEUR]],DONNEES!$D$1:$E$7,2,FALSE)</f>
        <v>20</v>
      </c>
      <c r="U45" s="36">
        <v>43</v>
      </c>
      <c r="V45" s="36"/>
      <c r="W45" s="36"/>
      <c r="X45" s="36"/>
    </row>
    <row r="46" spans="1:24">
      <c r="A46" s="17" t="str">
        <f>VLOOKUP($B46,DONNEES!$A$1:$B$11,2,FALSE)</f>
        <v>NANCY</v>
      </c>
      <c r="B46" s="18" t="s">
        <v>57</v>
      </c>
      <c r="C46" s="19" t="s">
        <v>31</v>
      </c>
      <c r="D46" s="20" t="s">
        <v>31</v>
      </c>
      <c r="E46" s="18" t="s">
        <v>31</v>
      </c>
      <c r="F46" s="18" t="s">
        <v>31</v>
      </c>
      <c r="G46" s="18" t="s">
        <v>31</v>
      </c>
      <c r="H46" s="21" t="s">
        <v>31</v>
      </c>
      <c r="I46" s="18" t="s">
        <v>31</v>
      </c>
      <c r="J46" s="18" t="s">
        <v>31</v>
      </c>
      <c r="K46" s="18" t="s">
        <v>31</v>
      </c>
      <c r="L46" s="22" t="s">
        <v>31</v>
      </c>
      <c r="M46" s="23" t="s">
        <v>31</v>
      </c>
      <c r="N46" s="18" t="s">
        <v>1</v>
      </c>
      <c r="O46" s="18" t="s">
        <v>17</v>
      </c>
      <c r="P46" s="18" t="str">
        <f t="shared" si="4"/>
        <v>DUO B2I</v>
      </c>
      <c r="Q46" s="18" t="s">
        <v>26</v>
      </c>
      <c r="R46" s="18"/>
      <c r="S46" s="18">
        <f t="shared" si="5"/>
        <v>4</v>
      </c>
      <c r="T46" s="28">
        <f>VLOOKUP(CLIENTS[[#This Row],[VALEUR]],DONNEES!$D$1:$E$7,2,FALSE)</f>
        <v>20</v>
      </c>
      <c r="U46" s="36">
        <v>44</v>
      </c>
      <c r="V46" s="36"/>
      <c r="W46" s="36"/>
      <c r="X46" s="36"/>
    </row>
    <row r="47" spans="1:24">
      <c r="A47" s="17" t="str">
        <f>VLOOKUP($B47,DONNEES!$A$1:$B$11,2,FALSE)</f>
        <v>NANCY</v>
      </c>
      <c r="B47" s="18" t="s">
        <v>57</v>
      </c>
      <c r="C47" s="19" t="s">
        <v>31</v>
      </c>
      <c r="D47" s="20" t="s">
        <v>31</v>
      </c>
      <c r="E47" s="18" t="s">
        <v>31</v>
      </c>
      <c r="F47" s="18" t="s">
        <v>31</v>
      </c>
      <c r="G47" s="18" t="s">
        <v>31</v>
      </c>
      <c r="H47" s="21" t="s">
        <v>31</v>
      </c>
      <c r="I47" s="18" t="s">
        <v>31</v>
      </c>
      <c r="J47" s="18" t="s">
        <v>31</v>
      </c>
      <c r="K47" s="18" t="s">
        <v>31</v>
      </c>
      <c r="L47" s="22" t="s">
        <v>31</v>
      </c>
      <c r="M47" s="23" t="s">
        <v>31</v>
      </c>
      <c r="N47" s="18" t="s">
        <v>1</v>
      </c>
      <c r="O47" s="18" t="s">
        <v>17</v>
      </c>
      <c r="P47" s="18" t="str">
        <f t="shared" si="4"/>
        <v>DUO B2I</v>
      </c>
      <c r="Q47" s="18" t="s">
        <v>26</v>
      </c>
      <c r="R47" s="18"/>
      <c r="S47" s="18">
        <f t="shared" si="5"/>
        <v>4</v>
      </c>
      <c r="T47" s="28">
        <f>VLOOKUP(CLIENTS[[#This Row],[VALEUR]],DONNEES!$D$1:$E$7,2,FALSE)</f>
        <v>20</v>
      </c>
      <c r="U47" s="36">
        <v>45</v>
      </c>
      <c r="V47" s="36"/>
      <c r="W47" s="36"/>
      <c r="X47" s="36"/>
    </row>
    <row r="48" spans="1:24">
      <c r="A48" s="17" t="str">
        <f>VLOOKUP($B48,DONNEES!$A$1:$B$11,2,FALSE)</f>
        <v>NANCY</v>
      </c>
      <c r="B48" s="18" t="s">
        <v>57</v>
      </c>
      <c r="C48" s="19" t="s">
        <v>31</v>
      </c>
      <c r="D48" s="20" t="s">
        <v>31</v>
      </c>
      <c r="E48" s="18" t="s">
        <v>31</v>
      </c>
      <c r="F48" s="18" t="s">
        <v>31</v>
      </c>
      <c r="G48" s="18" t="s">
        <v>31</v>
      </c>
      <c r="H48" s="21" t="s">
        <v>31</v>
      </c>
      <c r="I48" s="18" t="s">
        <v>31</v>
      </c>
      <c r="J48" s="18" t="s">
        <v>31</v>
      </c>
      <c r="K48" s="18" t="s">
        <v>31</v>
      </c>
      <c r="L48" s="22" t="s">
        <v>31</v>
      </c>
      <c r="M48" s="23" t="s">
        <v>31</v>
      </c>
      <c r="N48" s="18" t="s">
        <v>1</v>
      </c>
      <c r="O48" s="18" t="s">
        <v>17</v>
      </c>
      <c r="P48" s="18" t="str">
        <f t="shared" si="4"/>
        <v>DUO B2I</v>
      </c>
      <c r="Q48" s="18" t="s">
        <v>26</v>
      </c>
      <c r="R48" s="18"/>
      <c r="S48" s="18">
        <f t="shared" si="5"/>
        <v>4</v>
      </c>
      <c r="T48" s="28">
        <f>VLOOKUP(CLIENTS[[#This Row],[VALEUR]],DONNEES!$D$1:$E$7,2,FALSE)</f>
        <v>20</v>
      </c>
      <c r="U48" s="36">
        <v>46</v>
      </c>
      <c r="V48" s="36"/>
      <c r="W48" s="36"/>
      <c r="X48" s="36"/>
    </row>
    <row r="49" spans="1:24">
      <c r="A49" s="17" t="str">
        <f>VLOOKUP($B49,DONNEES!$A$1:$B$11,2,FALSE)</f>
        <v>NANCY</v>
      </c>
      <c r="B49" s="18" t="s">
        <v>57</v>
      </c>
      <c r="C49" s="19" t="s">
        <v>31</v>
      </c>
      <c r="D49" s="20" t="s">
        <v>31</v>
      </c>
      <c r="E49" s="18" t="s">
        <v>31</v>
      </c>
      <c r="F49" s="18" t="s">
        <v>31</v>
      </c>
      <c r="G49" s="18" t="s">
        <v>31</v>
      </c>
      <c r="H49" s="21" t="s">
        <v>31</v>
      </c>
      <c r="I49" s="18" t="s">
        <v>31</v>
      </c>
      <c r="J49" s="18" t="s">
        <v>31</v>
      </c>
      <c r="K49" s="18" t="s">
        <v>31</v>
      </c>
      <c r="L49" s="22" t="s">
        <v>31</v>
      </c>
      <c r="M49" s="23" t="s">
        <v>31</v>
      </c>
      <c r="N49" s="18" t="s">
        <v>1</v>
      </c>
      <c r="O49" s="18" t="s">
        <v>17</v>
      </c>
      <c r="P49" s="18" t="str">
        <f t="shared" si="4"/>
        <v>DUO B2I</v>
      </c>
      <c r="Q49" s="18" t="s">
        <v>26</v>
      </c>
      <c r="R49" s="18"/>
      <c r="S49" s="18">
        <f t="shared" si="5"/>
        <v>4</v>
      </c>
      <c r="T49" s="28">
        <f>VLOOKUP(CLIENTS[[#This Row],[VALEUR]],DONNEES!$D$1:$E$7,2,FALSE)</f>
        <v>20</v>
      </c>
      <c r="U49" s="36">
        <v>47</v>
      </c>
      <c r="V49" s="36"/>
      <c r="W49" s="36"/>
      <c r="X49" s="36"/>
    </row>
    <row r="50" spans="1:24">
      <c r="A50" s="17" t="str">
        <f>VLOOKUP($B50,DONNEES!$A$1:$B$11,2,FALSE)</f>
        <v>NANCY</v>
      </c>
      <c r="B50" s="18" t="s">
        <v>57</v>
      </c>
      <c r="C50" s="19" t="s">
        <v>31</v>
      </c>
      <c r="D50" s="20" t="s">
        <v>31</v>
      </c>
      <c r="E50" s="18" t="s">
        <v>31</v>
      </c>
      <c r="F50" s="18" t="s">
        <v>31</v>
      </c>
      <c r="G50" s="18" t="s">
        <v>31</v>
      </c>
      <c r="H50" s="21" t="s">
        <v>31</v>
      </c>
      <c r="I50" s="18" t="s">
        <v>31</v>
      </c>
      <c r="J50" s="18" t="s">
        <v>31</v>
      </c>
      <c r="K50" s="18" t="s">
        <v>31</v>
      </c>
      <c r="L50" s="22" t="s">
        <v>31</v>
      </c>
      <c r="M50" s="23" t="s">
        <v>31</v>
      </c>
      <c r="N50" s="18" t="s">
        <v>1</v>
      </c>
      <c r="O50" s="18" t="s">
        <v>17</v>
      </c>
      <c r="P50" s="18" t="str">
        <f t="shared" si="4"/>
        <v>DUO B2I</v>
      </c>
      <c r="Q50" s="18" t="s">
        <v>26</v>
      </c>
      <c r="R50" s="18"/>
      <c r="S50" s="18">
        <f t="shared" si="5"/>
        <v>4</v>
      </c>
      <c r="T50" s="28">
        <f>VLOOKUP(CLIENTS[[#This Row],[VALEUR]],DONNEES!$D$1:$E$7,2,FALSE)</f>
        <v>20</v>
      </c>
      <c r="U50" s="36">
        <v>48</v>
      </c>
      <c r="V50" s="36"/>
      <c r="W50" s="36"/>
      <c r="X50" s="36"/>
    </row>
    <row r="51" spans="1:24">
      <c r="A51" s="17" t="str">
        <f>VLOOKUP($B51,DONNEES!$A$1:$B$11,2,FALSE)</f>
        <v>NANCY</v>
      </c>
      <c r="B51" s="18" t="s">
        <v>57</v>
      </c>
      <c r="C51" s="19" t="s">
        <v>31</v>
      </c>
      <c r="D51" s="20" t="s">
        <v>31</v>
      </c>
      <c r="E51" s="18" t="s">
        <v>31</v>
      </c>
      <c r="F51" s="18" t="s">
        <v>31</v>
      </c>
      <c r="G51" s="18" t="s">
        <v>31</v>
      </c>
      <c r="H51" s="21" t="s">
        <v>31</v>
      </c>
      <c r="I51" s="18" t="s">
        <v>31</v>
      </c>
      <c r="J51" s="18" t="s">
        <v>31</v>
      </c>
      <c r="K51" s="18" t="s">
        <v>31</v>
      </c>
      <c r="L51" s="22" t="s">
        <v>31</v>
      </c>
      <c r="M51" s="23" t="s">
        <v>31</v>
      </c>
      <c r="N51" s="18" t="s">
        <v>1</v>
      </c>
      <c r="O51" s="18" t="s">
        <v>17</v>
      </c>
      <c r="P51" s="18" t="str">
        <f t="shared" si="4"/>
        <v>DUO B2I</v>
      </c>
      <c r="Q51" s="18" t="s">
        <v>26</v>
      </c>
      <c r="R51" s="18"/>
      <c r="S51" s="18">
        <f t="shared" si="5"/>
        <v>4</v>
      </c>
      <c r="T51" s="28">
        <f>VLOOKUP(CLIENTS[[#This Row],[VALEUR]],DONNEES!$D$1:$E$7,2,FALSE)</f>
        <v>20</v>
      </c>
      <c r="U51" s="36">
        <v>49</v>
      </c>
      <c r="V51" s="36"/>
      <c r="W51" s="36"/>
      <c r="X51" s="36"/>
    </row>
    <row r="52" spans="1:24">
      <c r="A52" s="17" t="str">
        <f>VLOOKUP($B52,DONNEES!$A$1:$B$11,2,FALSE)</f>
        <v>NANCY</v>
      </c>
      <c r="B52" s="18" t="s">
        <v>57</v>
      </c>
      <c r="C52" s="19" t="s">
        <v>31</v>
      </c>
      <c r="D52" s="20" t="s">
        <v>31</v>
      </c>
      <c r="E52" s="18" t="s">
        <v>31</v>
      </c>
      <c r="F52" s="18" t="s">
        <v>31</v>
      </c>
      <c r="G52" s="18" t="s">
        <v>31</v>
      </c>
      <c r="H52" s="21" t="s">
        <v>31</v>
      </c>
      <c r="I52" s="18" t="s">
        <v>31</v>
      </c>
      <c r="J52" s="18" t="s">
        <v>31</v>
      </c>
      <c r="K52" s="18" t="s">
        <v>31</v>
      </c>
      <c r="L52" s="22" t="s">
        <v>31</v>
      </c>
      <c r="M52" s="23" t="s">
        <v>31</v>
      </c>
      <c r="N52" s="18" t="s">
        <v>1</v>
      </c>
      <c r="O52" s="18" t="s">
        <v>17</v>
      </c>
      <c r="P52" s="18" t="str">
        <f t="shared" si="4"/>
        <v>DUO B2I</v>
      </c>
      <c r="Q52" s="18" t="s">
        <v>26</v>
      </c>
      <c r="R52" s="18"/>
      <c r="S52" s="18">
        <f t="shared" si="5"/>
        <v>4</v>
      </c>
      <c r="T52" s="28">
        <f>VLOOKUP(CLIENTS[[#This Row],[VALEUR]],DONNEES!$D$1:$E$7,2,FALSE)</f>
        <v>20</v>
      </c>
      <c r="U52" s="36">
        <v>50</v>
      </c>
      <c r="V52" s="36"/>
      <c r="W52" s="36"/>
      <c r="X52" s="36"/>
    </row>
    <row r="53" spans="1:24">
      <c r="A53" s="17" t="str">
        <f>VLOOKUP($B53,DONNEES!$A$1:$B$11,2,FALSE)</f>
        <v>NANCY</v>
      </c>
      <c r="B53" s="18" t="s">
        <v>57</v>
      </c>
      <c r="C53" s="19" t="s">
        <v>31</v>
      </c>
      <c r="D53" s="20" t="s">
        <v>31</v>
      </c>
      <c r="E53" s="18" t="s">
        <v>31</v>
      </c>
      <c r="F53" s="18" t="s">
        <v>31</v>
      </c>
      <c r="G53" s="18" t="s">
        <v>31</v>
      </c>
      <c r="H53" s="21" t="s">
        <v>31</v>
      </c>
      <c r="I53" s="18" t="s">
        <v>31</v>
      </c>
      <c r="J53" s="18" t="s">
        <v>31</v>
      </c>
      <c r="K53" s="18" t="s">
        <v>31</v>
      </c>
      <c r="L53" s="22" t="s">
        <v>31</v>
      </c>
      <c r="M53" s="23" t="s">
        <v>31</v>
      </c>
      <c r="N53" s="18" t="s">
        <v>1</v>
      </c>
      <c r="O53" s="18" t="s">
        <v>17</v>
      </c>
      <c r="P53" s="18" t="str">
        <f t="shared" si="4"/>
        <v>DUO B2I</v>
      </c>
      <c r="Q53" s="18" t="s">
        <v>26</v>
      </c>
      <c r="R53" s="18"/>
      <c r="S53" s="18">
        <f t="shared" si="5"/>
        <v>4</v>
      </c>
      <c r="T53" s="28">
        <f>VLOOKUP(CLIENTS[[#This Row],[VALEUR]],DONNEES!$D$1:$E$7,2,FALSE)</f>
        <v>20</v>
      </c>
      <c r="U53" s="36">
        <v>51</v>
      </c>
      <c r="V53" s="36"/>
      <c r="W53" s="36"/>
      <c r="X53" s="36"/>
    </row>
    <row r="54" spans="1:24">
      <c r="A54" s="17" t="str">
        <f>VLOOKUP($B54,DONNEES!$A$1:$B$11,2,FALSE)</f>
        <v>NANCY</v>
      </c>
      <c r="B54" s="18" t="s">
        <v>57</v>
      </c>
      <c r="C54" s="19" t="s">
        <v>31</v>
      </c>
      <c r="D54" s="20" t="s">
        <v>31</v>
      </c>
      <c r="E54" s="18" t="s">
        <v>31</v>
      </c>
      <c r="F54" s="18" t="s">
        <v>31</v>
      </c>
      <c r="G54" s="18" t="s">
        <v>31</v>
      </c>
      <c r="H54" s="21" t="s">
        <v>31</v>
      </c>
      <c r="I54" s="18" t="s">
        <v>31</v>
      </c>
      <c r="J54" s="18" t="s">
        <v>31</v>
      </c>
      <c r="K54" s="18" t="s">
        <v>31</v>
      </c>
      <c r="L54" s="22" t="s">
        <v>31</v>
      </c>
      <c r="M54" s="23" t="s">
        <v>31</v>
      </c>
      <c r="N54" s="18" t="s">
        <v>1</v>
      </c>
      <c r="O54" s="18" t="s">
        <v>17</v>
      </c>
      <c r="P54" s="18" t="str">
        <f t="shared" si="4"/>
        <v>DUO B2I</v>
      </c>
      <c r="Q54" s="18" t="s">
        <v>26</v>
      </c>
      <c r="R54" s="18"/>
      <c r="S54" s="18">
        <f t="shared" si="5"/>
        <v>4</v>
      </c>
      <c r="T54" s="28">
        <f>VLOOKUP(CLIENTS[[#This Row],[VALEUR]],DONNEES!$D$1:$E$7,2,FALSE)</f>
        <v>20</v>
      </c>
      <c r="U54" s="36">
        <v>52</v>
      </c>
      <c r="V54" s="36"/>
      <c r="W54" s="36"/>
      <c r="X54" s="36"/>
    </row>
    <row r="55" spans="1:24">
      <c r="A55" s="17" t="str">
        <f>VLOOKUP($B55,DONNEES!$A$1:$B$11,2,FALSE)</f>
        <v>NANCY</v>
      </c>
      <c r="B55" s="18" t="s">
        <v>57</v>
      </c>
      <c r="C55" s="19" t="s">
        <v>31</v>
      </c>
      <c r="D55" s="20" t="s">
        <v>31</v>
      </c>
      <c r="E55" s="18" t="s">
        <v>31</v>
      </c>
      <c r="F55" s="18" t="s">
        <v>31</v>
      </c>
      <c r="G55" s="18" t="s">
        <v>31</v>
      </c>
      <c r="H55" s="21" t="s">
        <v>31</v>
      </c>
      <c r="I55" s="18" t="s">
        <v>31</v>
      </c>
      <c r="J55" s="18" t="s">
        <v>31</v>
      </c>
      <c r="K55" s="18" t="s">
        <v>31</v>
      </c>
      <c r="L55" s="22" t="s">
        <v>31</v>
      </c>
      <c r="M55" s="23" t="s">
        <v>31</v>
      </c>
      <c r="N55" s="18" t="s">
        <v>1</v>
      </c>
      <c r="O55" s="18" t="s">
        <v>17</v>
      </c>
      <c r="P55" s="18" t="str">
        <f t="shared" si="4"/>
        <v>DUO B2I</v>
      </c>
      <c r="Q55" s="18" t="s">
        <v>26</v>
      </c>
      <c r="R55" s="18"/>
      <c r="S55" s="18">
        <f t="shared" si="5"/>
        <v>4</v>
      </c>
      <c r="T55" s="28">
        <f>VLOOKUP(CLIENTS[[#This Row],[VALEUR]],DONNEES!$D$1:$E$7,2,FALSE)</f>
        <v>20</v>
      </c>
      <c r="U55" s="36">
        <v>53</v>
      </c>
      <c r="V55" s="36"/>
      <c r="W55" s="36"/>
      <c r="X55" s="36"/>
    </row>
    <row r="56" spans="1:24">
      <c r="A56" s="17" t="str">
        <f>VLOOKUP($B56,DONNEES!$A$1:$B$11,2,FALSE)</f>
        <v>NANCY</v>
      </c>
      <c r="B56" s="18" t="s">
        <v>57</v>
      </c>
      <c r="C56" s="19" t="s">
        <v>31</v>
      </c>
      <c r="D56" s="20" t="s">
        <v>31</v>
      </c>
      <c r="E56" s="18" t="s">
        <v>31</v>
      </c>
      <c r="F56" s="18" t="s">
        <v>31</v>
      </c>
      <c r="G56" s="18" t="s">
        <v>31</v>
      </c>
      <c r="H56" s="21" t="s">
        <v>31</v>
      </c>
      <c r="I56" s="18" t="s">
        <v>31</v>
      </c>
      <c r="J56" s="18" t="s">
        <v>31</v>
      </c>
      <c r="K56" s="18" t="s">
        <v>31</v>
      </c>
      <c r="L56" s="22" t="s">
        <v>31</v>
      </c>
      <c r="M56" s="23" t="s">
        <v>31</v>
      </c>
      <c r="N56" s="18" t="s">
        <v>1</v>
      </c>
      <c r="O56" s="18" t="s">
        <v>17</v>
      </c>
      <c r="P56" s="18" t="str">
        <f t="shared" si="4"/>
        <v>DUO B2I</v>
      </c>
      <c r="Q56" s="18" t="s">
        <v>26</v>
      </c>
      <c r="R56" s="18"/>
      <c r="S56" s="18">
        <f t="shared" si="5"/>
        <v>4</v>
      </c>
      <c r="T56" s="28">
        <f>VLOOKUP(CLIENTS[[#This Row],[VALEUR]],DONNEES!$D$1:$E$7,2,FALSE)</f>
        <v>20</v>
      </c>
      <c r="U56" s="36">
        <v>54</v>
      </c>
      <c r="V56" s="36"/>
      <c r="W56" s="36"/>
      <c r="X56" s="36"/>
    </row>
    <row r="57" spans="1:24">
      <c r="A57" s="17" t="str">
        <f>VLOOKUP($B57,DONNEES!$A$1:$B$11,2,FALSE)</f>
        <v>NANCY</v>
      </c>
      <c r="B57" s="18" t="s">
        <v>57</v>
      </c>
      <c r="C57" s="19" t="s">
        <v>31</v>
      </c>
      <c r="D57" s="20" t="s">
        <v>31</v>
      </c>
      <c r="E57" s="18" t="s">
        <v>31</v>
      </c>
      <c r="F57" s="18" t="s">
        <v>31</v>
      </c>
      <c r="G57" s="18" t="s">
        <v>31</v>
      </c>
      <c r="H57" s="21" t="s">
        <v>31</v>
      </c>
      <c r="I57" s="18" t="s">
        <v>31</v>
      </c>
      <c r="J57" s="18" t="s">
        <v>31</v>
      </c>
      <c r="K57" s="18" t="s">
        <v>31</v>
      </c>
      <c r="L57" s="22" t="s">
        <v>31</v>
      </c>
      <c r="M57" s="23" t="s">
        <v>31</v>
      </c>
      <c r="N57" s="18" t="s">
        <v>1</v>
      </c>
      <c r="O57" s="18" t="s">
        <v>17</v>
      </c>
      <c r="P57" s="18" t="str">
        <f t="shared" si="4"/>
        <v>DUO B2I</v>
      </c>
      <c r="Q57" s="18" t="s">
        <v>26</v>
      </c>
      <c r="R57" s="18"/>
      <c r="S57" s="18">
        <f t="shared" si="5"/>
        <v>4</v>
      </c>
      <c r="T57" s="28">
        <f>VLOOKUP(CLIENTS[[#This Row],[VALEUR]],DONNEES!$D$1:$E$7,2,FALSE)</f>
        <v>20</v>
      </c>
      <c r="U57" s="36">
        <v>55</v>
      </c>
      <c r="V57" s="36"/>
      <c r="W57" s="36"/>
      <c r="X57" s="36"/>
    </row>
    <row r="58" spans="1:24">
      <c r="A58" s="17" t="str">
        <f>VLOOKUP($B58,DONNEES!$A$1:$B$11,2,FALSE)</f>
        <v>NANCY</v>
      </c>
      <c r="B58" s="18" t="s">
        <v>57</v>
      </c>
      <c r="C58" s="19" t="s">
        <v>31</v>
      </c>
      <c r="D58" s="20" t="s">
        <v>31</v>
      </c>
      <c r="E58" s="18" t="s">
        <v>31</v>
      </c>
      <c r="F58" s="18" t="s">
        <v>31</v>
      </c>
      <c r="G58" s="18" t="s">
        <v>31</v>
      </c>
      <c r="H58" s="21" t="s">
        <v>31</v>
      </c>
      <c r="I58" s="18" t="s">
        <v>31</v>
      </c>
      <c r="J58" s="18" t="s">
        <v>31</v>
      </c>
      <c r="K58" s="18" t="s">
        <v>31</v>
      </c>
      <c r="L58" s="22" t="s">
        <v>31</v>
      </c>
      <c r="M58" s="23" t="s">
        <v>31</v>
      </c>
      <c r="N58" s="18" t="s">
        <v>1</v>
      </c>
      <c r="O58" s="18" t="s">
        <v>17</v>
      </c>
      <c r="P58" s="18" t="str">
        <f t="shared" si="4"/>
        <v>DUO B2I</v>
      </c>
      <c r="Q58" s="18" t="s">
        <v>26</v>
      </c>
      <c r="R58" s="18"/>
      <c r="S58" s="18">
        <f t="shared" si="5"/>
        <v>4</v>
      </c>
      <c r="T58" s="28">
        <f>VLOOKUP(CLIENTS[[#This Row],[VALEUR]],DONNEES!$D$1:$E$7,2,FALSE)</f>
        <v>20</v>
      </c>
      <c r="U58" s="36">
        <v>56</v>
      </c>
      <c r="V58" s="36"/>
      <c r="W58" s="36"/>
      <c r="X58" s="36"/>
    </row>
    <row r="59" spans="1:24">
      <c r="A59" s="17" t="str">
        <f>VLOOKUP($B59,DONNEES!$A$1:$B$11,2,FALSE)</f>
        <v>NANCY</v>
      </c>
      <c r="B59" s="18" t="s">
        <v>57</v>
      </c>
      <c r="C59" s="19" t="s">
        <v>31</v>
      </c>
      <c r="D59" s="20" t="s">
        <v>31</v>
      </c>
      <c r="E59" s="18" t="s">
        <v>31</v>
      </c>
      <c r="F59" s="18" t="s">
        <v>31</v>
      </c>
      <c r="G59" s="18" t="s">
        <v>31</v>
      </c>
      <c r="H59" s="21" t="s">
        <v>31</v>
      </c>
      <c r="I59" s="18" t="s">
        <v>31</v>
      </c>
      <c r="J59" s="18" t="s">
        <v>31</v>
      </c>
      <c r="K59" s="18" t="s">
        <v>31</v>
      </c>
      <c r="L59" s="22" t="s">
        <v>31</v>
      </c>
      <c r="M59" s="23" t="s">
        <v>31</v>
      </c>
      <c r="N59" s="18" t="s">
        <v>1</v>
      </c>
      <c r="O59" s="18" t="s">
        <v>17</v>
      </c>
      <c r="P59" s="18" t="str">
        <f t="shared" si="4"/>
        <v>DUO B2I</v>
      </c>
      <c r="Q59" s="18" t="s">
        <v>26</v>
      </c>
      <c r="R59" s="18"/>
      <c r="S59" s="18">
        <f t="shared" si="5"/>
        <v>4</v>
      </c>
      <c r="T59" s="28">
        <f>VLOOKUP(CLIENTS[[#This Row],[VALEUR]],DONNEES!$D$1:$E$7,2,FALSE)</f>
        <v>20</v>
      </c>
      <c r="U59" s="36">
        <v>57</v>
      </c>
      <c r="V59" s="36"/>
      <c r="W59" s="36"/>
      <c r="X59" s="36"/>
    </row>
    <row r="60" spans="1:24">
      <c r="A60" s="17" t="str">
        <f>VLOOKUP($B60,DONNEES!$A$1:$B$11,2,FALSE)</f>
        <v>NANCY</v>
      </c>
      <c r="B60" s="18" t="s">
        <v>57</v>
      </c>
      <c r="C60" s="19" t="s">
        <v>31</v>
      </c>
      <c r="D60" s="20" t="s">
        <v>31</v>
      </c>
      <c r="E60" s="18" t="s">
        <v>31</v>
      </c>
      <c r="F60" s="18" t="s">
        <v>31</v>
      </c>
      <c r="G60" s="18" t="s">
        <v>31</v>
      </c>
      <c r="H60" s="21" t="s">
        <v>31</v>
      </c>
      <c r="I60" s="18" t="s">
        <v>31</v>
      </c>
      <c r="J60" s="18" t="s">
        <v>31</v>
      </c>
      <c r="K60" s="18" t="s">
        <v>31</v>
      </c>
      <c r="L60" s="22" t="s">
        <v>31</v>
      </c>
      <c r="M60" s="23" t="s">
        <v>31</v>
      </c>
      <c r="N60" s="18" t="s">
        <v>1</v>
      </c>
      <c r="O60" s="18" t="s">
        <v>17</v>
      </c>
      <c r="P60" s="18" t="str">
        <f t="shared" si="4"/>
        <v>DUO B2I</v>
      </c>
      <c r="Q60" s="18" t="s">
        <v>26</v>
      </c>
      <c r="R60" s="18"/>
      <c r="S60" s="18">
        <f t="shared" si="5"/>
        <v>4</v>
      </c>
      <c r="T60" s="28">
        <f>VLOOKUP(CLIENTS[[#This Row],[VALEUR]],DONNEES!$D$1:$E$7,2,FALSE)</f>
        <v>20</v>
      </c>
      <c r="U60" s="36">
        <v>58</v>
      </c>
      <c r="V60" s="36"/>
      <c r="W60" s="36"/>
      <c r="X60" s="36"/>
    </row>
    <row r="61" spans="1:24">
      <c r="A61" s="17" t="str">
        <f>VLOOKUP($B61,DONNEES!$A$1:$B$11,2,FALSE)</f>
        <v>NANCY</v>
      </c>
      <c r="B61" s="18" t="s">
        <v>57</v>
      </c>
      <c r="C61" s="19" t="s">
        <v>31</v>
      </c>
      <c r="D61" s="20" t="s">
        <v>31</v>
      </c>
      <c r="E61" s="18" t="s">
        <v>31</v>
      </c>
      <c r="F61" s="18" t="s">
        <v>31</v>
      </c>
      <c r="G61" s="18" t="s">
        <v>31</v>
      </c>
      <c r="H61" s="21" t="s">
        <v>31</v>
      </c>
      <c r="I61" s="18" t="s">
        <v>31</v>
      </c>
      <c r="J61" s="18" t="s">
        <v>31</v>
      </c>
      <c r="K61" s="18" t="s">
        <v>31</v>
      </c>
      <c r="L61" s="22" t="s">
        <v>31</v>
      </c>
      <c r="M61" s="23" t="s">
        <v>31</v>
      </c>
      <c r="N61" s="18" t="s">
        <v>1</v>
      </c>
      <c r="O61" s="18" t="s">
        <v>17</v>
      </c>
      <c r="P61" s="18" t="str">
        <f t="shared" si="4"/>
        <v>DUO B2I</v>
      </c>
      <c r="Q61" s="18" t="s">
        <v>26</v>
      </c>
      <c r="R61" s="18"/>
      <c r="S61" s="18">
        <f t="shared" si="5"/>
        <v>4</v>
      </c>
      <c r="T61" s="28">
        <f>VLOOKUP(CLIENTS[[#This Row],[VALEUR]],DONNEES!$D$1:$E$7,2,FALSE)</f>
        <v>20</v>
      </c>
      <c r="U61" s="36">
        <v>59</v>
      </c>
      <c r="V61" s="36"/>
      <c r="W61" s="36"/>
      <c r="X61" s="36"/>
    </row>
    <row r="62" spans="1:24">
      <c r="A62" s="17" t="str">
        <f>VLOOKUP($B62,DONNEES!$A$1:$B$11,2,FALSE)</f>
        <v>NANCY</v>
      </c>
      <c r="B62" s="18" t="s">
        <v>57</v>
      </c>
      <c r="C62" s="19" t="s">
        <v>31</v>
      </c>
      <c r="D62" s="20" t="s">
        <v>31</v>
      </c>
      <c r="E62" s="18" t="s">
        <v>31</v>
      </c>
      <c r="F62" s="18" t="s">
        <v>31</v>
      </c>
      <c r="G62" s="18" t="s">
        <v>31</v>
      </c>
      <c r="H62" s="21" t="s">
        <v>31</v>
      </c>
      <c r="I62" s="18" t="s">
        <v>31</v>
      </c>
      <c r="J62" s="18" t="s">
        <v>31</v>
      </c>
      <c r="K62" s="18" t="s">
        <v>31</v>
      </c>
      <c r="L62" s="22" t="s">
        <v>31</v>
      </c>
      <c r="M62" s="23" t="s">
        <v>31</v>
      </c>
      <c r="N62" s="18" t="s">
        <v>1</v>
      </c>
      <c r="O62" s="18" t="s">
        <v>17</v>
      </c>
      <c r="P62" s="18" t="str">
        <f t="shared" si="4"/>
        <v>DUO B2I</v>
      </c>
      <c r="Q62" s="18" t="s">
        <v>26</v>
      </c>
      <c r="R62" s="18"/>
      <c r="S62" s="18">
        <f t="shared" si="5"/>
        <v>4</v>
      </c>
      <c r="T62" s="28">
        <f>VLOOKUP(CLIENTS[[#This Row],[VALEUR]],DONNEES!$D$1:$E$7,2,FALSE)</f>
        <v>20</v>
      </c>
      <c r="U62" s="36">
        <v>60</v>
      </c>
      <c r="V62" s="36"/>
      <c r="W62" s="36"/>
      <c r="X62" s="36"/>
    </row>
    <row r="63" spans="1:24">
      <c r="A63" s="17" t="str">
        <f>VLOOKUP($B63,DONNEES!$A$1:$B$11,2,FALSE)</f>
        <v>NANCY</v>
      </c>
      <c r="B63" s="18" t="s">
        <v>57</v>
      </c>
      <c r="C63" s="19" t="s">
        <v>31</v>
      </c>
      <c r="D63" s="20" t="s">
        <v>31</v>
      </c>
      <c r="E63" s="18" t="s">
        <v>31</v>
      </c>
      <c r="F63" s="18" t="s">
        <v>31</v>
      </c>
      <c r="G63" s="18" t="s">
        <v>31</v>
      </c>
      <c r="H63" s="21" t="s">
        <v>31</v>
      </c>
      <c r="I63" s="18" t="s">
        <v>31</v>
      </c>
      <c r="J63" s="18" t="s">
        <v>31</v>
      </c>
      <c r="K63" s="18" t="s">
        <v>31</v>
      </c>
      <c r="L63" s="22" t="s">
        <v>31</v>
      </c>
      <c r="M63" s="23" t="s">
        <v>31</v>
      </c>
      <c r="N63" s="18" t="s">
        <v>1</v>
      </c>
      <c r="O63" s="18" t="s">
        <v>17</v>
      </c>
      <c r="P63" s="18" t="str">
        <f t="shared" si="4"/>
        <v>DUO B2I</v>
      </c>
      <c r="Q63" s="18" t="s">
        <v>26</v>
      </c>
      <c r="R63" s="18"/>
      <c r="S63" s="18">
        <f t="shared" si="5"/>
        <v>4</v>
      </c>
      <c r="T63" s="28">
        <f>VLOOKUP(CLIENTS[[#This Row],[VALEUR]],DONNEES!$D$1:$E$7,2,FALSE)</f>
        <v>20</v>
      </c>
      <c r="U63" s="36">
        <v>61</v>
      </c>
      <c r="V63" s="36"/>
      <c r="W63" s="36"/>
      <c r="X63" s="36"/>
    </row>
    <row r="64" spans="1:24">
      <c r="A64" s="17" t="str">
        <f>VLOOKUP($B64,DONNEES!$A$1:$B$11,2,FALSE)</f>
        <v>NANCY</v>
      </c>
      <c r="B64" s="18" t="s">
        <v>57</v>
      </c>
      <c r="C64" s="19" t="s">
        <v>31</v>
      </c>
      <c r="D64" s="20" t="s">
        <v>31</v>
      </c>
      <c r="E64" s="18" t="s">
        <v>31</v>
      </c>
      <c r="F64" s="18" t="s">
        <v>31</v>
      </c>
      <c r="G64" s="18" t="s">
        <v>31</v>
      </c>
      <c r="H64" s="21" t="s">
        <v>31</v>
      </c>
      <c r="I64" s="18" t="s">
        <v>31</v>
      </c>
      <c r="J64" s="18" t="s">
        <v>31</v>
      </c>
      <c r="K64" s="18" t="s">
        <v>31</v>
      </c>
      <c r="L64" s="22" t="s">
        <v>31</v>
      </c>
      <c r="M64" s="23" t="s">
        <v>31</v>
      </c>
      <c r="N64" s="18" t="s">
        <v>1</v>
      </c>
      <c r="O64" s="18" t="s">
        <v>17</v>
      </c>
      <c r="P64" s="18" t="str">
        <f t="shared" si="4"/>
        <v>DUO B2I</v>
      </c>
      <c r="Q64" s="18" t="s">
        <v>26</v>
      </c>
      <c r="R64" s="18"/>
      <c r="S64" s="18">
        <f t="shared" si="5"/>
        <v>4</v>
      </c>
      <c r="T64" s="28">
        <f>VLOOKUP(CLIENTS[[#This Row],[VALEUR]],DONNEES!$D$1:$E$7,2,FALSE)</f>
        <v>20</v>
      </c>
      <c r="U64" s="36">
        <v>62</v>
      </c>
      <c r="V64" s="36"/>
      <c r="W64" s="36"/>
      <c r="X64" s="36"/>
    </row>
    <row r="65" spans="1:24">
      <c r="A65" s="17" t="str">
        <f>VLOOKUP($B65,DONNEES!$A$1:$B$11,2,FALSE)</f>
        <v>NANCY</v>
      </c>
      <c r="B65" s="18" t="s">
        <v>57</v>
      </c>
      <c r="C65" s="19" t="s">
        <v>31</v>
      </c>
      <c r="D65" s="20" t="s">
        <v>31</v>
      </c>
      <c r="E65" s="18" t="s">
        <v>31</v>
      </c>
      <c r="F65" s="18" t="s">
        <v>31</v>
      </c>
      <c r="G65" s="18" t="s">
        <v>31</v>
      </c>
      <c r="H65" s="21" t="s">
        <v>31</v>
      </c>
      <c r="I65" s="18" t="s">
        <v>31</v>
      </c>
      <c r="J65" s="18" t="s">
        <v>31</v>
      </c>
      <c r="K65" s="18" t="s">
        <v>31</v>
      </c>
      <c r="L65" s="22" t="s">
        <v>31</v>
      </c>
      <c r="M65" s="23" t="s">
        <v>31</v>
      </c>
      <c r="N65" s="18" t="s">
        <v>1</v>
      </c>
      <c r="O65" s="18" t="s">
        <v>17</v>
      </c>
      <c r="P65" s="18" t="str">
        <f t="shared" si="4"/>
        <v>DUO B2I</v>
      </c>
      <c r="Q65" s="18" t="s">
        <v>26</v>
      </c>
      <c r="R65" s="18"/>
      <c r="S65" s="18">
        <f t="shared" si="5"/>
        <v>4</v>
      </c>
      <c r="T65" s="28">
        <f>VLOOKUP(CLIENTS[[#This Row],[VALEUR]],DONNEES!$D$1:$E$7,2,FALSE)</f>
        <v>20</v>
      </c>
      <c r="U65" s="36">
        <v>63</v>
      </c>
      <c r="V65" s="36"/>
      <c r="W65" s="36"/>
      <c r="X65" s="36"/>
    </row>
    <row r="66" spans="1:24">
      <c r="A66" s="17" t="str">
        <f>VLOOKUP($B66,DONNEES!$A$1:$B$11,2,FALSE)</f>
        <v>NANCY</v>
      </c>
      <c r="B66" s="18" t="s">
        <v>57</v>
      </c>
      <c r="C66" s="19" t="s">
        <v>31</v>
      </c>
      <c r="D66" s="20" t="s">
        <v>31</v>
      </c>
      <c r="E66" s="18" t="s">
        <v>31</v>
      </c>
      <c r="F66" s="18" t="s">
        <v>31</v>
      </c>
      <c r="G66" s="18" t="s">
        <v>31</v>
      </c>
      <c r="H66" s="21" t="s">
        <v>31</v>
      </c>
      <c r="I66" s="18" t="s">
        <v>31</v>
      </c>
      <c r="J66" s="18" t="s">
        <v>31</v>
      </c>
      <c r="K66" s="18" t="s">
        <v>31</v>
      </c>
      <c r="L66" s="22" t="s">
        <v>31</v>
      </c>
      <c r="M66" s="23" t="s">
        <v>31</v>
      </c>
      <c r="N66" s="18" t="s">
        <v>1</v>
      </c>
      <c r="O66" s="18" t="s">
        <v>17</v>
      </c>
      <c r="P66" s="18" t="str">
        <f t="shared" si="4"/>
        <v>DUO B2I</v>
      </c>
      <c r="Q66" s="18" t="s">
        <v>26</v>
      </c>
      <c r="R66" s="18"/>
      <c r="S66" s="18">
        <f t="shared" si="5"/>
        <v>4</v>
      </c>
      <c r="T66" s="28">
        <f>VLOOKUP(CLIENTS[[#This Row],[VALEUR]],DONNEES!$D$1:$E$7,2,FALSE)</f>
        <v>20</v>
      </c>
      <c r="U66" s="36">
        <v>64</v>
      </c>
      <c r="V66" s="36"/>
      <c r="W66" s="36"/>
      <c r="X66" s="36"/>
    </row>
    <row r="67" spans="1:24">
      <c r="A67" s="17" t="str">
        <f>VLOOKUP($B67,DONNEES!$A$1:$B$11,2,FALSE)</f>
        <v>NANCY</v>
      </c>
      <c r="B67" s="18" t="s">
        <v>57</v>
      </c>
      <c r="C67" s="19" t="s">
        <v>31</v>
      </c>
      <c r="D67" s="20" t="s">
        <v>31</v>
      </c>
      <c r="E67" s="18" t="s">
        <v>31</v>
      </c>
      <c r="F67" s="18" t="s">
        <v>31</v>
      </c>
      <c r="G67" s="18" t="s">
        <v>31</v>
      </c>
      <c r="H67" s="21" t="s">
        <v>31</v>
      </c>
      <c r="I67" s="18" t="s">
        <v>31</v>
      </c>
      <c r="J67" s="18" t="s">
        <v>31</v>
      </c>
      <c r="K67" s="18" t="s">
        <v>31</v>
      </c>
      <c r="L67" s="22" t="s">
        <v>31</v>
      </c>
      <c r="M67" s="23" t="s">
        <v>31</v>
      </c>
      <c r="N67" s="18" t="s">
        <v>1</v>
      </c>
      <c r="O67" s="18" t="s">
        <v>17</v>
      </c>
      <c r="P67" s="18" t="str">
        <f t="shared" si="4"/>
        <v>DUO B2I</v>
      </c>
      <c r="Q67" s="18" t="s">
        <v>26</v>
      </c>
      <c r="R67" s="18"/>
      <c r="S67" s="18">
        <f t="shared" ref="S67:S98" si="6">IF(Q67&lt;&gt;"OK",0,IF(P67="DUO B2I",4,IF(P67="DUO B1",3,IF(P67="SOLO B2I",2,IF(P67="SOLO B1",1,IF(P67="SOLO R",2,IF(P67="SOLO S",1,0)))))))</f>
        <v>4</v>
      </c>
      <c r="T67" s="28">
        <f>VLOOKUP(CLIENTS[[#This Row],[VALEUR]],DONNEES!$D$1:$E$7,2,FALSE)</f>
        <v>20</v>
      </c>
      <c r="U67" s="36">
        <v>65</v>
      </c>
      <c r="V67" s="36"/>
      <c r="W67" s="36"/>
      <c r="X67" s="36"/>
    </row>
    <row r="68" spans="1:24">
      <c r="A68" s="17" t="str">
        <f>VLOOKUP($B68,DONNEES!$A$1:$B$11,2,FALSE)</f>
        <v>NANCY</v>
      </c>
      <c r="B68" s="18" t="s">
        <v>57</v>
      </c>
      <c r="C68" s="19" t="s">
        <v>31</v>
      </c>
      <c r="D68" s="20" t="s">
        <v>31</v>
      </c>
      <c r="E68" s="18" t="s">
        <v>31</v>
      </c>
      <c r="F68" s="18" t="s">
        <v>31</v>
      </c>
      <c r="G68" s="18" t="s">
        <v>31</v>
      </c>
      <c r="H68" s="21" t="s">
        <v>31</v>
      </c>
      <c r="I68" s="18" t="s">
        <v>31</v>
      </c>
      <c r="J68" s="18" t="s">
        <v>31</v>
      </c>
      <c r="K68" s="18" t="s">
        <v>31</v>
      </c>
      <c r="L68" s="22" t="s">
        <v>31</v>
      </c>
      <c r="M68" s="23" t="s">
        <v>31</v>
      </c>
      <c r="N68" s="18" t="s">
        <v>1</v>
      </c>
      <c r="O68" s="18" t="s">
        <v>17</v>
      </c>
      <c r="P68" s="18" t="str">
        <f t="shared" si="4"/>
        <v>DUO B2I</v>
      </c>
      <c r="Q68" s="18" t="s">
        <v>26</v>
      </c>
      <c r="R68" s="18"/>
      <c r="S68" s="18">
        <f t="shared" si="6"/>
        <v>4</v>
      </c>
      <c r="T68" s="28">
        <f>VLOOKUP(CLIENTS[[#This Row],[VALEUR]],DONNEES!$D$1:$E$7,2,FALSE)</f>
        <v>20</v>
      </c>
      <c r="U68" s="36">
        <v>66</v>
      </c>
      <c r="V68" s="36"/>
      <c r="W68" s="36"/>
      <c r="X68" s="36"/>
    </row>
    <row r="69" spans="1:24">
      <c r="A69" s="17" t="str">
        <f>VLOOKUP($B69,DONNEES!$A$1:$B$11,2,FALSE)</f>
        <v>NANCY</v>
      </c>
      <c r="B69" s="18" t="s">
        <v>57</v>
      </c>
      <c r="C69" s="19" t="s">
        <v>31</v>
      </c>
      <c r="D69" s="20" t="s">
        <v>31</v>
      </c>
      <c r="E69" s="18" t="s">
        <v>31</v>
      </c>
      <c r="F69" s="18" t="s">
        <v>31</v>
      </c>
      <c r="G69" s="18" t="s">
        <v>31</v>
      </c>
      <c r="H69" s="21" t="s">
        <v>31</v>
      </c>
      <c r="I69" s="18" t="s">
        <v>31</v>
      </c>
      <c r="J69" s="18" t="s">
        <v>31</v>
      </c>
      <c r="K69" s="18" t="s">
        <v>31</v>
      </c>
      <c r="L69" s="22" t="s">
        <v>31</v>
      </c>
      <c r="M69" s="23" t="s">
        <v>31</v>
      </c>
      <c r="N69" s="18" t="s">
        <v>1</v>
      </c>
      <c r="O69" s="18" t="s">
        <v>17</v>
      </c>
      <c r="P69" s="18" t="str">
        <f t="shared" si="4"/>
        <v>DUO B2I</v>
      </c>
      <c r="Q69" s="18" t="s">
        <v>26</v>
      </c>
      <c r="R69" s="18"/>
      <c r="S69" s="18">
        <f t="shared" si="6"/>
        <v>4</v>
      </c>
      <c r="T69" s="28">
        <f>VLOOKUP(CLIENTS[[#This Row],[VALEUR]],DONNEES!$D$1:$E$7,2,FALSE)</f>
        <v>20</v>
      </c>
      <c r="U69" s="36">
        <v>67</v>
      </c>
      <c r="V69" s="36"/>
      <c r="W69" s="36"/>
      <c r="X69" s="36"/>
    </row>
    <row r="70" spans="1:24">
      <c r="A70" s="17" t="str">
        <f>VLOOKUP($B70,DONNEES!$A$1:$B$11,2,FALSE)</f>
        <v>NANCY</v>
      </c>
      <c r="B70" s="18" t="s">
        <v>57</v>
      </c>
      <c r="C70" s="19" t="s">
        <v>31</v>
      </c>
      <c r="D70" s="20" t="s">
        <v>31</v>
      </c>
      <c r="E70" s="18" t="s">
        <v>31</v>
      </c>
      <c r="F70" s="18" t="s">
        <v>31</v>
      </c>
      <c r="G70" s="18" t="s">
        <v>31</v>
      </c>
      <c r="H70" s="21" t="s">
        <v>31</v>
      </c>
      <c r="I70" s="18" t="s">
        <v>31</v>
      </c>
      <c r="J70" s="18" t="s">
        <v>31</v>
      </c>
      <c r="K70" s="18" t="s">
        <v>31</v>
      </c>
      <c r="L70" s="22" t="s">
        <v>31</v>
      </c>
      <c r="M70" s="23" t="s">
        <v>31</v>
      </c>
      <c r="N70" s="18" t="s">
        <v>1</v>
      </c>
      <c r="O70" s="18" t="s">
        <v>17</v>
      </c>
      <c r="P70" s="18" t="str">
        <f t="shared" si="4"/>
        <v>DUO B2I</v>
      </c>
      <c r="Q70" s="18" t="s">
        <v>26</v>
      </c>
      <c r="R70" s="18"/>
      <c r="S70" s="18">
        <f t="shared" si="6"/>
        <v>4</v>
      </c>
      <c r="T70" s="28">
        <f>VLOOKUP(CLIENTS[[#This Row],[VALEUR]],DONNEES!$D$1:$E$7,2,FALSE)</f>
        <v>20</v>
      </c>
      <c r="U70" s="36">
        <v>68</v>
      </c>
      <c r="V70" s="36"/>
      <c r="W70" s="36"/>
      <c r="X70" s="36"/>
    </row>
    <row r="71" spans="1:24">
      <c r="A71" s="17" t="str">
        <f>VLOOKUP($B71,DONNEES!$A$1:$B$11,2,FALSE)</f>
        <v>NANCY</v>
      </c>
      <c r="B71" s="18" t="s">
        <v>57</v>
      </c>
      <c r="C71" s="19" t="s">
        <v>31</v>
      </c>
      <c r="D71" s="20" t="s">
        <v>31</v>
      </c>
      <c r="E71" s="18" t="s">
        <v>31</v>
      </c>
      <c r="F71" s="18" t="s">
        <v>31</v>
      </c>
      <c r="G71" s="18" t="s">
        <v>31</v>
      </c>
      <c r="H71" s="21" t="s">
        <v>31</v>
      </c>
      <c r="I71" s="18" t="s">
        <v>31</v>
      </c>
      <c r="J71" s="18" t="s">
        <v>31</v>
      </c>
      <c r="K71" s="18" t="s">
        <v>31</v>
      </c>
      <c r="L71" s="22" t="s">
        <v>31</v>
      </c>
      <c r="M71" s="23" t="s">
        <v>31</v>
      </c>
      <c r="N71" s="18" t="s">
        <v>1</v>
      </c>
      <c r="O71" s="18" t="s">
        <v>17</v>
      </c>
      <c r="P71" s="18" t="str">
        <f t="shared" si="4"/>
        <v>DUO B2I</v>
      </c>
      <c r="Q71" s="18" t="s">
        <v>26</v>
      </c>
      <c r="R71" s="18"/>
      <c r="S71" s="18">
        <f t="shared" si="6"/>
        <v>4</v>
      </c>
      <c r="T71" s="28">
        <f>VLOOKUP(CLIENTS[[#This Row],[VALEUR]],DONNEES!$D$1:$E$7,2,FALSE)</f>
        <v>20</v>
      </c>
      <c r="U71" s="36">
        <v>69</v>
      </c>
      <c r="V71" s="36"/>
      <c r="W71" s="36"/>
      <c r="X71" s="36"/>
    </row>
    <row r="72" spans="1:24">
      <c r="A72" s="17" t="str">
        <f>VLOOKUP($B72,DONNEES!$A$1:$B$11,2,FALSE)</f>
        <v>NANCY</v>
      </c>
      <c r="B72" s="18" t="s">
        <v>57</v>
      </c>
      <c r="C72" s="19" t="s">
        <v>31</v>
      </c>
      <c r="D72" s="20" t="s">
        <v>31</v>
      </c>
      <c r="E72" s="18" t="s">
        <v>31</v>
      </c>
      <c r="F72" s="18" t="s">
        <v>31</v>
      </c>
      <c r="G72" s="18" t="s">
        <v>31</v>
      </c>
      <c r="H72" s="21" t="s">
        <v>31</v>
      </c>
      <c r="I72" s="18" t="s">
        <v>31</v>
      </c>
      <c r="J72" s="18" t="s">
        <v>31</v>
      </c>
      <c r="K72" s="18" t="s">
        <v>31</v>
      </c>
      <c r="L72" s="22" t="s">
        <v>31</v>
      </c>
      <c r="M72" s="23" t="s">
        <v>31</v>
      </c>
      <c r="N72" s="18" t="s">
        <v>1</v>
      </c>
      <c r="O72" s="18" t="s">
        <v>17</v>
      </c>
      <c r="P72" s="18" t="str">
        <f t="shared" si="4"/>
        <v>DUO B2I</v>
      </c>
      <c r="Q72" s="18" t="s">
        <v>26</v>
      </c>
      <c r="R72" s="18"/>
      <c r="S72" s="18">
        <f t="shared" si="6"/>
        <v>4</v>
      </c>
      <c r="T72" s="28">
        <f>VLOOKUP(CLIENTS[[#This Row],[VALEUR]],DONNEES!$D$1:$E$7,2,FALSE)</f>
        <v>20</v>
      </c>
      <c r="U72" s="36">
        <v>70</v>
      </c>
      <c r="V72" s="36"/>
      <c r="W72" s="36"/>
      <c r="X72" s="36"/>
    </row>
    <row r="73" spans="1:24">
      <c r="A73" s="17" t="str">
        <f>VLOOKUP($B73,DONNEES!$A$1:$B$11,2,FALSE)</f>
        <v>NANCY</v>
      </c>
      <c r="B73" s="18" t="s">
        <v>57</v>
      </c>
      <c r="C73" s="19" t="s">
        <v>31</v>
      </c>
      <c r="D73" s="20" t="s">
        <v>31</v>
      </c>
      <c r="E73" s="18" t="s">
        <v>31</v>
      </c>
      <c r="F73" s="18" t="s">
        <v>31</v>
      </c>
      <c r="G73" s="18" t="s">
        <v>31</v>
      </c>
      <c r="H73" s="21" t="s">
        <v>31</v>
      </c>
      <c r="I73" s="18" t="s">
        <v>31</v>
      </c>
      <c r="J73" s="18" t="s">
        <v>31</v>
      </c>
      <c r="K73" s="18" t="s">
        <v>31</v>
      </c>
      <c r="L73" s="22" t="s">
        <v>31</v>
      </c>
      <c r="M73" s="23" t="s">
        <v>31</v>
      </c>
      <c r="N73" s="18" t="s">
        <v>1</v>
      </c>
      <c r="O73" s="18" t="s">
        <v>17</v>
      </c>
      <c r="P73" s="18" t="str">
        <f t="shared" si="4"/>
        <v>DUO B2I</v>
      </c>
      <c r="Q73" s="18" t="s">
        <v>26</v>
      </c>
      <c r="R73" s="18"/>
      <c r="S73" s="18">
        <f t="shared" si="6"/>
        <v>4</v>
      </c>
      <c r="T73" s="28">
        <f>VLOOKUP(CLIENTS[[#This Row],[VALEUR]],DONNEES!$D$1:$E$7,2,FALSE)</f>
        <v>20</v>
      </c>
      <c r="U73" s="36">
        <v>71</v>
      </c>
      <c r="V73" s="36"/>
      <c r="W73" s="36"/>
      <c r="X73" s="36"/>
    </row>
    <row r="74" spans="1:24">
      <c r="A74" s="17" t="str">
        <f>VLOOKUP($B74,DONNEES!$A$1:$B$11,2,FALSE)</f>
        <v>NANCY</v>
      </c>
      <c r="B74" s="18" t="s">
        <v>57</v>
      </c>
      <c r="C74" s="19" t="s">
        <v>31</v>
      </c>
      <c r="D74" s="20" t="s">
        <v>31</v>
      </c>
      <c r="E74" s="18" t="s">
        <v>31</v>
      </c>
      <c r="F74" s="18" t="s">
        <v>31</v>
      </c>
      <c r="G74" s="18" t="s">
        <v>31</v>
      </c>
      <c r="H74" s="21" t="s">
        <v>31</v>
      </c>
      <c r="I74" s="18" t="s">
        <v>31</v>
      </c>
      <c r="J74" s="18" t="s">
        <v>31</v>
      </c>
      <c r="K74" s="18" t="s">
        <v>31</v>
      </c>
      <c r="L74" s="22" t="s">
        <v>31</v>
      </c>
      <c r="M74" s="23" t="s">
        <v>31</v>
      </c>
      <c r="N74" s="18" t="s">
        <v>1</v>
      </c>
      <c r="O74" s="18" t="s">
        <v>17</v>
      </c>
      <c r="P74" s="18" t="str">
        <f t="shared" si="4"/>
        <v>DUO B2I</v>
      </c>
      <c r="Q74" s="18" t="s">
        <v>26</v>
      </c>
      <c r="R74" s="18"/>
      <c r="S74" s="18">
        <f t="shared" si="6"/>
        <v>4</v>
      </c>
      <c r="T74" s="28">
        <f>VLOOKUP(CLIENTS[[#This Row],[VALEUR]],DONNEES!$D$1:$E$7,2,FALSE)</f>
        <v>20</v>
      </c>
      <c r="U74" s="36">
        <v>72</v>
      </c>
      <c r="V74" s="36"/>
      <c r="W74" s="36"/>
      <c r="X74" s="36"/>
    </row>
    <row r="75" spans="1:24">
      <c r="A75" s="17" t="str">
        <f>VLOOKUP($B75,DONNEES!$A$1:$B$11,2,FALSE)</f>
        <v>NANCY</v>
      </c>
      <c r="B75" s="18" t="s">
        <v>57</v>
      </c>
      <c r="C75" s="19" t="s">
        <v>31</v>
      </c>
      <c r="D75" s="20" t="s">
        <v>31</v>
      </c>
      <c r="E75" s="18" t="s">
        <v>31</v>
      </c>
      <c r="F75" s="18" t="s">
        <v>31</v>
      </c>
      <c r="G75" s="18" t="s">
        <v>31</v>
      </c>
      <c r="H75" s="21" t="s">
        <v>31</v>
      </c>
      <c r="I75" s="18" t="s">
        <v>31</v>
      </c>
      <c r="J75" s="18" t="s">
        <v>31</v>
      </c>
      <c r="K75" s="18" t="s">
        <v>31</v>
      </c>
      <c r="L75" s="22" t="s">
        <v>31</v>
      </c>
      <c r="M75" s="23" t="s">
        <v>31</v>
      </c>
      <c r="N75" s="18" t="s">
        <v>1</v>
      </c>
      <c r="O75" s="18" t="s">
        <v>17</v>
      </c>
      <c r="P75" s="18" t="str">
        <f t="shared" ref="P75:P93" si="7">IF(AND(N75&gt;"0",O75="Conso 2 et 3"),"DUO B2I",IF(AND(N75&gt;"0",O75="Conso 1"),"DUO B1",IF(O75="Conso 2 et 3","SOLO B2I",IF(O75="Conso 1","SOLO B1",IF(N75="Elec concurrent","SOLO R",IF(N75="Elec EDF","SOLO S","0"))))))</f>
        <v>DUO B2I</v>
      </c>
      <c r="Q75" s="18" t="s">
        <v>26</v>
      </c>
      <c r="R75" s="18"/>
      <c r="S75" s="18">
        <f t="shared" si="6"/>
        <v>4</v>
      </c>
      <c r="T75" s="28">
        <f>VLOOKUP(CLIENTS[[#This Row],[VALEUR]],DONNEES!$D$1:$E$7,2,FALSE)</f>
        <v>20</v>
      </c>
      <c r="U75" s="36">
        <v>73</v>
      </c>
      <c r="V75" s="36"/>
      <c r="W75" s="36"/>
      <c r="X75" s="36"/>
    </row>
    <row r="76" spans="1:24">
      <c r="A76" s="17" t="str">
        <f>VLOOKUP($B76,DONNEES!$A$1:$B$11,2,FALSE)</f>
        <v>NANCY</v>
      </c>
      <c r="B76" s="18" t="s">
        <v>57</v>
      </c>
      <c r="C76" s="19" t="s">
        <v>31</v>
      </c>
      <c r="D76" s="20" t="s">
        <v>31</v>
      </c>
      <c r="E76" s="18" t="s">
        <v>31</v>
      </c>
      <c r="F76" s="18" t="s">
        <v>31</v>
      </c>
      <c r="G76" s="18" t="s">
        <v>31</v>
      </c>
      <c r="H76" s="21" t="s">
        <v>31</v>
      </c>
      <c r="I76" s="18" t="s">
        <v>31</v>
      </c>
      <c r="J76" s="18" t="s">
        <v>31</v>
      </c>
      <c r="K76" s="18" t="s">
        <v>31</v>
      </c>
      <c r="L76" s="22" t="s">
        <v>31</v>
      </c>
      <c r="M76" s="23" t="s">
        <v>31</v>
      </c>
      <c r="N76" s="18" t="s">
        <v>1</v>
      </c>
      <c r="O76" s="18" t="s">
        <v>17</v>
      </c>
      <c r="P76" s="18" t="str">
        <f t="shared" si="7"/>
        <v>DUO B2I</v>
      </c>
      <c r="Q76" s="18" t="s">
        <v>26</v>
      </c>
      <c r="R76" s="18"/>
      <c r="S76" s="18">
        <f t="shared" si="6"/>
        <v>4</v>
      </c>
      <c r="T76" s="28">
        <f>VLOOKUP(CLIENTS[[#This Row],[VALEUR]],DONNEES!$D$1:$E$7,2,FALSE)</f>
        <v>20</v>
      </c>
      <c r="U76" s="36">
        <v>74</v>
      </c>
      <c r="V76" s="36"/>
      <c r="W76" s="36"/>
      <c r="X76" s="36"/>
    </row>
    <row r="77" spans="1:24">
      <c r="A77" s="17" t="str">
        <f>VLOOKUP($B77,DONNEES!$A$1:$B$11,2,FALSE)</f>
        <v>NANCY</v>
      </c>
      <c r="B77" s="18" t="s">
        <v>57</v>
      </c>
      <c r="C77" s="19" t="s">
        <v>31</v>
      </c>
      <c r="D77" s="20" t="s">
        <v>31</v>
      </c>
      <c r="E77" s="18" t="s">
        <v>31</v>
      </c>
      <c r="F77" s="18" t="s">
        <v>31</v>
      </c>
      <c r="G77" s="18" t="s">
        <v>31</v>
      </c>
      <c r="H77" s="21" t="s">
        <v>31</v>
      </c>
      <c r="I77" s="18" t="s">
        <v>31</v>
      </c>
      <c r="J77" s="18" t="s">
        <v>31</v>
      </c>
      <c r="K77" s="18" t="s">
        <v>31</v>
      </c>
      <c r="L77" s="22" t="s">
        <v>31</v>
      </c>
      <c r="M77" s="23" t="s">
        <v>31</v>
      </c>
      <c r="N77" s="18" t="s">
        <v>1</v>
      </c>
      <c r="O77" s="18" t="s">
        <v>17</v>
      </c>
      <c r="P77" s="18" t="str">
        <f t="shared" si="7"/>
        <v>DUO B2I</v>
      </c>
      <c r="Q77" s="18" t="s">
        <v>26</v>
      </c>
      <c r="R77" s="18"/>
      <c r="S77" s="18">
        <f t="shared" si="6"/>
        <v>4</v>
      </c>
      <c r="T77" s="28">
        <f>VLOOKUP(CLIENTS[[#This Row],[VALEUR]],DONNEES!$D$1:$E$7,2,FALSE)</f>
        <v>20</v>
      </c>
      <c r="U77" s="36">
        <v>75</v>
      </c>
      <c r="V77" s="36"/>
      <c r="W77" s="36"/>
      <c r="X77" s="36"/>
    </row>
    <row r="78" spans="1:24">
      <c r="A78" s="17" t="str">
        <f>VLOOKUP($B78,DONNEES!$A$1:$B$11,2,FALSE)</f>
        <v>NANCY</v>
      </c>
      <c r="B78" s="18" t="s">
        <v>57</v>
      </c>
      <c r="C78" s="19" t="s">
        <v>31</v>
      </c>
      <c r="D78" s="20" t="s">
        <v>31</v>
      </c>
      <c r="E78" s="18" t="s">
        <v>31</v>
      </c>
      <c r="F78" s="18" t="s">
        <v>31</v>
      </c>
      <c r="G78" s="18" t="s">
        <v>31</v>
      </c>
      <c r="H78" s="21" t="s">
        <v>31</v>
      </c>
      <c r="I78" s="18" t="s">
        <v>31</v>
      </c>
      <c r="J78" s="18" t="s">
        <v>31</v>
      </c>
      <c r="K78" s="18" t="s">
        <v>31</v>
      </c>
      <c r="L78" s="22" t="s">
        <v>31</v>
      </c>
      <c r="M78" s="23" t="s">
        <v>31</v>
      </c>
      <c r="N78" s="18" t="s">
        <v>1</v>
      </c>
      <c r="O78" s="18" t="s">
        <v>17</v>
      </c>
      <c r="P78" s="18" t="str">
        <f t="shared" si="7"/>
        <v>DUO B2I</v>
      </c>
      <c r="Q78" s="18" t="s">
        <v>26</v>
      </c>
      <c r="R78" s="18"/>
      <c r="S78" s="18">
        <f t="shared" si="6"/>
        <v>4</v>
      </c>
      <c r="T78" s="28">
        <f>VLOOKUP(CLIENTS[[#This Row],[VALEUR]],DONNEES!$D$1:$E$7,2,FALSE)</f>
        <v>20</v>
      </c>
      <c r="U78" s="36">
        <v>76</v>
      </c>
      <c r="V78" s="36"/>
      <c r="W78" s="36"/>
      <c r="X78" s="36"/>
    </row>
    <row r="79" spans="1:24">
      <c r="A79" s="17" t="str">
        <f>VLOOKUP($B79,DONNEES!$A$1:$B$11,2,FALSE)</f>
        <v>NANCY</v>
      </c>
      <c r="B79" s="18" t="s">
        <v>57</v>
      </c>
      <c r="C79" s="19" t="s">
        <v>31</v>
      </c>
      <c r="D79" s="20" t="s">
        <v>31</v>
      </c>
      <c r="E79" s="18" t="s">
        <v>31</v>
      </c>
      <c r="F79" s="18" t="s">
        <v>31</v>
      </c>
      <c r="G79" s="18" t="s">
        <v>31</v>
      </c>
      <c r="H79" s="21" t="s">
        <v>31</v>
      </c>
      <c r="I79" s="18" t="s">
        <v>31</v>
      </c>
      <c r="J79" s="18" t="s">
        <v>31</v>
      </c>
      <c r="K79" s="18" t="s">
        <v>31</v>
      </c>
      <c r="L79" s="22" t="s">
        <v>31</v>
      </c>
      <c r="M79" s="23" t="s">
        <v>31</v>
      </c>
      <c r="N79" s="18" t="s">
        <v>1</v>
      </c>
      <c r="O79" s="18" t="s">
        <v>17</v>
      </c>
      <c r="P79" s="18" t="str">
        <f t="shared" si="7"/>
        <v>DUO B2I</v>
      </c>
      <c r="Q79" s="18" t="s">
        <v>26</v>
      </c>
      <c r="R79" s="18"/>
      <c r="S79" s="18">
        <f t="shared" si="6"/>
        <v>4</v>
      </c>
      <c r="T79" s="28">
        <f>VLOOKUP(CLIENTS[[#This Row],[VALEUR]],DONNEES!$D$1:$E$7,2,FALSE)</f>
        <v>20</v>
      </c>
      <c r="U79" s="36">
        <v>77</v>
      </c>
      <c r="V79" s="36"/>
      <c r="W79" s="36"/>
      <c r="X79" s="36"/>
    </row>
    <row r="80" spans="1:24">
      <c r="A80" s="17" t="str">
        <f>VLOOKUP($B80,DONNEES!$A$1:$B$11,2,FALSE)</f>
        <v>NANCY</v>
      </c>
      <c r="B80" s="18" t="s">
        <v>57</v>
      </c>
      <c r="C80" s="19" t="s">
        <v>31</v>
      </c>
      <c r="D80" s="20" t="s">
        <v>31</v>
      </c>
      <c r="E80" s="18" t="s">
        <v>31</v>
      </c>
      <c r="F80" s="18" t="s">
        <v>31</v>
      </c>
      <c r="G80" s="18" t="s">
        <v>31</v>
      </c>
      <c r="H80" s="21" t="s">
        <v>31</v>
      </c>
      <c r="I80" s="18" t="s">
        <v>31</v>
      </c>
      <c r="J80" s="18" t="s">
        <v>31</v>
      </c>
      <c r="K80" s="18" t="s">
        <v>31</v>
      </c>
      <c r="L80" s="22" t="s">
        <v>31</v>
      </c>
      <c r="M80" s="23" t="s">
        <v>31</v>
      </c>
      <c r="N80" s="18" t="s">
        <v>1</v>
      </c>
      <c r="O80" s="18" t="s">
        <v>17</v>
      </c>
      <c r="P80" s="18" t="str">
        <f t="shared" si="7"/>
        <v>DUO B2I</v>
      </c>
      <c r="Q80" s="18" t="s">
        <v>26</v>
      </c>
      <c r="R80" s="18"/>
      <c r="S80" s="18">
        <f t="shared" si="6"/>
        <v>4</v>
      </c>
      <c r="T80" s="28">
        <f>VLOOKUP(CLIENTS[[#This Row],[VALEUR]],DONNEES!$D$1:$E$7,2,FALSE)</f>
        <v>20</v>
      </c>
      <c r="U80" s="36">
        <v>78</v>
      </c>
      <c r="V80" s="36"/>
      <c r="W80" s="36"/>
      <c r="X80" s="36"/>
    </row>
    <row r="81" spans="1:24">
      <c r="A81" s="17" t="str">
        <f>VLOOKUP($B81,DONNEES!$A$1:$B$11,2,FALSE)</f>
        <v>NANCY</v>
      </c>
      <c r="B81" s="18" t="s">
        <v>57</v>
      </c>
      <c r="C81" s="19" t="s">
        <v>31</v>
      </c>
      <c r="D81" s="20" t="s">
        <v>31</v>
      </c>
      <c r="E81" s="18" t="s">
        <v>31</v>
      </c>
      <c r="F81" s="18" t="s">
        <v>31</v>
      </c>
      <c r="G81" s="18" t="s">
        <v>31</v>
      </c>
      <c r="H81" s="21" t="s">
        <v>31</v>
      </c>
      <c r="I81" s="18" t="s">
        <v>31</v>
      </c>
      <c r="J81" s="18" t="s">
        <v>31</v>
      </c>
      <c r="K81" s="18" t="s">
        <v>31</v>
      </c>
      <c r="L81" s="22" t="s">
        <v>31</v>
      </c>
      <c r="M81" s="23" t="s">
        <v>31</v>
      </c>
      <c r="N81" s="18" t="s">
        <v>1</v>
      </c>
      <c r="O81" s="18" t="s">
        <v>17</v>
      </c>
      <c r="P81" s="18" t="str">
        <f t="shared" si="7"/>
        <v>DUO B2I</v>
      </c>
      <c r="Q81" s="18" t="s">
        <v>26</v>
      </c>
      <c r="R81" s="18"/>
      <c r="S81" s="18">
        <f t="shared" si="6"/>
        <v>4</v>
      </c>
      <c r="T81" s="28">
        <f>VLOOKUP(CLIENTS[[#This Row],[VALEUR]],DONNEES!$D$1:$E$7,2,FALSE)</f>
        <v>20</v>
      </c>
      <c r="U81" s="36">
        <v>79</v>
      </c>
      <c r="V81" s="36"/>
      <c r="W81" s="36"/>
      <c r="X81" s="36"/>
    </row>
    <row r="82" spans="1:24">
      <c r="A82" s="17" t="str">
        <f>VLOOKUP($B82,DONNEES!$A$1:$B$11,2,FALSE)</f>
        <v>NANCY</v>
      </c>
      <c r="B82" s="18" t="s">
        <v>57</v>
      </c>
      <c r="C82" s="19" t="s">
        <v>31</v>
      </c>
      <c r="D82" s="20" t="s">
        <v>31</v>
      </c>
      <c r="E82" s="18" t="s">
        <v>31</v>
      </c>
      <c r="F82" s="18" t="s">
        <v>31</v>
      </c>
      <c r="G82" s="18" t="s">
        <v>31</v>
      </c>
      <c r="H82" s="21" t="s">
        <v>31</v>
      </c>
      <c r="I82" s="18" t="s">
        <v>31</v>
      </c>
      <c r="J82" s="18" t="s">
        <v>31</v>
      </c>
      <c r="K82" s="18" t="s">
        <v>31</v>
      </c>
      <c r="L82" s="22" t="s">
        <v>31</v>
      </c>
      <c r="M82" s="23" t="s">
        <v>31</v>
      </c>
      <c r="N82" s="18" t="s">
        <v>1</v>
      </c>
      <c r="O82" s="18" t="s">
        <v>17</v>
      </c>
      <c r="P82" s="18" t="str">
        <f t="shared" si="7"/>
        <v>DUO B2I</v>
      </c>
      <c r="Q82" s="18" t="s">
        <v>26</v>
      </c>
      <c r="R82" s="18"/>
      <c r="S82" s="18">
        <f t="shared" si="6"/>
        <v>4</v>
      </c>
      <c r="T82" s="28">
        <f>VLOOKUP(CLIENTS[[#This Row],[VALEUR]],DONNEES!$D$1:$E$7,2,FALSE)</f>
        <v>20</v>
      </c>
      <c r="U82" s="36">
        <v>80</v>
      </c>
      <c r="V82" s="36"/>
      <c r="W82" s="36"/>
      <c r="X82" s="36"/>
    </row>
    <row r="83" spans="1:24">
      <c r="A83" s="17" t="str">
        <f>VLOOKUP($B83,DONNEES!$A$1:$B$11,2,FALSE)</f>
        <v>NANCY</v>
      </c>
      <c r="B83" s="18" t="s">
        <v>57</v>
      </c>
      <c r="C83" s="19" t="s">
        <v>31</v>
      </c>
      <c r="D83" s="20" t="s">
        <v>31</v>
      </c>
      <c r="E83" s="18" t="s">
        <v>31</v>
      </c>
      <c r="F83" s="18" t="s">
        <v>31</v>
      </c>
      <c r="G83" s="18" t="s">
        <v>31</v>
      </c>
      <c r="H83" s="21" t="s">
        <v>31</v>
      </c>
      <c r="I83" s="18" t="s">
        <v>31</v>
      </c>
      <c r="J83" s="18" t="s">
        <v>31</v>
      </c>
      <c r="K83" s="18" t="s">
        <v>31</v>
      </c>
      <c r="L83" s="22" t="s">
        <v>31</v>
      </c>
      <c r="M83" s="23" t="s">
        <v>31</v>
      </c>
      <c r="N83" s="18" t="s">
        <v>1</v>
      </c>
      <c r="O83" s="18" t="s">
        <v>17</v>
      </c>
      <c r="P83" s="18" t="str">
        <f t="shared" si="7"/>
        <v>DUO B2I</v>
      </c>
      <c r="Q83" s="18" t="s">
        <v>26</v>
      </c>
      <c r="R83" s="18"/>
      <c r="S83" s="18">
        <f t="shared" si="6"/>
        <v>4</v>
      </c>
      <c r="T83" s="28">
        <f>VLOOKUP(CLIENTS[[#This Row],[VALEUR]],DONNEES!$D$9:$E$15,2,FALSE)</f>
        <v>25</v>
      </c>
      <c r="U83" s="36">
        <v>81</v>
      </c>
      <c r="V83" s="36"/>
      <c r="W83" s="36"/>
      <c r="X83" s="36"/>
    </row>
    <row r="84" spans="1:24">
      <c r="A84" s="17" t="str">
        <f>VLOOKUP($B84,DONNEES!$A$1:$B$11,2,FALSE)</f>
        <v>NANCY</v>
      </c>
      <c r="B84" s="18" t="s">
        <v>57</v>
      </c>
      <c r="C84" s="19" t="s">
        <v>31</v>
      </c>
      <c r="D84" s="20" t="s">
        <v>31</v>
      </c>
      <c r="E84" s="18" t="s">
        <v>31</v>
      </c>
      <c r="F84" s="18" t="s">
        <v>31</v>
      </c>
      <c r="G84" s="18" t="s">
        <v>31</v>
      </c>
      <c r="H84" s="21" t="s">
        <v>31</v>
      </c>
      <c r="I84" s="18" t="s">
        <v>31</v>
      </c>
      <c r="J84" s="18" t="s">
        <v>31</v>
      </c>
      <c r="K84" s="18" t="s">
        <v>31</v>
      </c>
      <c r="L84" s="22" t="s">
        <v>31</v>
      </c>
      <c r="M84" s="23" t="s">
        <v>31</v>
      </c>
      <c r="N84" s="18" t="s">
        <v>1</v>
      </c>
      <c r="O84" s="18"/>
      <c r="P84" s="18" t="str">
        <f t="shared" si="7"/>
        <v>SOLO R</v>
      </c>
      <c r="Q84" s="18" t="s">
        <v>26</v>
      </c>
      <c r="R84" s="18"/>
      <c r="S84" s="18">
        <f t="shared" si="6"/>
        <v>2</v>
      </c>
      <c r="T84" s="28">
        <f>VLOOKUP(CLIENTS[[#This Row],[VALEUR]],DONNEES!$D$9:$E$15,2,FALSE)</f>
        <v>15</v>
      </c>
      <c r="U84" s="36">
        <v>82</v>
      </c>
      <c r="V84" s="36"/>
      <c r="W84" s="36"/>
      <c r="X84" s="36"/>
    </row>
    <row r="85" spans="1:24">
      <c r="A85" s="17" t="str">
        <f>VLOOKUP($B85,DONNEES!$A$1:$B$11,2,FALSE)</f>
        <v>NANCY</v>
      </c>
      <c r="B85" s="18" t="s">
        <v>57</v>
      </c>
      <c r="C85" s="19" t="s">
        <v>31</v>
      </c>
      <c r="D85" s="20" t="s">
        <v>31</v>
      </c>
      <c r="E85" s="18" t="s">
        <v>31</v>
      </c>
      <c r="F85" s="18" t="s">
        <v>31</v>
      </c>
      <c r="G85" s="18" t="s">
        <v>31</v>
      </c>
      <c r="H85" s="21" t="s">
        <v>31</v>
      </c>
      <c r="I85" s="18" t="s">
        <v>31</v>
      </c>
      <c r="J85" s="18" t="s">
        <v>31</v>
      </c>
      <c r="K85" s="18" t="s">
        <v>31</v>
      </c>
      <c r="L85" s="22" t="s">
        <v>31</v>
      </c>
      <c r="M85" s="23" t="s">
        <v>31</v>
      </c>
      <c r="N85" s="18" t="s">
        <v>18</v>
      </c>
      <c r="O85" s="18"/>
      <c r="P85" s="18" t="str">
        <f t="shared" si="7"/>
        <v>SOLO S</v>
      </c>
      <c r="Q85" s="18" t="s">
        <v>26</v>
      </c>
      <c r="R85" s="18"/>
      <c r="S85" s="18">
        <f t="shared" si="6"/>
        <v>1</v>
      </c>
      <c r="T85" s="28">
        <f>VLOOKUP(CLIENTS[[#This Row],[VALEUR]],DONNEES!$D$9:$E$15,2,FALSE)</f>
        <v>7</v>
      </c>
      <c r="U85" s="36">
        <v>83</v>
      </c>
      <c r="V85" s="36"/>
      <c r="W85" s="36"/>
      <c r="X85" s="36"/>
    </row>
    <row r="86" spans="1:24">
      <c r="A86" s="17" t="str">
        <f>VLOOKUP($B86,DONNEES!$A$1:$B$11,2,FALSE)</f>
        <v>NANCY</v>
      </c>
      <c r="B86" s="18" t="s">
        <v>57</v>
      </c>
      <c r="C86" s="19" t="s">
        <v>31</v>
      </c>
      <c r="D86" s="20" t="s">
        <v>31</v>
      </c>
      <c r="E86" s="18" t="s">
        <v>31</v>
      </c>
      <c r="F86" s="18" t="s">
        <v>31</v>
      </c>
      <c r="G86" s="18" t="s">
        <v>31</v>
      </c>
      <c r="H86" s="21" t="s">
        <v>31</v>
      </c>
      <c r="I86" s="18" t="s">
        <v>31</v>
      </c>
      <c r="J86" s="18" t="s">
        <v>31</v>
      </c>
      <c r="K86" s="18" t="s">
        <v>31</v>
      </c>
      <c r="L86" s="22" t="s">
        <v>31</v>
      </c>
      <c r="M86" s="23" t="s">
        <v>31</v>
      </c>
      <c r="N86" s="18" t="s">
        <v>1</v>
      </c>
      <c r="O86" s="18" t="s">
        <v>16</v>
      </c>
      <c r="P86" s="18" t="str">
        <f t="shared" si="7"/>
        <v>DUO B1</v>
      </c>
      <c r="Q86" s="18" t="s">
        <v>26</v>
      </c>
      <c r="R86" s="18"/>
      <c r="S86" s="18">
        <f t="shared" si="6"/>
        <v>3</v>
      </c>
      <c r="T86" s="28">
        <f>VLOOKUP(CLIENTS[[#This Row],[VALEUR]],DONNEES!$D$9:$E$15,2,FALSE)</f>
        <v>20</v>
      </c>
      <c r="U86" s="36">
        <v>84</v>
      </c>
      <c r="V86" s="36"/>
      <c r="W86" s="36"/>
      <c r="X86" s="36"/>
    </row>
    <row r="87" spans="1:24">
      <c r="A87" s="17" t="str">
        <f>VLOOKUP($B87,DONNEES!$A$1:$B$11,2,FALSE)</f>
        <v>NANCY</v>
      </c>
      <c r="B87" s="18" t="s">
        <v>57</v>
      </c>
      <c r="C87" s="19" t="s">
        <v>31</v>
      </c>
      <c r="D87" s="20" t="s">
        <v>31</v>
      </c>
      <c r="E87" s="18" t="s">
        <v>31</v>
      </c>
      <c r="F87" s="18" t="s">
        <v>31</v>
      </c>
      <c r="G87" s="18" t="s">
        <v>31</v>
      </c>
      <c r="H87" s="21" t="s">
        <v>31</v>
      </c>
      <c r="I87" s="18" t="s">
        <v>31</v>
      </c>
      <c r="J87" s="18" t="s">
        <v>31</v>
      </c>
      <c r="K87" s="18" t="s">
        <v>31</v>
      </c>
      <c r="L87" s="22" t="s">
        <v>31</v>
      </c>
      <c r="M87" s="23" t="s">
        <v>31</v>
      </c>
      <c r="N87" s="18" t="s">
        <v>1</v>
      </c>
      <c r="O87" s="18" t="s">
        <v>17</v>
      </c>
      <c r="P87" s="18" t="str">
        <f t="shared" si="7"/>
        <v>DUO B2I</v>
      </c>
      <c r="Q87" s="18" t="s">
        <v>26</v>
      </c>
      <c r="R87" s="18"/>
      <c r="S87" s="18">
        <f t="shared" si="6"/>
        <v>4</v>
      </c>
      <c r="T87" s="28">
        <f>VLOOKUP(CLIENTS[[#This Row],[VALEUR]],DONNEES!$D$9:$E$15,2,FALSE)</f>
        <v>25</v>
      </c>
      <c r="U87" s="36">
        <v>85</v>
      </c>
      <c r="V87" s="36"/>
      <c r="W87" s="36"/>
      <c r="X87" s="36"/>
    </row>
    <row r="88" spans="1:24">
      <c r="A88" s="17" t="str">
        <f>VLOOKUP($B88,DONNEES!$A$1:$B$11,2,FALSE)</f>
        <v>NANCY</v>
      </c>
      <c r="B88" s="18" t="s">
        <v>57</v>
      </c>
      <c r="C88" s="19" t="s">
        <v>31</v>
      </c>
      <c r="D88" s="20" t="s">
        <v>31</v>
      </c>
      <c r="E88" s="18" t="s">
        <v>31</v>
      </c>
      <c r="F88" s="18" t="s">
        <v>31</v>
      </c>
      <c r="G88" s="18" t="s">
        <v>31</v>
      </c>
      <c r="H88" s="21" t="s">
        <v>31</v>
      </c>
      <c r="I88" s="18" t="s">
        <v>31</v>
      </c>
      <c r="J88" s="18" t="s">
        <v>31</v>
      </c>
      <c r="K88" s="18" t="s">
        <v>31</v>
      </c>
      <c r="L88" s="22" t="s">
        <v>31</v>
      </c>
      <c r="M88" s="23" t="s">
        <v>31</v>
      </c>
      <c r="N88" s="18" t="s">
        <v>1</v>
      </c>
      <c r="O88" s="18" t="s">
        <v>17</v>
      </c>
      <c r="P88" s="18" t="str">
        <f t="shared" si="7"/>
        <v>DUO B2I</v>
      </c>
      <c r="Q88" s="18" t="s">
        <v>26</v>
      </c>
      <c r="R88" s="18"/>
      <c r="S88" s="18">
        <f t="shared" si="6"/>
        <v>4</v>
      </c>
      <c r="T88" s="28">
        <f>VLOOKUP(CLIENTS[[#This Row],[VALEUR]],DONNEES!$D$9:$E$15,2,FALSE)</f>
        <v>25</v>
      </c>
      <c r="U88" s="36">
        <v>86</v>
      </c>
      <c r="V88" s="36"/>
      <c r="W88" s="36"/>
      <c r="X88" s="36"/>
    </row>
    <row r="89" spans="1:24">
      <c r="A89" s="17" t="str">
        <f>VLOOKUP($B89,DONNEES!$A$1:$B$11,2,FALSE)</f>
        <v>NANCY</v>
      </c>
      <c r="B89" s="18" t="s">
        <v>57</v>
      </c>
      <c r="C89" s="19" t="s">
        <v>31</v>
      </c>
      <c r="D89" s="20" t="s">
        <v>31</v>
      </c>
      <c r="E89" s="18" t="s">
        <v>31</v>
      </c>
      <c r="F89" s="18" t="s">
        <v>31</v>
      </c>
      <c r="G89" s="18" t="s">
        <v>31</v>
      </c>
      <c r="H89" s="21" t="s">
        <v>31</v>
      </c>
      <c r="I89" s="18" t="s">
        <v>31</v>
      </c>
      <c r="J89" s="18" t="s">
        <v>31</v>
      </c>
      <c r="K89" s="18" t="s">
        <v>31</v>
      </c>
      <c r="L89" s="22" t="s">
        <v>31</v>
      </c>
      <c r="M89" s="23" t="s">
        <v>31</v>
      </c>
      <c r="N89" s="18" t="s">
        <v>1</v>
      </c>
      <c r="O89" s="18" t="s">
        <v>17</v>
      </c>
      <c r="P89" s="18" t="str">
        <f t="shared" si="7"/>
        <v>DUO B2I</v>
      </c>
      <c r="Q89" s="18" t="s">
        <v>26</v>
      </c>
      <c r="R89" s="18"/>
      <c r="S89" s="18">
        <f t="shared" si="6"/>
        <v>4</v>
      </c>
      <c r="T89" s="28">
        <f>VLOOKUP(CLIENTS[[#This Row],[VALEUR]],DONNEES!$D$9:$E$15,2,FALSE)</f>
        <v>25</v>
      </c>
      <c r="U89" s="36">
        <v>87</v>
      </c>
      <c r="V89" s="36"/>
      <c r="W89" s="36"/>
      <c r="X89" s="36"/>
    </row>
    <row r="90" spans="1:24">
      <c r="A90" s="17" t="str">
        <f>VLOOKUP($B90,DONNEES!$A$1:$B$11,2,FALSE)</f>
        <v>NANCY</v>
      </c>
      <c r="B90" s="18" t="s">
        <v>57</v>
      </c>
      <c r="C90" s="19" t="s">
        <v>31</v>
      </c>
      <c r="D90" s="20" t="s">
        <v>31</v>
      </c>
      <c r="E90" s="18" t="s">
        <v>31</v>
      </c>
      <c r="F90" s="18" t="s">
        <v>31</v>
      </c>
      <c r="G90" s="18" t="s">
        <v>31</v>
      </c>
      <c r="H90" s="21" t="s">
        <v>31</v>
      </c>
      <c r="I90" s="18" t="s">
        <v>31</v>
      </c>
      <c r="J90" s="18" t="s">
        <v>31</v>
      </c>
      <c r="K90" s="18" t="s">
        <v>31</v>
      </c>
      <c r="L90" s="22" t="s">
        <v>31</v>
      </c>
      <c r="M90" s="23" t="s">
        <v>31</v>
      </c>
      <c r="N90" s="18" t="s">
        <v>1</v>
      </c>
      <c r="O90" s="18" t="s">
        <v>17</v>
      </c>
      <c r="P90" s="18" t="str">
        <f t="shared" si="7"/>
        <v>DUO B2I</v>
      </c>
      <c r="Q90" s="18" t="s">
        <v>26</v>
      </c>
      <c r="R90" s="18"/>
      <c r="S90" s="18">
        <f t="shared" si="6"/>
        <v>4</v>
      </c>
      <c r="T90" s="28">
        <f>VLOOKUP(CLIENTS[[#This Row],[VALEUR]],DONNEES!$D$9:$E$15,2,FALSE)</f>
        <v>25</v>
      </c>
      <c r="U90" s="36">
        <v>88</v>
      </c>
      <c r="V90" s="36"/>
      <c r="W90" s="36"/>
      <c r="X90" s="36"/>
    </row>
    <row r="91" spans="1:24">
      <c r="A91" s="17" t="str">
        <f>VLOOKUP($B91,DONNEES!$A$1:$B$11,2,FALSE)</f>
        <v>NANCY</v>
      </c>
      <c r="B91" s="18" t="s">
        <v>57</v>
      </c>
      <c r="C91" s="19" t="s">
        <v>31</v>
      </c>
      <c r="D91" s="20" t="s">
        <v>31</v>
      </c>
      <c r="E91" s="18" t="s">
        <v>31</v>
      </c>
      <c r="F91" s="18" t="s">
        <v>31</v>
      </c>
      <c r="G91" s="18" t="s">
        <v>31</v>
      </c>
      <c r="H91" s="21" t="s">
        <v>31</v>
      </c>
      <c r="I91" s="18" t="s">
        <v>31</v>
      </c>
      <c r="J91" s="18" t="s">
        <v>31</v>
      </c>
      <c r="K91" s="18" t="s">
        <v>31</v>
      </c>
      <c r="L91" s="22" t="s">
        <v>31</v>
      </c>
      <c r="M91" s="23" t="s">
        <v>31</v>
      </c>
      <c r="N91" s="18" t="s">
        <v>1</v>
      </c>
      <c r="O91" s="18" t="s">
        <v>17</v>
      </c>
      <c r="P91" s="18" t="str">
        <f t="shared" si="7"/>
        <v>DUO B2I</v>
      </c>
      <c r="Q91" s="18" t="s">
        <v>26</v>
      </c>
      <c r="R91" s="18"/>
      <c r="S91" s="18">
        <f t="shared" si="6"/>
        <v>4</v>
      </c>
      <c r="T91" s="28">
        <f>VLOOKUP(CLIENTS[[#This Row],[VALEUR]],DONNEES!$D$9:$E$15,2,FALSE)</f>
        <v>25</v>
      </c>
      <c r="U91" s="36">
        <v>89</v>
      </c>
      <c r="V91" s="36"/>
      <c r="W91" s="36"/>
      <c r="X91" s="36"/>
    </row>
    <row r="92" spans="1:24">
      <c r="A92" s="17" t="str">
        <f>VLOOKUP($B92,DONNEES!$A$1:$B$11,2,FALSE)</f>
        <v>NANCY</v>
      </c>
      <c r="B92" s="18" t="s">
        <v>57</v>
      </c>
      <c r="C92" s="19" t="s">
        <v>31</v>
      </c>
      <c r="D92" s="20" t="s">
        <v>31</v>
      </c>
      <c r="E92" s="18" t="s">
        <v>31</v>
      </c>
      <c r="F92" s="18" t="s">
        <v>31</v>
      </c>
      <c r="G92" s="18" t="s">
        <v>31</v>
      </c>
      <c r="H92" s="21" t="s">
        <v>31</v>
      </c>
      <c r="I92" s="18" t="s">
        <v>31</v>
      </c>
      <c r="J92" s="18" t="s">
        <v>31</v>
      </c>
      <c r="K92" s="18" t="s">
        <v>31</v>
      </c>
      <c r="L92" s="22" t="s">
        <v>31</v>
      </c>
      <c r="M92" s="23" t="s">
        <v>31</v>
      </c>
      <c r="N92" s="18" t="s">
        <v>1</v>
      </c>
      <c r="O92" s="18" t="s">
        <v>17</v>
      </c>
      <c r="P92" s="18" t="str">
        <f t="shared" si="7"/>
        <v>DUO B2I</v>
      </c>
      <c r="Q92" s="18" t="s">
        <v>26</v>
      </c>
      <c r="R92" s="18"/>
      <c r="S92" s="18">
        <f t="shared" si="6"/>
        <v>4</v>
      </c>
      <c r="T92" s="28">
        <f>VLOOKUP(CLIENTS[[#This Row],[VALEUR]],DONNEES!$D$9:$E$15,2,FALSE)</f>
        <v>25</v>
      </c>
      <c r="U92" s="36">
        <v>90</v>
      </c>
      <c r="V92" s="36"/>
      <c r="W92" s="36"/>
      <c r="X92" s="36"/>
    </row>
    <row r="93" spans="1:24">
      <c r="A93" s="17" t="str">
        <f>VLOOKUP($B93,DONNEES!$A$1:$B$11,2,FALSE)</f>
        <v>NANCY</v>
      </c>
      <c r="B93" s="18" t="s">
        <v>57</v>
      </c>
      <c r="C93" s="19" t="s">
        <v>31</v>
      </c>
      <c r="D93" s="20" t="s">
        <v>31</v>
      </c>
      <c r="E93" s="18" t="s">
        <v>31</v>
      </c>
      <c r="F93" s="18" t="s">
        <v>31</v>
      </c>
      <c r="G93" s="18" t="s">
        <v>31</v>
      </c>
      <c r="H93" s="21" t="s">
        <v>31</v>
      </c>
      <c r="I93" s="18" t="s">
        <v>31</v>
      </c>
      <c r="J93" s="18" t="s">
        <v>31</v>
      </c>
      <c r="K93" s="18" t="s">
        <v>31</v>
      </c>
      <c r="L93" s="22" t="s">
        <v>31</v>
      </c>
      <c r="M93" s="23" t="s">
        <v>31</v>
      </c>
      <c r="N93" s="18" t="s">
        <v>18</v>
      </c>
      <c r="O93" s="18"/>
      <c r="P93" s="18" t="str">
        <f t="shared" si="7"/>
        <v>SOLO S</v>
      </c>
      <c r="Q93" s="18" t="s">
        <v>26</v>
      </c>
      <c r="R93" s="18"/>
      <c r="S93" s="18">
        <f t="shared" si="6"/>
        <v>1</v>
      </c>
      <c r="T93" s="28">
        <f>VLOOKUP(CLIENTS[[#This Row],[VALEUR]],DONNEES!$D$9:$E$15,2,FALSE)</f>
        <v>7</v>
      </c>
      <c r="U93" s="36">
        <v>91</v>
      </c>
      <c r="V93" s="36"/>
      <c r="W93" s="36"/>
      <c r="X93" s="36"/>
    </row>
    <row r="94" spans="1:24">
      <c r="A94" s="17" t="str">
        <f>VLOOKUP($B94,DONNEES!$A$1:$B$11,2,FALSE)</f>
        <v>NANCY</v>
      </c>
      <c r="B94" s="18" t="s">
        <v>57</v>
      </c>
      <c r="C94" s="19" t="s">
        <v>31</v>
      </c>
      <c r="D94" s="20" t="s">
        <v>31</v>
      </c>
      <c r="E94" s="18" t="s">
        <v>31</v>
      </c>
      <c r="F94" s="18" t="s">
        <v>31</v>
      </c>
      <c r="G94" s="18" t="s">
        <v>31</v>
      </c>
      <c r="H94" s="21" t="s">
        <v>31</v>
      </c>
      <c r="I94" s="18" t="s">
        <v>31</v>
      </c>
      <c r="J94" s="18" t="s">
        <v>31</v>
      </c>
      <c r="K94" s="18" t="s">
        <v>31</v>
      </c>
      <c r="L94" s="22" t="s">
        <v>31</v>
      </c>
      <c r="M94" s="23" t="s">
        <v>31</v>
      </c>
      <c r="N94" s="18" t="s">
        <v>18</v>
      </c>
      <c r="O94" s="18"/>
      <c r="P94" s="18" t="str">
        <f t="shared" ref="P94:P113" si="8">IF(AND(N94&gt;"0",O94="Conso 2 et 3"),"DUO B2I",IF(AND(N94&gt;"0",O94="Conso 1"),"DUO B1",IF(O94="Conso 2 et 3","SOLO B2I",IF(O94="Conso 1","SOLO B1",IF(N94="Elec concurrent","SOLO R",IF(N94="Elec EDF","SOLO S","0"))))))</f>
        <v>SOLO S</v>
      </c>
      <c r="Q94" s="18" t="s">
        <v>26</v>
      </c>
      <c r="R94" s="18"/>
      <c r="S94" s="18">
        <f t="shared" si="6"/>
        <v>1</v>
      </c>
      <c r="T94" s="28">
        <f>VLOOKUP(CLIENTS[[#This Row],[VALEUR]],DONNEES!$D$9:$E$15,2,FALSE)</f>
        <v>7</v>
      </c>
      <c r="U94" s="36">
        <v>92</v>
      </c>
      <c r="V94" s="36"/>
      <c r="W94" s="36"/>
      <c r="X94" s="36"/>
    </row>
    <row r="95" spans="1:24">
      <c r="A95" s="17" t="str">
        <f>VLOOKUP($B95,DONNEES!$A$1:$B$11,2,FALSE)</f>
        <v>NANCY</v>
      </c>
      <c r="B95" s="18" t="s">
        <v>57</v>
      </c>
      <c r="C95" s="19" t="s">
        <v>31</v>
      </c>
      <c r="D95" s="20" t="s">
        <v>31</v>
      </c>
      <c r="E95" s="18" t="s">
        <v>31</v>
      </c>
      <c r="F95" s="18" t="s">
        <v>31</v>
      </c>
      <c r="G95" s="18" t="s">
        <v>31</v>
      </c>
      <c r="H95" s="21" t="s">
        <v>31</v>
      </c>
      <c r="I95" s="18" t="s">
        <v>31</v>
      </c>
      <c r="J95" s="18" t="s">
        <v>31</v>
      </c>
      <c r="K95" s="18" t="s">
        <v>31</v>
      </c>
      <c r="L95" s="22" t="s">
        <v>31</v>
      </c>
      <c r="M95" s="23" t="s">
        <v>31</v>
      </c>
      <c r="N95" s="18" t="s">
        <v>18</v>
      </c>
      <c r="O95" s="18"/>
      <c r="P95" s="18" t="str">
        <f t="shared" si="8"/>
        <v>SOLO S</v>
      </c>
      <c r="Q95" s="18" t="s">
        <v>26</v>
      </c>
      <c r="R95" s="18"/>
      <c r="S95" s="18">
        <f t="shared" si="6"/>
        <v>1</v>
      </c>
      <c r="T95" s="28">
        <f>VLOOKUP(CLIENTS[[#This Row],[VALEUR]],DONNEES!$D$9:$E$15,2,FALSE)</f>
        <v>7</v>
      </c>
      <c r="U95" s="36">
        <v>93</v>
      </c>
      <c r="V95" s="36"/>
      <c r="W95" s="36"/>
      <c r="X95" s="36"/>
    </row>
    <row r="96" spans="1:24">
      <c r="A96" s="17" t="str">
        <f>VLOOKUP($B96,DONNEES!$A$1:$B$11,2,FALSE)</f>
        <v>NANCY</v>
      </c>
      <c r="B96" s="18" t="s">
        <v>57</v>
      </c>
      <c r="C96" s="19" t="s">
        <v>31</v>
      </c>
      <c r="D96" s="20" t="s">
        <v>31</v>
      </c>
      <c r="E96" s="18" t="s">
        <v>31</v>
      </c>
      <c r="F96" s="18" t="s">
        <v>31</v>
      </c>
      <c r="G96" s="18" t="s">
        <v>31</v>
      </c>
      <c r="H96" s="21" t="s">
        <v>31</v>
      </c>
      <c r="I96" s="18" t="s">
        <v>31</v>
      </c>
      <c r="J96" s="18" t="s">
        <v>31</v>
      </c>
      <c r="K96" s="18" t="s">
        <v>31</v>
      </c>
      <c r="L96" s="22" t="s">
        <v>31</v>
      </c>
      <c r="M96" s="23" t="s">
        <v>31</v>
      </c>
      <c r="N96" s="18" t="s">
        <v>18</v>
      </c>
      <c r="O96" s="18"/>
      <c r="P96" s="18" t="str">
        <f t="shared" si="8"/>
        <v>SOLO S</v>
      </c>
      <c r="Q96" s="18" t="s">
        <v>26</v>
      </c>
      <c r="R96" s="18"/>
      <c r="S96" s="18">
        <f t="shared" si="6"/>
        <v>1</v>
      </c>
      <c r="T96" s="28">
        <f>VLOOKUP(CLIENTS[[#This Row],[VALEUR]],DONNEES!$D$9:$E$15,2,FALSE)</f>
        <v>7</v>
      </c>
      <c r="U96" s="36">
        <v>94</v>
      </c>
      <c r="V96" s="36"/>
      <c r="W96" s="36"/>
      <c r="X96" s="36"/>
    </row>
    <row r="97" spans="1:24">
      <c r="A97" s="17" t="str">
        <f>VLOOKUP($B97,DONNEES!$A$1:$B$11,2,FALSE)</f>
        <v>NANCY</v>
      </c>
      <c r="B97" s="18" t="s">
        <v>57</v>
      </c>
      <c r="C97" s="19" t="s">
        <v>31</v>
      </c>
      <c r="D97" s="20" t="s">
        <v>31</v>
      </c>
      <c r="E97" s="18" t="s">
        <v>31</v>
      </c>
      <c r="F97" s="18" t="s">
        <v>31</v>
      </c>
      <c r="G97" s="18" t="s">
        <v>31</v>
      </c>
      <c r="H97" s="21" t="s">
        <v>31</v>
      </c>
      <c r="I97" s="18" t="s">
        <v>31</v>
      </c>
      <c r="J97" s="18" t="s">
        <v>31</v>
      </c>
      <c r="K97" s="18" t="s">
        <v>31</v>
      </c>
      <c r="L97" s="22" t="s">
        <v>31</v>
      </c>
      <c r="M97" s="23" t="s">
        <v>31</v>
      </c>
      <c r="N97" s="18" t="s">
        <v>18</v>
      </c>
      <c r="O97" s="18"/>
      <c r="P97" s="18" t="str">
        <f t="shared" si="8"/>
        <v>SOLO S</v>
      </c>
      <c r="Q97" s="18" t="s">
        <v>26</v>
      </c>
      <c r="R97" s="18"/>
      <c r="S97" s="18">
        <f t="shared" si="6"/>
        <v>1</v>
      </c>
      <c r="T97" s="28">
        <f>VLOOKUP(CLIENTS[[#This Row],[VALEUR]],DONNEES!$D$9:$E$15,2,FALSE)</f>
        <v>7</v>
      </c>
      <c r="U97" s="36">
        <v>95</v>
      </c>
      <c r="V97" s="36"/>
      <c r="W97" s="36"/>
      <c r="X97" s="36"/>
    </row>
    <row r="98" spans="1:24">
      <c r="A98" s="17" t="str">
        <f>VLOOKUP($B98,DONNEES!$A$1:$B$11,2,FALSE)</f>
        <v>NANCY</v>
      </c>
      <c r="B98" s="18" t="s">
        <v>57</v>
      </c>
      <c r="C98" s="19" t="s">
        <v>31</v>
      </c>
      <c r="D98" s="20" t="s">
        <v>31</v>
      </c>
      <c r="E98" s="18" t="s">
        <v>31</v>
      </c>
      <c r="F98" s="18" t="s">
        <v>31</v>
      </c>
      <c r="G98" s="18" t="s">
        <v>31</v>
      </c>
      <c r="H98" s="21" t="s">
        <v>31</v>
      </c>
      <c r="I98" s="18" t="s">
        <v>31</v>
      </c>
      <c r="J98" s="18" t="s">
        <v>31</v>
      </c>
      <c r="K98" s="18" t="s">
        <v>31</v>
      </c>
      <c r="L98" s="22" t="s">
        <v>31</v>
      </c>
      <c r="M98" s="23" t="s">
        <v>31</v>
      </c>
      <c r="N98" s="18" t="s">
        <v>18</v>
      </c>
      <c r="O98" s="18"/>
      <c r="P98" s="18" t="str">
        <f t="shared" si="8"/>
        <v>SOLO S</v>
      </c>
      <c r="Q98" s="18" t="s">
        <v>26</v>
      </c>
      <c r="R98" s="18"/>
      <c r="S98" s="18">
        <f t="shared" si="6"/>
        <v>1</v>
      </c>
      <c r="T98" s="28">
        <f>VLOOKUP(CLIENTS[[#This Row],[VALEUR]],DONNEES!$D$9:$E$15,2,FALSE)</f>
        <v>7</v>
      </c>
      <c r="U98" s="36">
        <v>96</v>
      </c>
      <c r="V98" s="36"/>
      <c r="W98" s="36"/>
      <c r="X98" s="36"/>
    </row>
    <row r="99" spans="1:24">
      <c r="A99" s="17" t="str">
        <f>VLOOKUP($B99,DONNEES!$A$1:$B$11,2,FALSE)</f>
        <v>NANCY</v>
      </c>
      <c r="B99" s="18" t="s">
        <v>57</v>
      </c>
      <c r="C99" s="19" t="s">
        <v>31</v>
      </c>
      <c r="D99" s="20" t="s">
        <v>31</v>
      </c>
      <c r="E99" s="18" t="s">
        <v>31</v>
      </c>
      <c r="F99" s="18" t="s">
        <v>31</v>
      </c>
      <c r="G99" s="18" t="s">
        <v>31</v>
      </c>
      <c r="H99" s="21" t="s">
        <v>31</v>
      </c>
      <c r="I99" s="18" t="s">
        <v>31</v>
      </c>
      <c r="J99" s="18" t="s">
        <v>31</v>
      </c>
      <c r="K99" s="18" t="s">
        <v>31</v>
      </c>
      <c r="L99" s="22" t="s">
        <v>31</v>
      </c>
      <c r="M99" s="23" t="s">
        <v>31</v>
      </c>
      <c r="N99" s="18" t="s">
        <v>18</v>
      </c>
      <c r="O99" s="18"/>
      <c r="P99" s="18" t="str">
        <f t="shared" si="8"/>
        <v>SOLO S</v>
      </c>
      <c r="Q99" s="18" t="s">
        <v>26</v>
      </c>
      <c r="R99" s="18"/>
      <c r="S99" s="18">
        <f t="shared" ref="S99:S130" si="9">IF(Q99&lt;&gt;"OK",0,IF(P99="DUO B2I",4,IF(P99="DUO B1",3,IF(P99="SOLO B2I",2,IF(P99="SOLO B1",1,IF(P99="SOLO R",2,IF(P99="SOLO S",1,0)))))))</f>
        <v>1</v>
      </c>
      <c r="T99" s="28">
        <f>VLOOKUP(CLIENTS[[#This Row],[VALEUR]],DONNEES!$D$9:$E$15,2,FALSE)</f>
        <v>7</v>
      </c>
      <c r="U99" s="36">
        <v>97</v>
      </c>
      <c r="V99" s="36"/>
      <c r="W99" s="36"/>
      <c r="X99" s="36"/>
    </row>
    <row r="100" spans="1:24">
      <c r="A100" s="17" t="str">
        <f>VLOOKUP($B100,DONNEES!$A$1:$B$11,2,FALSE)</f>
        <v>NANCY</v>
      </c>
      <c r="B100" s="18" t="s">
        <v>57</v>
      </c>
      <c r="C100" s="19" t="s">
        <v>31</v>
      </c>
      <c r="D100" s="20" t="s">
        <v>31</v>
      </c>
      <c r="E100" s="18" t="s">
        <v>31</v>
      </c>
      <c r="F100" s="18" t="s">
        <v>31</v>
      </c>
      <c r="G100" s="18" t="s">
        <v>31</v>
      </c>
      <c r="H100" s="21" t="s">
        <v>31</v>
      </c>
      <c r="I100" s="18" t="s">
        <v>31</v>
      </c>
      <c r="J100" s="18" t="s">
        <v>31</v>
      </c>
      <c r="K100" s="18" t="s">
        <v>31</v>
      </c>
      <c r="L100" s="22" t="s">
        <v>31</v>
      </c>
      <c r="M100" s="23" t="s">
        <v>31</v>
      </c>
      <c r="N100" s="18" t="s">
        <v>18</v>
      </c>
      <c r="O100" s="18"/>
      <c r="P100" s="18" t="str">
        <f t="shared" si="8"/>
        <v>SOLO S</v>
      </c>
      <c r="Q100" s="18" t="s">
        <v>26</v>
      </c>
      <c r="R100" s="18"/>
      <c r="S100" s="18">
        <f t="shared" si="9"/>
        <v>1</v>
      </c>
      <c r="T100" s="28">
        <f>VLOOKUP(CLIENTS[[#This Row],[VALEUR]],DONNEES!$D$9:$E$15,2,FALSE)</f>
        <v>7</v>
      </c>
      <c r="U100" s="36">
        <v>98</v>
      </c>
      <c r="V100" s="36"/>
      <c r="W100" s="36"/>
      <c r="X100" s="36"/>
    </row>
    <row r="101" spans="1:24">
      <c r="A101" s="17" t="str">
        <f>VLOOKUP($B101,DONNEES!$A$1:$B$11,2,FALSE)</f>
        <v>NANCY</v>
      </c>
      <c r="B101" s="18" t="s">
        <v>57</v>
      </c>
      <c r="C101" s="19" t="s">
        <v>31</v>
      </c>
      <c r="D101" s="20" t="s">
        <v>31</v>
      </c>
      <c r="E101" s="18" t="s">
        <v>31</v>
      </c>
      <c r="F101" s="18" t="s">
        <v>31</v>
      </c>
      <c r="G101" s="18" t="s">
        <v>31</v>
      </c>
      <c r="H101" s="21" t="s">
        <v>31</v>
      </c>
      <c r="I101" s="18" t="s">
        <v>31</v>
      </c>
      <c r="J101" s="18" t="s">
        <v>31</v>
      </c>
      <c r="K101" s="18" t="s">
        <v>31</v>
      </c>
      <c r="L101" s="22" t="s">
        <v>31</v>
      </c>
      <c r="M101" s="23" t="s">
        <v>31</v>
      </c>
      <c r="N101" s="18" t="s">
        <v>1</v>
      </c>
      <c r="O101" s="18"/>
      <c r="P101" s="18" t="str">
        <f t="shared" si="8"/>
        <v>SOLO R</v>
      </c>
      <c r="Q101" s="18" t="s">
        <v>26</v>
      </c>
      <c r="R101" s="18"/>
      <c r="S101" s="18">
        <f t="shared" si="9"/>
        <v>2</v>
      </c>
      <c r="T101" s="28">
        <f>VLOOKUP(CLIENTS[[#This Row],[VALEUR]],DONNEES!$D$9:$E$15,2,FALSE)</f>
        <v>15</v>
      </c>
      <c r="U101" s="36">
        <v>99</v>
      </c>
      <c r="V101" s="36"/>
      <c r="W101" s="36"/>
      <c r="X101" s="36"/>
    </row>
    <row r="102" spans="1:24">
      <c r="A102" s="17" t="str">
        <f>VLOOKUP($B102,DONNEES!$A$1:$B$11,2,FALSE)</f>
        <v>NANCY</v>
      </c>
      <c r="B102" s="18" t="s">
        <v>57</v>
      </c>
      <c r="C102" s="19" t="s">
        <v>31</v>
      </c>
      <c r="D102" s="20" t="s">
        <v>31</v>
      </c>
      <c r="E102" s="18" t="s">
        <v>31</v>
      </c>
      <c r="F102" s="18" t="s">
        <v>31</v>
      </c>
      <c r="G102" s="18" t="s">
        <v>31</v>
      </c>
      <c r="H102" s="21" t="s">
        <v>31</v>
      </c>
      <c r="I102" s="18" t="s">
        <v>31</v>
      </c>
      <c r="J102" s="18" t="s">
        <v>31</v>
      </c>
      <c r="K102" s="18" t="s">
        <v>31</v>
      </c>
      <c r="L102" s="22" t="s">
        <v>31</v>
      </c>
      <c r="M102" s="23" t="s">
        <v>31</v>
      </c>
      <c r="N102" s="18" t="s">
        <v>1</v>
      </c>
      <c r="O102" s="18"/>
      <c r="P102" s="18" t="str">
        <f t="shared" si="8"/>
        <v>SOLO R</v>
      </c>
      <c r="Q102" s="18" t="s">
        <v>26</v>
      </c>
      <c r="R102" s="18"/>
      <c r="S102" s="18">
        <f t="shared" si="9"/>
        <v>2</v>
      </c>
      <c r="T102" s="28">
        <f>VLOOKUP(CLIENTS[[#This Row],[VALEUR]],DONNEES!$D$17:$E$23,2,FALSE)</f>
        <v>20</v>
      </c>
      <c r="U102" s="36">
        <v>100</v>
      </c>
      <c r="V102" s="36"/>
      <c r="W102" s="36"/>
      <c r="X102" s="36"/>
    </row>
    <row r="103" spans="1:24">
      <c r="A103" s="17" t="str">
        <f>VLOOKUP($B103,DONNEES!$A$1:$B$11,2,FALSE)</f>
        <v>NANCY</v>
      </c>
      <c r="B103" s="18" t="s">
        <v>57</v>
      </c>
      <c r="C103" s="19" t="s">
        <v>31</v>
      </c>
      <c r="D103" s="20" t="s">
        <v>31</v>
      </c>
      <c r="E103" s="18" t="s">
        <v>31</v>
      </c>
      <c r="F103" s="18" t="s">
        <v>31</v>
      </c>
      <c r="G103" s="18" t="s">
        <v>31</v>
      </c>
      <c r="H103" s="21" t="s">
        <v>31</v>
      </c>
      <c r="I103" s="18" t="s">
        <v>31</v>
      </c>
      <c r="J103" s="18" t="s">
        <v>31</v>
      </c>
      <c r="K103" s="18" t="s">
        <v>31</v>
      </c>
      <c r="L103" s="22" t="s">
        <v>31</v>
      </c>
      <c r="M103" s="23" t="s">
        <v>31</v>
      </c>
      <c r="N103" s="18" t="s">
        <v>1</v>
      </c>
      <c r="O103" s="18"/>
      <c r="P103" s="18" t="str">
        <f t="shared" si="8"/>
        <v>SOLO R</v>
      </c>
      <c r="Q103" s="18" t="s">
        <v>26</v>
      </c>
      <c r="R103" s="18"/>
      <c r="S103" s="18">
        <f t="shared" si="9"/>
        <v>2</v>
      </c>
      <c r="T103" s="28">
        <f>VLOOKUP(CLIENTS[[#This Row],[VALEUR]],DONNEES!$D$17:$E$23,2,FALSE)</f>
        <v>20</v>
      </c>
      <c r="U103" s="36">
        <v>101</v>
      </c>
      <c r="V103" s="36"/>
      <c r="W103" s="36"/>
      <c r="X103" s="36"/>
    </row>
    <row r="104" spans="1:24">
      <c r="A104" s="17" t="str">
        <f>VLOOKUP($B104,DONNEES!$A$1:$B$11,2,FALSE)</f>
        <v>NANCY</v>
      </c>
      <c r="B104" s="18" t="s">
        <v>57</v>
      </c>
      <c r="C104" s="19" t="s">
        <v>31</v>
      </c>
      <c r="D104" s="20" t="s">
        <v>31</v>
      </c>
      <c r="E104" s="18" t="s">
        <v>31</v>
      </c>
      <c r="F104" s="18" t="s">
        <v>31</v>
      </c>
      <c r="G104" s="18" t="s">
        <v>31</v>
      </c>
      <c r="H104" s="21" t="s">
        <v>31</v>
      </c>
      <c r="I104" s="18" t="s">
        <v>31</v>
      </c>
      <c r="J104" s="18" t="s">
        <v>31</v>
      </c>
      <c r="K104" s="18" t="s">
        <v>31</v>
      </c>
      <c r="L104" s="22" t="s">
        <v>31</v>
      </c>
      <c r="M104" s="23" t="s">
        <v>31</v>
      </c>
      <c r="N104" s="18" t="s">
        <v>1</v>
      </c>
      <c r="O104" s="18" t="s">
        <v>16</v>
      </c>
      <c r="P104" s="18" t="str">
        <f t="shared" si="8"/>
        <v>DUO B1</v>
      </c>
      <c r="Q104" s="18" t="s">
        <v>26</v>
      </c>
      <c r="R104" s="18"/>
      <c r="S104" s="18">
        <f t="shared" si="9"/>
        <v>3</v>
      </c>
      <c r="T104" s="28">
        <f>VLOOKUP(CLIENTS[[#This Row],[VALEUR]],DONNEES!$D$17:$E$23,2,FALSE)</f>
        <v>30</v>
      </c>
      <c r="U104" s="36">
        <v>102</v>
      </c>
      <c r="V104" s="36"/>
      <c r="W104" s="36"/>
      <c r="X104" s="36"/>
    </row>
    <row r="105" spans="1:24">
      <c r="A105" s="17" t="str">
        <f>VLOOKUP($B105,DONNEES!$A$1:$B$11,2,FALSE)</f>
        <v>NANCY</v>
      </c>
      <c r="B105" s="18" t="s">
        <v>57</v>
      </c>
      <c r="C105" s="19" t="s">
        <v>31</v>
      </c>
      <c r="D105" s="20" t="s">
        <v>31</v>
      </c>
      <c r="E105" s="18" t="s">
        <v>31</v>
      </c>
      <c r="F105" s="18" t="s">
        <v>31</v>
      </c>
      <c r="G105" s="18" t="s">
        <v>31</v>
      </c>
      <c r="H105" s="21" t="s">
        <v>31</v>
      </c>
      <c r="I105" s="18" t="s">
        <v>31</v>
      </c>
      <c r="J105" s="18" t="s">
        <v>31</v>
      </c>
      <c r="K105" s="18" t="s">
        <v>31</v>
      </c>
      <c r="L105" s="22" t="s">
        <v>31</v>
      </c>
      <c r="M105" s="23" t="s">
        <v>31</v>
      </c>
      <c r="N105" s="18" t="s">
        <v>1</v>
      </c>
      <c r="O105" s="18" t="s">
        <v>16</v>
      </c>
      <c r="P105" s="18" t="str">
        <f t="shared" si="8"/>
        <v>DUO B1</v>
      </c>
      <c r="Q105" s="18" t="s">
        <v>26</v>
      </c>
      <c r="R105" s="18"/>
      <c r="S105" s="18">
        <f t="shared" si="9"/>
        <v>3</v>
      </c>
      <c r="T105" s="28">
        <f>VLOOKUP(CLIENTS[[#This Row],[VALEUR]],DONNEES!$D$17:$E$23,2,FALSE)</f>
        <v>30</v>
      </c>
      <c r="U105" s="36">
        <v>103</v>
      </c>
      <c r="V105" s="36"/>
      <c r="W105" s="36"/>
      <c r="X105" s="36"/>
    </row>
    <row r="106" spans="1:24">
      <c r="A106" s="17" t="str">
        <f>VLOOKUP($B106,DONNEES!$A$1:$B$11,2,FALSE)</f>
        <v>NANCY</v>
      </c>
      <c r="B106" s="18" t="s">
        <v>57</v>
      </c>
      <c r="C106" s="19" t="s">
        <v>31</v>
      </c>
      <c r="D106" s="20" t="s">
        <v>31</v>
      </c>
      <c r="E106" s="18" t="s">
        <v>31</v>
      </c>
      <c r="F106" s="18" t="s">
        <v>31</v>
      </c>
      <c r="G106" s="18" t="s">
        <v>31</v>
      </c>
      <c r="H106" s="21" t="s">
        <v>31</v>
      </c>
      <c r="I106" s="18" t="s">
        <v>31</v>
      </c>
      <c r="J106" s="18" t="s">
        <v>31</v>
      </c>
      <c r="K106" s="18" t="s">
        <v>31</v>
      </c>
      <c r="L106" s="22" t="s">
        <v>31</v>
      </c>
      <c r="M106" s="23" t="s">
        <v>31</v>
      </c>
      <c r="N106" s="18" t="s">
        <v>1</v>
      </c>
      <c r="O106" s="18" t="s">
        <v>17</v>
      </c>
      <c r="P106" s="18" t="str">
        <f t="shared" si="8"/>
        <v>DUO B2I</v>
      </c>
      <c r="Q106" s="18" t="s">
        <v>26</v>
      </c>
      <c r="R106" s="18"/>
      <c r="S106" s="18">
        <f t="shared" si="9"/>
        <v>4</v>
      </c>
      <c r="T106" s="28">
        <f>VLOOKUP(CLIENTS[[#This Row],[VALEUR]],DONNEES!$D$17:$E$23,2,FALSE)</f>
        <v>35</v>
      </c>
      <c r="U106" s="36">
        <v>104</v>
      </c>
      <c r="V106" s="36"/>
      <c r="W106" s="36"/>
      <c r="X106" s="36"/>
    </row>
    <row r="107" spans="1:24">
      <c r="A107" s="17" t="str">
        <f>VLOOKUP($B107,DONNEES!$A$1:$B$11,2,FALSE)</f>
        <v>NANCY</v>
      </c>
      <c r="B107" s="18" t="s">
        <v>57</v>
      </c>
      <c r="C107" s="19" t="s">
        <v>31</v>
      </c>
      <c r="D107" s="20" t="s">
        <v>31</v>
      </c>
      <c r="E107" s="18" t="s">
        <v>31</v>
      </c>
      <c r="F107" s="18" t="s">
        <v>31</v>
      </c>
      <c r="G107" s="18" t="s">
        <v>31</v>
      </c>
      <c r="H107" s="21" t="s">
        <v>31</v>
      </c>
      <c r="I107" s="18" t="s">
        <v>31</v>
      </c>
      <c r="J107" s="18" t="s">
        <v>31</v>
      </c>
      <c r="K107" s="18" t="s">
        <v>31</v>
      </c>
      <c r="L107" s="22" t="s">
        <v>31</v>
      </c>
      <c r="M107" s="23" t="s">
        <v>31</v>
      </c>
      <c r="N107" s="18" t="s">
        <v>1</v>
      </c>
      <c r="O107" s="18" t="s">
        <v>17</v>
      </c>
      <c r="P107" s="18" t="str">
        <f t="shared" si="8"/>
        <v>DUO B2I</v>
      </c>
      <c r="Q107" s="18" t="s">
        <v>26</v>
      </c>
      <c r="R107" s="18"/>
      <c r="S107" s="18">
        <f t="shared" si="9"/>
        <v>4</v>
      </c>
      <c r="T107" s="28">
        <f>VLOOKUP(CLIENTS[[#This Row],[VALEUR]],DONNEES!$D$17:$E$23,2,FALSE)</f>
        <v>35</v>
      </c>
      <c r="U107" s="36">
        <v>105</v>
      </c>
      <c r="V107" s="36"/>
      <c r="W107" s="36"/>
      <c r="X107" s="36"/>
    </row>
    <row r="108" spans="1:24">
      <c r="A108" s="17" t="str">
        <f>VLOOKUP($B108,DONNEES!$A$1:$B$11,2,FALSE)</f>
        <v>NANCY</v>
      </c>
      <c r="B108" s="18" t="s">
        <v>57</v>
      </c>
      <c r="C108" s="19" t="s">
        <v>31</v>
      </c>
      <c r="D108" s="20" t="s">
        <v>31</v>
      </c>
      <c r="E108" s="18" t="s">
        <v>31</v>
      </c>
      <c r="F108" s="18" t="s">
        <v>31</v>
      </c>
      <c r="G108" s="18" t="s">
        <v>31</v>
      </c>
      <c r="H108" s="21" t="s">
        <v>31</v>
      </c>
      <c r="I108" s="18" t="s">
        <v>31</v>
      </c>
      <c r="J108" s="18" t="s">
        <v>31</v>
      </c>
      <c r="K108" s="18" t="s">
        <v>31</v>
      </c>
      <c r="L108" s="22" t="s">
        <v>31</v>
      </c>
      <c r="M108" s="23" t="s">
        <v>31</v>
      </c>
      <c r="N108" s="18" t="s">
        <v>1</v>
      </c>
      <c r="O108" s="18" t="s">
        <v>17</v>
      </c>
      <c r="P108" s="18" t="str">
        <f t="shared" si="8"/>
        <v>DUO B2I</v>
      </c>
      <c r="Q108" s="18" t="s">
        <v>26</v>
      </c>
      <c r="R108" s="18"/>
      <c r="S108" s="18">
        <f t="shared" si="9"/>
        <v>4</v>
      </c>
      <c r="T108" s="28">
        <f>VLOOKUP(CLIENTS[[#This Row],[VALEUR]],DONNEES!$D$17:$E$23,2,FALSE)</f>
        <v>35</v>
      </c>
      <c r="U108" s="36">
        <v>106</v>
      </c>
      <c r="V108" s="36"/>
      <c r="W108" s="36"/>
      <c r="X108" s="36"/>
    </row>
    <row r="109" spans="1:24">
      <c r="A109" s="17" t="str">
        <f>VLOOKUP($B109,DONNEES!$A$1:$B$11,2,FALSE)</f>
        <v>NANCY</v>
      </c>
      <c r="B109" s="18" t="s">
        <v>57</v>
      </c>
      <c r="C109" s="19" t="s">
        <v>31</v>
      </c>
      <c r="D109" s="20" t="s">
        <v>31</v>
      </c>
      <c r="E109" s="18" t="s">
        <v>31</v>
      </c>
      <c r="F109" s="18" t="s">
        <v>31</v>
      </c>
      <c r="G109" s="18" t="s">
        <v>31</v>
      </c>
      <c r="H109" s="21" t="s">
        <v>31</v>
      </c>
      <c r="I109" s="18" t="s">
        <v>31</v>
      </c>
      <c r="J109" s="18" t="s">
        <v>31</v>
      </c>
      <c r="K109" s="18" t="s">
        <v>31</v>
      </c>
      <c r="L109" s="22" t="s">
        <v>31</v>
      </c>
      <c r="M109" s="23" t="s">
        <v>31</v>
      </c>
      <c r="N109" s="18" t="s">
        <v>1</v>
      </c>
      <c r="O109" s="18"/>
      <c r="P109" s="18" t="str">
        <f t="shared" si="8"/>
        <v>SOLO R</v>
      </c>
      <c r="Q109" s="18" t="s">
        <v>26</v>
      </c>
      <c r="R109" s="18"/>
      <c r="S109" s="18">
        <f t="shared" si="9"/>
        <v>2</v>
      </c>
      <c r="T109" s="28">
        <f>VLOOKUP(CLIENTS[[#This Row],[VALEUR]],DONNEES!$D$17:$E$23,2,FALSE)</f>
        <v>20</v>
      </c>
      <c r="U109" s="36">
        <v>107</v>
      </c>
      <c r="V109" s="36"/>
      <c r="W109" s="36"/>
      <c r="X109" s="36"/>
    </row>
    <row r="110" spans="1:24">
      <c r="A110" s="17" t="str">
        <f>VLOOKUP($B110,DONNEES!$A$1:$B$11,2,FALSE)</f>
        <v>NANCY</v>
      </c>
      <c r="B110" s="18" t="s">
        <v>57</v>
      </c>
      <c r="C110" s="19" t="s">
        <v>31</v>
      </c>
      <c r="D110" s="20" t="s">
        <v>31</v>
      </c>
      <c r="E110" s="18" t="s">
        <v>31</v>
      </c>
      <c r="F110" s="18" t="s">
        <v>31</v>
      </c>
      <c r="G110" s="18" t="s">
        <v>31</v>
      </c>
      <c r="H110" s="21" t="s">
        <v>31</v>
      </c>
      <c r="I110" s="18" t="s">
        <v>31</v>
      </c>
      <c r="J110" s="18" t="s">
        <v>31</v>
      </c>
      <c r="K110" s="18" t="s">
        <v>31</v>
      </c>
      <c r="L110" s="22" t="s">
        <v>31</v>
      </c>
      <c r="M110" s="23" t="s">
        <v>31</v>
      </c>
      <c r="N110" s="18" t="s">
        <v>1</v>
      </c>
      <c r="O110" s="18"/>
      <c r="P110" s="18" t="str">
        <f t="shared" si="8"/>
        <v>SOLO R</v>
      </c>
      <c r="Q110" s="18" t="s">
        <v>26</v>
      </c>
      <c r="R110" s="18"/>
      <c r="S110" s="18">
        <f t="shared" si="9"/>
        <v>2</v>
      </c>
      <c r="T110" s="28">
        <f>VLOOKUP(CLIENTS[[#This Row],[VALEUR]],DONNEES!$D$17:$E$23,2,FALSE)</f>
        <v>20</v>
      </c>
      <c r="U110" s="36">
        <v>108</v>
      </c>
      <c r="V110" s="36"/>
      <c r="W110" s="36"/>
      <c r="X110" s="36"/>
    </row>
    <row r="111" spans="1:24">
      <c r="A111" s="17" t="str">
        <f>VLOOKUP($B111,DONNEES!$A$1:$B$11,2,FALSE)</f>
        <v>NANCY</v>
      </c>
      <c r="B111" s="18" t="s">
        <v>57</v>
      </c>
      <c r="C111" s="19" t="s">
        <v>31</v>
      </c>
      <c r="D111" s="20" t="s">
        <v>31</v>
      </c>
      <c r="E111" s="18" t="s">
        <v>31</v>
      </c>
      <c r="F111" s="18" t="s">
        <v>31</v>
      </c>
      <c r="G111" s="18" t="s">
        <v>31</v>
      </c>
      <c r="H111" s="21" t="s">
        <v>31</v>
      </c>
      <c r="I111" s="18" t="s">
        <v>31</v>
      </c>
      <c r="J111" s="18" t="s">
        <v>31</v>
      </c>
      <c r="K111" s="18" t="s">
        <v>31</v>
      </c>
      <c r="L111" s="22" t="s">
        <v>31</v>
      </c>
      <c r="M111" s="23" t="s">
        <v>31</v>
      </c>
      <c r="N111" s="18" t="s">
        <v>1</v>
      </c>
      <c r="O111" s="18"/>
      <c r="P111" s="18" t="str">
        <f t="shared" si="8"/>
        <v>SOLO R</v>
      </c>
      <c r="Q111" s="18" t="s">
        <v>26</v>
      </c>
      <c r="R111" s="18"/>
      <c r="S111" s="18">
        <f t="shared" si="9"/>
        <v>2</v>
      </c>
      <c r="T111" s="28">
        <f>VLOOKUP(CLIENTS[[#This Row],[VALEUR]],DONNEES!$D$17:$E$23,2,FALSE)</f>
        <v>20</v>
      </c>
      <c r="U111" s="36">
        <v>109</v>
      </c>
      <c r="V111" s="36"/>
      <c r="W111" s="36"/>
      <c r="X111" s="36"/>
    </row>
    <row r="112" spans="1:24">
      <c r="A112" s="17" t="str">
        <f>VLOOKUP($B112,DONNEES!$A$1:$B$11,2,FALSE)</f>
        <v>NANCY</v>
      </c>
      <c r="B112" s="18" t="s">
        <v>57</v>
      </c>
      <c r="C112" s="19" t="s">
        <v>31</v>
      </c>
      <c r="D112" s="20" t="s">
        <v>31</v>
      </c>
      <c r="E112" s="18" t="s">
        <v>31</v>
      </c>
      <c r="F112" s="18" t="s">
        <v>31</v>
      </c>
      <c r="G112" s="18" t="s">
        <v>31</v>
      </c>
      <c r="H112" s="21" t="s">
        <v>31</v>
      </c>
      <c r="I112" s="18" t="s">
        <v>31</v>
      </c>
      <c r="J112" s="18" t="s">
        <v>31</v>
      </c>
      <c r="K112" s="18" t="s">
        <v>31</v>
      </c>
      <c r="L112" s="22" t="s">
        <v>31</v>
      </c>
      <c r="M112" s="23" t="s">
        <v>31</v>
      </c>
      <c r="N112" s="18" t="s">
        <v>1</v>
      </c>
      <c r="O112" s="18"/>
      <c r="P112" s="18" t="str">
        <f t="shared" si="8"/>
        <v>SOLO R</v>
      </c>
      <c r="Q112" s="18" t="s">
        <v>26</v>
      </c>
      <c r="R112" s="18"/>
      <c r="S112" s="18">
        <f t="shared" si="9"/>
        <v>2</v>
      </c>
      <c r="T112" s="28">
        <f>VLOOKUP(CLIENTS[[#This Row],[VALEUR]],DONNEES!$D$17:$E$23,2,FALSE)</f>
        <v>20</v>
      </c>
      <c r="U112" s="36">
        <v>110</v>
      </c>
      <c r="V112" s="36"/>
      <c r="W112" s="36"/>
      <c r="X112" s="36"/>
    </row>
    <row r="113" spans="1:24">
      <c r="A113" s="17" t="str">
        <f>VLOOKUP($B113,DONNEES!$A$1:$B$11,2,FALSE)</f>
        <v>NANCY</v>
      </c>
      <c r="B113" s="18" t="s">
        <v>57</v>
      </c>
      <c r="C113" s="19" t="s">
        <v>31</v>
      </c>
      <c r="D113" s="20" t="s">
        <v>31</v>
      </c>
      <c r="E113" s="18" t="s">
        <v>31</v>
      </c>
      <c r="F113" s="18" t="s">
        <v>31</v>
      </c>
      <c r="G113" s="18" t="s">
        <v>31</v>
      </c>
      <c r="H113" s="21" t="s">
        <v>31</v>
      </c>
      <c r="I113" s="18" t="s">
        <v>31</v>
      </c>
      <c r="J113" s="18" t="s">
        <v>31</v>
      </c>
      <c r="K113" s="18" t="s">
        <v>31</v>
      </c>
      <c r="L113" s="22" t="s">
        <v>31</v>
      </c>
      <c r="M113" s="23" t="s">
        <v>31</v>
      </c>
      <c r="N113" s="18" t="s">
        <v>1</v>
      </c>
      <c r="O113" s="18"/>
      <c r="P113" s="18" t="str">
        <f t="shared" si="8"/>
        <v>SOLO R</v>
      </c>
      <c r="Q113" s="18" t="s">
        <v>26</v>
      </c>
      <c r="R113" s="18"/>
      <c r="S113" s="18">
        <f t="shared" si="9"/>
        <v>2</v>
      </c>
      <c r="T113" s="28">
        <f>VLOOKUP(CLIENTS[[#This Row],[VALEUR]],DONNEES!$D$17:$E$23,2,FALSE)</f>
        <v>20</v>
      </c>
      <c r="U113" s="36">
        <v>111</v>
      </c>
      <c r="V113" s="36"/>
      <c r="W113" s="36"/>
      <c r="X113" s="36"/>
    </row>
    <row r="114" spans="1:24">
      <c r="A114" s="17" t="str">
        <f>VLOOKUP($B114,DONNEES!$A$1:$B$11,2,FALSE)</f>
        <v>NANCY</v>
      </c>
      <c r="B114" s="18" t="s">
        <v>56</v>
      </c>
      <c r="C114" s="19" t="s">
        <v>31</v>
      </c>
      <c r="D114" s="20" t="s">
        <v>31</v>
      </c>
      <c r="E114" s="18" t="s">
        <v>31</v>
      </c>
      <c r="F114" s="18" t="s">
        <v>31</v>
      </c>
      <c r="G114" s="18" t="s">
        <v>31</v>
      </c>
      <c r="H114" s="21" t="s">
        <v>31</v>
      </c>
      <c r="I114" s="18" t="s">
        <v>31</v>
      </c>
      <c r="J114" s="18" t="s">
        <v>31</v>
      </c>
      <c r="K114" s="18" t="s">
        <v>31</v>
      </c>
      <c r="L114" s="22" t="s">
        <v>31</v>
      </c>
      <c r="M114" s="23" t="s">
        <v>31</v>
      </c>
      <c r="N114" s="18" t="s">
        <v>18</v>
      </c>
      <c r="O114" s="18" t="s">
        <v>17</v>
      </c>
      <c r="P114" s="18" t="str">
        <f t="shared" si="0"/>
        <v>DUO B2I</v>
      </c>
      <c r="Q114" s="18" t="s">
        <v>26</v>
      </c>
      <c r="R114" s="18"/>
      <c r="S114" s="18">
        <f t="shared" si="9"/>
        <v>4</v>
      </c>
      <c r="T114" s="28">
        <f>VLOOKUP(CLIENTS[[#This Row],[VALEUR]],DONNEES!$D$1:$E$7,2,FALSE)</f>
        <v>20</v>
      </c>
      <c r="U114" s="36">
        <v>112</v>
      </c>
      <c r="V114" s="36"/>
      <c r="W114" s="36"/>
      <c r="X114" s="36"/>
    </row>
    <row r="115" spans="1:24">
      <c r="A115" s="17" t="str">
        <f>VLOOKUP($B115,DONNEES!$A$1:$B$11,2,FALSE)</f>
        <v>NANCY</v>
      </c>
      <c r="B115" s="18" t="s">
        <v>56</v>
      </c>
      <c r="C115" s="19" t="s">
        <v>31</v>
      </c>
      <c r="D115" s="20" t="s">
        <v>31</v>
      </c>
      <c r="E115" s="18" t="s">
        <v>31</v>
      </c>
      <c r="F115" s="18" t="s">
        <v>31</v>
      </c>
      <c r="G115" s="18" t="s">
        <v>31</v>
      </c>
      <c r="H115" s="21" t="s">
        <v>31</v>
      </c>
      <c r="I115" s="18" t="s">
        <v>31</v>
      </c>
      <c r="J115" s="18" t="s">
        <v>31</v>
      </c>
      <c r="K115" s="18" t="s">
        <v>31</v>
      </c>
      <c r="L115" s="22" t="s">
        <v>31</v>
      </c>
      <c r="M115" s="23" t="s">
        <v>31</v>
      </c>
      <c r="N115" s="18" t="s">
        <v>1</v>
      </c>
      <c r="O115" s="18" t="s">
        <v>17</v>
      </c>
      <c r="P115" s="18" t="str">
        <f t="shared" si="0"/>
        <v>DUO B2I</v>
      </c>
      <c r="Q115" s="18" t="s">
        <v>26</v>
      </c>
      <c r="R115" s="18"/>
      <c r="S115" s="18">
        <f t="shared" si="9"/>
        <v>4</v>
      </c>
      <c r="T115" s="28">
        <f>VLOOKUP(CLIENTS[[#This Row],[VALEUR]],DONNEES!$D$1:$E$7,2,FALSE)</f>
        <v>20</v>
      </c>
      <c r="U115" s="36">
        <v>113</v>
      </c>
      <c r="V115" s="36"/>
      <c r="W115" s="36"/>
      <c r="X115" s="36"/>
    </row>
    <row r="116" spans="1:24">
      <c r="A116" s="17" t="str">
        <f>VLOOKUP($B116,DONNEES!$A$1:$B$11,2,FALSE)</f>
        <v>NANCY</v>
      </c>
      <c r="B116" s="18" t="s">
        <v>56</v>
      </c>
      <c r="C116" s="19" t="s">
        <v>31</v>
      </c>
      <c r="D116" s="20" t="s">
        <v>31</v>
      </c>
      <c r="E116" s="18" t="s">
        <v>31</v>
      </c>
      <c r="F116" s="18" t="s">
        <v>31</v>
      </c>
      <c r="G116" s="18" t="s">
        <v>31</v>
      </c>
      <c r="H116" s="21" t="s">
        <v>31</v>
      </c>
      <c r="I116" s="18" t="s">
        <v>31</v>
      </c>
      <c r="J116" s="18" t="s">
        <v>31</v>
      </c>
      <c r="K116" s="18" t="s">
        <v>31</v>
      </c>
      <c r="L116" s="22" t="s">
        <v>31</v>
      </c>
      <c r="M116" s="23" t="s">
        <v>31</v>
      </c>
      <c r="N116" s="18" t="s">
        <v>1</v>
      </c>
      <c r="O116" s="18" t="s">
        <v>16</v>
      </c>
      <c r="P116" s="18" t="str">
        <f t="shared" si="0"/>
        <v>DUO B1</v>
      </c>
      <c r="Q116" s="18" t="s">
        <v>26</v>
      </c>
      <c r="R116" s="18"/>
      <c r="S116" s="18">
        <f t="shared" si="9"/>
        <v>3</v>
      </c>
      <c r="T116" s="28">
        <f>VLOOKUP(CLIENTS[[#This Row],[VALEUR]],DONNEES!$D$1:$E$7,2,FALSE)</f>
        <v>15</v>
      </c>
      <c r="U116" s="36">
        <v>114</v>
      </c>
      <c r="V116" s="36"/>
      <c r="W116" s="36"/>
      <c r="X116" s="36"/>
    </row>
    <row r="117" spans="1:24">
      <c r="A117" s="17" t="str">
        <f>VLOOKUP($B117,DONNEES!$A$1:$B$11,2,FALSE)</f>
        <v>NANCY</v>
      </c>
      <c r="B117" s="18" t="s">
        <v>56</v>
      </c>
      <c r="C117" s="19" t="s">
        <v>31</v>
      </c>
      <c r="D117" s="20" t="s">
        <v>31</v>
      </c>
      <c r="E117" s="18" t="s">
        <v>31</v>
      </c>
      <c r="F117" s="18" t="s">
        <v>31</v>
      </c>
      <c r="G117" s="18" t="s">
        <v>31</v>
      </c>
      <c r="H117" s="21" t="s">
        <v>31</v>
      </c>
      <c r="I117" s="18" t="s">
        <v>31</v>
      </c>
      <c r="J117" s="18" t="s">
        <v>31</v>
      </c>
      <c r="K117" s="18" t="s">
        <v>31</v>
      </c>
      <c r="L117" s="22" t="s">
        <v>31</v>
      </c>
      <c r="M117" s="23" t="s">
        <v>31</v>
      </c>
      <c r="N117" s="18" t="s">
        <v>18</v>
      </c>
      <c r="O117" s="18" t="s">
        <v>16</v>
      </c>
      <c r="P117" s="18" t="str">
        <f t="shared" si="0"/>
        <v>DUO B1</v>
      </c>
      <c r="Q117" s="18" t="s">
        <v>26</v>
      </c>
      <c r="R117" s="18"/>
      <c r="S117" s="18">
        <f t="shared" si="9"/>
        <v>3</v>
      </c>
      <c r="T117" s="28">
        <f>VLOOKUP(CLIENTS[[#This Row],[VALEUR]],DONNEES!$D$1:$E$7,2,FALSE)</f>
        <v>15</v>
      </c>
      <c r="U117" s="36">
        <v>115</v>
      </c>
      <c r="V117" s="36"/>
      <c r="W117" s="36"/>
      <c r="X117" s="36"/>
    </row>
    <row r="118" spans="1:24">
      <c r="A118" s="17" t="str">
        <f>VLOOKUP($B118,DONNEES!$A$1:$B$11,2,FALSE)</f>
        <v>NANCY</v>
      </c>
      <c r="B118" s="18" t="s">
        <v>56</v>
      </c>
      <c r="C118" s="19" t="s">
        <v>31</v>
      </c>
      <c r="D118" s="20" t="s">
        <v>31</v>
      </c>
      <c r="E118" s="18" t="s">
        <v>31</v>
      </c>
      <c r="F118" s="18" t="s">
        <v>31</v>
      </c>
      <c r="G118" s="18" t="s">
        <v>31</v>
      </c>
      <c r="H118" s="21" t="s">
        <v>31</v>
      </c>
      <c r="I118" s="18" t="s">
        <v>31</v>
      </c>
      <c r="J118" s="18" t="s">
        <v>31</v>
      </c>
      <c r="K118" s="18" t="s">
        <v>31</v>
      </c>
      <c r="L118" s="22" t="s">
        <v>31</v>
      </c>
      <c r="M118" s="23" t="s">
        <v>31</v>
      </c>
      <c r="N118" s="18" t="s">
        <v>1</v>
      </c>
      <c r="O118" s="18"/>
      <c r="P118" s="18" t="str">
        <f t="shared" si="0"/>
        <v>SOLO R</v>
      </c>
      <c r="Q118" s="18" t="s">
        <v>26</v>
      </c>
      <c r="R118" s="18"/>
      <c r="S118" s="18">
        <f t="shared" si="9"/>
        <v>2</v>
      </c>
      <c r="T118" s="28">
        <f>VLOOKUP(CLIENTS[[#This Row],[VALEUR]],DONNEES!$D$1:$E$7,2,FALSE)</f>
        <v>10</v>
      </c>
      <c r="U118" s="36">
        <v>116</v>
      </c>
      <c r="V118" s="36"/>
      <c r="W118" s="36"/>
      <c r="X118" s="36"/>
    </row>
    <row r="119" spans="1:24">
      <c r="A119" s="17" t="str">
        <f>VLOOKUP($B119,DONNEES!$A$1:$B$11,2,FALSE)</f>
        <v>NANCY</v>
      </c>
      <c r="B119" s="18" t="s">
        <v>58</v>
      </c>
      <c r="C119" s="19" t="s">
        <v>31</v>
      </c>
      <c r="D119" s="20" t="s">
        <v>31</v>
      </c>
      <c r="E119" s="18" t="s">
        <v>31</v>
      </c>
      <c r="F119" s="18" t="s">
        <v>31</v>
      </c>
      <c r="G119" s="18" t="s">
        <v>31</v>
      </c>
      <c r="H119" s="21" t="s">
        <v>31</v>
      </c>
      <c r="I119" s="18" t="s">
        <v>31</v>
      </c>
      <c r="J119" s="18" t="s">
        <v>31</v>
      </c>
      <c r="K119" s="18" t="s">
        <v>31</v>
      </c>
      <c r="L119" s="22" t="s">
        <v>31</v>
      </c>
      <c r="M119" s="23" t="s">
        <v>31</v>
      </c>
      <c r="N119" s="18" t="s">
        <v>18</v>
      </c>
      <c r="O119" s="18" t="s">
        <v>17</v>
      </c>
      <c r="P119" s="18" t="str">
        <f t="shared" si="0"/>
        <v>DUO B2I</v>
      </c>
      <c r="Q119" s="18" t="s">
        <v>26</v>
      </c>
      <c r="R119" s="18"/>
      <c r="S119" s="18">
        <f t="shared" si="9"/>
        <v>4</v>
      </c>
      <c r="T119" s="28">
        <f>VLOOKUP(CLIENTS[[#This Row],[VALEUR]],DONNEES!$D$1:$E$7,2,FALSE)</f>
        <v>20</v>
      </c>
      <c r="U119" s="36">
        <v>117</v>
      </c>
      <c r="V119" s="36"/>
      <c r="W119" s="36"/>
      <c r="X119" s="36"/>
    </row>
    <row r="120" spans="1:24">
      <c r="A120" s="17" t="str">
        <f>VLOOKUP($B120,DONNEES!$A$1:$B$11,2,FALSE)</f>
        <v>NANCY</v>
      </c>
      <c r="B120" s="18" t="s">
        <v>58</v>
      </c>
      <c r="C120" s="19" t="s">
        <v>31</v>
      </c>
      <c r="D120" s="20" t="s">
        <v>31</v>
      </c>
      <c r="E120" s="18" t="s">
        <v>31</v>
      </c>
      <c r="F120" s="18" t="s">
        <v>31</v>
      </c>
      <c r="G120" s="18" t="s">
        <v>31</v>
      </c>
      <c r="H120" s="21" t="s">
        <v>31</v>
      </c>
      <c r="I120" s="18" t="s">
        <v>31</v>
      </c>
      <c r="J120" s="18" t="s">
        <v>31</v>
      </c>
      <c r="K120" s="18" t="s">
        <v>31</v>
      </c>
      <c r="L120" s="22" t="s">
        <v>31</v>
      </c>
      <c r="M120" s="23" t="s">
        <v>31</v>
      </c>
      <c r="N120" s="18" t="s">
        <v>1</v>
      </c>
      <c r="O120" s="18" t="s">
        <v>17</v>
      </c>
      <c r="P120" s="18" t="str">
        <f t="shared" si="0"/>
        <v>DUO B2I</v>
      </c>
      <c r="Q120" s="18" t="s">
        <v>26</v>
      </c>
      <c r="R120" s="18"/>
      <c r="S120" s="18">
        <f t="shared" si="9"/>
        <v>4</v>
      </c>
      <c r="T120" s="28">
        <f>VLOOKUP(CLIENTS[[#This Row],[VALEUR]],DONNEES!$D$1:$E$7,2,FALSE)</f>
        <v>20</v>
      </c>
      <c r="U120" s="36">
        <v>118</v>
      </c>
      <c r="V120" s="36"/>
      <c r="W120" s="36"/>
      <c r="X120" s="36"/>
    </row>
    <row r="121" spans="1:24">
      <c r="A121" s="17" t="str">
        <f>VLOOKUP($B121,DONNEES!$A$1:$B$11,2,FALSE)</f>
        <v>NANCY</v>
      </c>
      <c r="B121" s="18" t="s">
        <v>58</v>
      </c>
      <c r="C121" s="19" t="s">
        <v>31</v>
      </c>
      <c r="D121" s="20" t="s">
        <v>31</v>
      </c>
      <c r="E121" s="18" t="s">
        <v>31</v>
      </c>
      <c r="F121" s="18" t="s">
        <v>31</v>
      </c>
      <c r="G121" s="18" t="s">
        <v>31</v>
      </c>
      <c r="H121" s="21" t="s">
        <v>31</v>
      </c>
      <c r="I121" s="18" t="s">
        <v>31</v>
      </c>
      <c r="J121" s="18" t="s">
        <v>31</v>
      </c>
      <c r="K121" s="18" t="s">
        <v>31</v>
      </c>
      <c r="L121" s="22" t="s">
        <v>31</v>
      </c>
      <c r="M121" s="23" t="s">
        <v>31</v>
      </c>
      <c r="N121" s="18" t="s">
        <v>1</v>
      </c>
      <c r="O121" s="18" t="s">
        <v>16</v>
      </c>
      <c r="P121" s="18" t="str">
        <f t="shared" si="0"/>
        <v>DUO B1</v>
      </c>
      <c r="Q121" s="18" t="s">
        <v>26</v>
      </c>
      <c r="R121" s="18"/>
      <c r="S121" s="18">
        <f t="shared" si="9"/>
        <v>3</v>
      </c>
      <c r="T121" s="28">
        <f>VLOOKUP(CLIENTS[[#This Row],[VALEUR]],DONNEES!$D$1:$E$7,2,FALSE)</f>
        <v>15</v>
      </c>
      <c r="U121" s="36">
        <v>119</v>
      </c>
      <c r="V121" s="36"/>
      <c r="W121" s="36"/>
      <c r="X121" s="36"/>
    </row>
    <row r="122" spans="1:24">
      <c r="A122" s="17" t="str">
        <f>VLOOKUP($B122,DONNEES!$A$1:$B$11,2,FALSE)</f>
        <v>NANCY</v>
      </c>
      <c r="B122" s="18" t="s">
        <v>58</v>
      </c>
      <c r="C122" s="19" t="s">
        <v>31</v>
      </c>
      <c r="D122" s="20" t="s">
        <v>31</v>
      </c>
      <c r="E122" s="18" t="s">
        <v>31</v>
      </c>
      <c r="F122" s="18" t="s">
        <v>31</v>
      </c>
      <c r="G122" s="18" t="s">
        <v>31</v>
      </c>
      <c r="H122" s="21" t="s">
        <v>31</v>
      </c>
      <c r="I122" s="18" t="s">
        <v>31</v>
      </c>
      <c r="J122" s="18" t="s">
        <v>31</v>
      </c>
      <c r="K122" s="18" t="s">
        <v>31</v>
      </c>
      <c r="L122" s="22" t="s">
        <v>31</v>
      </c>
      <c r="M122" s="23" t="s">
        <v>31</v>
      </c>
      <c r="N122" s="18" t="s">
        <v>18</v>
      </c>
      <c r="O122" s="18" t="s">
        <v>17</v>
      </c>
      <c r="P122" s="18" t="str">
        <f t="shared" si="0"/>
        <v>DUO B2I</v>
      </c>
      <c r="Q122" s="18" t="s">
        <v>26</v>
      </c>
      <c r="R122" s="18"/>
      <c r="S122" s="18">
        <f t="shared" si="9"/>
        <v>4</v>
      </c>
      <c r="T122" s="28">
        <f>VLOOKUP(CLIENTS[[#This Row],[VALEUR]],DONNEES!$D$1:$E$7,2,FALSE)</f>
        <v>20</v>
      </c>
      <c r="U122" s="36">
        <v>120</v>
      </c>
      <c r="V122" s="36"/>
      <c r="W122" s="36"/>
      <c r="X122" s="36"/>
    </row>
    <row r="123" spans="1:24">
      <c r="A123" s="17" t="str">
        <f>VLOOKUP($B123,DONNEES!$A$1:$B$11,2,FALSE)</f>
        <v>NANCY</v>
      </c>
      <c r="B123" s="18" t="s">
        <v>58</v>
      </c>
      <c r="C123" s="19" t="s">
        <v>31</v>
      </c>
      <c r="D123" s="20" t="s">
        <v>31</v>
      </c>
      <c r="E123" s="18" t="s">
        <v>31</v>
      </c>
      <c r="F123" s="18" t="s">
        <v>31</v>
      </c>
      <c r="G123" s="18" t="s">
        <v>31</v>
      </c>
      <c r="H123" s="21" t="s">
        <v>31</v>
      </c>
      <c r="I123" s="18" t="s">
        <v>31</v>
      </c>
      <c r="J123" s="18" t="s">
        <v>31</v>
      </c>
      <c r="K123" s="18" t="s">
        <v>31</v>
      </c>
      <c r="L123" s="22" t="s">
        <v>31</v>
      </c>
      <c r="M123" s="23" t="s">
        <v>31</v>
      </c>
      <c r="N123" s="18" t="s">
        <v>1</v>
      </c>
      <c r="O123" s="18" t="s">
        <v>17</v>
      </c>
      <c r="P123" s="18" t="str">
        <f t="shared" si="0"/>
        <v>DUO B2I</v>
      </c>
      <c r="Q123" s="18" t="s">
        <v>39</v>
      </c>
      <c r="R123" s="18"/>
      <c r="S123" s="18">
        <f t="shared" si="9"/>
        <v>0</v>
      </c>
      <c r="T123" s="28">
        <f>VLOOKUP(CLIENTS[[#This Row],[VALEUR]],DONNEES!$D$1:$E$7,2,FALSE)</f>
        <v>0</v>
      </c>
      <c r="U123" s="36">
        <v>121</v>
      </c>
      <c r="V123" s="36"/>
      <c r="W123" s="36"/>
      <c r="X123" s="36"/>
    </row>
    <row r="124" spans="1:24">
      <c r="A124" s="17" t="str">
        <f>VLOOKUP($B124,DONNEES!$A$1:$B$11,2,FALSE)</f>
        <v>NANCY</v>
      </c>
      <c r="B124" s="18" t="s">
        <v>59</v>
      </c>
      <c r="C124" s="19" t="s">
        <v>31</v>
      </c>
      <c r="D124" s="20" t="s">
        <v>31</v>
      </c>
      <c r="E124" s="18" t="s">
        <v>31</v>
      </c>
      <c r="F124" s="18" t="s">
        <v>31</v>
      </c>
      <c r="G124" s="18" t="s">
        <v>31</v>
      </c>
      <c r="H124" s="21" t="s">
        <v>31</v>
      </c>
      <c r="I124" s="18" t="s">
        <v>31</v>
      </c>
      <c r="J124" s="18" t="s">
        <v>31</v>
      </c>
      <c r="K124" s="18" t="s">
        <v>31</v>
      </c>
      <c r="L124" s="22" t="s">
        <v>31</v>
      </c>
      <c r="M124" s="23" t="s">
        <v>31</v>
      </c>
      <c r="N124" s="18" t="s">
        <v>18</v>
      </c>
      <c r="O124" s="18" t="s">
        <v>17</v>
      </c>
      <c r="P124" s="18" t="str">
        <f t="shared" si="0"/>
        <v>DUO B2I</v>
      </c>
      <c r="Q124" s="18" t="s">
        <v>26</v>
      </c>
      <c r="R124" s="18"/>
      <c r="S124" s="18">
        <f t="shared" si="9"/>
        <v>4</v>
      </c>
      <c r="T124" s="28">
        <f>VLOOKUP(CLIENTS[[#This Row],[VALEUR]],DONNEES!$D$1:$E$7,2,FALSE)</f>
        <v>20</v>
      </c>
      <c r="U124" s="36">
        <v>122</v>
      </c>
      <c r="V124" s="36"/>
      <c r="W124" s="36"/>
      <c r="X124" s="36"/>
    </row>
    <row r="125" spans="1:24">
      <c r="A125" s="17" t="str">
        <f>VLOOKUP($B125,DONNEES!$A$1:$B$11,2,FALSE)</f>
        <v>NANCY</v>
      </c>
      <c r="B125" s="18" t="s">
        <v>59</v>
      </c>
      <c r="C125" s="19" t="s">
        <v>31</v>
      </c>
      <c r="D125" s="20" t="s">
        <v>31</v>
      </c>
      <c r="E125" s="18" t="s">
        <v>31</v>
      </c>
      <c r="F125" s="18" t="s">
        <v>31</v>
      </c>
      <c r="G125" s="18" t="s">
        <v>31</v>
      </c>
      <c r="H125" s="21" t="s">
        <v>31</v>
      </c>
      <c r="I125" s="18" t="s">
        <v>31</v>
      </c>
      <c r="J125" s="18" t="s">
        <v>31</v>
      </c>
      <c r="K125" s="18" t="s">
        <v>31</v>
      </c>
      <c r="L125" s="22" t="s">
        <v>31</v>
      </c>
      <c r="M125" s="23" t="s">
        <v>31</v>
      </c>
      <c r="N125" s="18" t="s">
        <v>1</v>
      </c>
      <c r="O125" s="18"/>
      <c r="P125" s="18" t="str">
        <f t="shared" si="0"/>
        <v>SOLO R</v>
      </c>
      <c r="Q125" s="18" t="s">
        <v>26</v>
      </c>
      <c r="R125" s="18"/>
      <c r="S125" s="18">
        <f t="shared" si="9"/>
        <v>2</v>
      </c>
      <c r="T125" s="28">
        <f>VLOOKUP(CLIENTS[[#This Row],[VALEUR]],DONNEES!$D$1:$E$7,2,FALSE)</f>
        <v>10</v>
      </c>
      <c r="U125" s="36">
        <v>123</v>
      </c>
      <c r="V125" s="36"/>
      <c r="W125" s="36"/>
      <c r="X125" s="36"/>
    </row>
    <row r="126" spans="1:24">
      <c r="A126" s="17" t="str">
        <f>VLOOKUP($B126,DONNEES!$A$1:$B$11,2,FALSE)</f>
        <v>NANCY</v>
      </c>
      <c r="B126" s="18" t="s">
        <v>59</v>
      </c>
      <c r="C126" s="19" t="s">
        <v>31</v>
      </c>
      <c r="D126" s="20" t="s">
        <v>31</v>
      </c>
      <c r="E126" s="18" t="s">
        <v>31</v>
      </c>
      <c r="F126" s="18" t="s">
        <v>31</v>
      </c>
      <c r="G126" s="18" t="s">
        <v>31</v>
      </c>
      <c r="H126" s="21" t="s">
        <v>31</v>
      </c>
      <c r="I126" s="18" t="s">
        <v>31</v>
      </c>
      <c r="J126" s="18" t="s">
        <v>31</v>
      </c>
      <c r="K126" s="18" t="s">
        <v>31</v>
      </c>
      <c r="L126" s="22" t="s">
        <v>31</v>
      </c>
      <c r="M126" s="23" t="s">
        <v>31</v>
      </c>
      <c r="N126" s="18" t="s">
        <v>1</v>
      </c>
      <c r="O126" s="18" t="s">
        <v>16</v>
      </c>
      <c r="P126" s="18" t="str">
        <f t="shared" si="0"/>
        <v>DUO B1</v>
      </c>
      <c r="Q126" s="18" t="s">
        <v>26</v>
      </c>
      <c r="R126" s="18"/>
      <c r="S126" s="18">
        <f t="shared" si="9"/>
        <v>3</v>
      </c>
      <c r="T126" s="28">
        <f>VLOOKUP(CLIENTS[[#This Row],[VALEUR]],DONNEES!$D$1:$E$7,2,FALSE)</f>
        <v>15</v>
      </c>
      <c r="U126" s="36">
        <v>124</v>
      </c>
      <c r="V126" s="36"/>
      <c r="W126" s="36"/>
      <c r="X126" s="36"/>
    </row>
    <row r="127" spans="1:24">
      <c r="A127" s="17" t="str">
        <f>VLOOKUP($B127,DONNEES!$A$1:$B$11,2,FALSE)</f>
        <v>NANCY</v>
      </c>
      <c r="B127" s="18" t="s">
        <v>59</v>
      </c>
      <c r="C127" s="19" t="s">
        <v>31</v>
      </c>
      <c r="D127" s="20" t="s">
        <v>31</v>
      </c>
      <c r="E127" s="18" t="s">
        <v>31</v>
      </c>
      <c r="F127" s="18" t="s">
        <v>31</v>
      </c>
      <c r="G127" s="18" t="s">
        <v>31</v>
      </c>
      <c r="H127" s="21" t="s">
        <v>31</v>
      </c>
      <c r="I127" s="18" t="s">
        <v>31</v>
      </c>
      <c r="J127" s="18" t="s">
        <v>31</v>
      </c>
      <c r="K127" s="18" t="s">
        <v>31</v>
      </c>
      <c r="L127" s="22" t="s">
        <v>31</v>
      </c>
      <c r="M127" s="23" t="s">
        <v>31</v>
      </c>
      <c r="N127" s="18" t="s">
        <v>18</v>
      </c>
      <c r="O127" s="18"/>
      <c r="P127" s="18" t="str">
        <f t="shared" si="0"/>
        <v>SOLO S</v>
      </c>
      <c r="Q127" s="18" t="s">
        <v>26</v>
      </c>
      <c r="R127" s="18"/>
      <c r="S127" s="18">
        <f t="shared" si="9"/>
        <v>1</v>
      </c>
      <c r="T127" s="28">
        <f>VLOOKUP(CLIENTS[[#This Row],[VALEUR]],DONNEES!$D$1:$E$7,2,FALSE)</f>
        <v>5</v>
      </c>
      <c r="U127" s="36">
        <v>125</v>
      </c>
      <c r="V127" s="36"/>
      <c r="W127" s="36"/>
      <c r="X127" s="36"/>
    </row>
    <row r="128" spans="1:24">
      <c r="A128" s="17" t="str">
        <f>VLOOKUP($B128,DONNEES!$A$1:$B$11,2,FALSE)</f>
        <v>NANCY</v>
      </c>
      <c r="B128" s="18" t="s">
        <v>59</v>
      </c>
      <c r="C128" s="19" t="s">
        <v>31</v>
      </c>
      <c r="D128" s="20" t="s">
        <v>31</v>
      </c>
      <c r="E128" s="18" t="s">
        <v>31</v>
      </c>
      <c r="F128" s="18" t="s">
        <v>31</v>
      </c>
      <c r="G128" s="18" t="s">
        <v>31</v>
      </c>
      <c r="H128" s="21" t="s">
        <v>31</v>
      </c>
      <c r="I128" s="18" t="s">
        <v>31</v>
      </c>
      <c r="J128" s="18" t="s">
        <v>31</v>
      </c>
      <c r="K128" s="18" t="s">
        <v>31</v>
      </c>
      <c r="L128" s="22" t="s">
        <v>31</v>
      </c>
      <c r="M128" s="23" t="s">
        <v>31</v>
      </c>
      <c r="N128" s="18" t="s">
        <v>1</v>
      </c>
      <c r="O128" s="18"/>
      <c r="P128" s="18" t="str">
        <f t="shared" si="0"/>
        <v>SOLO R</v>
      </c>
      <c r="Q128" s="18" t="s">
        <v>26</v>
      </c>
      <c r="R128" s="18"/>
      <c r="S128" s="18">
        <f t="shared" si="9"/>
        <v>2</v>
      </c>
      <c r="T128" s="28">
        <f>VLOOKUP(CLIENTS[[#This Row],[VALEUR]],DONNEES!$D$1:$E$7,2,FALSE)</f>
        <v>10</v>
      </c>
      <c r="U128" s="36">
        <v>126</v>
      </c>
      <c r="V128" s="36"/>
      <c r="W128" s="36"/>
      <c r="X128" s="36"/>
    </row>
    <row r="129" spans="1:24">
      <c r="A129" s="17" t="str">
        <f>VLOOKUP($B129,DONNEES!$A$1:$B$11,2,FALSE)</f>
        <v>NANCY</v>
      </c>
      <c r="B129" s="18" t="s">
        <v>60</v>
      </c>
      <c r="C129" s="19" t="s">
        <v>31</v>
      </c>
      <c r="D129" s="20" t="s">
        <v>31</v>
      </c>
      <c r="E129" s="18" t="s">
        <v>31</v>
      </c>
      <c r="F129" s="18" t="s">
        <v>31</v>
      </c>
      <c r="G129" s="18" t="s">
        <v>31</v>
      </c>
      <c r="H129" s="21" t="s">
        <v>31</v>
      </c>
      <c r="I129" s="18" t="s">
        <v>31</v>
      </c>
      <c r="J129" s="18" t="s">
        <v>31</v>
      </c>
      <c r="K129" s="18" t="s">
        <v>31</v>
      </c>
      <c r="L129" s="22" t="s">
        <v>31</v>
      </c>
      <c r="M129" s="23" t="s">
        <v>31</v>
      </c>
      <c r="N129" s="18" t="s">
        <v>18</v>
      </c>
      <c r="O129" s="18" t="s">
        <v>17</v>
      </c>
      <c r="P129" s="18" t="str">
        <f t="shared" si="0"/>
        <v>DUO B2I</v>
      </c>
      <c r="Q129" s="18" t="s">
        <v>26</v>
      </c>
      <c r="R129" s="18"/>
      <c r="S129" s="18">
        <f t="shared" si="9"/>
        <v>4</v>
      </c>
      <c r="T129" s="28">
        <f>VLOOKUP(CLIENTS[[#This Row],[VALEUR]],DONNEES!$D$1:$E$7,2,FALSE)</f>
        <v>20</v>
      </c>
      <c r="U129" s="36">
        <v>127</v>
      </c>
      <c r="V129" s="36"/>
      <c r="W129" s="36"/>
      <c r="X129" s="36"/>
    </row>
    <row r="130" spans="1:24">
      <c r="A130" s="17" t="str">
        <f>VLOOKUP($B130,DONNEES!$A$1:$B$11,2,FALSE)</f>
        <v>NANCY</v>
      </c>
      <c r="B130" s="18" t="s">
        <v>60</v>
      </c>
      <c r="C130" s="19" t="s">
        <v>31</v>
      </c>
      <c r="D130" s="20" t="s">
        <v>31</v>
      </c>
      <c r="E130" s="18" t="s">
        <v>31</v>
      </c>
      <c r="F130" s="18" t="s">
        <v>31</v>
      </c>
      <c r="G130" s="18" t="s">
        <v>31</v>
      </c>
      <c r="H130" s="21" t="s">
        <v>31</v>
      </c>
      <c r="I130" s="18" t="s">
        <v>31</v>
      </c>
      <c r="J130" s="18" t="s">
        <v>31</v>
      </c>
      <c r="K130" s="18" t="s">
        <v>31</v>
      </c>
      <c r="L130" s="22" t="s">
        <v>31</v>
      </c>
      <c r="M130" s="23" t="s">
        <v>31</v>
      </c>
      <c r="N130" s="18" t="s">
        <v>1</v>
      </c>
      <c r="O130" s="18" t="s">
        <v>17</v>
      </c>
      <c r="P130" s="18" t="str">
        <f t="shared" si="0"/>
        <v>DUO B2I</v>
      </c>
      <c r="Q130" s="18" t="s">
        <v>26</v>
      </c>
      <c r="R130" s="18"/>
      <c r="S130" s="18">
        <f t="shared" si="9"/>
        <v>4</v>
      </c>
      <c r="T130" s="28">
        <f>VLOOKUP(CLIENTS[[#This Row],[VALEUR]],DONNEES!$D$1:$E$7,2,FALSE)</f>
        <v>20</v>
      </c>
      <c r="U130" s="36">
        <v>128</v>
      </c>
      <c r="V130" s="36"/>
      <c r="W130" s="36"/>
      <c r="X130" s="36"/>
    </row>
    <row r="131" spans="1:24">
      <c r="A131" s="17" t="str">
        <f>VLOOKUP($B131,DONNEES!$A$1:$B$11,2,FALSE)</f>
        <v>NANCY</v>
      </c>
      <c r="B131" s="18" t="s">
        <v>60</v>
      </c>
      <c r="C131" s="19" t="s">
        <v>31</v>
      </c>
      <c r="D131" s="20" t="s">
        <v>31</v>
      </c>
      <c r="E131" s="18" t="s">
        <v>31</v>
      </c>
      <c r="F131" s="18" t="s">
        <v>31</v>
      </c>
      <c r="G131" s="18" t="s">
        <v>31</v>
      </c>
      <c r="H131" s="21" t="s">
        <v>31</v>
      </c>
      <c r="I131" s="18" t="s">
        <v>31</v>
      </c>
      <c r="J131" s="18" t="s">
        <v>31</v>
      </c>
      <c r="K131" s="18" t="s">
        <v>31</v>
      </c>
      <c r="L131" s="22" t="s">
        <v>31</v>
      </c>
      <c r="M131" s="23" t="s">
        <v>31</v>
      </c>
      <c r="N131" s="18" t="s">
        <v>1</v>
      </c>
      <c r="O131" s="18" t="s">
        <v>16</v>
      </c>
      <c r="P131" s="18" t="str">
        <f t="shared" si="0"/>
        <v>DUO B1</v>
      </c>
      <c r="Q131" s="18" t="s">
        <v>26</v>
      </c>
      <c r="R131" s="18"/>
      <c r="S131" s="18">
        <f t="shared" ref="S131:S153" si="10">IF(Q131&lt;&gt;"OK",0,IF(P131="DUO B2I",4,IF(P131="DUO B1",3,IF(P131="SOLO B2I",2,IF(P131="SOLO B1",1,IF(P131="SOLO R",2,IF(P131="SOLO S",1,0)))))))</f>
        <v>3</v>
      </c>
      <c r="T131" s="28">
        <f>VLOOKUP(CLIENTS[[#This Row],[VALEUR]],DONNEES!$D$1:$E$7,2,FALSE)</f>
        <v>15</v>
      </c>
      <c r="U131" s="36">
        <v>129</v>
      </c>
      <c r="V131" s="36"/>
      <c r="W131" s="36"/>
      <c r="X131" s="36"/>
    </row>
    <row r="132" spans="1:24">
      <c r="A132" s="17" t="str">
        <f>VLOOKUP($B132,DONNEES!$A$1:$B$11,2,FALSE)</f>
        <v>NANCY</v>
      </c>
      <c r="B132" s="18" t="s">
        <v>60</v>
      </c>
      <c r="C132" s="19" t="s">
        <v>31</v>
      </c>
      <c r="D132" s="20" t="s">
        <v>31</v>
      </c>
      <c r="E132" s="18" t="s">
        <v>31</v>
      </c>
      <c r="F132" s="18" t="s">
        <v>31</v>
      </c>
      <c r="G132" s="18" t="s">
        <v>31</v>
      </c>
      <c r="H132" s="21" t="s">
        <v>31</v>
      </c>
      <c r="I132" s="18" t="s">
        <v>31</v>
      </c>
      <c r="J132" s="18" t="s">
        <v>31</v>
      </c>
      <c r="K132" s="18" t="s">
        <v>31</v>
      </c>
      <c r="L132" s="22" t="s">
        <v>31</v>
      </c>
      <c r="M132" s="23" t="s">
        <v>31</v>
      </c>
      <c r="N132" s="18" t="s">
        <v>18</v>
      </c>
      <c r="O132" s="18"/>
      <c r="P132" s="18" t="str">
        <f t="shared" si="0"/>
        <v>SOLO S</v>
      </c>
      <c r="Q132" s="18" t="s">
        <v>26</v>
      </c>
      <c r="R132" s="18"/>
      <c r="S132" s="18">
        <f t="shared" si="10"/>
        <v>1</v>
      </c>
      <c r="T132" s="28">
        <f>VLOOKUP(CLIENTS[[#This Row],[VALEUR]],DONNEES!$D$1:$E$7,2,FALSE)</f>
        <v>5</v>
      </c>
      <c r="U132" s="36">
        <v>130</v>
      </c>
      <c r="V132" s="36"/>
      <c r="W132" s="36"/>
      <c r="X132" s="36"/>
    </row>
    <row r="133" spans="1:24">
      <c r="A133" s="17" t="str">
        <f>VLOOKUP($B133,DONNEES!$A$1:$B$11,2,FALSE)</f>
        <v>NANCY</v>
      </c>
      <c r="B133" s="18" t="s">
        <v>60</v>
      </c>
      <c r="C133" s="19" t="s">
        <v>31</v>
      </c>
      <c r="D133" s="20" t="s">
        <v>31</v>
      </c>
      <c r="E133" s="18" t="s">
        <v>31</v>
      </c>
      <c r="F133" s="18" t="s">
        <v>31</v>
      </c>
      <c r="G133" s="18" t="s">
        <v>31</v>
      </c>
      <c r="H133" s="21" t="s">
        <v>31</v>
      </c>
      <c r="I133" s="18" t="s">
        <v>31</v>
      </c>
      <c r="J133" s="18" t="s">
        <v>31</v>
      </c>
      <c r="K133" s="18" t="s">
        <v>31</v>
      </c>
      <c r="L133" s="22" t="s">
        <v>31</v>
      </c>
      <c r="M133" s="23" t="s">
        <v>31</v>
      </c>
      <c r="N133" s="18" t="s">
        <v>1</v>
      </c>
      <c r="O133" s="18"/>
      <c r="P133" s="18" t="str">
        <f t="shared" si="0"/>
        <v>SOLO R</v>
      </c>
      <c r="Q133" s="18" t="s">
        <v>26</v>
      </c>
      <c r="R133" s="18"/>
      <c r="S133" s="18">
        <f t="shared" si="10"/>
        <v>2</v>
      </c>
      <c r="T133" s="28">
        <f>VLOOKUP(CLIENTS[[#This Row],[VALEUR]],DONNEES!$D$1:$E$7,2,FALSE)</f>
        <v>10</v>
      </c>
      <c r="U133" s="36">
        <v>131</v>
      </c>
      <c r="V133" s="36"/>
      <c r="W133" s="36"/>
      <c r="X133" s="36"/>
    </row>
    <row r="134" spans="1:24">
      <c r="A134" s="17" t="str">
        <f>VLOOKUP($B134,DONNEES!$A$1:$B$11,2,FALSE)</f>
        <v>NANTES</v>
      </c>
      <c r="B134" s="18" t="s">
        <v>61</v>
      </c>
      <c r="C134" s="19" t="s">
        <v>31</v>
      </c>
      <c r="D134" s="20" t="s">
        <v>31</v>
      </c>
      <c r="E134" s="18" t="s">
        <v>31</v>
      </c>
      <c r="F134" s="18" t="s">
        <v>31</v>
      </c>
      <c r="G134" s="18" t="s">
        <v>31</v>
      </c>
      <c r="H134" s="21" t="s">
        <v>31</v>
      </c>
      <c r="I134" s="18" t="s">
        <v>31</v>
      </c>
      <c r="J134" s="18" t="s">
        <v>31</v>
      </c>
      <c r="K134" s="18" t="s">
        <v>31</v>
      </c>
      <c r="L134" s="22" t="s">
        <v>31</v>
      </c>
      <c r="M134" s="23" t="s">
        <v>31</v>
      </c>
      <c r="N134" s="18" t="s">
        <v>18</v>
      </c>
      <c r="O134" s="18" t="s">
        <v>17</v>
      </c>
      <c r="P134" s="18" t="str">
        <f t="shared" si="0"/>
        <v>DUO B2I</v>
      </c>
      <c r="Q134" s="18" t="s">
        <v>39</v>
      </c>
      <c r="R134" s="18"/>
      <c r="S134" s="18">
        <f t="shared" si="10"/>
        <v>0</v>
      </c>
      <c r="T134" s="28">
        <f>VLOOKUP(CLIENTS[[#This Row],[VALEUR]],DONNEES!$D$1:$E$7,2,FALSE)</f>
        <v>0</v>
      </c>
      <c r="U134" s="36">
        <v>132</v>
      </c>
      <c r="V134" s="36"/>
      <c r="W134" s="36"/>
      <c r="X134" s="36"/>
    </row>
    <row r="135" spans="1:24">
      <c r="A135" s="17" t="str">
        <f>VLOOKUP($B135,DONNEES!$A$1:$B$11,2,FALSE)</f>
        <v>NANTES</v>
      </c>
      <c r="B135" s="18" t="s">
        <v>61</v>
      </c>
      <c r="C135" s="19" t="s">
        <v>31</v>
      </c>
      <c r="D135" s="20" t="s">
        <v>31</v>
      </c>
      <c r="E135" s="18" t="s">
        <v>31</v>
      </c>
      <c r="F135" s="18" t="s">
        <v>31</v>
      </c>
      <c r="G135" s="18" t="s">
        <v>31</v>
      </c>
      <c r="H135" s="21" t="s">
        <v>31</v>
      </c>
      <c r="I135" s="18" t="s">
        <v>31</v>
      </c>
      <c r="J135" s="18" t="s">
        <v>31</v>
      </c>
      <c r="K135" s="18" t="s">
        <v>31</v>
      </c>
      <c r="L135" s="22" t="s">
        <v>31</v>
      </c>
      <c r="M135" s="23" t="s">
        <v>31</v>
      </c>
      <c r="N135" s="18" t="s">
        <v>1</v>
      </c>
      <c r="O135" s="18" t="s">
        <v>17</v>
      </c>
      <c r="P135" s="18" t="str">
        <f t="shared" si="0"/>
        <v>DUO B2I</v>
      </c>
      <c r="Q135" s="18" t="s">
        <v>26</v>
      </c>
      <c r="R135" s="18"/>
      <c r="S135" s="18">
        <f t="shared" si="10"/>
        <v>4</v>
      </c>
      <c r="T135" s="28">
        <f>VLOOKUP(CLIENTS[[#This Row],[VALEUR]],DONNEES!$D$1:$E$7,2,FALSE)</f>
        <v>20</v>
      </c>
      <c r="U135" s="36">
        <v>133</v>
      </c>
      <c r="V135" s="36"/>
      <c r="W135" s="36"/>
      <c r="X135" s="36"/>
    </row>
    <row r="136" spans="1:24">
      <c r="A136" s="17" t="str">
        <f>VLOOKUP($B136,DONNEES!$A$1:$B$11,2,FALSE)</f>
        <v>NANTES</v>
      </c>
      <c r="B136" s="18" t="s">
        <v>61</v>
      </c>
      <c r="C136" s="19" t="s">
        <v>31</v>
      </c>
      <c r="D136" s="20" t="s">
        <v>31</v>
      </c>
      <c r="E136" s="18" t="s">
        <v>31</v>
      </c>
      <c r="F136" s="18" t="s">
        <v>31</v>
      </c>
      <c r="G136" s="18" t="s">
        <v>31</v>
      </c>
      <c r="H136" s="21" t="s">
        <v>31</v>
      </c>
      <c r="I136" s="18" t="s">
        <v>31</v>
      </c>
      <c r="J136" s="18" t="s">
        <v>31</v>
      </c>
      <c r="K136" s="18" t="s">
        <v>31</v>
      </c>
      <c r="L136" s="22" t="s">
        <v>31</v>
      </c>
      <c r="M136" s="23" t="s">
        <v>31</v>
      </c>
      <c r="N136" s="18" t="s">
        <v>1</v>
      </c>
      <c r="O136" s="18" t="s">
        <v>16</v>
      </c>
      <c r="P136" s="18" t="str">
        <f t="shared" si="0"/>
        <v>DUO B1</v>
      </c>
      <c r="Q136" s="18" t="s">
        <v>39</v>
      </c>
      <c r="R136" s="18"/>
      <c r="S136" s="18">
        <f t="shared" si="10"/>
        <v>0</v>
      </c>
      <c r="T136" s="28">
        <f>VLOOKUP(CLIENTS[[#This Row],[VALEUR]],DONNEES!$D$1:$E$7,2,FALSE)</f>
        <v>0</v>
      </c>
      <c r="U136" s="36">
        <v>134</v>
      </c>
      <c r="V136" s="36"/>
      <c r="W136" s="36"/>
      <c r="X136" s="36"/>
    </row>
    <row r="137" spans="1:24">
      <c r="A137" s="17" t="str">
        <f>VLOOKUP($B137,DONNEES!$A$1:$B$11,2,FALSE)</f>
        <v>NANTES</v>
      </c>
      <c r="B137" s="18" t="s">
        <v>61</v>
      </c>
      <c r="C137" s="19" t="s">
        <v>31</v>
      </c>
      <c r="D137" s="20" t="s">
        <v>31</v>
      </c>
      <c r="E137" s="18" t="s">
        <v>31</v>
      </c>
      <c r="F137" s="18" t="s">
        <v>31</v>
      </c>
      <c r="G137" s="18" t="s">
        <v>31</v>
      </c>
      <c r="H137" s="21" t="s">
        <v>31</v>
      </c>
      <c r="I137" s="18" t="s">
        <v>31</v>
      </c>
      <c r="J137" s="18" t="s">
        <v>31</v>
      </c>
      <c r="K137" s="18" t="s">
        <v>31</v>
      </c>
      <c r="L137" s="22" t="s">
        <v>31</v>
      </c>
      <c r="M137" s="23" t="s">
        <v>31</v>
      </c>
      <c r="N137" s="18" t="s">
        <v>18</v>
      </c>
      <c r="O137" s="18"/>
      <c r="P137" s="18" t="str">
        <f t="shared" si="0"/>
        <v>SOLO S</v>
      </c>
      <c r="Q137" s="18" t="s">
        <v>39</v>
      </c>
      <c r="R137" s="18"/>
      <c r="S137" s="18">
        <f t="shared" si="10"/>
        <v>0</v>
      </c>
      <c r="T137" s="28">
        <f>VLOOKUP(CLIENTS[[#This Row],[VALEUR]],DONNEES!$D$1:$E$7,2,FALSE)</f>
        <v>0</v>
      </c>
      <c r="U137" s="36">
        <v>135</v>
      </c>
      <c r="V137" s="36"/>
      <c r="W137" s="36"/>
      <c r="X137" s="36"/>
    </row>
    <row r="138" spans="1:24">
      <c r="A138" s="17" t="str">
        <f>VLOOKUP($B138,DONNEES!$A$1:$B$11,2,FALSE)</f>
        <v>NANTES</v>
      </c>
      <c r="B138" s="18" t="s">
        <v>61</v>
      </c>
      <c r="C138" s="19" t="s">
        <v>31</v>
      </c>
      <c r="D138" s="20" t="s">
        <v>31</v>
      </c>
      <c r="E138" s="18" t="s">
        <v>31</v>
      </c>
      <c r="F138" s="18" t="s">
        <v>31</v>
      </c>
      <c r="G138" s="18" t="s">
        <v>31</v>
      </c>
      <c r="H138" s="21" t="s">
        <v>31</v>
      </c>
      <c r="I138" s="18" t="s">
        <v>31</v>
      </c>
      <c r="J138" s="18" t="s">
        <v>31</v>
      </c>
      <c r="K138" s="18" t="s">
        <v>31</v>
      </c>
      <c r="L138" s="22" t="s">
        <v>31</v>
      </c>
      <c r="M138" s="23" t="s">
        <v>31</v>
      </c>
      <c r="N138" s="18" t="s">
        <v>1</v>
      </c>
      <c r="O138" s="18"/>
      <c r="P138" s="18" t="str">
        <f t="shared" si="0"/>
        <v>SOLO R</v>
      </c>
      <c r="Q138" s="18" t="s">
        <v>26</v>
      </c>
      <c r="R138" s="18"/>
      <c r="S138" s="18">
        <f t="shared" si="10"/>
        <v>2</v>
      </c>
      <c r="T138" s="28">
        <f>VLOOKUP(CLIENTS[[#This Row],[VALEUR]],DONNEES!$D$1:$E$7,2,FALSE)</f>
        <v>10</v>
      </c>
      <c r="U138" s="36">
        <v>136</v>
      </c>
      <c r="V138" s="36"/>
      <c r="W138" s="36"/>
      <c r="X138" s="36"/>
    </row>
    <row r="139" spans="1:24">
      <c r="A139" s="17" t="str">
        <f>VLOOKUP($B139,DONNEES!$A$1:$B$11,2,FALSE)</f>
        <v>NANTES</v>
      </c>
      <c r="B139" s="18" t="s">
        <v>62</v>
      </c>
      <c r="C139" s="19" t="s">
        <v>31</v>
      </c>
      <c r="D139" s="20" t="s">
        <v>31</v>
      </c>
      <c r="E139" s="18" t="s">
        <v>31</v>
      </c>
      <c r="F139" s="18" t="s">
        <v>31</v>
      </c>
      <c r="G139" s="18" t="s">
        <v>31</v>
      </c>
      <c r="H139" s="21" t="s">
        <v>31</v>
      </c>
      <c r="I139" s="18" t="s">
        <v>31</v>
      </c>
      <c r="J139" s="18" t="s">
        <v>31</v>
      </c>
      <c r="K139" s="18" t="s">
        <v>31</v>
      </c>
      <c r="L139" s="22" t="s">
        <v>31</v>
      </c>
      <c r="M139" s="23" t="s">
        <v>31</v>
      </c>
      <c r="N139" s="18" t="s">
        <v>18</v>
      </c>
      <c r="O139" s="18" t="s">
        <v>17</v>
      </c>
      <c r="P139" s="18" t="str">
        <f t="shared" si="0"/>
        <v>DUO B2I</v>
      </c>
      <c r="Q139" s="18" t="s">
        <v>26</v>
      </c>
      <c r="R139" s="18"/>
      <c r="S139" s="18">
        <f t="shared" si="10"/>
        <v>4</v>
      </c>
      <c r="T139" s="28">
        <f>VLOOKUP(CLIENTS[[#This Row],[VALEUR]],DONNEES!$D$1:$E$7,2,FALSE)</f>
        <v>20</v>
      </c>
      <c r="U139" s="36">
        <v>137</v>
      </c>
      <c r="V139" s="36"/>
      <c r="W139" s="36"/>
      <c r="X139" s="36"/>
    </row>
    <row r="140" spans="1:24">
      <c r="A140" s="17" t="str">
        <f>VLOOKUP($B140,DONNEES!$A$1:$B$11,2,FALSE)</f>
        <v>NANTES</v>
      </c>
      <c r="B140" s="18" t="s">
        <v>62</v>
      </c>
      <c r="C140" s="19" t="s">
        <v>31</v>
      </c>
      <c r="D140" s="20" t="s">
        <v>31</v>
      </c>
      <c r="E140" s="18" t="s">
        <v>31</v>
      </c>
      <c r="F140" s="18" t="s">
        <v>31</v>
      </c>
      <c r="G140" s="18" t="s">
        <v>31</v>
      </c>
      <c r="H140" s="21" t="s">
        <v>31</v>
      </c>
      <c r="I140" s="18" t="s">
        <v>31</v>
      </c>
      <c r="J140" s="18" t="s">
        <v>31</v>
      </c>
      <c r="K140" s="18" t="s">
        <v>31</v>
      </c>
      <c r="L140" s="22" t="s">
        <v>31</v>
      </c>
      <c r="M140" s="23" t="s">
        <v>31</v>
      </c>
      <c r="N140" s="18" t="s">
        <v>1</v>
      </c>
      <c r="O140" s="18" t="s">
        <v>17</v>
      </c>
      <c r="P140" s="18" t="str">
        <f t="shared" si="0"/>
        <v>DUO B2I</v>
      </c>
      <c r="Q140" s="18" t="s">
        <v>26</v>
      </c>
      <c r="R140" s="18"/>
      <c r="S140" s="18">
        <f t="shared" si="10"/>
        <v>4</v>
      </c>
      <c r="T140" s="28">
        <f>VLOOKUP(CLIENTS[[#This Row],[VALEUR]],DONNEES!$D$1:$E$7,2,FALSE)</f>
        <v>20</v>
      </c>
      <c r="U140" s="36">
        <v>138</v>
      </c>
      <c r="V140" s="36"/>
      <c r="W140" s="36"/>
      <c r="X140" s="36"/>
    </row>
    <row r="141" spans="1:24">
      <c r="A141" s="17" t="str">
        <f>VLOOKUP($B141,DONNEES!$A$1:$B$11,2,FALSE)</f>
        <v>NANTES</v>
      </c>
      <c r="B141" s="18" t="s">
        <v>62</v>
      </c>
      <c r="C141" s="19" t="s">
        <v>31</v>
      </c>
      <c r="D141" s="20" t="s">
        <v>31</v>
      </c>
      <c r="E141" s="18" t="s">
        <v>31</v>
      </c>
      <c r="F141" s="18" t="s">
        <v>31</v>
      </c>
      <c r="G141" s="18" t="s">
        <v>31</v>
      </c>
      <c r="H141" s="21" t="s">
        <v>31</v>
      </c>
      <c r="I141" s="18" t="s">
        <v>31</v>
      </c>
      <c r="J141" s="18" t="s">
        <v>31</v>
      </c>
      <c r="K141" s="18" t="s">
        <v>31</v>
      </c>
      <c r="L141" s="22" t="s">
        <v>31</v>
      </c>
      <c r="M141" s="23" t="s">
        <v>31</v>
      </c>
      <c r="N141" s="18" t="s">
        <v>1</v>
      </c>
      <c r="O141" s="18" t="s">
        <v>16</v>
      </c>
      <c r="P141" s="18" t="str">
        <f t="shared" si="0"/>
        <v>DUO B1</v>
      </c>
      <c r="Q141" s="18" t="s">
        <v>26</v>
      </c>
      <c r="R141" s="18"/>
      <c r="S141" s="18">
        <f t="shared" si="10"/>
        <v>3</v>
      </c>
      <c r="T141" s="28">
        <f>VLOOKUP(CLIENTS[[#This Row],[VALEUR]],DONNEES!$D$1:$E$7,2,FALSE)</f>
        <v>15</v>
      </c>
      <c r="U141" s="36">
        <v>139</v>
      </c>
      <c r="V141" s="36"/>
      <c r="W141" s="36"/>
      <c r="X141" s="36"/>
    </row>
    <row r="142" spans="1:24">
      <c r="A142" s="17" t="str">
        <f>VLOOKUP($B142,DONNEES!$A$1:$B$11,2,FALSE)</f>
        <v>NANTES</v>
      </c>
      <c r="B142" s="18" t="s">
        <v>62</v>
      </c>
      <c r="C142" s="19" t="s">
        <v>31</v>
      </c>
      <c r="D142" s="20" t="s">
        <v>31</v>
      </c>
      <c r="E142" s="18" t="s">
        <v>31</v>
      </c>
      <c r="F142" s="18" t="s">
        <v>31</v>
      </c>
      <c r="G142" s="18" t="s">
        <v>31</v>
      </c>
      <c r="H142" s="21" t="s">
        <v>31</v>
      </c>
      <c r="I142" s="18" t="s">
        <v>31</v>
      </c>
      <c r="J142" s="18" t="s">
        <v>31</v>
      </c>
      <c r="K142" s="18" t="s">
        <v>31</v>
      </c>
      <c r="L142" s="22" t="s">
        <v>31</v>
      </c>
      <c r="M142" s="23" t="s">
        <v>31</v>
      </c>
      <c r="N142" s="18" t="s">
        <v>18</v>
      </c>
      <c r="O142" s="18"/>
      <c r="P142" s="18" t="str">
        <f t="shared" si="0"/>
        <v>SOLO S</v>
      </c>
      <c r="Q142" s="18" t="s">
        <v>26</v>
      </c>
      <c r="R142" s="18"/>
      <c r="S142" s="18">
        <f t="shared" si="10"/>
        <v>1</v>
      </c>
      <c r="T142" s="28">
        <f>VLOOKUP(CLIENTS[[#This Row],[VALEUR]],DONNEES!$D$1:$E$7,2,FALSE)</f>
        <v>5</v>
      </c>
      <c r="U142" s="36">
        <v>140</v>
      </c>
      <c r="V142" s="36"/>
      <c r="W142" s="36"/>
      <c r="X142" s="36"/>
    </row>
    <row r="143" spans="1:24">
      <c r="A143" s="17" t="str">
        <f>VLOOKUP($B143,DONNEES!$A$1:$B$11,2,FALSE)</f>
        <v>NANTES</v>
      </c>
      <c r="B143" s="18" t="s">
        <v>62</v>
      </c>
      <c r="C143" s="19" t="s">
        <v>31</v>
      </c>
      <c r="D143" s="20" t="s">
        <v>31</v>
      </c>
      <c r="E143" s="18" t="s">
        <v>31</v>
      </c>
      <c r="F143" s="18" t="s">
        <v>31</v>
      </c>
      <c r="G143" s="18" t="s">
        <v>31</v>
      </c>
      <c r="H143" s="21" t="s">
        <v>31</v>
      </c>
      <c r="I143" s="18" t="s">
        <v>31</v>
      </c>
      <c r="J143" s="18" t="s">
        <v>31</v>
      </c>
      <c r="K143" s="18" t="s">
        <v>31</v>
      </c>
      <c r="L143" s="22" t="s">
        <v>31</v>
      </c>
      <c r="M143" s="23" t="s">
        <v>31</v>
      </c>
      <c r="N143" s="18" t="s">
        <v>1</v>
      </c>
      <c r="O143" s="18"/>
      <c r="P143" s="18" t="str">
        <f t="shared" si="0"/>
        <v>SOLO R</v>
      </c>
      <c r="Q143" s="18" t="s">
        <v>26</v>
      </c>
      <c r="R143" s="18"/>
      <c r="S143" s="18">
        <f t="shared" si="10"/>
        <v>2</v>
      </c>
      <c r="T143" s="28">
        <f>VLOOKUP(CLIENTS[[#This Row],[VALEUR]],DONNEES!$D$1:$E$7,2,FALSE)</f>
        <v>10</v>
      </c>
      <c r="U143" s="36">
        <v>141</v>
      </c>
      <c r="V143" s="36"/>
      <c r="W143" s="36"/>
      <c r="X143" s="36"/>
    </row>
    <row r="144" spans="1:24">
      <c r="A144" s="17" t="str">
        <f>VLOOKUP($B144,DONNEES!$A$1:$B$11,2,FALSE)</f>
        <v>NANTES</v>
      </c>
      <c r="B144" s="18" t="s">
        <v>62</v>
      </c>
      <c r="C144" s="19" t="s">
        <v>31</v>
      </c>
      <c r="D144" s="20" t="s">
        <v>31</v>
      </c>
      <c r="E144" s="18" t="s">
        <v>31</v>
      </c>
      <c r="F144" s="18" t="s">
        <v>31</v>
      </c>
      <c r="G144" s="18" t="s">
        <v>31</v>
      </c>
      <c r="H144" s="21" t="s">
        <v>31</v>
      </c>
      <c r="I144" s="18" t="s">
        <v>31</v>
      </c>
      <c r="J144" s="18" t="s">
        <v>31</v>
      </c>
      <c r="K144" s="18" t="s">
        <v>31</v>
      </c>
      <c r="L144" s="22" t="s">
        <v>31</v>
      </c>
      <c r="M144" s="23" t="s">
        <v>31</v>
      </c>
      <c r="N144" s="18" t="s">
        <v>18</v>
      </c>
      <c r="O144" s="18" t="s">
        <v>17</v>
      </c>
      <c r="P144" s="18" t="str">
        <f t="shared" si="0"/>
        <v>DUO B2I</v>
      </c>
      <c r="Q144" s="18" t="s">
        <v>26</v>
      </c>
      <c r="R144" s="18"/>
      <c r="S144" s="18">
        <f t="shared" si="10"/>
        <v>4</v>
      </c>
      <c r="T144" s="28">
        <f>VLOOKUP(CLIENTS[[#This Row],[VALEUR]],DONNEES!$D$1:$E$7,2,FALSE)</f>
        <v>20</v>
      </c>
      <c r="U144" s="36">
        <v>142</v>
      </c>
      <c r="V144" s="36"/>
      <c r="W144" s="36"/>
      <c r="X144" s="36"/>
    </row>
    <row r="145" spans="1:24">
      <c r="A145" s="17" t="str">
        <f>VLOOKUP($B145,DONNEES!$A$1:$B$11,2,FALSE)</f>
        <v>NANTES</v>
      </c>
      <c r="B145" s="18" t="s">
        <v>62</v>
      </c>
      <c r="C145" s="19" t="s">
        <v>31</v>
      </c>
      <c r="D145" s="20" t="s">
        <v>31</v>
      </c>
      <c r="E145" s="18" t="s">
        <v>31</v>
      </c>
      <c r="F145" s="18" t="s">
        <v>31</v>
      </c>
      <c r="G145" s="18" t="s">
        <v>31</v>
      </c>
      <c r="H145" s="21" t="s">
        <v>31</v>
      </c>
      <c r="I145" s="18" t="s">
        <v>31</v>
      </c>
      <c r="J145" s="18" t="s">
        <v>31</v>
      </c>
      <c r="K145" s="18" t="s">
        <v>31</v>
      </c>
      <c r="L145" s="22" t="s">
        <v>31</v>
      </c>
      <c r="M145" s="23" t="s">
        <v>31</v>
      </c>
      <c r="N145" s="18" t="s">
        <v>1</v>
      </c>
      <c r="O145" s="18" t="s">
        <v>17</v>
      </c>
      <c r="P145" s="18" t="str">
        <f t="shared" si="0"/>
        <v>DUO B2I</v>
      </c>
      <c r="Q145" s="18" t="s">
        <v>26</v>
      </c>
      <c r="R145" s="18"/>
      <c r="S145" s="18">
        <f t="shared" si="10"/>
        <v>4</v>
      </c>
      <c r="T145" s="28">
        <f>VLOOKUP(CLIENTS[[#This Row],[VALEUR]],DONNEES!$D$1:$E$7,2,FALSE)</f>
        <v>20</v>
      </c>
      <c r="U145" s="36">
        <v>143</v>
      </c>
      <c r="V145" s="36"/>
      <c r="W145" s="36"/>
      <c r="X145" s="36"/>
    </row>
    <row r="146" spans="1:24">
      <c r="A146" s="17" t="str">
        <f>VLOOKUP($B146,DONNEES!$A$1:$B$11,2,FALSE)</f>
        <v>NANTES</v>
      </c>
      <c r="B146" s="18" t="s">
        <v>62</v>
      </c>
      <c r="C146" s="19" t="s">
        <v>31</v>
      </c>
      <c r="D146" s="20" t="s">
        <v>31</v>
      </c>
      <c r="E146" s="18" t="s">
        <v>31</v>
      </c>
      <c r="F146" s="18" t="s">
        <v>31</v>
      </c>
      <c r="G146" s="18" t="s">
        <v>31</v>
      </c>
      <c r="H146" s="21" t="s">
        <v>31</v>
      </c>
      <c r="I146" s="18" t="s">
        <v>31</v>
      </c>
      <c r="J146" s="18" t="s">
        <v>31</v>
      </c>
      <c r="K146" s="18" t="s">
        <v>31</v>
      </c>
      <c r="L146" s="22" t="s">
        <v>31</v>
      </c>
      <c r="M146" s="23" t="s">
        <v>31</v>
      </c>
      <c r="N146" s="18" t="s">
        <v>1</v>
      </c>
      <c r="O146" s="18" t="s">
        <v>17</v>
      </c>
      <c r="P146" s="18" t="str">
        <f t="shared" si="0"/>
        <v>DUO B2I</v>
      </c>
      <c r="Q146" s="18" t="s">
        <v>26</v>
      </c>
      <c r="R146" s="18"/>
      <c r="S146" s="18">
        <f t="shared" si="10"/>
        <v>4</v>
      </c>
      <c r="T146" s="28">
        <f>VLOOKUP(CLIENTS[[#This Row],[VALEUR]],DONNEES!$D$1:$E$7,2,FALSE)</f>
        <v>20</v>
      </c>
      <c r="U146" s="36">
        <v>144</v>
      </c>
      <c r="V146" s="36"/>
      <c r="W146" s="36"/>
      <c r="X146" s="36"/>
    </row>
    <row r="147" spans="1:24">
      <c r="A147" s="17" t="str">
        <f>VLOOKUP($B147,DONNEES!$A$1:$B$11,2,FALSE)</f>
        <v>NANTES</v>
      </c>
      <c r="B147" s="18" t="s">
        <v>62</v>
      </c>
      <c r="C147" s="19" t="s">
        <v>31</v>
      </c>
      <c r="D147" s="20" t="s">
        <v>31</v>
      </c>
      <c r="E147" s="18" t="s">
        <v>31</v>
      </c>
      <c r="F147" s="18" t="s">
        <v>31</v>
      </c>
      <c r="G147" s="18" t="s">
        <v>31</v>
      </c>
      <c r="H147" s="21" t="s">
        <v>31</v>
      </c>
      <c r="I147" s="18" t="s">
        <v>31</v>
      </c>
      <c r="J147" s="18" t="s">
        <v>31</v>
      </c>
      <c r="K147" s="18" t="s">
        <v>31</v>
      </c>
      <c r="L147" s="22" t="s">
        <v>31</v>
      </c>
      <c r="M147" s="23" t="s">
        <v>31</v>
      </c>
      <c r="N147" s="18" t="s">
        <v>18</v>
      </c>
      <c r="O147" s="18" t="s">
        <v>17</v>
      </c>
      <c r="P147" s="18" t="str">
        <f t="shared" si="0"/>
        <v>DUO B2I</v>
      </c>
      <c r="Q147" s="18" t="s">
        <v>26</v>
      </c>
      <c r="R147" s="18"/>
      <c r="S147" s="18">
        <f t="shared" si="10"/>
        <v>4</v>
      </c>
      <c r="T147" s="28">
        <f>VLOOKUP(CLIENTS[[#This Row],[VALEUR]],DONNEES!$D$1:$E$7,2,FALSE)</f>
        <v>20</v>
      </c>
      <c r="U147" s="36">
        <v>145</v>
      </c>
      <c r="V147" s="36"/>
      <c r="W147" s="36"/>
      <c r="X147" s="36"/>
    </row>
    <row r="148" spans="1:24">
      <c r="A148" s="17" t="str">
        <f>VLOOKUP($B148,DONNEES!$A$1:$B$11,2,FALSE)</f>
        <v>NANTES</v>
      </c>
      <c r="B148" s="18" t="s">
        <v>62</v>
      </c>
      <c r="C148" s="19" t="s">
        <v>31</v>
      </c>
      <c r="D148" s="20" t="s">
        <v>31</v>
      </c>
      <c r="E148" s="18" t="s">
        <v>31</v>
      </c>
      <c r="F148" s="18" t="s">
        <v>31</v>
      </c>
      <c r="G148" s="18" t="s">
        <v>31</v>
      </c>
      <c r="H148" s="21" t="s">
        <v>31</v>
      </c>
      <c r="I148" s="18" t="s">
        <v>31</v>
      </c>
      <c r="J148" s="18" t="s">
        <v>31</v>
      </c>
      <c r="K148" s="18" t="s">
        <v>31</v>
      </c>
      <c r="L148" s="22" t="s">
        <v>31</v>
      </c>
      <c r="M148" s="23" t="s">
        <v>31</v>
      </c>
      <c r="N148" s="18" t="s">
        <v>1</v>
      </c>
      <c r="O148" s="18"/>
      <c r="P148" s="18" t="str">
        <f t="shared" si="0"/>
        <v>SOLO R</v>
      </c>
      <c r="Q148" s="18" t="s">
        <v>26</v>
      </c>
      <c r="R148" s="18"/>
      <c r="S148" s="18">
        <f t="shared" si="10"/>
        <v>2</v>
      </c>
      <c r="T148" s="28">
        <f>VLOOKUP(CLIENTS[[#This Row],[VALEUR]],DONNEES!$D$1:$E$7,2,FALSE)</f>
        <v>10</v>
      </c>
      <c r="U148" s="36">
        <v>146</v>
      </c>
      <c r="V148" s="36"/>
      <c r="W148" s="36"/>
      <c r="X148" s="36"/>
    </row>
    <row r="149" spans="1:24">
      <c r="A149" s="17" t="str">
        <f>VLOOKUP($B149,DONNEES!$A$1:$B$11,2,FALSE)</f>
        <v>NANTES</v>
      </c>
      <c r="B149" s="18" t="s">
        <v>63</v>
      </c>
      <c r="C149" s="19" t="s">
        <v>31</v>
      </c>
      <c r="D149" s="20" t="s">
        <v>31</v>
      </c>
      <c r="E149" s="18" t="s">
        <v>31</v>
      </c>
      <c r="F149" s="18" t="s">
        <v>31</v>
      </c>
      <c r="G149" s="18" t="s">
        <v>31</v>
      </c>
      <c r="H149" s="21" t="s">
        <v>31</v>
      </c>
      <c r="I149" s="18" t="s">
        <v>31</v>
      </c>
      <c r="J149" s="18" t="s">
        <v>31</v>
      </c>
      <c r="K149" s="18" t="s">
        <v>31</v>
      </c>
      <c r="L149" s="22" t="s">
        <v>31</v>
      </c>
      <c r="M149" s="23" t="s">
        <v>31</v>
      </c>
      <c r="N149" s="18" t="s">
        <v>18</v>
      </c>
      <c r="O149" s="18" t="s">
        <v>17</v>
      </c>
      <c r="P149" s="18" t="str">
        <f t="shared" si="0"/>
        <v>DUO B2I</v>
      </c>
      <c r="Q149" s="18" t="s">
        <v>26</v>
      </c>
      <c r="R149" s="18"/>
      <c r="S149" s="18">
        <f t="shared" si="10"/>
        <v>4</v>
      </c>
      <c r="T149" s="28">
        <f>VLOOKUP(CLIENTS[[#This Row],[VALEUR]],DONNEES!$D$1:$E$7,2,FALSE)</f>
        <v>20</v>
      </c>
      <c r="U149" s="36">
        <v>147</v>
      </c>
      <c r="V149" s="36"/>
      <c r="W149" s="36"/>
      <c r="X149" s="36"/>
    </row>
    <row r="150" spans="1:24">
      <c r="A150" s="17" t="str">
        <f>VLOOKUP($B150,DONNEES!$A$1:$B$11,2,FALSE)</f>
        <v>NANTES</v>
      </c>
      <c r="B150" s="18" t="s">
        <v>63</v>
      </c>
      <c r="C150" s="19" t="s">
        <v>31</v>
      </c>
      <c r="D150" s="20" t="s">
        <v>31</v>
      </c>
      <c r="E150" s="18" t="s">
        <v>31</v>
      </c>
      <c r="F150" s="18" t="s">
        <v>31</v>
      </c>
      <c r="G150" s="18" t="s">
        <v>31</v>
      </c>
      <c r="H150" s="21" t="s">
        <v>31</v>
      </c>
      <c r="I150" s="18" t="s">
        <v>31</v>
      </c>
      <c r="J150" s="18" t="s">
        <v>31</v>
      </c>
      <c r="K150" s="18" t="s">
        <v>31</v>
      </c>
      <c r="L150" s="22" t="s">
        <v>31</v>
      </c>
      <c r="M150" s="23" t="s">
        <v>31</v>
      </c>
      <c r="N150" s="18" t="s">
        <v>1</v>
      </c>
      <c r="O150" s="18" t="s">
        <v>17</v>
      </c>
      <c r="P150" s="18" t="str">
        <f t="shared" si="0"/>
        <v>DUO B2I</v>
      </c>
      <c r="Q150" s="18" t="s">
        <v>26</v>
      </c>
      <c r="R150" s="18"/>
      <c r="S150" s="18">
        <f t="shared" si="10"/>
        <v>4</v>
      </c>
      <c r="T150" s="28">
        <f>VLOOKUP(CLIENTS[[#This Row],[VALEUR]],DONNEES!$D$1:$E$7,2,FALSE)</f>
        <v>20</v>
      </c>
      <c r="U150" s="36">
        <v>148</v>
      </c>
      <c r="V150" s="36"/>
      <c r="W150" s="36"/>
      <c r="X150" s="36"/>
    </row>
    <row r="151" spans="1:24">
      <c r="A151" s="17" t="str">
        <f>VLOOKUP($B151,DONNEES!$A$1:$B$11,2,FALSE)</f>
        <v>NANTES</v>
      </c>
      <c r="B151" s="18" t="s">
        <v>63</v>
      </c>
      <c r="C151" s="19" t="s">
        <v>31</v>
      </c>
      <c r="D151" s="20" t="s">
        <v>31</v>
      </c>
      <c r="E151" s="18" t="s">
        <v>31</v>
      </c>
      <c r="F151" s="18" t="s">
        <v>31</v>
      </c>
      <c r="G151" s="18" t="s">
        <v>31</v>
      </c>
      <c r="H151" s="21" t="s">
        <v>31</v>
      </c>
      <c r="I151" s="18" t="s">
        <v>31</v>
      </c>
      <c r="J151" s="18" t="s">
        <v>31</v>
      </c>
      <c r="K151" s="18" t="s">
        <v>31</v>
      </c>
      <c r="L151" s="22" t="s">
        <v>31</v>
      </c>
      <c r="M151" s="23" t="s">
        <v>31</v>
      </c>
      <c r="N151" s="18" t="s">
        <v>1</v>
      </c>
      <c r="O151" s="18" t="s">
        <v>16</v>
      </c>
      <c r="P151" s="18" t="str">
        <f t="shared" si="0"/>
        <v>DUO B1</v>
      </c>
      <c r="Q151" s="18" t="s">
        <v>26</v>
      </c>
      <c r="R151" s="18"/>
      <c r="S151" s="18">
        <f t="shared" si="10"/>
        <v>3</v>
      </c>
      <c r="T151" s="28">
        <f>VLOOKUP(CLIENTS[[#This Row],[VALEUR]],DONNEES!$D$1:$E$7,2,FALSE)</f>
        <v>15</v>
      </c>
      <c r="U151" s="36">
        <v>149</v>
      </c>
      <c r="V151" s="36"/>
      <c r="W151" s="36"/>
      <c r="X151" s="36"/>
    </row>
    <row r="152" spans="1:24">
      <c r="A152" s="17" t="str">
        <f>VLOOKUP($B152,DONNEES!$A$1:$B$11,2,FALSE)</f>
        <v>NANTES</v>
      </c>
      <c r="B152" s="18" t="s">
        <v>63</v>
      </c>
      <c r="C152" s="19" t="s">
        <v>31</v>
      </c>
      <c r="D152" s="20" t="s">
        <v>31</v>
      </c>
      <c r="E152" s="18" t="s">
        <v>31</v>
      </c>
      <c r="F152" s="18" t="s">
        <v>31</v>
      </c>
      <c r="G152" s="18" t="s">
        <v>31</v>
      </c>
      <c r="H152" s="21" t="s">
        <v>31</v>
      </c>
      <c r="I152" s="18" t="s">
        <v>31</v>
      </c>
      <c r="J152" s="18" t="s">
        <v>31</v>
      </c>
      <c r="K152" s="18" t="s">
        <v>31</v>
      </c>
      <c r="L152" s="22" t="s">
        <v>31</v>
      </c>
      <c r="M152" s="23" t="s">
        <v>31</v>
      </c>
      <c r="N152" s="18" t="s">
        <v>1</v>
      </c>
      <c r="O152" s="18" t="s">
        <v>16</v>
      </c>
      <c r="P152" s="18" t="str">
        <f t="shared" si="0"/>
        <v>DUO B1</v>
      </c>
      <c r="Q152" s="18" t="s">
        <v>26</v>
      </c>
      <c r="R152" s="18"/>
      <c r="S152" s="18">
        <f t="shared" si="10"/>
        <v>3</v>
      </c>
      <c r="T152" s="28">
        <f>VLOOKUP(CLIENTS[[#This Row],[VALEUR]],DONNEES!$D$1:$E$7,2,FALSE)</f>
        <v>15</v>
      </c>
      <c r="U152" s="36">
        <v>150</v>
      </c>
      <c r="V152" s="36"/>
      <c r="W152" s="36"/>
      <c r="X152" s="36"/>
    </row>
    <row r="153" spans="1:24">
      <c r="A153" s="17" t="str">
        <f>VLOOKUP($B153,DONNEES!$A$1:$B$11,2,FALSE)</f>
        <v>NANTES</v>
      </c>
      <c r="B153" s="18" t="s">
        <v>63</v>
      </c>
      <c r="C153" s="19" t="s">
        <v>31</v>
      </c>
      <c r="D153" s="20" t="s">
        <v>31</v>
      </c>
      <c r="E153" s="18" t="s">
        <v>31</v>
      </c>
      <c r="F153" s="18" t="s">
        <v>31</v>
      </c>
      <c r="G153" s="18" t="s">
        <v>31</v>
      </c>
      <c r="H153" s="21" t="s">
        <v>31</v>
      </c>
      <c r="I153" s="18" t="s">
        <v>31</v>
      </c>
      <c r="J153" s="18" t="s">
        <v>31</v>
      </c>
      <c r="K153" s="18" t="s">
        <v>31</v>
      </c>
      <c r="L153" s="22" t="s">
        <v>31</v>
      </c>
      <c r="M153" s="23" t="s">
        <v>31</v>
      </c>
      <c r="N153" s="18" t="s">
        <v>1</v>
      </c>
      <c r="O153" s="18" t="s">
        <v>16</v>
      </c>
      <c r="P153" s="18" t="str">
        <f t="shared" si="0"/>
        <v>DUO B1</v>
      </c>
      <c r="Q153" s="18" t="s">
        <v>26</v>
      </c>
      <c r="R153" s="18"/>
      <c r="S153" s="18">
        <f t="shared" si="10"/>
        <v>3</v>
      </c>
      <c r="T153" s="28">
        <f>VLOOKUP(CLIENTS[[#This Row],[VALEUR]],DONNEES!$D$1:$E$7,2,FALSE)</f>
        <v>15</v>
      </c>
      <c r="U153" s="36">
        <v>151</v>
      </c>
      <c r="V153" s="36"/>
      <c r="W153" s="36"/>
      <c r="X153" s="36"/>
    </row>
    <row r="154" spans="1:24">
      <c r="A154" s="61" t="s">
        <v>29</v>
      </c>
      <c r="B154" s="61"/>
      <c r="C154" s="61"/>
      <c r="D154" s="61"/>
      <c r="E154" s="61"/>
      <c r="F154" s="61"/>
      <c r="G154" s="61"/>
      <c r="H154" s="61"/>
      <c r="I154" s="61"/>
      <c r="J154" s="61"/>
      <c r="K154" s="61"/>
      <c r="L154" s="61"/>
      <c r="M154" s="61"/>
      <c r="N154" s="61"/>
      <c r="O154" s="61"/>
      <c r="P154" s="61"/>
      <c r="Q154" s="61"/>
      <c r="R154" s="61"/>
      <c r="S154" s="61"/>
      <c r="T154" s="61"/>
      <c r="U154" s="61"/>
    </row>
    <row r="155" spans="1:24" s="7" customFormat="1">
      <c r="A155"/>
      <c r="B155"/>
      <c r="C155" s="4"/>
      <c r="D155" s="4"/>
      <c r="E155"/>
      <c r="F155"/>
      <c r="G155"/>
      <c r="H155" s="5"/>
      <c r="I155" s="5"/>
      <c r="J155" s="5"/>
      <c r="K155"/>
      <c r="L155" s="6"/>
      <c r="M155" s="1"/>
      <c r="N155"/>
      <c r="O155"/>
      <c r="P155" s="2"/>
      <c r="Q155"/>
      <c r="R155"/>
      <c r="S155"/>
    </row>
    <row r="156" spans="1:24">
      <c r="C156" s="4"/>
      <c r="D156" s="4"/>
      <c r="H156" s="5"/>
      <c r="I156" s="5"/>
      <c r="J156" s="5"/>
      <c r="L156" s="6"/>
      <c r="M156" s="1"/>
      <c r="P156" s="2"/>
    </row>
    <row r="157" spans="1:24">
      <c r="C157" s="4"/>
      <c r="D157" s="4"/>
      <c r="H157" s="5"/>
      <c r="I157" s="5"/>
      <c r="J157" s="5"/>
      <c r="L157" s="6"/>
      <c r="M157" s="1"/>
      <c r="P157" s="2"/>
    </row>
    <row r="158" spans="1:24">
      <c r="C158" s="4"/>
      <c r="D158" s="4"/>
      <c r="H158" s="5"/>
      <c r="I158" s="5"/>
      <c r="J158" s="5"/>
      <c r="L158" s="6"/>
      <c r="M158" s="1"/>
      <c r="P158" s="2"/>
    </row>
    <row r="159" spans="1:24">
      <c r="C159" s="4"/>
      <c r="D159" s="4"/>
      <c r="H159" s="5"/>
      <c r="I159" s="5"/>
      <c r="J159" s="5"/>
      <c r="L159" s="6"/>
      <c r="M159" s="1"/>
      <c r="P159" s="2"/>
    </row>
    <row r="160" spans="1:24">
      <c r="C160" s="4"/>
      <c r="D160" s="4"/>
      <c r="H160" s="5"/>
      <c r="I160" s="5"/>
      <c r="J160" s="5"/>
      <c r="L160" s="6"/>
      <c r="M160" s="1"/>
      <c r="P160" s="2"/>
    </row>
    <row r="161" spans="3:16">
      <c r="C161" s="4"/>
      <c r="D161" s="4"/>
      <c r="H161" s="5"/>
      <c r="I161" s="5"/>
      <c r="J161" s="5"/>
      <c r="L161" s="6"/>
      <c r="M161" s="1"/>
      <c r="P161" s="2"/>
    </row>
    <row r="162" spans="3:16">
      <c r="C162" s="4"/>
      <c r="D162" s="4"/>
      <c r="H162" s="5"/>
      <c r="I162" s="5"/>
      <c r="J162" s="5"/>
      <c r="L162" s="6"/>
      <c r="M162" s="1"/>
      <c r="P162" s="2"/>
    </row>
    <row r="163" spans="3:16">
      <c r="C163" s="4"/>
      <c r="D163" s="4"/>
      <c r="H163" s="5"/>
      <c r="I163" s="5"/>
      <c r="J163" s="5"/>
      <c r="L163" s="6"/>
      <c r="M163" s="1"/>
      <c r="P163" s="2"/>
    </row>
    <row r="164" spans="3:16">
      <c r="C164" s="4"/>
      <c r="D164" s="4"/>
      <c r="H164" s="5"/>
      <c r="I164" s="5"/>
      <c r="J164" s="5"/>
      <c r="L164" s="6"/>
      <c r="M164" s="1"/>
      <c r="P164" s="2"/>
    </row>
    <row r="165" spans="3:16">
      <c r="C165" s="4"/>
      <c r="D165" s="4"/>
      <c r="H165" s="5"/>
      <c r="I165" s="5"/>
      <c r="J165" s="5"/>
      <c r="L165" s="6"/>
      <c r="M165" s="1"/>
      <c r="P165" s="2"/>
    </row>
    <row r="166" spans="3:16">
      <c r="C166" s="4"/>
      <c r="D166" s="4"/>
      <c r="H166" s="5"/>
      <c r="I166" s="5"/>
      <c r="J166" s="5"/>
      <c r="L166" s="6"/>
      <c r="M166" s="1"/>
      <c r="P166" s="2"/>
    </row>
    <row r="167" spans="3:16">
      <c r="C167" s="4"/>
      <c r="D167" s="4"/>
      <c r="H167" s="5"/>
      <c r="I167" s="5"/>
      <c r="J167" s="5"/>
      <c r="L167" s="6"/>
      <c r="M167" s="1"/>
      <c r="P167" s="2"/>
    </row>
    <row r="168" spans="3:16">
      <c r="C168" s="4"/>
      <c r="D168" s="4"/>
      <c r="H168" s="5"/>
      <c r="I168" s="5"/>
      <c r="J168" s="5"/>
      <c r="L168" s="6"/>
      <c r="M168" s="1"/>
      <c r="P168" s="2"/>
    </row>
    <row r="169" spans="3:16">
      <c r="C169" s="4"/>
      <c r="D169" s="4"/>
      <c r="H169" s="5"/>
      <c r="I169" s="5"/>
      <c r="J169" s="5"/>
      <c r="L169" s="6"/>
      <c r="M169" s="1"/>
      <c r="P169" s="2"/>
    </row>
    <row r="170" spans="3:16">
      <c r="C170" s="4"/>
      <c r="D170" s="4"/>
      <c r="H170" s="5"/>
      <c r="I170" s="5"/>
      <c r="J170" s="5"/>
      <c r="L170" s="6"/>
      <c r="M170" s="1"/>
      <c r="P170" s="2"/>
    </row>
    <row r="171" spans="3:16">
      <c r="C171" s="4"/>
      <c r="D171" s="4"/>
      <c r="H171" s="5"/>
      <c r="I171" s="5"/>
      <c r="J171" s="5"/>
      <c r="L171" s="6"/>
      <c r="M171" s="1"/>
      <c r="P171" s="2"/>
    </row>
    <row r="172" spans="3:16">
      <c r="C172" s="4"/>
      <c r="D172" s="4"/>
      <c r="H172" s="5"/>
      <c r="I172" s="5"/>
      <c r="J172" s="5"/>
      <c r="L172" s="6"/>
      <c r="M172" s="1"/>
      <c r="P172" s="2"/>
    </row>
    <row r="173" spans="3:16">
      <c r="C173" s="4"/>
      <c r="D173" s="4"/>
      <c r="H173" s="5"/>
      <c r="I173" s="5"/>
      <c r="J173" s="5"/>
      <c r="L173" s="6"/>
      <c r="M173" s="1"/>
      <c r="P173" s="2"/>
    </row>
    <row r="174" spans="3:16">
      <c r="C174" s="4"/>
      <c r="D174" s="4"/>
      <c r="H174" s="5"/>
      <c r="I174" s="5"/>
      <c r="J174" s="5"/>
      <c r="L174" s="6"/>
      <c r="M174" s="1"/>
      <c r="P174" s="2"/>
    </row>
    <row r="175" spans="3:16">
      <c r="C175" s="4"/>
      <c r="D175" s="4"/>
      <c r="H175" s="5"/>
      <c r="I175" s="5"/>
      <c r="J175" s="5"/>
      <c r="L175" s="6"/>
      <c r="M175" s="1"/>
      <c r="P175" s="2"/>
    </row>
    <row r="176" spans="3:16">
      <c r="C176" s="4"/>
      <c r="D176" s="4"/>
      <c r="H176" s="5"/>
      <c r="I176" s="5"/>
      <c r="J176" s="5"/>
      <c r="L176" s="6"/>
      <c r="M176" s="1"/>
      <c r="P176" s="2"/>
    </row>
    <row r="177" spans="3:16">
      <c r="C177" s="4"/>
      <c r="D177" s="4"/>
      <c r="H177" s="5"/>
      <c r="I177" s="5"/>
      <c r="J177" s="5"/>
      <c r="L177" s="6"/>
      <c r="M177" s="1"/>
      <c r="P177" s="2"/>
    </row>
    <row r="178" spans="3:16">
      <c r="C178" s="4"/>
      <c r="D178" s="4"/>
      <c r="H178" s="5"/>
      <c r="I178" s="5"/>
      <c r="J178" s="5"/>
      <c r="L178" s="6"/>
      <c r="M178" s="1"/>
      <c r="P178" s="2"/>
    </row>
    <row r="179" spans="3:16">
      <c r="C179" s="4"/>
      <c r="D179" s="4"/>
      <c r="H179" s="5"/>
      <c r="I179" s="5"/>
      <c r="J179" s="5"/>
      <c r="L179" s="6"/>
      <c r="M179" s="1"/>
      <c r="P179" s="2"/>
    </row>
    <row r="180" spans="3:16">
      <c r="C180" s="4"/>
      <c r="D180" s="4"/>
      <c r="H180" s="5"/>
      <c r="I180" s="5"/>
      <c r="J180" s="5"/>
      <c r="L180" s="6"/>
      <c r="M180" s="1"/>
      <c r="P180" s="2"/>
    </row>
    <row r="181" spans="3:16">
      <c r="C181" s="4"/>
      <c r="D181" s="4"/>
      <c r="H181" s="5"/>
      <c r="I181" s="5"/>
      <c r="J181" s="5"/>
      <c r="L181" s="6"/>
      <c r="M181" s="1"/>
      <c r="P181" s="2"/>
    </row>
    <row r="182" spans="3:16">
      <c r="C182" s="4"/>
      <c r="D182" s="4"/>
      <c r="H182" s="5"/>
      <c r="I182" s="5"/>
      <c r="J182" s="5"/>
      <c r="L182" s="6"/>
      <c r="M182" s="1"/>
      <c r="P182" s="2"/>
    </row>
    <row r="183" spans="3:16">
      <c r="C183" s="4"/>
      <c r="D183" s="4"/>
      <c r="H183" s="5"/>
      <c r="I183" s="5"/>
      <c r="J183" s="5"/>
      <c r="L183" s="6"/>
      <c r="M183" s="1"/>
      <c r="P183" s="2"/>
    </row>
    <row r="184" spans="3:16">
      <c r="C184" s="4"/>
      <c r="D184" s="4"/>
      <c r="H184" s="5"/>
      <c r="I184" s="5"/>
      <c r="J184" s="5"/>
      <c r="L184" s="6"/>
      <c r="M184" s="1"/>
      <c r="P184" s="2"/>
    </row>
    <row r="185" spans="3:16">
      <c r="C185" s="4"/>
      <c r="D185" s="4"/>
      <c r="H185" s="5"/>
      <c r="I185" s="5"/>
      <c r="J185" s="5"/>
      <c r="L185" s="6"/>
      <c r="M185" s="1"/>
      <c r="P185" s="2"/>
    </row>
    <row r="186" spans="3:16">
      <c r="C186" s="4"/>
      <c r="D186" s="4"/>
      <c r="H186" s="5"/>
      <c r="I186" s="5"/>
      <c r="J186" s="5"/>
      <c r="L186" s="6"/>
      <c r="M186" s="1"/>
      <c r="P186" s="2"/>
    </row>
    <row r="187" spans="3:16">
      <c r="C187" s="4"/>
      <c r="D187" s="4"/>
      <c r="H187" s="5"/>
      <c r="I187" s="5"/>
      <c r="J187" s="5"/>
      <c r="L187" s="6"/>
      <c r="M187" s="1"/>
      <c r="P187" s="2"/>
    </row>
    <row r="188" spans="3:16">
      <c r="C188" s="4"/>
      <c r="D188" s="4"/>
      <c r="H188" s="5"/>
      <c r="I188" s="5"/>
      <c r="J188" s="5"/>
      <c r="L188" s="6"/>
      <c r="M188" s="1"/>
      <c r="P188" s="2"/>
    </row>
    <row r="189" spans="3:16">
      <c r="C189" s="4"/>
      <c r="D189" s="4"/>
      <c r="H189" s="5"/>
      <c r="I189" s="5"/>
      <c r="J189" s="5"/>
      <c r="L189" s="6"/>
      <c r="M189" s="1"/>
      <c r="P189" s="2"/>
    </row>
    <row r="190" spans="3:16">
      <c r="C190" s="4"/>
      <c r="D190" s="4"/>
      <c r="H190" s="5"/>
      <c r="I190" s="5"/>
      <c r="J190" s="5"/>
      <c r="L190" s="6"/>
      <c r="M190" s="1"/>
      <c r="P190" s="2"/>
    </row>
    <row r="191" spans="3:16">
      <c r="C191" s="4"/>
      <c r="D191" s="4"/>
      <c r="H191" s="5"/>
      <c r="I191" s="5"/>
      <c r="J191" s="5"/>
      <c r="L191" s="6"/>
      <c r="M191" s="1"/>
      <c r="P191" s="2"/>
    </row>
    <row r="192" spans="3:16">
      <c r="C192" s="4"/>
      <c r="D192" s="4"/>
      <c r="H192" s="5"/>
      <c r="I192" s="5"/>
      <c r="J192" s="5"/>
      <c r="L192" s="6"/>
      <c r="M192" s="1"/>
      <c r="P192" s="2"/>
    </row>
    <row r="193" spans="3:16">
      <c r="C193" s="4"/>
      <c r="D193" s="4"/>
      <c r="H193" s="5"/>
      <c r="I193" s="5"/>
      <c r="J193" s="5"/>
      <c r="L193" s="6"/>
      <c r="M193" s="1"/>
      <c r="P193" s="2"/>
    </row>
    <row r="194" spans="3:16">
      <c r="C194" s="4"/>
      <c r="D194" s="4"/>
      <c r="H194" s="5"/>
      <c r="I194" s="5"/>
      <c r="J194" s="5"/>
      <c r="L194" s="6"/>
      <c r="M194" s="1"/>
      <c r="P194" s="2"/>
    </row>
    <row r="195" spans="3:16">
      <c r="C195" s="4"/>
      <c r="D195" s="4"/>
      <c r="H195" s="5"/>
      <c r="I195" s="5"/>
      <c r="J195" s="5"/>
      <c r="L195" s="6"/>
      <c r="M195" s="1"/>
      <c r="P195" s="2"/>
    </row>
    <row r="196" spans="3:16">
      <c r="C196" s="4"/>
      <c r="D196" s="4"/>
      <c r="H196" s="5"/>
      <c r="I196" s="5"/>
      <c r="J196" s="5"/>
      <c r="L196" s="6"/>
      <c r="M196" s="1"/>
      <c r="P196" s="2"/>
    </row>
    <row r="197" spans="3:16">
      <c r="C197" s="4"/>
      <c r="D197" s="4"/>
      <c r="H197" s="5"/>
      <c r="I197" s="5"/>
      <c r="J197" s="5"/>
      <c r="L197" s="6"/>
      <c r="M197" s="1"/>
      <c r="P197" s="2"/>
    </row>
    <row r="198" spans="3:16">
      <c r="C198" s="4"/>
      <c r="D198" s="4"/>
      <c r="H198" s="5"/>
      <c r="I198" s="5"/>
      <c r="J198" s="5"/>
      <c r="L198" s="6"/>
      <c r="M198" s="1"/>
      <c r="P198" s="2"/>
    </row>
    <row r="199" spans="3:16">
      <c r="C199" s="4"/>
      <c r="D199" s="4"/>
      <c r="H199" s="5"/>
      <c r="I199" s="5"/>
      <c r="J199" s="5"/>
      <c r="L199" s="6"/>
      <c r="M199" s="1"/>
      <c r="P199" s="2"/>
    </row>
    <row r="200" spans="3:16">
      <c r="C200" s="4"/>
      <c r="D200" s="4"/>
      <c r="H200" s="5"/>
      <c r="I200" s="5"/>
      <c r="J200" s="5"/>
      <c r="L200" s="6"/>
      <c r="M200" s="1"/>
      <c r="P200" s="2"/>
    </row>
    <row r="201" spans="3:16">
      <c r="C201" s="4"/>
      <c r="D201" s="4"/>
      <c r="H201" s="5"/>
      <c r="I201" s="5"/>
      <c r="J201" s="5"/>
      <c r="L201" s="6"/>
      <c r="M201" s="1"/>
      <c r="P201" s="2"/>
    </row>
    <row r="202" spans="3:16">
      <c r="C202" s="4"/>
      <c r="D202" s="4"/>
      <c r="H202" s="5"/>
      <c r="I202" s="5"/>
      <c r="J202" s="5"/>
      <c r="L202" s="6"/>
      <c r="M202" s="1"/>
      <c r="P202" s="2"/>
    </row>
    <row r="203" spans="3:16">
      <c r="C203" s="4"/>
      <c r="D203" s="4"/>
      <c r="H203" s="5"/>
      <c r="I203" s="5"/>
      <c r="J203" s="5"/>
      <c r="L203" s="6"/>
      <c r="M203" s="1"/>
      <c r="P203" s="2"/>
    </row>
    <row r="204" spans="3:16">
      <c r="C204" s="4"/>
      <c r="D204" s="4"/>
      <c r="H204" s="5"/>
      <c r="I204" s="5"/>
      <c r="J204" s="5"/>
      <c r="L204" s="6"/>
      <c r="M204" s="1"/>
      <c r="P204" s="2"/>
    </row>
    <row r="205" spans="3:16">
      <c r="C205" s="4"/>
      <c r="D205" s="4"/>
      <c r="H205" s="5"/>
      <c r="I205" s="5"/>
      <c r="J205" s="5"/>
      <c r="L205" s="6"/>
      <c r="M205" s="1"/>
      <c r="P205" s="2"/>
    </row>
    <row r="206" spans="3:16">
      <c r="C206" s="4"/>
      <c r="D206" s="4"/>
      <c r="H206" s="5"/>
      <c r="I206" s="5"/>
      <c r="J206" s="5"/>
      <c r="L206" s="6"/>
      <c r="M206" s="1"/>
      <c r="P206" s="2"/>
    </row>
    <row r="207" spans="3:16">
      <c r="C207" s="4"/>
      <c r="D207" s="4"/>
      <c r="H207" s="5"/>
      <c r="I207" s="5"/>
      <c r="J207" s="5"/>
      <c r="L207" s="6"/>
      <c r="M207" s="1"/>
      <c r="P207" s="2"/>
    </row>
    <row r="208" spans="3:16">
      <c r="C208" s="4"/>
      <c r="D208" s="4"/>
      <c r="H208" s="5"/>
      <c r="I208" s="5"/>
      <c r="J208" s="5"/>
      <c r="L208" s="6"/>
      <c r="M208" s="1"/>
      <c r="P208" s="2"/>
    </row>
    <row r="209" spans="3:16">
      <c r="C209" s="4"/>
      <c r="D209" s="4"/>
      <c r="H209" s="5"/>
      <c r="I209" s="5"/>
      <c r="J209" s="5"/>
      <c r="L209" s="6"/>
      <c r="M209" s="1"/>
      <c r="P209" s="2"/>
    </row>
    <row r="210" spans="3:16">
      <c r="C210" s="4"/>
      <c r="D210" s="4"/>
      <c r="H210" s="5"/>
      <c r="I210" s="5"/>
      <c r="J210" s="5"/>
      <c r="L210" s="6"/>
      <c r="M210" s="1"/>
      <c r="P210" s="2"/>
    </row>
    <row r="211" spans="3:16">
      <c r="C211" s="4"/>
      <c r="D211" s="4"/>
      <c r="H211" s="5"/>
      <c r="I211" s="5"/>
      <c r="J211" s="5"/>
      <c r="L211" s="6"/>
      <c r="M211" s="1"/>
      <c r="P211" s="2"/>
    </row>
    <row r="212" spans="3:16">
      <c r="C212" s="4"/>
      <c r="D212" s="4"/>
      <c r="H212" s="5"/>
      <c r="I212" s="5"/>
      <c r="J212" s="5"/>
      <c r="L212" s="6"/>
      <c r="M212" s="1"/>
      <c r="P212" s="2"/>
    </row>
    <row r="213" spans="3:16">
      <c r="C213" s="4"/>
      <c r="D213" s="4"/>
      <c r="H213" s="5"/>
      <c r="I213" s="5"/>
      <c r="J213" s="5"/>
      <c r="L213" s="6"/>
      <c r="M213" s="1"/>
      <c r="P213" s="2"/>
    </row>
    <row r="214" spans="3:16">
      <c r="C214" s="4"/>
      <c r="D214" s="4"/>
      <c r="H214" s="5"/>
      <c r="I214" s="5"/>
      <c r="J214" s="5"/>
      <c r="L214" s="6"/>
      <c r="M214" s="1"/>
      <c r="P214" s="2"/>
    </row>
    <row r="215" spans="3:16">
      <c r="C215" s="4"/>
      <c r="D215" s="4"/>
      <c r="H215" s="5"/>
      <c r="I215" s="5"/>
      <c r="J215" s="5"/>
      <c r="L215" s="6"/>
      <c r="M215" s="1"/>
      <c r="P215" s="2"/>
    </row>
    <row r="216" spans="3:16">
      <c r="C216" s="4"/>
      <c r="D216" s="4"/>
      <c r="H216" s="5"/>
      <c r="I216" s="5"/>
      <c r="J216" s="5"/>
      <c r="L216" s="6"/>
      <c r="M216" s="1"/>
      <c r="P216" s="2"/>
    </row>
    <row r="217" spans="3:16">
      <c r="C217" s="4"/>
      <c r="D217" s="4"/>
      <c r="H217" s="5"/>
      <c r="I217" s="5"/>
      <c r="J217" s="5"/>
      <c r="L217" s="6"/>
      <c r="M217" s="1"/>
      <c r="P217" s="2"/>
    </row>
    <row r="218" spans="3:16">
      <c r="C218" s="4"/>
      <c r="D218" s="4"/>
      <c r="H218" s="5"/>
      <c r="I218" s="5"/>
      <c r="J218" s="5"/>
      <c r="L218" s="6"/>
      <c r="M218" s="1"/>
      <c r="P218" s="2"/>
    </row>
    <row r="219" spans="3:16">
      <c r="C219" s="4"/>
      <c r="D219" s="4"/>
      <c r="H219" s="5"/>
      <c r="I219" s="5"/>
      <c r="J219" s="5"/>
      <c r="L219" s="6"/>
      <c r="M219" s="1"/>
      <c r="P219" s="2"/>
    </row>
    <row r="220" spans="3:16">
      <c r="C220" s="4"/>
      <c r="D220" s="4"/>
      <c r="H220" s="5"/>
      <c r="I220" s="5"/>
      <c r="J220" s="5"/>
      <c r="L220" s="6"/>
      <c r="M220" s="1"/>
      <c r="P220" s="2"/>
    </row>
    <row r="221" spans="3:16">
      <c r="C221" s="4"/>
      <c r="D221" s="4"/>
      <c r="H221" s="5"/>
      <c r="I221" s="5"/>
      <c r="J221" s="5"/>
      <c r="L221" s="6"/>
      <c r="M221" s="1"/>
      <c r="P221" s="2"/>
    </row>
    <row r="222" spans="3:16">
      <c r="C222" s="4"/>
      <c r="D222" s="4"/>
      <c r="H222" s="5"/>
      <c r="I222" s="5"/>
      <c r="J222" s="5"/>
      <c r="L222" s="6"/>
      <c r="M222" s="1"/>
      <c r="P222" s="2"/>
    </row>
    <row r="223" spans="3:16">
      <c r="C223" s="4"/>
      <c r="D223" s="4"/>
      <c r="H223" s="5"/>
      <c r="I223" s="5"/>
      <c r="J223" s="5"/>
      <c r="L223" s="6"/>
      <c r="M223" s="1"/>
      <c r="P223" s="2"/>
    </row>
    <row r="224" spans="3:16">
      <c r="C224" s="4"/>
      <c r="D224" s="4"/>
      <c r="H224" s="5"/>
      <c r="I224" s="5"/>
      <c r="J224" s="5"/>
      <c r="L224" s="6"/>
      <c r="M224" s="1"/>
      <c r="P224" s="2"/>
    </row>
    <row r="225" spans="3:16">
      <c r="C225" s="4"/>
      <c r="D225" s="4"/>
      <c r="H225" s="5"/>
      <c r="I225" s="5"/>
      <c r="J225" s="5"/>
      <c r="L225" s="6"/>
      <c r="M225" s="1"/>
      <c r="P225" s="2"/>
    </row>
    <row r="226" spans="3:16">
      <c r="C226" s="4"/>
      <c r="D226" s="4"/>
      <c r="H226" s="5"/>
      <c r="I226" s="5"/>
      <c r="J226" s="5"/>
      <c r="L226" s="6"/>
      <c r="M226" s="1"/>
      <c r="P226" s="2"/>
    </row>
    <row r="227" spans="3:16">
      <c r="C227" s="4"/>
      <c r="D227" s="4"/>
      <c r="H227" s="5"/>
      <c r="I227" s="5"/>
      <c r="J227" s="5"/>
      <c r="L227" s="6"/>
      <c r="M227" s="1"/>
      <c r="P227" s="2"/>
    </row>
    <row r="228" spans="3:16">
      <c r="C228" s="4"/>
      <c r="D228" s="4"/>
      <c r="H228" s="5"/>
      <c r="I228" s="5"/>
      <c r="J228" s="5"/>
      <c r="L228" s="6"/>
      <c r="M228" s="1"/>
      <c r="P228" s="2"/>
    </row>
    <row r="229" spans="3:16">
      <c r="C229" s="4"/>
      <c r="D229" s="4"/>
      <c r="H229" s="5"/>
      <c r="I229" s="5"/>
      <c r="J229" s="5"/>
      <c r="L229" s="6"/>
      <c r="M229" s="1"/>
      <c r="P229" s="2"/>
    </row>
    <row r="230" spans="3:16">
      <c r="C230" s="4"/>
      <c r="D230" s="4"/>
      <c r="H230" s="5"/>
      <c r="I230" s="5"/>
      <c r="J230" s="5"/>
      <c r="L230" s="6"/>
      <c r="M230" s="1"/>
      <c r="P230" s="2"/>
    </row>
    <row r="231" spans="3:16">
      <c r="C231" s="4"/>
      <c r="D231" s="4"/>
      <c r="H231" s="5"/>
      <c r="I231" s="5"/>
      <c r="J231" s="5"/>
      <c r="L231" s="6"/>
      <c r="M231" s="1"/>
      <c r="P231" s="2"/>
    </row>
    <row r="232" spans="3:16">
      <c r="C232" s="4"/>
      <c r="D232" s="4"/>
      <c r="H232" s="5"/>
      <c r="I232" s="5"/>
      <c r="J232" s="5"/>
      <c r="L232" s="6"/>
      <c r="M232" s="1"/>
      <c r="P232" s="2"/>
    </row>
    <row r="233" spans="3:16">
      <c r="C233" s="4"/>
      <c r="D233" s="4"/>
      <c r="H233" s="5"/>
      <c r="I233" s="5"/>
      <c r="J233" s="5"/>
      <c r="L233" s="6"/>
      <c r="M233" s="1"/>
      <c r="P233" s="2"/>
    </row>
    <row r="234" spans="3:16">
      <c r="C234" s="4"/>
      <c r="D234" s="4"/>
      <c r="H234" s="5"/>
      <c r="I234" s="5"/>
      <c r="J234" s="5"/>
      <c r="L234" s="6"/>
      <c r="M234" s="1"/>
      <c r="P234" s="2"/>
    </row>
    <row r="235" spans="3:16">
      <c r="C235" s="4"/>
      <c r="D235" s="4"/>
      <c r="H235" s="5"/>
      <c r="I235" s="5"/>
      <c r="J235" s="5"/>
      <c r="L235" s="6"/>
      <c r="M235" s="1"/>
      <c r="P235" s="2"/>
    </row>
    <row r="236" spans="3:16">
      <c r="C236" s="4"/>
      <c r="D236" s="4"/>
      <c r="H236" s="5"/>
      <c r="I236" s="5"/>
      <c r="J236" s="5"/>
      <c r="L236" s="6"/>
      <c r="M236" s="1"/>
      <c r="P236" s="2"/>
    </row>
    <row r="237" spans="3:16">
      <c r="C237" s="4"/>
      <c r="D237" s="4"/>
      <c r="H237" s="5"/>
      <c r="I237" s="5"/>
      <c r="J237" s="5"/>
      <c r="L237" s="6"/>
      <c r="M237" s="1"/>
      <c r="P237" s="2"/>
    </row>
    <row r="238" spans="3:16">
      <c r="C238" s="4"/>
      <c r="D238" s="4"/>
      <c r="H238" s="5"/>
      <c r="I238" s="5"/>
      <c r="J238" s="5"/>
      <c r="L238" s="6"/>
      <c r="M238" s="1"/>
      <c r="P238" s="2"/>
    </row>
    <row r="239" spans="3:16">
      <c r="C239" s="4"/>
      <c r="D239" s="4"/>
      <c r="H239" s="5"/>
      <c r="I239" s="5"/>
      <c r="J239" s="5"/>
      <c r="L239" s="6"/>
      <c r="M239" s="1"/>
      <c r="P239" s="2"/>
    </row>
    <row r="240" spans="3:16">
      <c r="C240" s="4"/>
      <c r="D240" s="4"/>
      <c r="H240" s="5"/>
      <c r="I240" s="5"/>
      <c r="J240" s="5"/>
      <c r="L240" s="6"/>
      <c r="M240" s="1"/>
      <c r="P240" s="2"/>
    </row>
    <row r="241" spans="3:16">
      <c r="C241" s="4"/>
      <c r="D241" s="4"/>
      <c r="H241" s="5"/>
      <c r="I241" s="5"/>
      <c r="J241" s="5"/>
      <c r="L241" s="6"/>
      <c r="M241" s="1"/>
      <c r="P241" s="2"/>
    </row>
    <row r="242" spans="3:16">
      <c r="C242" s="4"/>
      <c r="D242" s="4"/>
      <c r="H242" s="5"/>
      <c r="I242" s="5"/>
      <c r="J242" s="5"/>
      <c r="L242" s="6"/>
      <c r="M242" s="1"/>
      <c r="P242" s="2"/>
    </row>
    <row r="243" spans="3:16">
      <c r="C243" s="4"/>
      <c r="D243" s="4"/>
      <c r="H243" s="5"/>
      <c r="I243" s="5"/>
      <c r="J243" s="5"/>
      <c r="L243" s="6"/>
      <c r="M243" s="1"/>
      <c r="P243" s="2"/>
    </row>
    <row r="244" spans="3:16">
      <c r="C244" s="4"/>
      <c r="D244" s="4"/>
      <c r="H244" s="5"/>
      <c r="I244" s="5"/>
      <c r="J244" s="5"/>
      <c r="L244" s="6"/>
      <c r="M244" s="1"/>
      <c r="P244" s="2"/>
    </row>
    <row r="245" spans="3:16">
      <c r="C245" s="4"/>
      <c r="D245" s="4"/>
      <c r="H245" s="5"/>
      <c r="I245" s="5"/>
      <c r="J245" s="5"/>
      <c r="L245" s="6"/>
      <c r="M245" s="1"/>
      <c r="P245" s="2"/>
    </row>
    <row r="246" spans="3:16">
      <c r="C246" s="4"/>
      <c r="D246" s="4"/>
      <c r="H246" s="5"/>
      <c r="I246" s="5"/>
      <c r="J246" s="5"/>
      <c r="L246" s="6"/>
      <c r="M246" s="1"/>
      <c r="P246" s="2"/>
    </row>
    <row r="247" spans="3:16">
      <c r="C247" s="4"/>
      <c r="D247" s="4"/>
      <c r="H247" s="5"/>
      <c r="I247" s="5"/>
      <c r="J247" s="5"/>
      <c r="L247" s="6"/>
      <c r="M247" s="1"/>
      <c r="P247" s="2"/>
    </row>
    <row r="248" spans="3:16">
      <c r="C248" s="4"/>
      <c r="D248" s="4"/>
      <c r="H248" s="5"/>
      <c r="I248" s="5"/>
      <c r="J248" s="5"/>
      <c r="L248" s="6"/>
      <c r="M248" s="1"/>
      <c r="P248" s="2"/>
    </row>
    <row r="249" spans="3:16">
      <c r="C249" s="4"/>
      <c r="D249" s="4"/>
      <c r="H249" s="5"/>
      <c r="I249" s="5"/>
      <c r="J249" s="5"/>
      <c r="L249" s="6"/>
      <c r="M249" s="1"/>
      <c r="P249" s="2"/>
    </row>
    <row r="250" spans="3:16">
      <c r="C250" s="4"/>
      <c r="D250" s="4"/>
      <c r="H250" s="5"/>
      <c r="I250" s="5"/>
      <c r="J250" s="5"/>
      <c r="L250" s="6"/>
      <c r="M250" s="1"/>
      <c r="P250" s="2"/>
    </row>
    <row r="251" spans="3:16">
      <c r="C251" s="4"/>
      <c r="D251" s="4"/>
      <c r="H251" s="5"/>
      <c r="I251" s="5"/>
      <c r="J251" s="5"/>
      <c r="L251" s="6"/>
      <c r="M251" s="1"/>
      <c r="P251" s="2"/>
    </row>
    <row r="252" spans="3:16">
      <c r="C252" s="4"/>
      <c r="D252" s="4"/>
      <c r="H252" s="5"/>
      <c r="I252" s="5"/>
      <c r="J252" s="5"/>
      <c r="L252" s="6"/>
      <c r="M252" s="1"/>
      <c r="P252" s="2"/>
    </row>
    <row r="253" spans="3:16">
      <c r="C253" s="4"/>
      <c r="D253" s="4"/>
      <c r="H253" s="5"/>
      <c r="I253" s="5"/>
      <c r="J253" s="5"/>
      <c r="L253" s="6"/>
      <c r="M253" s="1"/>
      <c r="P253" s="2"/>
    </row>
    <row r="254" spans="3:16">
      <c r="C254" s="4"/>
      <c r="D254" s="4"/>
      <c r="H254" s="5"/>
      <c r="I254" s="5"/>
      <c r="J254" s="5"/>
      <c r="L254" s="6"/>
      <c r="M254" s="1"/>
      <c r="P254" s="2"/>
    </row>
    <row r="255" spans="3:16">
      <c r="C255" s="4"/>
      <c r="D255" s="4"/>
      <c r="H255" s="5"/>
      <c r="I255" s="5"/>
      <c r="J255" s="5"/>
      <c r="L255" s="6"/>
      <c r="M255" s="1"/>
      <c r="P255" s="2"/>
    </row>
    <row r="256" spans="3:16">
      <c r="C256" s="4"/>
      <c r="D256" s="4"/>
      <c r="H256" s="5"/>
      <c r="I256" s="5"/>
      <c r="J256" s="5"/>
      <c r="L256" s="6"/>
      <c r="M256" s="1"/>
      <c r="P256" s="2"/>
    </row>
    <row r="257" spans="3:16">
      <c r="C257" s="4"/>
      <c r="D257" s="4"/>
      <c r="H257" s="5"/>
      <c r="I257" s="5"/>
      <c r="J257" s="5"/>
      <c r="L257" s="6"/>
      <c r="M257" s="1"/>
      <c r="P257" s="2"/>
    </row>
    <row r="258" spans="3:16">
      <c r="C258" s="4"/>
      <c r="D258" s="4"/>
      <c r="H258" s="5"/>
      <c r="I258" s="5"/>
      <c r="J258" s="5"/>
      <c r="L258" s="6"/>
      <c r="M258" s="1"/>
      <c r="P258" s="2"/>
    </row>
    <row r="259" spans="3:16">
      <c r="C259" s="4"/>
      <c r="D259" s="4"/>
      <c r="H259" s="5"/>
      <c r="I259" s="5"/>
      <c r="J259" s="5"/>
      <c r="L259" s="6"/>
      <c r="M259" s="1"/>
      <c r="P259" s="2"/>
    </row>
    <row r="260" spans="3:16">
      <c r="C260" s="4"/>
      <c r="D260" s="4"/>
      <c r="H260" s="5"/>
      <c r="I260" s="5"/>
      <c r="J260" s="5"/>
      <c r="L260" s="6"/>
      <c r="M260" s="1"/>
      <c r="P260" s="2"/>
    </row>
    <row r="261" spans="3:16">
      <c r="C261" s="4"/>
      <c r="D261" s="4"/>
      <c r="H261" s="5"/>
      <c r="I261" s="5"/>
      <c r="J261" s="5"/>
      <c r="L261" s="6"/>
      <c r="M261" s="1"/>
      <c r="P261" s="2"/>
    </row>
    <row r="262" spans="3:16">
      <c r="C262" s="4"/>
      <c r="D262" s="4"/>
      <c r="H262" s="5"/>
      <c r="I262" s="5"/>
      <c r="J262" s="5"/>
      <c r="L262" s="6"/>
      <c r="M262" s="1"/>
      <c r="P262" s="2"/>
    </row>
    <row r="263" spans="3:16">
      <c r="C263" s="4"/>
      <c r="D263" s="4"/>
      <c r="H263" s="5"/>
      <c r="I263" s="5"/>
      <c r="J263" s="5"/>
      <c r="L263" s="6"/>
      <c r="M263" s="1"/>
      <c r="P263" s="2"/>
    </row>
    <row r="264" spans="3:16">
      <c r="C264" s="4"/>
      <c r="D264" s="4"/>
      <c r="H264" s="5"/>
      <c r="I264" s="5"/>
      <c r="J264" s="5"/>
      <c r="L264" s="6"/>
      <c r="M264" s="1"/>
      <c r="P264" s="2"/>
    </row>
    <row r="265" spans="3:16">
      <c r="C265" s="4"/>
      <c r="D265" s="4"/>
      <c r="H265" s="5"/>
      <c r="I265" s="5"/>
      <c r="J265" s="5"/>
      <c r="L265" s="6"/>
      <c r="M265" s="1"/>
      <c r="P265" s="2"/>
    </row>
    <row r="266" spans="3:16">
      <c r="C266" s="4"/>
      <c r="D266" s="4"/>
      <c r="H266" s="5"/>
      <c r="I266" s="5"/>
      <c r="J266" s="5"/>
      <c r="L266" s="6"/>
      <c r="M266" s="1"/>
      <c r="P266" s="2"/>
    </row>
    <row r="267" spans="3:16">
      <c r="C267" s="4"/>
      <c r="D267" s="4"/>
      <c r="H267" s="5"/>
      <c r="I267" s="5"/>
      <c r="J267" s="5"/>
      <c r="L267" s="6"/>
      <c r="M267" s="1"/>
      <c r="P267" s="2"/>
    </row>
    <row r="268" spans="3:16">
      <c r="C268" s="4"/>
      <c r="D268" s="4"/>
      <c r="H268" s="5"/>
      <c r="I268" s="5"/>
      <c r="J268" s="5"/>
      <c r="L268" s="6"/>
      <c r="M268" s="1"/>
      <c r="P268" s="2"/>
    </row>
    <row r="269" spans="3:16">
      <c r="C269" s="4"/>
      <c r="D269" s="4"/>
      <c r="H269" s="5"/>
      <c r="I269" s="5"/>
      <c r="J269" s="5"/>
      <c r="L269" s="6"/>
      <c r="M269" s="1"/>
      <c r="P269" s="2"/>
    </row>
    <row r="270" spans="3:16">
      <c r="C270" s="4"/>
      <c r="D270" s="4"/>
      <c r="H270" s="5"/>
      <c r="I270" s="5"/>
      <c r="J270" s="5"/>
      <c r="L270" s="6"/>
      <c r="M270" s="1"/>
      <c r="P270" s="2"/>
    </row>
    <row r="271" spans="3:16">
      <c r="C271" s="4"/>
      <c r="D271" s="4"/>
      <c r="H271" s="5"/>
      <c r="I271" s="5"/>
      <c r="J271" s="5"/>
      <c r="L271" s="6"/>
      <c r="M271" s="1"/>
      <c r="P271" s="2"/>
    </row>
    <row r="272" spans="3:16">
      <c r="C272" s="4"/>
      <c r="D272" s="4"/>
      <c r="H272" s="5"/>
      <c r="I272" s="5"/>
      <c r="J272" s="5"/>
      <c r="L272" s="6"/>
      <c r="M272" s="1"/>
      <c r="P272" s="2"/>
    </row>
    <row r="273" spans="3:16">
      <c r="C273" s="4"/>
      <c r="D273" s="4"/>
      <c r="H273" s="5"/>
      <c r="I273" s="5"/>
      <c r="J273" s="5"/>
      <c r="L273" s="6"/>
      <c r="M273" s="1"/>
      <c r="P273" s="2"/>
    </row>
    <row r="274" spans="3:16">
      <c r="C274" s="4"/>
      <c r="D274" s="4"/>
      <c r="H274" s="5"/>
      <c r="I274" s="5"/>
      <c r="J274" s="5"/>
      <c r="L274" s="6"/>
      <c r="M274" s="1"/>
      <c r="P274" s="2"/>
    </row>
    <row r="275" spans="3:16">
      <c r="C275" s="4"/>
      <c r="D275" s="4"/>
      <c r="H275" s="5"/>
      <c r="I275" s="5"/>
      <c r="J275" s="5"/>
      <c r="L275" s="6"/>
      <c r="M275" s="1"/>
      <c r="P275" s="2"/>
    </row>
    <row r="276" spans="3:16">
      <c r="C276" s="4"/>
      <c r="D276" s="4"/>
      <c r="H276" s="5"/>
      <c r="I276" s="5"/>
      <c r="J276" s="5"/>
      <c r="L276" s="6"/>
      <c r="M276" s="1"/>
      <c r="P276" s="2"/>
    </row>
    <row r="277" spans="3:16">
      <c r="C277" s="4"/>
      <c r="D277" s="4"/>
      <c r="H277" s="5"/>
      <c r="I277" s="5"/>
      <c r="J277" s="5"/>
      <c r="L277" s="6"/>
      <c r="M277" s="1"/>
      <c r="P277" s="2"/>
    </row>
    <row r="278" spans="3:16">
      <c r="C278" s="4"/>
      <c r="D278" s="4"/>
      <c r="H278" s="5"/>
      <c r="I278" s="5"/>
      <c r="J278" s="5"/>
      <c r="L278" s="6"/>
      <c r="M278" s="1"/>
      <c r="P278" s="2"/>
    </row>
    <row r="279" spans="3:16">
      <c r="C279" s="4"/>
      <c r="D279" s="4"/>
      <c r="H279" s="5"/>
      <c r="I279" s="5"/>
      <c r="J279" s="5"/>
      <c r="L279" s="6"/>
      <c r="M279" s="1"/>
      <c r="P279" s="2"/>
    </row>
    <row r="280" spans="3:16">
      <c r="C280" s="4"/>
      <c r="D280" s="4"/>
      <c r="H280" s="5"/>
      <c r="I280" s="5"/>
      <c r="J280" s="5"/>
      <c r="L280" s="6"/>
      <c r="M280" s="1"/>
      <c r="P280" s="2"/>
    </row>
    <row r="281" spans="3:16">
      <c r="C281" s="4"/>
      <c r="D281" s="4"/>
      <c r="H281" s="5"/>
      <c r="I281" s="5"/>
      <c r="J281" s="5"/>
      <c r="L281" s="6"/>
      <c r="M281" s="1"/>
      <c r="P281" s="2"/>
    </row>
    <row r="282" spans="3:16">
      <c r="C282" s="4"/>
      <c r="D282" s="4"/>
      <c r="H282" s="5"/>
      <c r="I282" s="5"/>
      <c r="J282" s="5"/>
      <c r="L282" s="6"/>
      <c r="M282" s="1"/>
      <c r="P282" s="2"/>
    </row>
    <row r="283" spans="3:16">
      <c r="C283" s="4"/>
      <c r="D283" s="4"/>
      <c r="H283" s="5"/>
      <c r="I283" s="5"/>
      <c r="J283" s="5"/>
      <c r="L283" s="6"/>
      <c r="M283" s="1"/>
      <c r="P283" s="2"/>
    </row>
    <row r="284" spans="3:16">
      <c r="C284" s="4"/>
      <c r="D284" s="4"/>
      <c r="H284" s="5"/>
      <c r="I284" s="5"/>
      <c r="J284" s="5"/>
      <c r="L284" s="6"/>
      <c r="M284" s="1"/>
      <c r="P284" s="2"/>
    </row>
    <row r="285" spans="3:16">
      <c r="C285" s="4"/>
      <c r="D285" s="4"/>
      <c r="H285" s="5"/>
      <c r="I285" s="5"/>
      <c r="J285" s="5"/>
      <c r="L285" s="6"/>
      <c r="M285" s="1"/>
      <c r="P285" s="2"/>
    </row>
    <row r="286" spans="3:16">
      <c r="C286" s="4"/>
      <c r="D286" s="4"/>
      <c r="H286" s="5"/>
      <c r="I286" s="5"/>
      <c r="J286" s="5"/>
      <c r="L286" s="6"/>
      <c r="M286" s="1"/>
      <c r="P286" s="2"/>
    </row>
    <row r="287" spans="3:16">
      <c r="C287" s="4"/>
      <c r="D287" s="4"/>
      <c r="H287" s="5"/>
      <c r="I287" s="5"/>
      <c r="J287" s="5"/>
      <c r="L287" s="6"/>
      <c r="M287" s="1"/>
      <c r="P287" s="2"/>
    </row>
    <row r="288" spans="3:16">
      <c r="C288" s="4"/>
      <c r="D288" s="4"/>
      <c r="H288" s="5"/>
      <c r="I288" s="5"/>
      <c r="J288" s="5"/>
      <c r="L288" s="6"/>
      <c r="M288" s="1"/>
      <c r="P288" s="2"/>
    </row>
    <row r="289" spans="3:16">
      <c r="C289" s="4"/>
      <c r="D289" s="4"/>
      <c r="H289" s="5"/>
      <c r="I289" s="5"/>
      <c r="J289" s="5"/>
      <c r="L289" s="6"/>
      <c r="M289" s="1"/>
      <c r="P289" s="2"/>
    </row>
    <row r="290" spans="3:16">
      <c r="C290" s="4"/>
      <c r="D290" s="4"/>
      <c r="H290" s="5"/>
      <c r="I290" s="5"/>
      <c r="J290" s="5"/>
      <c r="L290" s="6"/>
      <c r="M290" s="1"/>
      <c r="P290" s="2"/>
    </row>
    <row r="291" spans="3:16">
      <c r="C291" s="4"/>
      <c r="D291" s="4"/>
      <c r="H291" s="5"/>
      <c r="I291" s="5"/>
      <c r="J291" s="5"/>
      <c r="L291" s="6"/>
      <c r="M291" s="1"/>
      <c r="P291" s="2"/>
    </row>
    <row r="292" spans="3:16">
      <c r="C292" s="4"/>
      <c r="D292" s="4"/>
      <c r="H292" s="5"/>
      <c r="I292" s="5"/>
      <c r="J292" s="5"/>
      <c r="L292" s="6"/>
      <c r="M292" s="1"/>
      <c r="P292" s="2"/>
    </row>
    <row r="293" spans="3:16">
      <c r="C293" s="4"/>
      <c r="D293" s="4"/>
      <c r="H293" s="5"/>
      <c r="I293" s="5"/>
      <c r="J293" s="5"/>
      <c r="L293" s="6"/>
      <c r="M293" s="1"/>
      <c r="P293" s="2"/>
    </row>
    <row r="294" spans="3:16">
      <c r="C294" s="4"/>
      <c r="D294" s="4"/>
      <c r="H294" s="5"/>
      <c r="I294" s="5"/>
      <c r="J294" s="5"/>
      <c r="L294" s="6"/>
      <c r="M294" s="1"/>
      <c r="P294" s="2"/>
    </row>
    <row r="295" spans="3:16">
      <c r="C295" s="4"/>
      <c r="D295" s="4"/>
      <c r="H295" s="5"/>
      <c r="I295" s="5"/>
      <c r="J295" s="5"/>
      <c r="L295" s="6"/>
      <c r="M295" s="1"/>
      <c r="P295" s="2"/>
    </row>
    <row r="296" spans="3:16">
      <c r="C296" s="4"/>
      <c r="D296" s="4"/>
      <c r="H296" s="5"/>
      <c r="I296" s="5"/>
      <c r="J296" s="5"/>
      <c r="L296" s="6"/>
      <c r="M296" s="1"/>
      <c r="P296" s="2"/>
    </row>
    <row r="297" spans="3:16">
      <c r="C297" s="4"/>
      <c r="D297" s="4"/>
      <c r="H297" s="5"/>
      <c r="I297" s="5"/>
      <c r="J297" s="5"/>
      <c r="L297" s="6"/>
      <c r="M297" s="1"/>
      <c r="P297" s="2"/>
    </row>
    <row r="298" spans="3:16">
      <c r="C298" s="4"/>
      <c r="D298" s="4"/>
      <c r="H298" s="5"/>
      <c r="I298" s="5"/>
      <c r="J298" s="5"/>
      <c r="L298" s="6"/>
      <c r="M298" s="1"/>
      <c r="P298" s="2"/>
    </row>
    <row r="299" spans="3:16">
      <c r="C299" s="4"/>
      <c r="D299" s="4"/>
      <c r="H299" s="5"/>
      <c r="I299" s="5"/>
      <c r="J299" s="5"/>
      <c r="L299" s="6"/>
      <c r="M299" s="1"/>
      <c r="P299" s="2"/>
    </row>
    <row r="300" spans="3:16">
      <c r="C300" s="4"/>
      <c r="D300" s="4"/>
      <c r="H300" s="5"/>
      <c r="I300" s="5"/>
      <c r="J300" s="5"/>
      <c r="L300" s="6"/>
      <c r="M300" s="1"/>
      <c r="P300" s="2"/>
    </row>
    <row r="301" spans="3:16">
      <c r="C301" s="4"/>
      <c r="D301" s="4"/>
      <c r="H301" s="5"/>
      <c r="I301" s="5"/>
      <c r="J301" s="5"/>
      <c r="L301" s="6"/>
      <c r="M301" s="1"/>
      <c r="P301" s="2"/>
    </row>
    <row r="302" spans="3:16">
      <c r="C302" s="4"/>
      <c r="D302" s="4"/>
      <c r="H302" s="5"/>
      <c r="I302" s="5"/>
      <c r="J302" s="5"/>
      <c r="L302" s="6"/>
      <c r="M302" s="1"/>
      <c r="P302" s="2"/>
    </row>
    <row r="303" spans="3:16">
      <c r="C303" s="4"/>
      <c r="D303" s="4"/>
      <c r="H303" s="5"/>
      <c r="I303" s="5"/>
      <c r="J303" s="5"/>
      <c r="L303" s="6"/>
      <c r="M303" s="1"/>
      <c r="P303" s="2"/>
    </row>
    <row r="304" spans="3:16">
      <c r="C304" s="4"/>
      <c r="D304" s="4"/>
      <c r="H304" s="5"/>
      <c r="I304" s="5"/>
      <c r="J304" s="5"/>
      <c r="L304" s="6"/>
      <c r="M304" s="1"/>
      <c r="P304" s="2"/>
    </row>
    <row r="305" spans="3:16">
      <c r="C305" s="4"/>
      <c r="D305" s="4"/>
      <c r="H305" s="5"/>
      <c r="I305" s="5"/>
      <c r="J305" s="5"/>
      <c r="L305" s="6"/>
      <c r="M305" s="1"/>
      <c r="P305" s="2"/>
    </row>
    <row r="306" spans="3:16">
      <c r="C306" s="4"/>
      <c r="D306" s="4"/>
      <c r="H306" s="5"/>
      <c r="I306" s="5"/>
      <c r="J306" s="5"/>
      <c r="L306" s="6"/>
      <c r="M306" s="1"/>
      <c r="P306" s="2"/>
    </row>
    <row r="307" spans="3:16">
      <c r="C307" s="4"/>
      <c r="D307" s="4"/>
      <c r="H307" s="5"/>
      <c r="I307" s="5"/>
      <c r="J307" s="5"/>
      <c r="L307" s="6"/>
      <c r="M307" s="1"/>
      <c r="P307" s="2"/>
    </row>
    <row r="308" spans="3:16">
      <c r="C308" s="4"/>
      <c r="D308" s="4"/>
      <c r="H308" s="5"/>
      <c r="I308" s="5"/>
      <c r="J308" s="5"/>
      <c r="L308" s="6"/>
      <c r="M308" s="1"/>
      <c r="P308" s="2"/>
    </row>
    <row r="309" spans="3:16">
      <c r="C309" s="4"/>
      <c r="D309" s="4"/>
      <c r="H309" s="5"/>
      <c r="I309" s="5"/>
      <c r="J309" s="5"/>
      <c r="L309" s="6"/>
      <c r="M309" s="1"/>
      <c r="P309" s="2"/>
    </row>
    <row r="310" spans="3:16">
      <c r="C310" s="4"/>
      <c r="D310" s="4"/>
      <c r="H310" s="5"/>
      <c r="I310" s="5"/>
      <c r="J310" s="5"/>
      <c r="L310" s="6"/>
      <c r="M310" s="1"/>
      <c r="P310" s="2"/>
    </row>
    <row r="311" spans="3:16">
      <c r="C311" s="4"/>
      <c r="D311" s="4"/>
      <c r="H311" s="5"/>
      <c r="I311" s="5"/>
      <c r="J311" s="5"/>
      <c r="L311" s="6"/>
      <c r="M311" s="1"/>
      <c r="P311" s="2"/>
    </row>
    <row r="312" spans="3:16">
      <c r="C312" s="4"/>
      <c r="D312" s="4"/>
      <c r="H312" s="5"/>
      <c r="I312" s="5"/>
      <c r="J312" s="5"/>
      <c r="L312" s="6"/>
      <c r="M312" s="1"/>
      <c r="P312" s="2"/>
    </row>
    <row r="313" spans="3:16">
      <c r="C313" s="4"/>
      <c r="D313" s="4"/>
      <c r="H313" s="5"/>
      <c r="I313" s="5"/>
      <c r="J313" s="5"/>
      <c r="L313" s="6"/>
      <c r="M313" s="1"/>
      <c r="P313" s="2"/>
    </row>
    <row r="314" spans="3:16">
      <c r="C314" s="4"/>
      <c r="D314" s="4"/>
      <c r="H314" s="5"/>
      <c r="I314" s="5"/>
      <c r="J314" s="5"/>
      <c r="L314" s="6"/>
      <c r="M314" s="1"/>
      <c r="P314" s="2"/>
    </row>
    <row r="315" spans="3:16">
      <c r="C315" s="4"/>
      <c r="D315" s="4"/>
      <c r="H315" s="5"/>
      <c r="I315" s="5"/>
      <c r="J315" s="5"/>
      <c r="L315" s="6"/>
      <c r="M315" s="1"/>
      <c r="P315" s="2"/>
    </row>
    <row r="316" spans="3:16">
      <c r="C316" s="4"/>
      <c r="D316" s="4"/>
      <c r="H316" s="5"/>
      <c r="I316" s="5"/>
      <c r="J316" s="5"/>
      <c r="L316" s="6"/>
      <c r="M316" s="1"/>
      <c r="P316" s="2"/>
    </row>
    <row r="317" spans="3:16">
      <c r="C317" s="4"/>
      <c r="D317" s="4"/>
      <c r="H317" s="5"/>
      <c r="I317" s="5"/>
      <c r="J317" s="5"/>
      <c r="L317" s="6"/>
      <c r="M317" s="1"/>
      <c r="P317" s="2"/>
    </row>
    <row r="318" spans="3:16">
      <c r="C318" s="4"/>
      <c r="D318" s="4"/>
      <c r="H318" s="5"/>
      <c r="I318" s="5"/>
      <c r="J318" s="5"/>
      <c r="L318" s="6"/>
      <c r="M318" s="1"/>
      <c r="P318" s="2"/>
    </row>
    <row r="319" spans="3:16">
      <c r="C319" s="4"/>
      <c r="D319" s="4"/>
      <c r="H319" s="5"/>
      <c r="I319" s="5"/>
      <c r="J319" s="5"/>
      <c r="L319" s="6"/>
      <c r="M319" s="1"/>
      <c r="P319" s="2"/>
    </row>
    <row r="320" spans="3:16">
      <c r="C320" s="4"/>
      <c r="D320" s="4"/>
      <c r="H320" s="5"/>
      <c r="I320" s="5"/>
      <c r="J320" s="5"/>
      <c r="L320" s="6"/>
      <c r="M320" s="1"/>
      <c r="P320" s="2"/>
    </row>
    <row r="321" spans="3:16">
      <c r="C321" s="4"/>
      <c r="D321" s="4"/>
      <c r="H321" s="5"/>
      <c r="I321" s="5"/>
      <c r="J321" s="5"/>
      <c r="L321" s="6"/>
      <c r="M321" s="1"/>
      <c r="P321" s="2"/>
    </row>
    <row r="322" spans="3:16">
      <c r="C322" s="4"/>
      <c r="D322" s="4"/>
      <c r="H322" s="5"/>
      <c r="I322" s="5"/>
      <c r="J322" s="5"/>
      <c r="L322" s="6"/>
      <c r="M322" s="1"/>
      <c r="P322" s="2"/>
    </row>
    <row r="323" spans="3:16">
      <c r="C323" s="4"/>
      <c r="D323" s="4"/>
      <c r="H323" s="5"/>
      <c r="I323" s="5"/>
      <c r="J323" s="5"/>
      <c r="L323" s="6"/>
      <c r="M323" s="1"/>
      <c r="P323" s="2"/>
    </row>
    <row r="324" spans="3:16">
      <c r="C324" s="4"/>
      <c r="D324" s="4"/>
      <c r="H324" s="5"/>
      <c r="I324" s="5"/>
      <c r="J324" s="5"/>
      <c r="L324" s="6"/>
      <c r="M324" s="1"/>
      <c r="P324" s="2"/>
    </row>
    <row r="325" spans="3:16">
      <c r="C325" s="4"/>
      <c r="D325" s="4"/>
      <c r="H325" s="5"/>
      <c r="I325" s="5"/>
      <c r="J325" s="5"/>
      <c r="L325" s="6"/>
      <c r="M325" s="1"/>
      <c r="P325" s="2"/>
    </row>
    <row r="326" spans="3:16">
      <c r="C326" s="4"/>
      <c r="D326" s="4"/>
      <c r="H326" s="5"/>
      <c r="I326" s="5"/>
      <c r="J326" s="5"/>
      <c r="L326" s="6"/>
      <c r="M326" s="1"/>
      <c r="P326" s="2"/>
    </row>
    <row r="327" spans="3:16">
      <c r="C327" s="4"/>
      <c r="D327" s="4"/>
      <c r="H327" s="5"/>
      <c r="I327" s="5"/>
      <c r="J327" s="5"/>
      <c r="L327" s="6"/>
      <c r="M327" s="1"/>
      <c r="P327" s="2"/>
    </row>
    <row r="328" spans="3:16">
      <c r="C328" s="4"/>
      <c r="D328" s="4"/>
      <c r="H328" s="5"/>
      <c r="I328" s="5"/>
      <c r="J328" s="5"/>
      <c r="L328" s="6"/>
      <c r="M328" s="1"/>
      <c r="P328" s="2"/>
    </row>
    <row r="329" spans="3:16">
      <c r="C329" s="4"/>
      <c r="D329" s="4"/>
      <c r="H329" s="5"/>
      <c r="I329" s="5"/>
      <c r="J329" s="5"/>
      <c r="L329" s="6"/>
      <c r="M329" s="1"/>
      <c r="P329" s="2"/>
    </row>
    <row r="330" spans="3:16">
      <c r="C330" s="4"/>
      <c r="D330" s="4"/>
      <c r="H330" s="5"/>
      <c r="I330" s="5"/>
      <c r="J330" s="5"/>
      <c r="L330" s="6"/>
      <c r="M330" s="1"/>
      <c r="P330" s="2"/>
    </row>
    <row r="331" spans="3:16">
      <c r="C331" s="4"/>
      <c r="D331" s="4"/>
      <c r="H331" s="5"/>
      <c r="I331" s="5"/>
      <c r="J331" s="5"/>
      <c r="L331" s="6"/>
      <c r="M331" s="1"/>
      <c r="P331" s="2"/>
    </row>
    <row r="332" spans="3:16">
      <c r="C332" s="4"/>
      <c r="D332" s="4"/>
      <c r="H332" s="5"/>
      <c r="I332" s="5"/>
      <c r="J332" s="5"/>
      <c r="L332" s="6"/>
      <c r="M332" s="1"/>
      <c r="P332" s="2"/>
    </row>
    <row r="333" spans="3:16">
      <c r="C333" s="4"/>
      <c r="D333" s="4"/>
      <c r="H333" s="5"/>
      <c r="I333" s="5"/>
      <c r="J333" s="5"/>
      <c r="L333" s="6"/>
      <c r="M333" s="1"/>
      <c r="P333" s="2"/>
    </row>
    <row r="334" spans="3:16">
      <c r="C334" s="4"/>
      <c r="D334" s="4"/>
      <c r="H334" s="5"/>
      <c r="I334" s="5"/>
      <c r="J334" s="5"/>
      <c r="L334" s="6"/>
      <c r="M334" s="1"/>
      <c r="P334" s="2"/>
    </row>
    <row r="335" spans="3:16">
      <c r="C335" s="4"/>
      <c r="D335" s="4"/>
      <c r="H335" s="5"/>
      <c r="I335" s="5"/>
      <c r="J335" s="5"/>
      <c r="L335" s="6"/>
      <c r="M335" s="1"/>
      <c r="P335" s="2"/>
    </row>
    <row r="336" spans="3:16">
      <c r="C336" s="4"/>
      <c r="D336" s="4"/>
      <c r="H336" s="5"/>
      <c r="I336" s="5"/>
      <c r="J336" s="5"/>
      <c r="L336" s="6"/>
      <c r="M336" s="1"/>
      <c r="P336" s="2"/>
    </row>
    <row r="337" spans="3:16">
      <c r="C337" s="4"/>
      <c r="D337" s="4"/>
      <c r="H337" s="5"/>
      <c r="I337" s="5"/>
      <c r="J337" s="5"/>
      <c r="L337" s="6"/>
      <c r="M337" s="1"/>
      <c r="P337" s="2"/>
    </row>
    <row r="338" spans="3:16">
      <c r="C338" s="4"/>
      <c r="D338" s="4"/>
      <c r="H338" s="5"/>
      <c r="I338" s="5"/>
      <c r="J338" s="5"/>
      <c r="L338" s="6"/>
      <c r="M338" s="1"/>
      <c r="P338" s="2"/>
    </row>
    <row r="339" spans="3:16">
      <c r="C339" s="4"/>
      <c r="D339" s="4"/>
      <c r="H339" s="5"/>
      <c r="I339" s="5"/>
      <c r="J339" s="5"/>
      <c r="L339" s="6"/>
      <c r="M339" s="1"/>
      <c r="P339" s="2"/>
    </row>
    <row r="340" spans="3:16">
      <c r="C340" s="4"/>
      <c r="D340" s="4"/>
      <c r="H340" s="5"/>
      <c r="I340" s="5"/>
      <c r="J340" s="5"/>
      <c r="L340" s="6"/>
      <c r="M340" s="1"/>
      <c r="P340" s="2"/>
    </row>
    <row r="341" spans="3:16">
      <c r="C341" s="4"/>
      <c r="D341" s="4"/>
      <c r="H341" s="5"/>
      <c r="I341" s="5"/>
      <c r="J341" s="5"/>
      <c r="L341" s="6"/>
      <c r="M341" s="1"/>
      <c r="P341" s="2"/>
    </row>
    <row r="342" spans="3:16">
      <c r="C342" s="4"/>
      <c r="D342" s="4"/>
      <c r="H342" s="5"/>
      <c r="I342" s="5"/>
      <c r="J342" s="5"/>
      <c r="L342" s="6"/>
      <c r="M342" s="1"/>
      <c r="P342" s="2"/>
    </row>
    <row r="343" spans="3:16">
      <c r="C343" s="4"/>
      <c r="D343" s="4"/>
      <c r="H343" s="5"/>
      <c r="I343" s="5"/>
      <c r="J343" s="5"/>
      <c r="L343" s="6"/>
      <c r="M343" s="1"/>
      <c r="P343" s="2"/>
    </row>
    <row r="344" spans="3:16">
      <c r="C344" s="4"/>
      <c r="D344" s="4"/>
      <c r="H344" s="5"/>
      <c r="I344" s="5"/>
      <c r="J344" s="5"/>
      <c r="L344" s="6"/>
      <c r="M344" s="1"/>
      <c r="P344" s="2"/>
    </row>
    <row r="345" spans="3:16">
      <c r="C345" s="4"/>
      <c r="D345" s="4"/>
      <c r="H345" s="5"/>
      <c r="I345" s="5"/>
      <c r="J345" s="5"/>
      <c r="L345" s="6"/>
      <c r="M345" s="1"/>
      <c r="P345" s="2"/>
    </row>
    <row r="346" spans="3:16">
      <c r="C346" s="4"/>
      <c r="D346" s="4"/>
      <c r="H346" s="5"/>
      <c r="I346" s="5"/>
      <c r="J346" s="5"/>
      <c r="L346" s="6"/>
      <c r="M346" s="1"/>
      <c r="P346" s="2"/>
    </row>
    <row r="347" spans="3:16">
      <c r="C347" s="4"/>
      <c r="D347" s="4"/>
      <c r="H347" s="5"/>
      <c r="I347" s="5"/>
      <c r="J347" s="5"/>
      <c r="L347" s="6"/>
      <c r="M347" s="1"/>
      <c r="P347" s="2"/>
    </row>
    <row r="348" spans="3:16">
      <c r="C348" s="4"/>
      <c r="D348" s="4"/>
      <c r="H348" s="5"/>
      <c r="I348" s="5"/>
      <c r="J348" s="5"/>
      <c r="L348" s="6"/>
      <c r="M348" s="1"/>
      <c r="P348" s="2"/>
    </row>
    <row r="349" spans="3:16">
      <c r="C349" s="4"/>
      <c r="D349" s="4"/>
      <c r="H349" s="5"/>
      <c r="I349" s="5"/>
      <c r="J349" s="5"/>
      <c r="L349" s="6"/>
      <c r="M349" s="1"/>
      <c r="P349" s="2"/>
    </row>
    <row r="350" spans="3:16">
      <c r="C350" s="4"/>
      <c r="D350" s="4"/>
      <c r="H350" s="5"/>
      <c r="I350" s="5"/>
      <c r="J350" s="5"/>
      <c r="L350" s="6"/>
      <c r="M350" s="1"/>
      <c r="P350" s="2"/>
    </row>
    <row r="351" spans="3:16">
      <c r="C351" s="4"/>
      <c r="D351" s="4"/>
      <c r="H351" s="5"/>
      <c r="I351" s="5"/>
      <c r="J351" s="5"/>
      <c r="L351" s="6"/>
      <c r="M351" s="1"/>
      <c r="P351" s="2"/>
    </row>
    <row r="352" spans="3:16">
      <c r="C352" s="4"/>
      <c r="D352" s="4"/>
      <c r="H352" s="5"/>
      <c r="I352" s="5"/>
      <c r="J352" s="5"/>
      <c r="L352" s="6"/>
      <c r="M352" s="1"/>
      <c r="P352" s="2"/>
    </row>
    <row r="353" spans="3:16">
      <c r="C353" s="4"/>
      <c r="D353" s="4"/>
      <c r="H353" s="5"/>
      <c r="I353" s="5"/>
      <c r="J353" s="5"/>
      <c r="L353" s="6"/>
      <c r="M353" s="1"/>
      <c r="P353" s="2"/>
    </row>
    <row r="354" spans="3:16">
      <c r="C354" s="4"/>
      <c r="D354" s="4"/>
      <c r="H354" s="5"/>
      <c r="I354" s="5"/>
      <c r="J354" s="5"/>
      <c r="L354" s="6"/>
      <c r="M354" s="1"/>
      <c r="P354" s="2"/>
    </row>
    <row r="355" spans="3:16">
      <c r="C355" s="4"/>
      <c r="D355" s="4"/>
      <c r="H355" s="5"/>
      <c r="I355" s="5"/>
      <c r="J355" s="5"/>
      <c r="L355" s="6"/>
      <c r="M355" s="1"/>
      <c r="P355" s="2"/>
    </row>
    <row r="356" spans="3:16">
      <c r="C356" s="4"/>
      <c r="D356" s="4"/>
      <c r="H356" s="5"/>
      <c r="I356" s="5"/>
      <c r="J356" s="5"/>
      <c r="L356" s="6"/>
      <c r="M356" s="1"/>
      <c r="P356" s="2"/>
    </row>
    <row r="357" spans="3:16">
      <c r="C357" s="4"/>
      <c r="D357" s="4"/>
      <c r="H357" s="5"/>
      <c r="I357" s="5"/>
      <c r="J357" s="5"/>
      <c r="L357" s="6"/>
      <c r="M357" s="1"/>
      <c r="P357" s="2"/>
    </row>
    <row r="358" spans="3:16">
      <c r="C358" s="4"/>
      <c r="D358" s="4"/>
      <c r="H358" s="5"/>
      <c r="I358" s="5"/>
      <c r="J358" s="5"/>
      <c r="L358" s="6"/>
      <c r="M358" s="1"/>
      <c r="P358" s="2"/>
    </row>
    <row r="359" spans="3:16">
      <c r="C359" s="4"/>
      <c r="D359" s="4"/>
      <c r="H359" s="5"/>
      <c r="I359" s="5"/>
      <c r="J359" s="5"/>
      <c r="L359" s="6"/>
      <c r="M359" s="1"/>
      <c r="P359" s="2"/>
    </row>
    <row r="360" spans="3:16">
      <c r="C360" s="4"/>
      <c r="D360" s="4"/>
      <c r="H360" s="5"/>
      <c r="I360" s="5"/>
      <c r="J360" s="5"/>
      <c r="L360" s="6"/>
      <c r="M360" s="1"/>
      <c r="P360" s="2"/>
    </row>
    <row r="361" spans="3:16">
      <c r="C361" s="4"/>
      <c r="D361" s="4"/>
      <c r="H361" s="5"/>
      <c r="I361" s="5"/>
      <c r="J361" s="5"/>
      <c r="L361" s="6"/>
      <c r="M361" s="1"/>
      <c r="P361" s="2"/>
    </row>
    <row r="362" spans="3:16">
      <c r="C362" s="4"/>
      <c r="D362" s="4"/>
      <c r="H362" s="5"/>
      <c r="I362" s="5"/>
      <c r="J362" s="5"/>
      <c r="L362" s="6"/>
      <c r="M362" s="1"/>
      <c r="P362" s="2"/>
    </row>
    <row r="363" spans="3:16">
      <c r="C363" s="4"/>
      <c r="D363" s="4"/>
      <c r="H363" s="5"/>
      <c r="I363" s="5"/>
      <c r="J363" s="5"/>
      <c r="L363" s="6"/>
      <c r="M363" s="1"/>
      <c r="P363" s="2"/>
    </row>
    <row r="364" spans="3:16">
      <c r="C364" s="4"/>
      <c r="D364" s="4"/>
      <c r="H364" s="5"/>
      <c r="I364" s="5"/>
      <c r="J364" s="5"/>
      <c r="L364" s="6"/>
      <c r="M364" s="1"/>
      <c r="P364" s="2"/>
    </row>
    <row r="365" spans="3:16">
      <c r="C365" s="4"/>
      <c r="D365" s="4"/>
      <c r="H365" s="5"/>
      <c r="I365" s="5"/>
      <c r="J365" s="5"/>
      <c r="L365" s="6"/>
      <c r="M365" s="1"/>
      <c r="P365" s="2"/>
    </row>
    <row r="366" spans="3:16">
      <c r="C366" s="4"/>
      <c r="D366" s="4"/>
      <c r="H366" s="5"/>
      <c r="I366" s="5"/>
      <c r="J366" s="5"/>
      <c r="L366" s="6"/>
      <c r="M366" s="1"/>
      <c r="P366" s="2"/>
    </row>
    <row r="367" spans="3:16">
      <c r="C367" s="4"/>
      <c r="D367" s="4"/>
      <c r="H367" s="5"/>
      <c r="I367" s="5"/>
      <c r="J367" s="5"/>
      <c r="L367" s="6"/>
      <c r="M367" s="1"/>
      <c r="P367" s="2"/>
    </row>
    <row r="368" spans="3:16">
      <c r="C368" s="4"/>
      <c r="D368" s="4"/>
      <c r="H368" s="5"/>
      <c r="I368" s="5"/>
      <c r="J368" s="5"/>
      <c r="L368" s="6"/>
      <c r="M368" s="1"/>
      <c r="P368" s="2"/>
    </row>
    <row r="369" spans="3:16">
      <c r="C369" s="4"/>
      <c r="D369" s="4"/>
      <c r="H369" s="5"/>
      <c r="I369" s="5"/>
      <c r="J369" s="5"/>
      <c r="L369" s="6"/>
      <c r="M369" s="1"/>
      <c r="P369" s="2"/>
    </row>
    <row r="370" spans="3:16">
      <c r="C370" s="4"/>
      <c r="D370" s="4"/>
      <c r="H370" s="5"/>
      <c r="I370" s="5"/>
      <c r="J370" s="5"/>
      <c r="L370" s="6"/>
      <c r="M370" s="1"/>
      <c r="P370" s="2"/>
    </row>
    <row r="371" spans="3:16">
      <c r="C371" s="4"/>
      <c r="D371" s="4"/>
      <c r="H371" s="5"/>
      <c r="I371" s="5"/>
      <c r="J371" s="5"/>
      <c r="L371" s="6"/>
      <c r="M371" s="1"/>
      <c r="P371" s="2"/>
    </row>
    <row r="372" spans="3:16">
      <c r="C372" s="4"/>
      <c r="D372" s="4"/>
      <c r="H372" s="5"/>
      <c r="I372" s="5"/>
      <c r="J372" s="5"/>
      <c r="L372" s="6"/>
      <c r="M372" s="1"/>
      <c r="P372" s="2"/>
    </row>
    <row r="373" spans="3:16">
      <c r="C373" s="4"/>
      <c r="D373" s="4"/>
      <c r="H373" s="5"/>
      <c r="I373" s="5"/>
      <c r="J373" s="5"/>
      <c r="L373" s="6"/>
      <c r="M373" s="1"/>
      <c r="P373" s="2"/>
    </row>
    <row r="374" spans="3:16">
      <c r="C374" s="4"/>
      <c r="D374" s="4"/>
      <c r="H374" s="5"/>
      <c r="I374" s="5"/>
      <c r="J374" s="5"/>
      <c r="L374" s="6"/>
      <c r="M374" s="1"/>
      <c r="P374" s="2"/>
    </row>
    <row r="375" spans="3:16">
      <c r="C375" s="4"/>
      <c r="D375" s="4"/>
      <c r="H375" s="5"/>
      <c r="I375" s="5"/>
      <c r="J375" s="5"/>
      <c r="L375" s="6"/>
      <c r="M375" s="1"/>
      <c r="P375" s="2"/>
    </row>
    <row r="376" spans="3:16">
      <c r="C376" s="4"/>
      <c r="D376" s="4"/>
      <c r="H376" s="5"/>
      <c r="I376" s="5"/>
      <c r="J376" s="5"/>
      <c r="L376" s="6"/>
      <c r="M376" s="1"/>
      <c r="P376" s="2"/>
    </row>
    <row r="377" spans="3:16">
      <c r="C377" s="4"/>
      <c r="D377" s="4"/>
      <c r="H377" s="5"/>
      <c r="I377" s="5"/>
      <c r="J377" s="5"/>
      <c r="L377" s="6"/>
      <c r="M377" s="1"/>
      <c r="P377" s="2"/>
    </row>
    <row r="378" spans="3:16">
      <c r="C378" s="4"/>
      <c r="D378" s="4"/>
      <c r="H378" s="5"/>
      <c r="I378" s="5"/>
      <c r="J378" s="5"/>
      <c r="L378" s="6"/>
      <c r="M378" s="1"/>
      <c r="P378" s="2"/>
    </row>
    <row r="379" spans="3:16">
      <c r="C379" s="4"/>
      <c r="D379" s="4"/>
      <c r="H379" s="5"/>
      <c r="I379" s="5"/>
      <c r="J379" s="5"/>
      <c r="L379" s="6"/>
      <c r="M379" s="1"/>
      <c r="P379" s="2"/>
    </row>
    <row r="380" spans="3:16">
      <c r="C380" s="4"/>
      <c r="D380" s="4"/>
      <c r="H380" s="5"/>
      <c r="I380" s="5"/>
      <c r="J380" s="5"/>
      <c r="L380" s="6"/>
      <c r="M380" s="1"/>
      <c r="P380" s="2"/>
    </row>
    <row r="381" spans="3:16">
      <c r="C381" s="4"/>
      <c r="D381" s="4"/>
      <c r="H381" s="5"/>
      <c r="I381" s="5"/>
      <c r="J381" s="5"/>
      <c r="L381" s="6"/>
      <c r="M381" s="1"/>
      <c r="P381" s="2"/>
    </row>
    <row r="382" spans="3:16">
      <c r="C382" s="4"/>
      <c r="D382" s="4"/>
      <c r="H382" s="5"/>
      <c r="I382" s="5"/>
      <c r="J382" s="5"/>
      <c r="L382" s="6"/>
      <c r="M382" s="1"/>
      <c r="P382" s="2"/>
    </row>
    <row r="383" spans="3:16">
      <c r="C383" s="4"/>
      <c r="D383" s="4"/>
      <c r="H383" s="5"/>
      <c r="I383" s="5"/>
      <c r="J383" s="5"/>
      <c r="L383" s="6"/>
      <c r="M383" s="1"/>
      <c r="P383" s="2"/>
    </row>
    <row r="384" spans="3:16">
      <c r="C384" s="4"/>
      <c r="D384" s="4"/>
      <c r="H384" s="5"/>
      <c r="I384" s="5"/>
      <c r="J384" s="5"/>
      <c r="L384" s="6"/>
      <c r="M384" s="1"/>
      <c r="P384" s="2"/>
    </row>
    <row r="385" spans="3:16">
      <c r="C385" s="4"/>
      <c r="D385" s="4"/>
      <c r="H385" s="5"/>
      <c r="I385" s="5"/>
      <c r="J385" s="5"/>
      <c r="L385" s="6"/>
      <c r="M385" s="1"/>
      <c r="P385" s="2"/>
    </row>
    <row r="386" spans="3:16">
      <c r="C386" s="4"/>
      <c r="D386" s="4"/>
      <c r="H386" s="5"/>
      <c r="I386" s="5"/>
      <c r="J386" s="5"/>
      <c r="L386" s="6"/>
      <c r="M386" s="1"/>
      <c r="P386" s="2"/>
    </row>
    <row r="387" spans="3:16">
      <c r="C387" s="4"/>
      <c r="D387" s="4"/>
      <c r="H387" s="5"/>
      <c r="I387" s="5"/>
      <c r="J387" s="5"/>
      <c r="L387" s="6"/>
      <c r="M387" s="1"/>
      <c r="P387" s="2"/>
    </row>
    <row r="388" spans="3:16">
      <c r="C388" s="4"/>
      <c r="D388" s="4"/>
      <c r="H388" s="5"/>
      <c r="I388" s="5"/>
      <c r="J388" s="5"/>
      <c r="L388" s="6"/>
      <c r="M388" s="1"/>
      <c r="P388" s="2"/>
    </row>
    <row r="389" spans="3:16">
      <c r="C389" s="4"/>
      <c r="D389" s="4"/>
      <c r="H389" s="5"/>
      <c r="I389" s="5"/>
      <c r="J389" s="5"/>
      <c r="L389" s="6"/>
      <c r="M389" s="1"/>
      <c r="P389" s="2"/>
    </row>
    <row r="390" spans="3:16">
      <c r="C390" s="4"/>
      <c r="D390" s="4"/>
      <c r="H390" s="5"/>
      <c r="I390" s="5"/>
      <c r="J390" s="5"/>
      <c r="L390" s="6"/>
      <c r="M390" s="1"/>
      <c r="P390" s="2"/>
    </row>
    <row r="391" spans="3:16">
      <c r="C391" s="4"/>
      <c r="D391" s="4"/>
      <c r="H391" s="5"/>
      <c r="I391" s="5"/>
      <c r="J391" s="5"/>
      <c r="L391" s="6"/>
      <c r="M391" s="1"/>
      <c r="P391" s="2"/>
    </row>
    <row r="392" spans="3:16">
      <c r="C392" s="4"/>
      <c r="D392" s="4"/>
      <c r="H392" s="5"/>
      <c r="I392" s="5"/>
      <c r="J392" s="5"/>
      <c r="L392" s="6"/>
      <c r="M392" s="1"/>
      <c r="P392" s="2"/>
    </row>
    <row r="393" spans="3:16">
      <c r="C393" s="4"/>
      <c r="D393" s="4"/>
      <c r="H393" s="5"/>
      <c r="I393" s="5"/>
      <c r="J393" s="5"/>
      <c r="L393" s="6"/>
      <c r="M393" s="1"/>
      <c r="P393" s="2"/>
    </row>
    <row r="394" spans="3:16">
      <c r="C394" s="4"/>
      <c r="D394" s="4"/>
      <c r="H394" s="5"/>
      <c r="I394" s="5"/>
      <c r="J394" s="5"/>
      <c r="L394" s="6"/>
      <c r="M394" s="1"/>
      <c r="P394" s="2"/>
    </row>
    <row r="395" spans="3:16">
      <c r="C395" s="4"/>
      <c r="D395" s="4"/>
      <c r="H395" s="5"/>
      <c r="I395" s="5"/>
      <c r="J395" s="5"/>
      <c r="L395" s="6"/>
      <c r="M395" s="1"/>
      <c r="P395" s="2"/>
    </row>
    <row r="396" spans="3:16">
      <c r="C396" s="4"/>
      <c r="D396" s="4"/>
      <c r="H396" s="5"/>
      <c r="I396" s="5"/>
      <c r="J396" s="5"/>
      <c r="L396" s="6"/>
      <c r="M396" s="1"/>
      <c r="P396" s="2"/>
    </row>
    <row r="397" spans="3:16">
      <c r="C397" s="4"/>
      <c r="D397" s="4"/>
      <c r="H397" s="5"/>
      <c r="I397" s="5"/>
      <c r="J397" s="5"/>
      <c r="L397" s="6"/>
      <c r="M397" s="1"/>
      <c r="P397" s="2"/>
    </row>
    <row r="398" spans="3:16">
      <c r="C398" s="4"/>
      <c r="D398" s="4"/>
      <c r="H398" s="5"/>
      <c r="I398" s="5"/>
      <c r="J398" s="5"/>
      <c r="L398" s="6"/>
      <c r="M398" s="1"/>
      <c r="P398" s="2"/>
    </row>
    <row r="399" spans="3:16">
      <c r="C399" s="4"/>
      <c r="D399" s="4"/>
      <c r="H399" s="5"/>
      <c r="I399" s="5"/>
      <c r="J399" s="5"/>
      <c r="L399" s="6"/>
      <c r="M399" s="1"/>
      <c r="P399" s="2"/>
    </row>
    <row r="400" spans="3:16">
      <c r="C400" s="4"/>
      <c r="D400" s="4"/>
      <c r="H400" s="5"/>
      <c r="I400" s="5"/>
      <c r="J400" s="5"/>
      <c r="L400" s="6"/>
      <c r="M400" s="1"/>
      <c r="P400" s="2"/>
    </row>
    <row r="401" spans="3:16">
      <c r="C401" s="4"/>
      <c r="D401" s="4"/>
      <c r="H401" s="5"/>
      <c r="I401" s="5"/>
      <c r="J401" s="5"/>
      <c r="L401" s="6"/>
      <c r="M401" s="1"/>
      <c r="P401" s="2"/>
    </row>
    <row r="402" spans="3:16">
      <c r="C402" s="4"/>
      <c r="D402" s="4"/>
      <c r="H402" s="5"/>
      <c r="I402" s="5"/>
      <c r="J402" s="5"/>
      <c r="L402" s="6"/>
      <c r="M402" s="1"/>
      <c r="P402" s="2"/>
    </row>
    <row r="403" spans="3:16">
      <c r="C403" s="4"/>
      <c r="D403" s="4"/>
      <c r="H403" s="5"/>
      <c r="I403" s="5"/>
      <c r="J403" s="5"/>
      <c r="L403" s="6"/>
      <c r="M403" s="1"/>
      <c r="P403" s="2"/>
    </row>
    <row r="404" spans="3:16">
      <c r="C404" s="4"/>
      <c r="D404" s="4"/>
      <c r="H404" s="5"/>
      <c r="I404" s="5"/>
      <c r="J404" s="5"/>
      <c r="L404" s="6"/>
      <c r="M404" s="1"/>
      <c r="P404" s="2"/>
    </row>
    <row r="405" spans="3:16">
      <c r="C405" s="4"/>
      <c r="D405" s="4"/>
      <c r="H405" s="5"/>
      <c r="I405" s="5"/>
      <c r="J405" s="5"/>
      <c r="L405" s="6"/>
      <c r="M405" s="1"/>
      <c r="P405" s="2"/>
    </row>
    <row r="406" spans="3:16">
      <c r="C406" s="4"/>
      <c r="D406" s="4"/>
      <c r="H406" s="5"/>
      <c r="I406" s="5"/>
      <c r="J406" s="5"/>
      <c r="L406" s="6"/>
      <c r="M406" s="1"/>
      <c r="P406" s="2"/>
    </row>
    <row r="407" spans="3:16">
      <c r="C407" s="4"/>
      <c r="D407" s="4"/>
      <c r="H407" s="5"/>
      <c r="I407" s="5"/>
      <c r="J407" s="5"/>
      <c r="L407" s="6"/>
      <c r="M407" s="1"/>
      <c r="P407" s="2"/>
    </row>
    <row r="408" spans="3:16">
      <c r="C408" s="4"/>
      <c r="D408" s="4"/>
      <c r="H408" s="5"/>
      <c r="I408" s="5"/>
      <c r="J408" s="5"/>
      <c r="L408" s="6"/>
      <c r="M408" s="1"/>
      <c r="P408" s="2"/>
    </row>
    <row r="409" spans="3:16">
      <c r="C409" s="4"/>
      <c r="D409" s="4"/>
      <c r="H409" s="5"/>
      <c r="I409" s="5"/>
      <c r="J409" s="5"/>
      <c r="L409" s="6"/>
      <c r="M409" s="1"/>
      <c r="P409" s="2"/>
    </row>
    <row r="410" spans="3:16">
      <c r="C410" s="4"/>
      <c r="D410" s="4"/>
      <c r="H410" s="5"/>
      <c r="I410" s="5"/>
      <c r="J410" s="5"/>
      <c r="L410" s="6"/>
      <c r="M410" s="1"/>
      <c r="P410" s="2"/>
    </row>
    <row r="411" spans="3:16">
      <c r="C411" s="4"/>
      <c r="D411" s="4"/>
      <c r="H411" s="5"/>
      <c r="I411" s="5"/>
      <c r="J411" s="5"/>
      <c r="L411" s="6"/>
      <c r="M411" s="1"/>
      <c r="P411" s="2"/>
    </row>
    <row r="412" spans="3:16">
      <c r="C412" s="4"/>
      <c r="D412" s="4"/>
      <c r="H412" s="5"/>
      <c r="I412" s="5"/>
      <c r="J412" s="5"/>
      <c r="L412" s="6"/>
      <c r="M412" s="1"/>
      <c r="P412" s="2"/>
    </row>
    <row r="413" spans="3:16">
      <c r="C413" s="4"/>
      <c r="D413" s="4"/>
      <c r="H413" s="5"/>
      <c r="I413" s="5"/>
      <c r="J413" s="5"/>
      <c r="L413" s="6"/>
      <c r="M413" s="1"/>
      <c r="P413" s="2"/>
    </row>
    <row r="414" spans="3:16">
      <c r="C414" s="4"/>
      <c r="D414" s="4"/>
      <c r="H414" s="5"/>
      <c r="I414" s="5"/>
      <c r="J414" s="5"/>
      <c r="L414" s="6"/>
      <c r="M414" s="1"/>
      <c r="P414" s="2"/>
    </row>
    <row r="415" spans="3:16">
      <c r="C415" s="4"/>
      <c r="D415" s="4"/>
      <c r="H415" s="5"/>
      <c r="I415" s="5"/>
      <c r="J415" s="5"/>
      <c r="L415" s="6"/>
      <c r="M415" s="1"/>
      <c r="P415" s="2"/>
    </row>
    <row r="416" spans="3:16">
      <c r="C416" s="4"/>
      <c r="D416" s="4"/>
      <c r="H416" s="5"/>
      <c r="I416" s="5"/>
      <c r="J416" s="5"/>
      <c r="L416" s="6"/>
      <c r="M416" s="1"/>
      <c r="P416" s="2"/>
    </row>
    <row r="417" spans="3:16">
      <c r="C417" s="4"/>
      <c r="D417" s="4"/>
      <c r="H417" s="5"/>
      <c r="I417" s="5"/>
      <c r="J417" s="5"/>
      <c r="L417" s="6"/>
      <c r="M417" s="1"/>
      <c r="P417" s="2"/>
    </row>
    <row r="418" spans="3:16">
      <c r="C418" s="4"/>
      <c r="D418" s="4"/>
      <c r="H418" s="5"/>
      <c r="I418" s="5"/>
      <c r="J418" s="5"/>
      <c r="L418" s="6"/>
      <c r="M418" s="1"/>
      <c r="P418" s="2"/>
    </row>
    <row r="419" spans="3:16">
      <c r="C419" s="4"/>
      <c r="D419" s="4"/>
      <c r="H419" s="5"/>
      <c r="I419" s="5"/>
      <c r="J419" s="5"/>
      <c r="L419" s="6"/>
      <c r="M419" s="1"/>
      <c r="P419" s="2"/>
    </row>
    <row r="420" spans="3:16">
      <c r="C420" s="4"/>
      <c r="D420" s="4"/>
      <c r="H420" s="5"/>
      <c r="I420" s="5"/>
      <c r="J420" s="5"/>
      <c r="L420" s="6"/>
      <c r="M420" s="1"/>
      <c r="P420" s="2"/>
    </row>
    <row r="421" spans="3:16">
      <c r="C421" s="4"/>
      <c r="D421" s="4"/>
      <c r="H421" s="5"/>
      <c r="I421" s="5"/>
      <c r="J421" s="5"/>
      <c r="L421" s="6"/>
      <c r="M421" s="1"/>
      <c r="P421" s="2"/>
    </row>
    <row r="422" spans="3:16">
      <c r="C422" s="4"/>
      <c r="D422" s="4"/>
      <c r="H422" s="5"/>
      <c r="I422" s="5"/>
      <c r="J422" s="5"/>
      <c r="L422" s="6"/>
      <c r="M422" s="1"/>
      <c r="P422" s="2"/>
    </row>
    <row r="423" spans="3:16">
      <c r="C423" s="4"/>
      <c r="D423" s="4"/>
      <c r="H423" s="5"/>
      <c r="I423" s="5"/>
      <c r="J423" s="5"/>
      <c r="L423" s="6"/>
      <c r="M423" s="1"/>
      <c r="P423" s="2"/>
    </row>
    <row r="424" spans="3:16">
      <c r="C424" s="4"/>
      <c r="D424" s="4"/>
      <c r="H424" s="5"/>
      <c r="I424" s="5"/>
      <c r="J424" s="5"/>
      <c r="L424" s="6"/>
      <c r="M424" s="1"/>
      <c r="P424" s="2"/>
    </row>
    <row r="425" spans="3:16">
      <c r="C425" s="4"/>
      <c r="D425" s="4"/>
      <c r="H425" s="5"/>
      <c r="I425" s="5"/>
      <c r="J425" s="5"/>
      <c r="L425" s="6"/>
      <c r="M425" s="1"/>
      <c r="P425" s="2"/>
    </row>
    <row r="426" spans="3:16">
      <c r="C426" s="4"/>
      <c r="D426" s="4"/>
      <c r="H426" s="5"/>
      <c r="I426" s="5"/>
      <c r="J426" s="5"/>
      <c r="L426" s="6"/>
      <c r="M426" s="1"/>
      <c r="P426" s="2"/>
    </row>
    <row r="427" spans="3:16">
      <c r="C427" s="4"/>
      <c r="D427" s="4"/>
      <c r="H427" s="5"/>
      <c r="I427" s="5"/>
      <c r="J427" s="5"/>
      <c r="L427" s="6"/>
      <c r="M427" s="1"/>
      <c r="P427" s="2"/>
    </row>
    <row r="428" spans="3:16">
      <c r="C428" s="4"/>
      <c r="D428" s="4"/>
      <c r="H428" s="5"/>
      <c r="I428" s="5"/>
      <c r="J428" s="5"/>
      <c r="L428" s="6"/>
      <c r="M428" s="1"/>
      <c r="P428" s="2"/>
    </row>
    <row r="429" spans="3:16">
      <c r="C429" s="4"/>
      <c r="D429" s="4"/>
      <c r="H429" s="5"/>
      <c r="I429" s="5"/>
      <c r="J429" s="5"/>
      <c r="L429" s="6"/>
      <c r="M429" s="1"/>
      <c r="P429" s="2"/>
    </row>
    <row r="430" spans="3:16">
      <c r="C430" s="4"/>
      <c r="D430" s="4"/>
      <c r="H430" s="5"/>
      <c r="I430" s="5"/>
      <c r="J430" s="5"/>
      <c r="L430" s="6"/>
      <c r="M430" s="1"/>
      <c r="P430" s="2"/>
    </row>
    <row r="431" spans="3:16">
      <c r="C431" s="4"/>
      <c r="D431" s="4"/>
      <c r="H431" s="5"/>
      <c r="I431" s="5"/>
      <c r="J431" s="5"/>
      <c r="L431" s="6"/>
      <c r="M431" s="1"/>
      <c r="P431" s="2"/>
    </row>
    <row r="432" spans="3:16">
      <c r="C432" s="4"/>
      <c r="D432" s="4"/>
      <c r="H432" s="5"/>
      <c r="I432" s="5"/>
      <c r="J432" s="5"/>
      <c r="L432" s="6"/>
      <c r="M432" s="1"/>
      <c r="P432" s="2"/>
    </row>
    <row r="433" spans="3:16">
      <c r="C433" s="4"/>
      <c r="D433" s="4"/>
      <c r="H433" s="5"/>
      <c r="I433" s="5"/>
      <c r="J433" s="5"/>
      <c r="L433" s="6"/>
      <c r="M433" s="1"/>
      <c r="P433" s="2"/>
    </row>
    <row r="434" spans="3:16">
      <c r="C434" s="4"/>
      <c r="D434" s="4"/>
      <c r="H434" s="5"/>
      <c r="I434" s="5"/>
      <c r="J434" s="5"/>
      <c r="L434" s="6"/>
      <c r="M434" s="1"/>
      <c r="P434" s="2"/>
    </row>
    <row r="435" spans="3:16">
      <c r="C435" s="4"/>
      <c r="D435" s="4"/>
      <c r="H435" s="5"/>
      <c r="I435" s="5"/>
      <c r="J435" s="5"/>
      <c r="L435" s="6"/>
      <c r="M435" s="1"/>
      <c r="P435" s="2"/>
    </row>
    <row r="436" spans="3:16">
      <c r="C436" s="4"/>
      <c r="D436" s="4"/>
      <c r="H436" s="5"/>
      <c r="I436" s="5"/>
      <c r="J436" s="5"/>
      <c r="L436" s="6"/>
      <c r="M436" s="1"/>
      <c r="P436" s="2"/>
    </row>
    <row r="437" spans="3:16">
      <c r="C437" s="4"/>
      <c r="D437" s="4"/>
      <c r="H437" s="5"/>
      <c r="I437" s="5"/>
      <c r="J437" s="5"/>
      <c r="L437" s="6"/>
      <c r="M437" s="1"/>
      <c r="P437" s="2"/>
    </row>
    <row r="438" spans="3:16">
      <c r="C438" s="4"/>
      <c r="D438" s="4"/>
      <c r="H438" s="5"/>
      <c r="I438" s="5"/>
      <c r="J438" s="5"/>
      <c r="L438" s="6"/>
      <c r="M438" s="1"/>
      <c r="P438" s="2"/>
    </row>
    <row r="439" spans="3:16">
      <c r="C439" s="4"/>
      <c r="D439" s="4"/>
      <c r="H439" s="5"/>
      <c r="I439" s="5"/>
      <c r="J439" s="5"/>
      <c r="L439" s="6"/>
      <c r="M439" s="1"/>
      <c r="P439" s="2"/>
    </row>
    <row r="440" spans="3:16">
      <c r="C440" s="4"/>
      <c r="D440" s="4"/>
      <c r="H440" s="5"/>
      <c r="I440" s="5"/>
      <c r="J440" s="5"/>
      <c r="L440" s="6"/>
      <c r="M440" s="1"/>
      <c r="P440" s="2"/>
    </row>
    <row r="441" spans="3:16">
      <c r="C441" s="4"/>
      <c r="D441" s="4"/>
      <c r="H441" s="5"/>
      <c r="I441" s="5"/>
      <c r="J441" s="5"/>
      <c r="L441" s="6"/>
      <c r="M441" s="1"/>
      <c r="P441" s="2"/>
    </row>
    <row r="442" spans="3:16">
      <c r="C442" s="4"/>
      <c r="D442" s="4"/>
      <c r="H442" s="5"/>
      <c r="I442" s="5"/>
      <c r="J442" s="5"/>
      <c r="L442" s="6"/>
      <c r="M442" s="1"/>
      <c r="P442" s="2"/>
    </row>
    <row r="443" spans="3:16">
      <c r="C443" s="4"/>
      <c r="D443" s="4"/>
      <c r="H443" s="5"/>
      <c r="I443" s="5"/>
      <c r="J443" s="5"/>
      <c r="L443" s="6"/>
      <c r="M443" s="1"/>
      <c r="P443" s="2"/>
    </row>
    <row r="444" spans="3:16">
      <c r="C444" s="4"/>
      <c r="D444" s="4"/>
      <c r="H444" s="5"/>
      <c r="I444" s="5"/>
      <c r="J444" s="5"/>
      <c r="L444" s="6"/>
      <c r="M444" s="1"/>
      <c r="P444" s="2"/>
    </row>
    <row r="445" spans="3:16">
      <c r="C445" s="4"/>
      <c r="D445" s="4"/>
      <c r="H445" s="5"/>
      <c r="I445" s="5"/>
      <c r="J445" s="5"/>
      <c r="L445" s="6"/>
      <c r="M445" s="1"/>
      <c r="P445" s="2"/>
    </row>
    <row r="446" spans="3:16">
      <c r="C446" s="4"/>
      <c r="D446" s="4"/>
      <c r="H446" s="5"/>
      <c r="I446" s="5"/>
      <c r="J446" s="5"/>
      <c r="L446" s="6"/>
      <c r="M446" s="1"/>
      <c r="P446" s="2"/>
    </row>
    <row r="447" spans="3:16">
      <c r="C447" s="4"/>
      <c r="D447" s="4"/>
      <c r="H447" s="5"/>
      <c r="I447" s="5"/>
      <c r="J447" s="5"/>
      <c r="L447" s="6"/>
      <c r="M447" s="1"/>
      <c r="P447" s="2"/>
    </row>
    <row r="448" spans="3:16">
      <c r="C448" s="4"/>
      <c r="D448" s="4"/>
      <c r="H448" s="5"/>
      <c r="I448" s="5"/>
      <c r="J448" s="5"/>
      <c r="L448" s="6"/>
      <c r="M448" s="1"/>
      <c r="P448" s="2"/>
    </row>
    <row r="449" spans="3:16">
      <c r="C449" s="4"/>
      <c r="D449" s="4"/>
      <c r="H449" s="5"/>
      <c r="I449" s="5"/>
      <c r="J449" s="5"/>
      <c r="L449" s="6"/>
      <c r="M449" s="1"/>
      <c r="P449" s="2"/>
    </row>
    <row r="450" spans="3:16">
      <c r="C450" s="4"/>
      <c r="D450" s="4"/>
      <c r="H450" s="5"/>
      <c r="I450" s="5"/>
      <c r="J450" s="5"/>
      <c r="L450" s="6"/>
      <c r="M450" s="1"/>
      <c r="P450" s="2"/>
    </row>
    <row r="451" spans="3:16">
      <c r="C451" s="4"/>
      <c r="D451" s="4"/>
      <c r="H451" s="5"/>
      <c r="I451" s="5"/>
      <c r="J451" s="5"/>
      <c r="L451" s="6"/>
      <c r="M451" s="1"/>
      <c r="P451" s="2"/>
    </row>
    <row r="452" spans="3:16">
      <c r="C452" s="4"/>
      <c r="D452" s="4"/>
      <c r="H452" s="5"/>
      <c r="I452" s="5"/>
      <c r="J452" s="5"/>
      <c r="L452" s="6"/>
      <c r="M452" s="1"/>
      <c r="P452" s="2"/>
    </row>
    <row r="453" spans="3:16">
      <c r="C453" s="4"/>
      <c r="D453" s="4"/>
      <c r="H453" s="5"/>
      <c r="I453" s="5"/>
      <c r="J453" s="5"/>
      <c r="L453" s="6"/>
      <c r="M453" s="1"/>
      <c r="P453" s="2"/>
    </row>
    <row r="454" spans="3:16">
      <c r="C454" s="4"/>
      <c r="D454" s="4"/>
      <c r="H454" s="5"/>
      <c r="I454" s="5"/>
      <c r="J454" s="5"/>
      <c r="L454" s="6"/>
      <c r="M454" s="1"/>
      <c r="P454" s="2"/>
    </row>
    <row r="455" spans="3:16">
      <c r="C455" s="4"/>
      <c r="D455" s="4"/>
      <c r="H455" s="5"/>
      <c r="I455" s="5"/>
      <c r="J455" s="5"/>
      <c r="L455" s="6"/>
      <c r="M455" s="1"/>
      <c r="P455" s="2"/>
    </row>
    <row r="456" spans="3:16">
      <c r="C456" s="4"/>
      <c r="D456" s="4"/>
      <c r="H456" s="5"/>
      <c r="I456" s="5"/>
      <c r="J456" s="5"/>
      <c r="L456" s="6"/>
      <c r="M456" s="1"/>
      <c r="P456" s="2"/>
    </row>
    <row r="457" spans="3:16">
      <c r="C457" s="4"/>
      <c r="D457" s="4"/>
      <c r="H457" s="5"/>
      <c r="I457" s="5"/>
      <c r="J457" s="5"/>
      <c r="L457" s="6"/>
      <c r="M457" s="1"/>
      <c r="P457" s="2"/>
    </row>
    <row r="458" spans="3:16">
      <c r="C458" s="4"/>
      <c r="D458" s="4"/>
      <c r="H458" s="5"/>
      <c r="I458" s="5"/>
      <c r="J458" s="5"/>
      <c r="L458" s="6"/>
      <c r="M458" s="1"/>
      <c r="P458" s="2"/>
    </row>
    <row r="459" spans="3:16">
      <c r="C459" s="4"/>
      <c r="D459" s="4"/>
      <c r="H459" s="5"/>
      <c r="I459" s="5"/>
      <c r="J459" s="5"/>
      <c r="L459" s="6"/>
      <c r="M459" s="1"/>
      <c r="P459" s="2"/>
    </row>
    <row r="460" spans="3:16">
      <c r="C460" s="4"/>
      <c r="D460" s="4"/>
      <c r="H460" s="5"/>
      <c r="I460" s="5"/>
      <c r="J460" s="5"/>
      <c r="L460" s="6"/>
      <c r="M460" s="1"/>
      <c r="P460" s="2"/>
    </row>
    <row r="461" spans="3:16">
      <c r="C461" s="4"/>
      <c r="D461" s="4"/>
      <c r="H461" s="5"/>
      <c r="I461" s="5"/>
      <c r="J461" s="5"/>
      <c r="L461" s="6"/>
      <c r="M461" s="1"/>
      <c r="P461" s="2"/>
    </row>
    <row r="462" spans="3:16">
      <c r="C462" s="4"/>
      <c r="D462" s="4"/>
      <c r="H462" s="5"/>
      <c r="I462" s="5"/>
      <c r="J462" s="5"/>
      <c r="L462" s="6"/>
      <c r="M462" s="1"/>
      <c r="P462" s="2"/>
    </row>
    <row r="463" spans="3:16">
      <c r="C463" s="4"/>
      <c r="D463" s="4"/>
      <c r="H463" s="5"/>
      <c r="I463" s="5"/>
      <c r="J463" s="5"/>
      <c r="L463" s="6"/>
      <c r="M463" s="1"/>
      <c r="P463" s="2"/>
    </row>
    <row r="464" spans="3:16">
      <c r="C464" s="4"/>
      <c r="D464" s="4"/>
      <c r="H464" s="5"/>
      <c r="I464" s="5"/>
      <c r="J464" s="5"/>
      <c r="L464" s="6"/>
      <c r="M464" s="1"/>
      <c r="P464" s="2"/>
    </row>
    <row r="465" spans="3:16">
      <c r="C465" s="4"/>
      <c r="D465" s="4"/>
      <c r="H465" s="5"/>
      <c r="I465" s="5"/>
      <c r="J465" s="5"/>
      <c r="L465" s="6"/>
      <c r="M465" s="1"/>
      <c r="P465" s="2"/>
    </row>
    <row r="466" spans="3:16">
      <c r="C466" s="4"/>
      <c r="D466" s="4"/>
      <c r="H466" s="5"/>
      <c r="I466" s="5"/>
      <c r="J466" s="5"/>
      <c r="L466" s="6"/>
      <c r="M466" s="1"/>
      <c r="P466" s="2"/>
    </row>
    <row r="467" spans="3:16">
      <c r="C467" s="4"/>
      <c r="D467" s="4"/>
      <c r="H467" s="5"/>
      <c r="I467" s="5"/>
      <c r="J467" s="5"/>
      <c r="L467" s="6"/>
      <c r="M467" s="1"/>
      <c r="P467" s="2"/>
    </row>
    <row r="468" spans="3:16">
      <c r="C468" s="4"/>
      <c r="D468" s="4"/>
      <c r="H468" s="5"/>
      <c r="I468" s="5"/>
      <c r="J468" s="5"/>
      <c r="L468" s="6"/>
      <c r="M468" s="1"/>
      <c r="P468" s="2"/>
    </row>
    <row r="469" spans="3:16">
      <c r="C469" s="4"/>
      <c r="D469" s="4"/>
      <c r="H469" s="5"/>
      <c r="I469" s="5"/>
      <c r="J469" s="5"/>
      <c r="L469" s="6"/>
      <c r="M469" s="1"/>
      <c r="P469" s="2"/>
    </row>
    <row r="470" spans="3:16">
      <c r="C470" s="4"/>
      <c r="D470" s="4"/>
      <c r="H470" s="5"/>
      <c r="I470" s="5"/>
      <c r="J470" s="5"/>
      <c r="L470" s="6"/>
      <c r="M470" s="1"/>
      <c r="P470" s="2"/>
    </row>
    <row r="471" spans="3:16">
      <c r="C471" s="4"/>
      <c r="D471" s="4"/>
      <c r="H471" s="5"/>
      <c r="I471" s="5"/>
      <c r="J471" s="5"/>
      <c r="L471" s="6"/>
      <c r="M471" s="1"/>
      <c r="P471" s="2"/>
    </row>
    <row r="472" spans="3:16">
      <c r="C472" s="4"/>
      <c r="D472" s="4"/>
      <c r="H472" s="5"/>
      <c r="I472" s="5"/>
      <c r="J472" s="5"/>
      <c r="L472" s="6"/>
      <c r="M472" s="1"/>
      <c r="P472" s="2"/>
    </row>
    <row r="473" spans="3:16">
      <c r="C473" s="4"/>
      <c r="D473" s="4"/>
      <c r="H473" s="5"/>
      <c r="I473" s="5"/>
      <c r="J473" s="5"/>
      <c r="L473" s="6"/>
      <c r="M473" s="1"/>
      <c r="P473" s="2"/>
    </row>
    <row r="474" spans="3:16">
      <c r="C474" s="4"/>
      <c r="D474" s="4"/>
      <c r="H474" s="5"/>
      <c r="I474" s="5"/>
      <c r="J474" s="5"/>
      <c r="L474" s="6"/>
      <c r="M474" s="1"/>
      <c r="P474" s="2"/>
    </row>
    <row r="475" spans="3:16">
      <c r="C475" s="4"/>
      <c r="D475" s="4"/>
      <c r="H475" s="5"/>
      <c r="I475" s="5"/>
      <c r="J475" s="5"/>
      <c r="L475" s="6"/>
      <c r="M475" s="1"/>
      <c r="P475" s="2"/>
    </row>
    <row r="476" spans="3:16">
      <c r="C476" s="4"/>
      <c r="D476" s="4"/>
      <c r="H476" s="5"/>
      <c r="I476" s="5"/>
      <c r="J476" s="5"/>
      <c r="L476" s="6"/>
      <c r="M476" s="1"/>
      <c r="P476" s="2"/>
    </row>
    <row r="477" spans="3:16">
      <c r="C477" s="4"/>
      <c r="D477" s="4"/>
      <c r="H477" s="5"/>
      <c r="I477" s="5"/>
      <c r="J477" s="5"/>
      <c r="L477" s="6"/>
      <c r="M477" s="1"/>
      <c r="P477" s="2"/>
    </row>
    <row r="478" spans="3:16">
      <c r="C478" s="4"/>
      <c r="D478" s="4"/>
      <c r="H478" s="5"/>
      <c r="I478" s="5"/>
      <c r="J478" s="5"/>
      <c r="L478" s="6"/>
      <c r="M478" s="1"/>
      <c r="P478" s="2"/>
    </row>
    <row r="479" spans="3:16">
      <c r="C479" s="4"/>
      <c r="D479" s="4"/>
      <c r="H479" s="5"/>
      <c r="I479" s="5"/>
      <c r="J479" s="5"/>
      <c r="L479" s="6"/>
      <c r="M479" s="1"/>
      <c r="P479" s="2"/>
    </row>
    <row r="480" spans="3:16">
      <c r="C480" s="4"/>
      <c r="D480" s="4"/>
      <c r="H480" s="5"/>
      <c r="I480" s="5"/>
      <c r="J480" s="5"/>
      <c r="L480" s="6"/>
      <c r="M480" s="1"/>
      <c r="P480" s="2"/>
    </row>
    <row r="481" spans="3:16">
      <c r="C481" s="4"/>
      <c r="D481" s="4"/>
      <c r="H481" s="5"/>
      <c r="I481" s="5"/>
      <c r="J481" s="5"/>
      <c r="L481" s="6"/>
      <c r="M481" s="1"/>
      <c r="P481" s="2"/>
    </row>
    <row r="482" spans="3:16">
      <c r="C482" s="4"/>
      <c r="D482" s="4"/>
      <c r="H482" s="5"/>
      <c r="I482" s="5"/>
      <c r="J482" s="5"/>
      <c r="L482" s="6"/>
      <c r="M482" s="1"/>
      <c r="P482" s="2"/>
    </row>
    <row r="483" spans="3:16">
      <c r="C483" s="4"/>
      <c r="D483" s="4"/>
      <c r="H483" s="5"/>
      <c r="I483" s="5"/>
      <c r="J483" s="5"/>
      <c r="L483" s="6"/>
      <c r="M483" s="1"/>
      <c r="P483" s="2"/>
    </row>
    <row r="484" spans="3:16">
      <c r="C484" s="4"/>
      <c r="D484" s="4"/>
      <c r="H484" s="5"/>
      <c r="I484" s="5"/>
      <c r="J484" s="5"/>
      <c r="L484" s="6"/>
      <c r="M484" s="1"/>
      <c r="P484" s="2"/>
    </row>
    <row r="485" spans="3:16">
      <c r="C485" s="4"/>
      <c r="D485" s="4"/>
      <c r="H485" s="5"/>
      <c r="I485" s="5"/>
      <c r="J485" s="5"/>
      <c r="L485" s="6"/>
      <c r="M485" s="1"/>
      <c r="P485" s="2"/>
    </row>
    <row r="486" spans="3:16">
      <c r="C486" s="4"/>
      <c r="D486" s="4"/>
      <c r="H486" s="5"/>
      <c r="I486" s="5"/>
      <c r="J486" s="5"/>
      <c r="L486" s="6"/>
      <c r="M486" s="1"/>
      <c r="P486" s="2"/>
    </row>
    <row r="487" spans="3:16">
      <c r="C487" s="4"/>
      <c r="D487" s="4"/>
      <c r="H487" s="5"/>
      <c r="I487" s="5"/>
      <c r="J487" s="5"/>
      <c r="L487" s="6"/>
      <c r="M487" s="1"/>
      <c r="P487" s="2"/>
    </row>
    <row r="488" spans="3:16">
      <c r="C488" s="4"/>
      <c r="D488" s="4"/>
      <c r="H488" s="5"/>
      <c r="I488" s="5"/>
      <c r="J488" s="5"/>
      <c r="L488" s="6"/>
      <c r="M488" s="1"/>
      <c r="P488" s="2"/>
    </row>
    <row r="489" spans="3:16">
      <c r="C489" s="4"/>
      <c r="D489" s="4"/>
      <c r="H489" s="5"/>
      <c r="I489" s="5"/>
      <c r="J489" s="5"/>
      <c r="L489" s="6"/>
      <c r="M489" s="1"/>
      <c r="P489" s="2"/>
    </row>
    <row r="490" spans="3:16">
      <c r="C490" s="4"/>
      <c r="D490" s="4"/>
      <c r="H490" s="5"/>
      <c r="I490" s="5"/>
      <c r="J490" s="5"/>
      <c r="L490" s="6"/>
      <c r="M490" s="1"/>
      <c r="P490" s="2"/>
    </row>
    <row r="491" spans="3:16">
      <c r="C491" s="4"/>
      <c r="D491" s="4"/>
      <c r="H491" s="5"/>
      <c r="I491" s="5"/>
      <c r="J491" s="5"/>
      <c r="L491" s="6"/>
      <c r="M491" s="1"/>
      <c r="P491" s="2"/>
    </row>
    <row r="492" spans="3:16">
      <c r="C492" s="4"/>
      <c r="D492" s="4"/>
      <c r="H492" s="5"/>
      <c r="I492" s="5"/>
      <c r="J492" s="5"/>
      <c r="L492" s="6"/>
      <c r="M492" s="1"/>
      <c r="P492" s="2"/>
    </row>
    <row r="493" spans="3:16">
      <c r="C493" s="4"/>
      <c r="D493" s="4"/>
      <c r="H493" s="5"/>
      <c r="I493" s="5"/>
      <c r="J493" s="5"/>
      <c r="L493" s="6"/>
      <c r="M493" s="1"/>
      <c r="P493" s="2"/>
    </row>
    <row r="494" spans="3:16">
      <c r="C494" s="4"/>
      <c r="D494" s="4"/>
      <c r="H494" s="5"/>
      <c r="I494" s="5"/>
      <c r="J494" s="5"/>
      <c r="L494" s="6"/>
      <c r="M494" s="1"/>
      <c r="P494" s="2"/>
    </row>
    <row r="495" spans="3:16">
      <c r="C495" s="4"/>
      <c r="D495" s="4"/>
      <c r="H495" s="5"/>
      <c r="I495" s="5"/>
      <c r="J495" s="5"/>
      <c r="L495" s="6"/>
      <c r="M495" s="1"/>
      <c r="P495" s="2"/>
    </row>
    <row r="496" spans="3:16">
      <c r="C496" s="4"/>
      <c r="D496" s="4"/>
      <c r="H496" s="5"/>
      <c r="I496" s="5"/>
      <c r="J496" s="5"/>
      <c r="L496" s="6"/>
      <c r="M496" s="1"/>
      <c r="P496" s="2"/>
    </row>
    <row r="497" spans="3:16">
      <c r="C497" s="4"/>
      <c r="D497" s="4"/>
      <c r="H497" s="5"/>
      <c r="I497" s="5"/>
      <c r="J497" s="5"/>
      <c r="L497" s="6"/>
      <c r="M497" s="1"/>
      <c r="P497" s="2"/>
    </row>
    <row r="498" spans="3:16">
      <c r="C498" s="4"/>
      <c r="D498" s="4"/>
      <c r="H498" s="5"/>
      <c r="I498" s="5"/>
      <c r="J498" s="5"/>
      <c r="L498" s="6"/>
      <c r="M498" s="1"/>
      <c r="P498" s="2"/>
    </row>
    <row r="499" spans="3:16">
      <c r="C499" s="4"/>
      <c r="D499" s="4"/>
      <c r="H499" s="5"/>
      <c r="I499" s="5"/>
      <c r="J499" s="5"/>
      <c r="L499" s="6"/>
      <c r="M499" s="1"/>
      <c r="P499" s="2"/>
    </row>
    <row r="500" spans="3:16">
      <c r="C500" s="4"/>
      <c r="D500" s="4"/>
      <c r="H500" s="5"/>
      <c r="I500" s="5"/>
      <c r="J500" s="5"/>
      <c r="L500" s="6"/>
      <c r="M500" s="1"/>
      <c r="P500" s="2"/>
    </row>
    <row r="501" spans="3:16">
      <c r="C501" s="4"/>
      <c r="D501" s="4"/>
      <c r="H501" s="5"/>
      <c r="I501" s="5"/>
      <c r="J501" s="5"/>
      <c r="L501" s="6"/>
      <c r="M501" s="1"/>
      <c r="P501" s="2"/>
    </row>
    <row r="502" spans="3:16">
      <c r="C502" s="4"/>
      <c r="D502" s="4"/>
      <c r="H502" s="5"/>
      <c r="I502" s="5"/>
      <c r="J502" s="5"/>
      <c r="L502" s="6"/>
      <c r="M502" s="1"/>
      <c r="P502" s="2"/>
    </row>
    <row r="503" spans="3:16">
      <c r="C503" s="4"/>
      <c r="D503" s="4"/>
      <c r="H503" s="5"/>
      <c r="I503" s="5"/>
      <c r="J503" s="5"/>
      <c r="L503" s="6"/>
      <c r="M503" s="1"/>
      <c r="P503" s="2"/>
    </row>
    <row r="504" spans="3:16">
      <c r="C504" s="4"/>
      <c r="D504" s="4"/>
      <c r="H504" s="5"/>
      <c r="I504" s="5"/>
      <c r="J504" s="5"/>
      <c r="L504" s="6"/>
      <c r="M504" s="1"/>
      <c r="P504" s="2"/>
    </row>
    <row r="505" spans="3:16">
      <c r="C505" s="4"/>
      <c r="D505" s="4"/>
      <c r="H505" s="5"/>
      <c r="I505" s="5"/>
      <c r="J505" s="5"/>
      <c r="L505" s="6"/>
      <c r="M505" s="1"/>
      <c r="P505" s="2"/>
    </row>
    <row r="506" spans="3:16">
      <c r="C506" s="4"/>
      <c r="D506" s="4"/>
      <c r="H506" s="5"/>
      <c r="I506" s="5"/>
      <c r="J506" s="5"/>
      <c r="L506" s="6"/>
      <c r="M506" s="1"/>
      <c r="P506" s="2"/>
    </row>
    <row r="507" spans="3:16">
      <c r="C507" s="4"/>
      <c r="D507" s="4"/>
      <c r="H507" s="5"/>
      <c r="I507" s="5"/>
      <c r="J507" s="5"/>
      <c r="L507" s="6"/>
      <c r="M507" s="1"/>
      <c r="P507" s="2"/>
    </row>
    <row r="508" spans="3:16">
      <c r="C508" s="4"/>
      <c r="D508" s="4"/>
      <c r="H508" s="5"/>
      <c r="I508" s="5"/>
      <c r="J508" s="5"/>
      <c r="L508" s="6"/>
      <c r="M508" s="1"/>
      <c r="P508" s="2"/>
    </row>
    <row r="509" spans="3:16">
      <c r="C509" s="4"/>
      <c r="D509" s="4"/>
      <c r="H509" s="5"/>
      <c r="I509" s="5"/>
      <c r="J509" s="5"/>
      <c r="L509" s="6"/>
      <c r="M509" s="1"/>
      <c r="P509" s="2"/>
    </row>
    <row r="510" spans="3:16">
      <c r="C510" s="4"/>
      <c r="D510" s="4"/>
      <c r="H510" s="5"/>
      <c r="I510" s="5"/>
      <c r="J510" s="5"/>
      <c r="L510" s="6"/>
      <c r="M510" s="1"/>
      <c r="P510" s="2"/>
    </row>
    <row r="511" spans="3:16">
      <c r="C511" s="4"/>
      <c r="D511" s="4"/>
      <c r="H511" s="5"/>
      <c r="I511" s="5"/>
      <c r="J511" s="5"/>
      <c r="L511" s="6"/>
      <c r="M511" s="1"/>
      <c r="P511" s="2"/>
    </row>
    <row r="512" spans="3:16">
      <c r="C512" s="4"/>
      <c r="D512" s="4"/>
      <c r="H512" s="5"/>
      <c r="I512" s="5"/>
      <c r="J512" s="5"/>
      <c r="L512" s="6"/>
      <c r="M512" s="1"/>
      <c r="P512" s="2"/>
    </row>
    <row r="513" spans="3:16">
      <c r="C513" s="4"/>
      <c r="D513" s="4"/>
      <c r="H513" s="5"/>
      <c r="I513" s="5"/>
      <c r="J513" s="5"/>
      <c r="L513" s="6"/>
      <c r="M513" s="1"/>
      <c r="P513" s="2"/>
    </row>
    <row r="514" spans="3:16">
      <c r="C514" s="4"/>
      <c r="D514" s="4"/>
      <c r="H514" s="5"/>
      <c r="I514" s="5"/>
      <c r="J514" s="5"/>
      <c r="L514" s="6"/>
      <c r="M514" s="1"/>
      <c r="P514" s="2"/>
    </row>
    <row r="515" spans="3:16">
      <c r="C515" s="4"/>
      <c r="D515" s="4"/>
      <c r="H515" s="5"/>
      <c r="I515" s="5"/>
      <c r="J515" s="5"/>
      <c r="L515" s="6"/>
      <c r="M515" s="1"/>
      <c r="P515" s="2"/>
    </row>
    <row r="516" spans="3:16">
      <c r="C516" s="4"/>
      <c r="D516" s="4"/>
      <c r="H516" s="5"/>
      <c r="I516" s="5"/>
      <c r="J516" s="5"/>
      <c r="L516" s="6"/>
      <c r="M516" s="1"/>
      <c r="P516" s="2"/>
    </row>
    <row r="517" spans="3:16">
      <c r="C517" s="4"/>
      <c r="D517" s="4"/>
      <c r="H517" s="5"/>
      <c r="I517" s="5"/>
      <c r="J517" s="5"/>
      <c r="L517" s="6"/>
      <c r="M517" s="1"/>
      <c r="P517" s="2"/>
    </row>
    <row r="518" spans="3:16">
      <c r="C518" s="4"/>
      <c r="D518" s="4"/>
      <c r="H518" s="5"/>
      <c r="I518" s="5"/>
      <c r="J518" s="5"/>
      <c r="L518" s="6"/>
      <c r="M518" s="1"/>
      <c r="P518" s="2"/>
    </row>
    <row r="519" spans="3:16">
      <c r="C519" s="4"/>
      <c r="D519" s="4"/>
      <c r="H519" s="5"/>
      <c r="I519" s="5"/>
      <c r="J519" s="5"/>
      <c r="L519" s="6"/>
      <c r="M519" s="1"/>
      <c r="P519" s="2"/>
    </row>
    <row r="520" spans="3:16">
      <c r="C520" s="4"/>
      <c r="D520" s="4"/>
      <c r="H520" s="5"/>
      <c r="I520" s="5"/>
      <c r="J520" s="5"/>
      <c r="L520" s="6"/>
      <c r="M520" s="1"/>
      <c r="P520" s="2"/>
    </row>
    <row r="521" spans="3:16">
      <c r="C521" s="4"/>
      <c r="D521" s="4"/>
      <c r="H521" s="5"/>
      <c r="I521" s="5"/>
      <c r="J521" s="5"/>
      <c r="L521" s="6"/>
      <c r="M521" s="1"/>
      <c r="P521" s="2"/>
    </row>
    <row r="522" spans="3:16">
      <c r="C522" s="4"/>
      <c r="D522" s="4"/>
      <c r="H522" s="5"/>
      <c r="I522" s="5"/>
      <c r="J522" s="5"/>
      <c r="L522" s="6"/>
      <c r="M522" s="1"/>
      <c r="P522" s="2"/>
    </row>
    <row r="523" spans="3:16">
      <c r="C523" s="4"/>
      <c r="D523" s="4"/>
      <c r="H523" s="5"/>
      <c r="I523" s="5"/>
      <c r="J523" s="5"/>
      <c r="L523" s="6"/>
      <c r="M523" s="1"/>
      <c r="P523" s="2"/>
    </row>
    <row r="524" spans="3:16">
      <c r="C524" s="4"/>
      <c r="D524" s="4"/>
      <c r="H524" s="5"/>
      <c r="I524" s="5"/>
      <c r="J524" s="5"/>
      <c r="L524" s="6"/>
      <c r="M524" s="1"/>
      <c r="P524" s="2"/>
    </row>
    <row r="525" spans="3:16">
      <c r="C525" s="4"/>
      <c r="D525" s="4"/>
      <c r="H525" s="5"/>
      <c r="I525" s="5"/>
      <c r="J525" s="5"/>
      <c r="L525" s="6"/>
      <c r="M525" s="1"/>
      <c r="P525" s="2"/>
    </row>
    <row r="526" spans="3:16">
      <c r="C526" s="4"/>
      <c r="D526" s="4"/>
      <c r="H526" s="5"/>
      <c r="I526" s="5"/>
      <c r="J526" s="5"/>
      <c r="L526" s="6"/>
      <c r="M526" s="1"/>
      <c r="P526" s="2"/>
    </row>
    <row r="527" spans="3:16">
      <c r="C527" s="4"/>
      <c r="D527" s="4"/>
      <c r="H527" s="5"/>
      <c r="I527" s="5"/>
      <c r="J527" s="5"/>
      <c r="L527" s="6"/>
      <c r="M527" s="1"/>
      <c r="P527" s="2"/>
    </row>
    <row r="528" spans="3:16">
      <c r="C528" s="4"/>
      <c r="D528" s="4"/>
      <c r="H528" s="5"/>
      <c r="I528" s="5"/>
      <c r="J528" s="5"/>
      <c r="L528" s="6"/>
      <c r="M528" s="1"/>
      <c r="P528" s="2"/>
    </row>
    <row r="529" spans="3:16">
      <c r="C529" s="4"/>
      <c r="D529" s="4"/>
      <c r="H529" s="5"/>
      <c r="I529" s="5"/>
      <c r="J529" s="5"/>
      <c r="L529" s="6"/>
      <c r="M529" s="1"/>
      <c r="P529" s="2"/>
    </row>
    <row r="530" spans="3:16">
      <c r="C530" s="4"/>
      <c r="D530" s="4"/>
      <c r="H530" s="5"/>
      <c r="I530" s="5"/>
      <c r="J530" s="5"/>
      <c r="L530" s="6"/>
      <c r="M530" s="1"/>
      <c r="P530" s="2"/>
    </row>
    <row r="531" spans="3:16">
      <c r="C531" s="4"/>
      <c r="D531" s="4"/>
      <c r="H531" s="5"/>
      <c r="I531" s="5"/>
      <c r="J531" s="5"/>
      <c r="L531" s="6"/>
      <c r="M531" s="1"/>
      <c r="P531" s="2"/>
    </row>
    <row r="532" spans="3:16">
      <c r="C532" s="4"/>
      <c r="D532" s="4"/>
      <c r="H532" s="5"/>
      <c r="I532" s="5"/>
      <c r="J532" s="5"/>
      <c r="L532" s="6"/>
      <c r="M532" s="1"/>
      <c r="P532" s="2"/>
    </row>
    <row r="533" spans="3:16">
      <c r="C533" s="4"/>
      <c r="D533" s="4"/>
      <c r="H533" s="5"/>
      <c r="I533" s="5"/>
      <c r="J533" s="5"/>
      <c r="L533" s="6"/>
      <c r="M533" s="1"/>
      <c r="P533" s="2"/>
    </row>
    <row r="534" spans="3:16">
      <c r="C534" s="4"/>
      <c r="D534" s="4"/>
      <c r="H534" s="5"/>
      <c r="I534" s="5"/>
      <c r="J534" s="5"/>
      <c r="L534" s="6"/>
      <c r="M534" s="1"/>
      <c r="P534" s="2"/>
    </row>
    <row r="535" spans="3:16">
      <c r="C535" s="4"/>
      <c r="D535" s="4"/>
      <c r="H535" s="5"/>
      <c r="I535" s="5"/>
      <c r="J535" s="5"/>
      <c r="L535" s="6"/>
      <c r="M535" s="1"/>
      <c r="P535" s="2"/>
    </row>
    <row r="536" spans="3:16">
      <c r="C536" s="4"/>
      <c r="D536" s="4"/>
      <c r="H536" s="5"/>
      <c r="I536" s="5"/>
      <c r="J536" s="5"/>
      <c r="L536" s="6"/>
      <c r="M536" s="1"/>
      <c r="P536" s="2"/>
    </row>
    <row r="537" spans="3:16">
      <c r="C537" s="4"/>
      <c r="D537" s="4"/>
      <c r="H537" s="5"/>
      <c r="I537" s="5"/>
      <c r="J537" s="5"/>
      <c r="L537" s="6"/>
      <c r="M537" s="1"/>
      <c r="P537" s="2"/>
    </row>
    <row r="538" spans="3:16">
      <c r="C538" s="4"/>
      <c r="D538" s="4"/>
      <c r="H538" s="5"/>
      <c r="I538" s="5"/>
      <c r="J538" s="5"/>
      <c r="L538" s="6"/>
      <c r="M538" s="1"/>
      <c r="P538" s="2"/>
    </row>
    <row r="539" spans="3:16">
      <c r="C539" s="4"/>
      <c r="D539" s="4"/>
      <c r="H539" s="5"/>
      <c r="I539" s="5"/>
      <c r="J539" s="5"/>
      <c r="L539" s="6"/>
      <c r="M539" s="1"/>
      <c r="P539" s="2"/>
    </row>
    <row r="540" spans="3:16">
      <c r="C540" s="4"/>
      <c r="D540" s="4"/>
      <c r="H540" s="5"/>
      <c r="I540" s="5"/>
      <c r="J540" s="5"/>
      <c r="L540" s="6"/>
      <c r="M540" s="1"/>
      <c r="P540" s="2"/>
    </row>
    <row r="541" spans="3:16">
      <c r="C541" s="4"/>
      <c r="D541" s="4"/>
      <c r="H541" s="5"/>
      <c r="I541" s="5"/>
      <c r="J541" s="5"/>
      <c r="L541" s="6"/>
      <c r="M541" s="1"/>
      <c r="P541" s="2"/>
    </row>
    <row r="542" spans="3:16">
      <c r="C542" s="4"/>
      <c r="D542" s="4"/>
      <c r="H542" s="5"/>
      <c r="I542" s="5"/>
      <c r="J542" s="5"/>
      <c r="L542" s="6"/>
      <c r="M542" s="1"/>
      <c r="P542" s="2"/>
    </row>
    <row r="543" spans="3:16">
      <c r="C543" s="4"/>
      <c r="D543" s="4"/>
      <c r="H543" s="5"/>
      <c r="I543" s="5"/>
      <c r="J543" s="5"/>
      <c r="L543" s="6"/>
      <c r="M543" s="1"/>
      <c r="P543" s="2"/>
    </row>
    <row r="544" spans="3:16">
      <c r="C544" s="4"/>
      <c r="D544" s="4"/>
      <c r="H544" s="5"/>
      <c r="I544" s="5"/>
      <c r="J544" s="5"/>
      <c r="L544" s="6"/>
      <c r="M544" s="1"/>
      <c r="P544" s="2"/>
    </row>
    <row r="545" spans="3:16">
      <c r="C545" s="4"/>
      <c r="D545" s="4"/>
      <c r="H545" s="5"/>
      <c r="I545" s="5"/>
      <c r="J545" s="5"/>
      <c r="L545" s="6"/>
      <c r="M545" s="1"/>
      <c r="P545" s="2"/>
    </row>
    <row r="546" spans="3:16">
      <c r="C546" s="4"/>
      <c r="D546" s="4"/>
      <c r="H546" s="5"/>
      <c r="I546" s="5"/>
      <c r="J546" s="5"/>
      <c r="L546" s="6"/>
      <c r="M546" s="1"/>
      <c r="P546" s="2"/>
    </row>
    <row r="547" spans="3:16">
      <c r="C547" s="4"/>
      <c r="D547" s="4"/>
      <c r="H547" s="5"/>
      <c r="I547" s="5"/>
      <c r="J547" s="5"/>
      <c r="L547" s="6"/>
      <c r="M547" s="1"/>
      <c r="P547" s="2"/>
    </row>
    <row r="548" spans="3:16">
      <c r="C548" s="4"/>
      <c r="D548" s="4"/>
      <c r="H548" s="5"/>
      <c r="I548" s="5"/>
      <c r="J548" s="5"/>
      <c r="L548" s="6"/>
      <c r="M548" s="1"/>
      <c r="P548" s="2"/>
    </row>
    <row r="549" spans="3:16">
      <c r="C549" s="4"/>
      <c r="D549" s="4"/>
      <c r="H549" s="5"/>
      <c r="I549" s="5"/>
      <c r="J549" s="5"/>
      <c r="L549" s="6"/>
      <c r="M549" s="1"/>
      <c r="P549" s="2"/>
    </row>
    <row r="550" spans="3:16">
      <c r="C550" s="4"/>
      <c r="D550" s="4"/>
      <c r="H550" s="5"/>
      <c r="I550" s="5"/>
      <c r="J550" s="5"/>
      <c r="L550" s="6"/>
      <c r="M550" s="1"/>
      <c r="P550" s="2"/>
    </row>
    <row r="551" spans="3:16">
      <c r="C551" s="4"/>
      <c r="D551" s="4"/>
      <c r="H551" s="5"/>
      <c r="I551" s="5"/>
      <c r="J551" s="5"/>
      <c r="L551" s="6"/>
      <c r="M551" s="1"/>
      <c r="P551" s="2"/>
    </row>
    <row r="552" spans="3:16">
      <c r="C552" s="4"/>
      <c r="D552" s="4"/>
      <c r="H552" s="5"/>
      <c r="I552" s="5"/>
      <c r="J552" s="5"/>
      <c r="L552" s="6"/>
      <c r="M552" s="1"/>
      <c r="P552" s="2"/>
    </row>
    <row r="553" spans="3:16">
      <c r="C553" s="4"/>
      <c r="D553" s="4"/>
      <c r="H553" s="5"/>
      <c r="I553" s="5"/>
      <c r="J553" s="5"/>
      <c r="L553" s="6"/>
      <c r="M553" s="1"/>
      <c r="P553" s="2"/>
    </row>
    <row r="554" spans="3:16">
      <c r="C554" s="4"/>
      <c r="D554" s="4"/>
      <c r="H554" s="5"/>
      <c r="I554" s="5"/>
      <c r="J554" s="5"/>
      <c r="L554" s="6"/>
      <c r="M554" s="1"/>
      <c r="P554" s="2"/>
    </row>
    <row r="555" spans="3:16">
      <c r="C555" s="4"/>
      <c r="D555" s="4"/>
      <c r="H555" s="5"/>
      <c r="I555" s="5"/>
      <c r="J555" s="5"/>
      <c r="L555" s="6"/>
      <c r="M555" s="1"/>
      <c r="P555" s="2"/>
    </row>
    <row r="556" spans="3:16">
      <c r="C556" s="4"/>
      <c r="D556" s="4"/>
      <c r="H556" s="5"/>
      <c r="I556" s="5"/>
      <c r="J556" s="5"/>
      <c r="L556" s="6"/>
      <c r="M556" s="1"/>
      <c r="P556" s="2"/>
    </row>
    <row r="557" spans="3:16">
      <c r="C557" s="4"/>
      <c r="D557" s="4"/>
      <c r="H557" s="5"/>
      <c r="I557" s="5"/>
      <c r="J557" s="5"/>
      <c r="L557" s="6"/>
      <c r="M557" s="1"/>
      <c r="P557" s="2"/>
    </row>
    <row r="558" spans="3:16">
      <c r="C558" s="4"/>
      <c r="D558" s="4"/>
      <c r="H558" s="5"/>
      <c r="I558" s="5"/>
      <c r="J558" s="5"/>
      <c r="L558" s="6"/>
      <c r="M558" s="1"/>
      <c r="P558" s="2"/>
    </row>
    <row r="559" spans="3:16">
      <c r="C559" s="4"/>
      <c r="D559" s="4"/>
      <c r="H559" s="5"/>
      <c r="I559" s="5"/>
      <c r="J559" s="5"/>
      <c r="L559" s="6"/>
      <c r="M559" s="1"/>
      <c r="P559" s="2"/>
    </row>
    <row r="560" spans="3:16">
      <c r="C560" s="4"/>
      <c r="D560" s="4"/>
      <c r="H560" s="5"/>
      <c r="I560" s="5"/>
      <c r="J560" s="5"/>
      <c r="L560" s="6"/>
      <c r="M560" s="1"/>
      <c r="P560" s="2"/>
    </row>
    <row r="561" spans="3:16">
      <c r="C561" s="4"/>
      <c r="D561" s="4"/>
      <c r="H561" s="5"/>
      <c r="I561" s="5"/>
      <c r="J561" s="5"/>
      <c r="L561" s="6"/>
      <c r="M561" s="1"/>
      <c r="P561" s="2"/>
    </row>
    <row r="562" spans="3:16">
      <c r="C562" s="4"/>
      <c r="D562" s="4"/>
      <c r="H562" s="5"/>
      <c r="I562" s="5"/>
      <c r="J562" s="5"/>
      <c r="L562" s="6"/>
      <c r="M562" s="1"/>
      <c r="P562" s="2"/>
    </row>
    <row r="563" spans="3:16">
      <c r="C563" s="4"/>
      <c r="D563" s="4"/>
      <c r="H563" s="5"/>
      <c r="I563" s="5"/>
      <c r="J563" s="5"/>
      <c r="L563" s="6"/>
      <c r="M563" s="1"/>
      <c r="P563" s="2"/>
    </row>
    <row r="564" spans="3:16">
      <c r="C564" s="4"/>
      <c r="D564" s="4"/>
      <c r="H564" s="5"/>
      <c r="I564" s="5"/>
      <c r="J564" s="5"/>
      <c r="L564" s="6"/>
      <c r="M564" s="1"/>
      <c r="P564" s="2"/>
    </row>
    <row r="565" spans="3:16">
      <c r="C565" s="4"/>
      <c r="D565" s="4"/>
      <c r="H565" s="5"/>
      <c r="I565" s="5"/>
      <c r="J565" s="5"/>
      <c r="L565" s="6"/>
      <c r="M565" s="1"/>
      <c r="P565" s="2"/>
    </row>
    <row r="566" spans="3:16">
      <c r="C566" s="4"/>
      <c r="D566" s="4"/>
      <c r="H566" s="5"/>
      <c r="I566" s="5"/>
      <c r="J566" s="5"/>
      <c r="L566" s="6"/>
      <c r="M566" s="1"/>
      <c r="P566" s="2"/>
    </row>
    <row r="567" spans="3:16">
      <c r="C567" s="4"/>
      <c r="D567" s="4"/>
      <c r="H567" s="5"/>
      <c r="I567" s="5"/>
      <c r="J567" s="5"/>
      <c r="L567" s="6"/>
      <c r="M567" s="1"/>
      <c r="P567" s="2"/>
    </row>
    <row r="568" spans="3:16">
      <c r="C568" s="4"/>
      <c r="D568" s="4"/>
      <c r="H568" s="5"/>
      <c r="I568" s="5"/>
      <c r="J568" s="5"/>
      <c r="L568" s="6"/>
      <c r="M568" s="1"/>
      <c r="P568" s="2"/>
    </row>
    <row r="569" spans="3:16">
      <c r="C569" s="4"/>
      <c r="D569" s="4"/>
      <c r="H569" s="5"/>
      <c r="I569" s="5"/>
      <c r="J569" s="5"/>
      <c r="L569" s="6"/>
      <c r="M569" s="1"/>
      <c r="P569" s="2"/>
    </row>
    <row r="570" spans="3:16">
      <c r="C570" s="4"/>
      <c r="D570" s="4"/>
      <c r="H570" s="5"/>
      <c r="I570" s="5"/>
      <c r="J570" s="5"/>
      <c r="L570" s="6"/>
      <c r="M570" s="1"/>
      <c r="P570" s="2"/>
    </row>
    <row r="571" spans="3:16">
      <c r="C571" s="4"/>
      <c r="D571" s="4"/>
      <c r="H571" s="5"/>
      <c r="I571" s="5"/>
      <c r="J571" s="5"/>
      <c r="L571" s="6"/>
      <c r="M571" s="1"/>
      <c r="P571" s="2"/>
    </row>
    <row r="572" spans="3:16">
      <c r="C572" s="4"/>
      <c r="D572" s="4"/>
      <c r="H572" s="5"/>
      <c r="I572" s="5"/>
      <c r="J572" s="5"/>
      <c r="L572" s="6"/>
      <c r="M572" s="1"/>
      <c r="P572" s="2"/>
    </row>
    <row r="573" spans="3:16">
      <c r="C573" s="4"/>
      <c r="D573" s="4"/>
      <c r="H573" s="5"/>
      <c r="I573" s="5"/>
      <c r="J573" s="5"/>
      <c r="L573" s="6"/>
      <c r="M573" s="1"/>
      <c r="P573" s="2"/>
    </row>
    <row r="574" spans="3:16">
      <c r="C574" s="4"/>
      <c r="D574" s="4"/>
      <c r="H574" s="5"/>
      <c r="I574" s="5"/>
      <c r="J574" s="5"/>
      <c r="L574" s="6"/>
      <c r="M574" s="1"/>
      <c r="P574" s="2"/>
    </row>
    <row r="575" spans="3:16">
      <c r="C575" s="4"/>
      <c r="D575" s="4"/>
      <c r="H575" s="5"/>
      <c r="I575" s="5"/>
      <c r="J575" s="5"/>
      <c r="L575" s="6"/>
      <c r="M575" s="1"/>
      <c r="P575" s="2"/>
    </row>
    <row r="576" spans="3:16">
      <c r="C576" s="4"/>
      <c r="D576" s="4"/>
      <c r="H576" s="5"/>
      <c r="I576" s="5"/>
      <c r="J576" s="5"/>
      <c r="L576" s="6"/>
      <c r="M576" s="1"/>
      <c r="P576" s="2"/>
    </row>
    <row r="577" spans="3:16">
      <c r="C577" s="4"/>
      <c r="D577" s="4"/>
      <c r="H577" s="5"/>
      <c r="I577" s="5"/>
      <c r="J577" s="5"/>
      <c r="L577" s="6"/>
      <c r="M577" s="1"/>
      <c r="P577" s="2"/>
    </row>
    <row r="578" spans="3:16">
      <c r="C578" s="4"/>
      <c r="D578" s="4"/>
      <c r="H578" s="5"/>
      <c r="I578" s="5"/>
      <c r="J578" s="5"/>
      <c r="L578" s="6"/>
      <c r="M578" s="1"/>
      <c r="P578" s="2"/>
    </row>
    <row r="579" spans="3:16">
      <c r="C579" s="4"/>
      <c r="D579" s="4"/>
      <c r="H579" s="5"/>
      <c r="I579" s="5"/>
      <c r="J579" s="5"/>
      <c r="L579" s="6"/>
      <c r="M579" s="1"/>
      <c r="P579" s="2"/>
    </row>
    <row r="580" spans="3:16">
      <c r="C580" s="4"/>
      <c r="D580" s="4"/>
      <c r="H580" s="5"/>
      <c r="I580" s="5"/>
      <c r="J580" s="5"/>
      <c r="L580" s="6"/>
      <c r="M580" s="1"/>
      <c r="P580" s="2"/>
    </row>
    <row r="581" spans="3:16">
      <c r="C581" s="4"/>
      <c r="D581" s="4"/>
      <c r="H581" s="5"/>
      <c r="I581" s="5"/>
      <c r="J581" s="5"/>
      <c r="L581" s="6"/>
      <c r="M581" s="1"/>
      <c r="P581" s="2"/>
    </row>
    <row r="582" spans="3:16">
      <c r="C582" s="4"/>
      <c r="D582" s="4"/>
      <c r="H582" s="5"/>
      <c r="I582" s="5"/>
      <c r="J582" s="5"/>
      <c r="L582" s="6"/>
      <c r="M582" s="1"/>
      <c r="P582" s="2"/>
    </row>
    <row r="583" spans="3:16">
      <c r="C583" s="4"/>
      <c r="D583" s="4"/>
      <c r="H583" s="5"/>
      <c r="I583" s="5"/>
      <c r="J583" s="5"/>
      <c r="L583" s="6"/>
      <c r="M583" s="1"/>
      <c r="P583" s="2"/>
    </row>
    <row r="584" spans="3:16">
      <c r="C584" s="4"/>
      <c r="D584" s="4"/>
      <c r="H584" s="5"/>
      <c r="I584" s="5"/>
      <c r="J584" s="5"/>
      <c r="L584" s="6"/>
      <c r="M584" s="1"/>
      <c r="P584" s="2"/>
    </row>
    <row r="585" spans="3:16">
      <c r="C585" s="4"/>
      <c r="D585" s="4"/>
      <c r="H585" s="5"/>
      <c r="I585" s="5"/>
      <c r="J585" s="5"/>
      <c r="L585" s="6"/>
      <c r="M585" s="1"/>
      <c r="P585" s="2"/>
    </row>
    <row r="586" spans="3:16">
      <c r="C586" s="4"/>
      <c r="D586" s="4"/>
      <c r="H586" s="5"/>
      <c r="I586" s="5"/>
      <c r="J586" s="5"/>
      <c r="L586" s="6"/>
      <c r="M586" s="1"/>
      <c r="P586" s="2"/>
    </row>
    <row r="587" spans="3:16">
      <c r="C587" s="4"/>
      <c r="D587" s="4"/>
      <c r="H587" s="5"/>
      <c r="I587" s="5"/>
      <c r="J587" s="5"/>
      <c r="L587" s="6"/>
      <c r="M587" s="1"/>
      <c r="P587" s="2"/>
    </row>
    <row r="588" spans="3:16">
      <c r="C588" s="4"/>
      <c r="D588" s="4"/>
      <c r="H588" s="5"/>
      <c r="I588" s="5"/>
      <c r="J588" s="5"/>
      <c r="L588" s="6"/>
      <c r="M588" s="1"/>
      <c r="P588" s="2"/>
    </row>
    <row r="589" spans="3:16">
      <c r="C589" s="4"/>
      <c r="D589" s="4"/>
      <c r="H589" s="5"/>
      <c r="I589" s="5"/>
      <c r="J589" s="5"/>
      <c r="L589" s="6"/>
      <c r="M589" s="1"/>
      <c r="P589" s="2"/>
    </row>
    <row r="590" spans="3:16">
      <c r="C590" s="4"/>
      <c r="D590" s="4"/>
      <c r="H590" s="5"/>
      <c r="I590" s="5"/>
      <c r="J590" s="5"/>
      <c r="L590" s="6"/>
      <c r="M590" s="1"/>
      <c r="P590" s="2"/>
    </row>
    <row r="591" spans="3:16">
      <c r="C591" s="4"/>
      <c r="D591" s="4"/>
      <c r="H591" s="5"/>
      <c r="I591" s="5"/>
      <c r="J591" s="5"/>
      <c r="L591" s="6"/>
      <c r="M591" s="1"/>
      <c r="P591" s="2"/>
    </row>
    <row r="592" spans="3:16">
      <c r="C592" s="4"/>
      <c r="D592" s="4"/>
      <c r="H592" s="5"/>
      <c r="I592" s="5"/>
      <c r="J592" s="5"/>
      <c r="L592" s="6"/>
      <c r="M592" s="1"/>
      <c r="P592" s="2"/>
    </row>
    <row r="593" spans="3:16">
      <c r="C593" s="4"/>
      <c r="D593" s="4"/>
      <c r="H593" s="5"/>
      <c r="I593" s="5"/>
      <c r="J593" s="5"/>
      <c r="L593" s="6"/>
      <c r="M593" s="1"/>
      <c r="P593" s="2"/>
    </row>
    <row r="594" spans="3:16">
      <c r="C594" s="4"/>
      <c r="D594" s="4"/>
      <c r="H594" s="5"/>
      <c r="I594" s="5"/>
      <c r="J594" s="5"/>
      <c r="L594" s="6"/>
      <c r="M594" s="1"/>
      <c r="P594" s="2"/>
    </row>
    <row r="595" spans="3:16">
      <c r="C595" s="4"/>
      <c r="D595" s="4"/>
      <c r="H595" s="5"/>
      <c r="I595" s="5"/>
      <c r="J595" s="5"/>
      <c r="L595" s="6"/>
      <c r="M595" s="1"/>
      <c r="P595" s="2"/>
    </row>
    <row r="596" spans="3:16">
      <c r="C596" s="4"/>
      <c r="D596" s="4"/>
      <c r="H596" s="5"/>
      <c r="I596" s="5"/>
      <c r="J596" s="5"/>
      <c r="L596" s="6"/>
      <c r="M596" s="1"/>
      <c r="P596" s="2"/>
    </row>
    <row r="597" spans="3:16">
      <c r="C597" s="4"/>
      <c r="D597" s="4"/>
      <c r="H597" s="5"/>
      <c r="I597" s="5"/>
      <c r="J597" s="5"/>
      <c r="L597" s="6"/>
      <c r="M597" s="1"/>
      <c r="P597" s="2"/>
    </row>
    <row r="598" spans="3:16">
      <c r="C598" s="4"/>
      <c r="D598" s="4"/>
      <c r="H598" s="5"/>
      <c r="I598" s="5"/>
      <c r="J598" s="5"/>
      <c r="L598" s="6"/>
      <c r="M598" s="1"/>
      <c r="P598" s="2"/>
    </row>
    <row r="599" spans="3:16">
      <c r="C599" s="4"/>
      <c r="D599" s="4"/>
      <c r="H599" s="5"/>
      <c r="I599" s="5"/>
      <c r="J599" s="5"/>
      <c r="L599" s="6"/>
      <c r="M599" s="1"/>
      <c r="P599" s="2"/>
    </row>
    <row r="600" spans="3:16">
      <c r="C600" s="4"/>
      <c r="D600" s="4"/>
      <c r="H600" s="5"/>
      <c r="I600" s="5"/>
      <c r="J600" s="5"/>
      <c r="L600" s="6"/>
      <c r="M600" s="1"/>
      <c r="P600" s="2"/>
    </row>
    <row r="601" spans="3:16">
      <c r="C601" s="4"/>
      <c r="D601" s="4"/>
      <c r="H601" s="5"/>
      <c r="I601" s="5"/>
      <c r="J601" s="5"/>
      <c r="L601" s="6"/>
      <c r="M601" s="1"/>
      <c r="P601" s="2"/>
    </row>
    <row r="602" spans="3:16">
      <c r="C602" s="4"/>
      <c r="D602" s="4"/>
      <c r="H602" s="5"/>
      <c r="I602" s="5"/>
      <c r="J602" s="5"/>
      <c r="L602" s="6"/>
      <c r="M602" s="1"/>
      <c r="P602" s="2"/>
    </row>
    <row r="603" spans="3:16">
      <c r="C603" s="4"/>
      <c r="D603" s="4"/>
      <c r="H603" s="5"/>
      <c r="I603" s="5"/>
      <c r="J603" s="5"/>
      <c r="L603" s="6"/>
      <c r="M603" s="1"/>
      <c r="P603" s="2"/>
    </row>
    <row r="604" spans="3:16">
      <c r="C604" s="4"/>
      <c r="D604" s="4"/>
      <c r="H604" s="5"/>
      <c r="I604" s="5"/>
      <c r="J604" s="5"/>
      <c r="L604" s="6"/>
      <c r="M604" s="1"/>
      <c r="P604" s="2"/>
    </row>
    <row r="605" spans="3:16">
      <c r="C605" s="4"/>
      <c r="D605" s="4"/>
      <c r="H605" s="5"/>
      <c r="I605" s="5"/>
      <c r="J605" s="5"/>
      <c r="L605" s="6"/>
      <c r="M605" s="1"/>
      <c r="P605" s="2"/>
    </row>
    <row r="606" spans="3:16">
      <c r="C606" s="4"/>
      <c r="D606" s="4"/>
      <c r="H606" s="5"/>
      <c r="I606" s="5"/>
      <c r="J606" s="5"/>
      <c r="L606" s="6"/>
      <c r="M606" s="1"/>
      <c r="P606" s="2"/>
    </row>
    <row r="607" spans="3:16">
      <c r="C607" s="4"/>
      <c r="D607" s="4"/>
      <c r="H607" s="5"/>
      <c r="I607" s="5"/>
      <c r="J607" s="5"/>
      <c r="L607" s="6"/>
      <c r="M607" s="1"/>
      <c r="P607" s="2"/>
    </row>
    <row r="608" spans="3:16">
      <c r="C608" s="4"/>
      <c r="D608" s="4"/>
      <c r="H608" s="5"/>
      <c r="I608" s="5"/>
      <c r="J608" s="5"/>
      <c r="L608" s="6"/>
      <c r="M608" s="1"/>
      <c r="P608" s="2"/>
    </row>
    <row r="609" spans="3:16">
      <c r="C609" s="4"/>
      <c r="D609" s="4"/>
      <c r="H609" s="5"/>
      <c r="I609" s="5"/>
      <c r="J609" s="5"/>
      <c r="L609" s="6"/>
      <c r="M609" s="1"/>
      <c r="P609" s="2"/>
    </row>
    <row r="610" spans="3:16">
      <c r="C610" s="4"/>
      <c r="D610" s="4"/>
      <c r="H610" s="5"/>
      <c r="I610" s="5"/>
      <c r="J610" s="5"/>
      <c r="L610" s="6"/>
      <c r="M610" s="1"/>
      <c r="P610" s="2"/>
    </row>
    <row r="611" spans="3:16">
      <c r="C611" s="4"/>
      <c r="D611" s="4"/>
      <c r="H611" s="5"/>
      <c r="I611" s="5"/>
      <c r="J611" s="5"/>
      <c r="L611" s="6"/>
      <c r="M611" s="1"/>
      <c r="P611" s="2"/>
    </row>
    <row r="612" spans="3:16">
      <c r="C612" s="4"/>
      <c r="D612" s="4"/>
      <c r="H612" s="5"/>
      <c r="I612" s="5"/>
      <c r="J612" s="5"/>
      <c r="L612" s="6"/>
      <c r="M612" s="1"/>
      <c r="P612" s="2"/>
    </row>
    <row r="613" spans="3:16">
      <c r="C613" s="4"/>
      <c r="D613" s="4"/>
      <c r="H613" s="5"/>
      <c r="I613" s="5"/>
      <c r="J613" s="5"/>
      <c r="L613" s="6"/>
      <c r="M613" s="1"/>
      <c r="P613" s="2"/>
    </row>
    <row r="614" spans="3:16">
      <c r="C614" s="4"/>
      <c r="D614" s="4"/>
      <c r="H614" s="5"/>
      <c r="I614" s="5"/>
      <c r="J614" s="5"/>
      <c r="L614" s="6"/>
      <c r="M614" s="1"/>
      <c r="P614" s="2"/>
    </row>
    <row r="615" spans="3:16">
      <c r="C615" s="4"/>
      <c r="D615" s="4"/>
      <c r="H615" s="5"/>
      <c r="I615" s="5"/>
      <c r="J615" s="5"/>
      <c r="L615" s="6"/>
      <c r="M615" s="1"/>
      <c r="P615" s="2"/>
    </row>
    <row r="616" spans="3:16">
      <c r="C616" s="4"/>
      <c r="D616" s="4"/>
      <c r="H616" s="5"/>
      <c r="I616" s="5"/>
      <c r="J616" s="5"/>
      <c r="L616" s="6"/>
      <c r="M616" s="1"/>
      <c r="P616" s="2"/>
    </row>
    <row r="617" spans="3:16">
      <c r="C617" s="4"/>
      <c r="D617" s="4"/>
      <c r="H617" s="5"/>
      <c r="I617" s="5"/>
      <c r="J617" s="5"/>
      <c r="L617" s="6"/>
      <c r="M617" s="1"/>
      <c r="P617" s="2"/>
    </row>
    <row r="618" spans="3:16">
      <c r="C618" s="4"/>
      <c r="D618" s="4"/>
      <c r="H618" s="5"/>
      <c r="I618" s="5"/>
      <c r="J618" s="5"/>
      <c r="L618" s="6"/>
      <c r="M618" s="1"/>
      <c r="P618" s="2"/>
    </row>
    <row r="619" spans="3:16">
      <c r="C619" s="4"/>
      <c r="D619" s="4"/>
      <c r="H619" s="5"/>
      <c r="I619" s="5"/>
      <c r="J619" s="5"/>
      <c r="L619" s="6"/>
      <c r="M619" s="1"/>
      <c r="P619" s="2"/>
    </row>
    <row r="620" spans="3:16">
      <c r="C620" s="4"/>
      <c r="D620" s="4"/>
      <c r="H620" s="5"/>
      <c r="I620" s="5"/>
      <c r="J620" s="5"/>
      <c r="L620" s="6"/>
      <c r="M620" s="1"/>
      <c r="P620" s="2"/>
    </row>
    <row r="621" spans="3:16">
      <c r="C621" s="4"/>
      <c r="D621" s="4"/>
      <c r="H621" s="5"/>
      <c r="I621" s="5"/>
      <c r="J621" s="5"/>
      <c r="L621" s="6"/>
      <c r="M621" s="1"/>
      <c r="P621" s="2"/>
    </row>
    <row r="622" spans="3:16">
      <c r="C622" s="4"/>
      <c r="D622" s="4"/>
      <c r="H622" s="5"/>
      <c r="I622" s="5"/>
      <c r="J622" s="5"/>
      <c r="L622" s="6"/>
      <c r="M622" s="1"/>
      <c r="P622" s="2"/>
    </row>
    <row r="623" spans="3:16">
      <c r="C623" s="4"/>
      <c r="D623" s="4"/>
      <c r="H623" s="5"/>
      <c r="I623" s="5"/>
      <c r="J623" s="5"/>
      <c r="L623" s="6"/>
      <c r="M623" s="1"/>
      <c r="P623" s="2"/>
    </row>
    <row r="624" spans="3:16">
      <c r="C624" s="4"/>
      <c r="D624" s="4"/>
      <c r="H624" s="5"/>
      <c r="I624" s="5"/>
      <c r="J624" s="5"/>
      <c r="L624" s="6"/>
      <c r="M624" s="1"/>
      <c r="P624" s="2"/>
    </row>
    <row r="625" spans="3:16">
      <c r="C625" s="4"/>
      <c r="D625" s="4"/>
      <c r="H625" s="5"/>
      <c r="I625" s="5"/>
      <c r="J625" s="5"/>
      <c r="L625" s="6"/>
      <c r="M625" s="1"/>
      <c r="P625" s="2"/>
    </row>
    <row r="626" spans="3:16">
      <c r="C626" s="4"/>
      <c r="D626" s="4"/>
      <c r="H626" s="5"/>
      <c r="I626" s="5"/>
      <c r="J626" s="5"/>
      <c r="L626" s="6"/>
      <c r="M626" s="1"/>
      <c r="P626" s="2"/>
    </row>
    <row r="627" spans="3:16">
      <c r="C627" s="4"/>
      <c r="D627" s="4"/>
      <c r="H627" s="5"/>
      <c r="I627" s="5"/>
      <c r="J627" s="5"/>
      <c r="L627" s="6"/>
      <c r="M627" s="1"/>
      <c r="P627" s="2"/>
    </row>
    <row r="628" spans="3:16">
      <c r="C628" s="4"/>
      <c r="D628" s="4"/>
      <c r="H628" s="5"/>
      <c r="I628" s="5"/>
      <c r="J628" s="5"/>
      <c r="L628" s="6"/>
      <c r="M628" s="1"/>
      <c r="P628" s="2"/>
    </row>
    <row r="629" spans="3:16">
      <c r="C629" s="4"/>
      <c r="D629" s="4"/>
      <c r="H629" s="5"/>
      <c r="I629" s="5"/>
      <c r="J629" s="5"/>
      <c r="L629" s="6"/>
      <c r="M629" s="1"/>
      <c r="P629" s="2"/>
    </row>
    <row r="630" spans="3:16">
      <c r="C630" s="4"/>
      <c r="D630" s="4"/>
      <c r="H630" s="5"/>
      <c r="I630" s="5"/>
      <c r="J630" s="5"/>
      <c r="L630" s="6"/>
      <c r="M630" s="1"/>
      <c r="P630" s="2"/>
    </row>
    <row r="631" spans="3:16">
      <c r="C631" s="4"/>
      <c r="D631" s="4"/>
      <c r="H631" s="5"/>
      <c r="I631" s="5"/>
      <c r="J631" s="5"/>
      <c r="L631" s="6"/>
      <c r="M631" s="1"/>
      <c r="P631" s="2"/>
    </row>
    <row r="632" spans="3:16">
      <c r="C632" s="4"/>
      <c r="D632" s="4"/>
      <c r="H632" s="5"/>
      <c r="I632" s="5"/>
      <c r="J632" s="5"/>
      <c r="L632" s="6"/>
      <c r="M632" s="1"/>
      <c r="P632" s="2"/>
    </row>
    <row r="633" spans="3:16">
      <c r="C633" s="4"/>
      <c r="D633" s="4"/>
      <c r="H633" s="5"/>
      <c r="I633" s="5"/>
      <c r="J633" s="5"/>
      <c r="L633" s="6"/>
      <c r="M633" s="1"/>
      <c r="P633" s="2"/>
    </row>
    <row r="634" spans="3:16">
      <c r="C634" s="4"/>
      <c r="D634" s="4"/>
      <c r="H634" s="5"/>
      <c r="I634" s="5"/>
      <c r="J634" s="5"/>
      <c r="L634" s="6"/>
      <c r="M634" s="1"/>
      <c r="P634" s="2"/>
    </row>
    <row r="635" spans="3:16">
      <c r="C635" s="4"/>
      <c r="D635" s="4"/>
      <c r="H635" s="5"/>
      <c r="I635" s="5"/>
      <c r="J635" s="5"/>
      <c r="L635" s="6"/>
      <c r="M635" s="1"/>
      <c r="P635" s="2"/>
    </row>
    <row r="636" spans="3:16">
      <c r="C636" s="4"/>
      <c r="D636" s="4"/>
      <c r="H636" s="5"/>
      <c r="I636" s="5"/>
      <c r="J636" s="5"/>
      <c r="L636" s="6"/>
      <c r="M636" s="1"/>
      <c r="P636" s="2"/>
    </row>
    <row r="637" spans="3:16">
      <c r="C637" s="4"/>
      <c r="D637" s="4"/>
      <c r="H637" s="5"/>
      <c r="I637" s="5"/>
      <c r="J637" s="5"/>
      <c r="L637" s="6"/>
      <c r="M637" s="1"/>
      <c r="P637" s="2"/>
    </row>
    <row r="638" spans="3:16">
      <c r="C638" s="4"/>
      <c r="D638" s="4"/>
      <c r="H638" s="5"/>
      <c r="I638" s="5"/>
      <c r="J638" s="5"/>
      <c r="L638" s="6"/>
      <c r="M638" s="1"/>
      <c r="P638" s="2"/>
    </row>
    <row r="639" spans="3:16">
      <c r="C639" s="4"/>
      <c r="D639" s="4"/>
      <c r="H639" s="5"/>
      <c r="I639" s="5"/>
      <c r="J639" s="5"/>
      <c r="L639" s="6"/>
      <c r="M639" s="1"/>
      <c r="P639" s="2"/>
    </row>
    <row r="640" spans="3:16">
      <c r="C640" s="4"/>
      <c r="D640" s="4"/>
      <c r="H640" s="5"/>
      <c r="I640" s="5"/>
      <c r="J640" s="5"/>
      <c r="L640" s="6"/>
      <c r="M640" s="1"/>
      <c r="P640" s="2"/>
    </row>
    <row r="641" spans="3:16">
      <c r="C641" s="4"/>
      <c r="D641" s="4"/>
      <c r="H641" s="5"/>
      <c r="I641" s="5"/>
      <c r="J641" s="5"/>
      <c r="L641" s="6"/>
      <c r="M641" s="1"/>
      <c r="P641" s="2"/>
    </row>
    <row r="642" spans="3:16">
      <c r="C642" s="4"/>
      <c r="D642" s="4"/>
      <c r="H642" s="5"/>
      <c r="I642" s="5"/>
      <c r="J642" s="5"/>
      <c r="L642" s="6"/>
      <c r="M642" s="1"/>
      <c r="P642" s="2"/>
    </row>
    <row r="643" spans="3:16">
      <c r="C643" s="4"/>
      <c r="D643" s="4"/>
      <c r="H643" s="5"/>
      <c r="I643" s="5"/>
      <c r="J643" s="5"/>
      <c r="L643" s="6"/>
      <c r="M643" s="1"/>
      <c r="P643" s="2"/>
    </row>
    <row r="644" spans="3:16">
      <c r="C644" s="4"/>
      <c r="D644" s="4"/>
      <c r="H644" s="5"/>
      <c r="I644" s="5"/>
      <c r="J644" s="5"/>
      <c r="L644" s="6"/>
      <c r="M644" s="1"/>
      <c r="P644" s="2"/>
    </row>
    <row r="645" spans="3:16">
      <c r="C645" s="4"/>
      <c r="D645" s="4"/>
      <c r="H645" s="5"/>
      <c r="I645" s="5"/>
      <c r="J645" s="5"/>
      <c r="L645" s="6"/>
      <c r="M645" s="1"/>
      <c r="P645" s="2"/>
    </row>
    <row r="646" spans="3:16">
      <c r="C646" s="4"/>
      <c r="D646" s="4"/>
      <c r="H646" s="5"/>
      <c r="I646" s="5"/>
      <c r="J646" s="5"/>
      <c r="L646" s="6"/>
      <c r="M646" s="1"/>
      <c r="P646" s="2"/>
    </row>
    <row r="647" spans="3:16">
      <c r="C647" s="4"/>
      <c r="D647" s="4"/>
      <c r="H647" s="5"/>
      <c r="I647" s="5"/>
      <c r="J647" s="5"/>
      <c r="L647" s="6"/>
      <c r="M647" s="1"/>
      <c r="P647" s="2"/>
    </row>
    <row r="648" spans="3:16">
      <c r="C648" s="4"/>
      <c r="D648" s="4"/>
      <c r="H648" s="5"/>
      <c r="I648" s="5"/>
      <c r="J648" s="5"/>
      <c r="L648" s="6"/>
      <c r="M648" s="1"/>
      <c r="P648" s="2"/>
    </row>
    <row r="649" spans="3:16">
      <c r="C649" s="4"/>
      <c r="D649" s="4"/>
      <c r="H649" s="5"/>
      <c r="I649" s="5"/>
      <c r="J649" s="5"/>
      <c r="L649" s="6"/>
      <c r="M649" s="1"/>
      <c r="P649" s="2"/>
    </row>
    <row r="650" spans="3:16">
      <c r="C650" s="4"/>
      <c r="D650" s="4"/>
      <c r="H650" s="5"/>
      <c r="I650" s="5"/>
      <c r="J650" s="5"/>
      <c r="L650" s="6"/>
      <c r="M650" s="1"/>
      <c r="P650" s="2"/>
    </row>
    <row r="651" spans="3:16">
      <c r="C651" s="4"/>
      <c r="D651" s="4"/>
      <c r="H651" s="5"/>
      <c r="I651" s="5"/>
      <c r="J651" s="5"/>
      <c r="L651" s="6"/>
      <c r="M651" s="1"/>
      <c r="P651" s="2"/>
    </row>
    <row r="652" spans="3:16">
      <c r="C652" s="4"/>
      <c r="D652" s="4"/>
      <c r="H652" s="5"/>
      <c r="I652" s="5"/>
      <c r="J652" s="5"/>
      <c r="L652" s="6"/>
      <c r="M652" s="1"/>
      <c r="P652" s="2"/>
    </row>
    <row r="653" spans="3:16">
      <c r="C653" s="4"/>
      <c r="D653" s="4"/>
      <c r="H653" s="5"/>
      <c r="I653" s="5"/>
      <c r="J653" s="5"/>
      <c r="L653" s="6"/>
      <c r="M653" s="1"/>
      <c r="P653" s="2"/>
    </row>
    <row r="654" spans="3:16">
      <c r="C654" s="4"/>
      <c r="D654" s="4"/>
      <c r="H654" s="5"/>
      <c r="I654" s="5"/>
      <c r="J654" s="5"/>
      <c r="L654" s="6"/>
      <c r="M654" s="1"/>
      <c r="P654" s="2"/>
    </row>
    <row r="655" spans="3:16">
      <c r="C655" s="4"/>
      <c r="D655" s="4"/>
      <c r="H655" s="5"/>
      <c r="I655" s="5"/>
      <c r="J655" s="5"/>
      <c r="L655" s="6"/>
      <c r="M655" s="1"/>
      <c r="P655" s="2"/>
    </row>
    <row r="656" spans="3:16">
      <c r="C656" s="4"/>
      <c r="D656" s="4"/>
      <c r="H656" s="5"/>
      <c r="I656" s="5"/>
      <c r="J656" s="5"/>
      <c r="L656" s="6"/>
      <c r="M656" s="1"/>
      <c r="P656" s="2"/>
    </row>
    <row r="657" spans="3:16">
      <c r="C657" s="4"/>
      <c r="D657" s="4"/>
      <c r="H657" s="5"/>
      <c r="I657" s="5"/>
      <c r="J657" s="5"/>
      <c r="L657" s="6"/>
      <c r="M657" s="1"/>
      <c r="P657" s="2"/>
    </row>
    <row r="658" spans="3:16">
      <c r="C658" s="4"/>
      <c r="D658" s="4"/>
      <c r="H658" s="5"/>
      <c r="I658" s="5"/>
      <c r="J658" s="5"/>
      <c r="L658" s="6"/>
      <c r="M658" s="1"/>
      <c r="P658" s="2"/>
    </row>
    <row r="659" spans="3:16">
      <c r="C659" s="4"/>
      <c r="D659" s="4"/>
      <c r="H659" s="5"/>
      <c r="I659" s="5"/>
      <c r="J659" s="5"/>
      <c r="L659" s="6"/>
      <c r="M659" s="1"/>
      <c r="P659" s="2"/>
    </row>
    <row r="660" spans="3:16">
      <c r="C660" s="4"/>
      <c r="D660" s="4"/>
      <c r="H660" s="5"/>
      <c r="I660" s="5"/>
      <c r="J660" s="5"/>
      <c r="L660" s="6"/>
      <c r="M660" s="1"/>
      <c r="P660" s="2"/>
    </row>
    <row r="661" spans="3:16">
      <c r="C661" s="4"/>
      <c r="D661" s="4"/>
      <c r="H661" s="5"/>
      <c r="I661" s="5"/>
      <c r="J661" s="5"/>
      <c r="L661" s="6"/>
      <c r="M661" s="1"/>
      <c r="P661" s="2"/>
    </row>
    <row r="662" spans="3:16">
      <c r="C662" s="4"/>
      <c r="D662" s="4"/>
      <c r="H662" s="5"/>
      <c r="I662" s="5"/>
      <c r="J662" s="5"/>
      <c r="L662" s="6"/>
      <c r="M662" s="1"/>
      <c r="P662" s="2"/>
    </row>
    <row r="663" spans="3:16">
      <c r="C663" s="4"/>
      <c r="D663" s="4"/>
      <c r="H663" s="5"/>
      <c r="I663" s="5"/>
      <c r="J663" s="5"/>
      <c r="L663" s="6"/>
      <c r="M663" s="1"/>
      <c r="P663" s="2"/>
    </row>
    <row r="664" spans="3:16">
      <c r="C664" s="4"/>
      <c r="D664" s="4"/>
      <c r="H664" s="5"/>
      <c r="I664" s="5"/>
      <c r="J664" s="5"/>
      <c r="L664" s="6"/>
      <c r="M664" s="1"/>
      <c r="P664" s="2"/>
    </row>
    <row r="665" spans="3:16">
      <c r="C665" s="4"/>
      <c r="D665" s="4"/>
      <c r="H665" s="5"/>
      <c r="I665" s="5"/>
      <c r="J665" s="5"/>
      <c r="L665" s="6"/>
      <c r="M665" s="1"/>
      <c r="P665" s="2"/>
    </row>
    <row r="666" spans="3:16">
      <c r="C666" s="4"/>
      <c r="D666" s="4"/>
      <c r="H666" s="5"/>
      <c r="I666" s="5"/>
      <c r="J666" s="5"/>
      <c r="L666" s="6"/>
      <c r="M666" s="1"/>
      <c r="P666" s="2"/>
    </row>
    <row r="667" spans="3:16">
      <c r="C667" s="4"/>
      <c r="D667" s="4"/>
      <c r="H667" s="5"/>
      <c r="I667" s="5"/>
      <c r="J667" s="5"/>
      <c r="L667" s="6"/>
      <c r="M667" s="1"/>
      <c r="P667" s="2"/>
    </row>
    <row r="668" spans="3:16">
      <c r="C668" s="4"/>
      <c r="D668" s="4"/>
      <c r="H668" s="5"/>
      <c r="I668" s="5"/>
      <c r="J668" s="5"/>
      <c r="L668" s="6"/>
      <c r="M668" s="1"/>
      <c r="P668" s="2"/>
    </row>
    <row r="669" spans="3:16">
      <c r="C669" s="4"/>
      <c r="D669" s="4"/>
      <c r="H669" s="5"/>
      <c r="I669" s="5"/>
      <c r="J669" s="5"/>
      <c r="L669" s="6"/>
      <c r="M669" s="1"/>
      <c r="P669" s="2"/>
    </row>
    <row r="670" spans="3:16">
      <c r="C670" s="4"/>
      <c r="D670" s="4"/>
      <c r="H670" s="5"/>
      <c r="I670" s="5"/>
      <c r="J670" s="5"/>
      <c r="L670" s="6"/>
      <c r="M670" s="1"/>
      <c r="P670" s="2"/>
    </row>
    <row r="671" spans="3:16">
      <c r="C671" s="4"/>
      <c r="D671" s="4"/>
      <c r="H671" s="5"/>
      <c r="I671" s="5"/>
      <c r="J671" s="5"/>
      <c r="L671" s="6"/>
      <c r="M671" s="1"/>
      <c r="P671" s="2"/>
    </row>
    <row r="672" spans="3:16">
      <c r="C672" s="4"/>
      <c r="D672" s="4"/>
      <c r="H672" s="5"/>
      <c r="I672" s="5"/>
      <c r="J672" s="5"/>
      <c r="L672" s="6"/>
      <c r="M672" s="1"/>
      <c r="P672" s="2"/>
    </row>
    <row r="673" spans="3:16">
      <c r="C673" s="4"/>
      <c r="D673" s="4"/>
      <c r="H673" s="5"/>
      <c r="I673" s="5"/>
      <c r="J673" s="5"/>
      <c r="L673" s="6"/>
      <c r="M673" s="1"/>
      <c r="P673" s="2"/>
    </row>
    <row r="674" spans="3:16">
      <c r="C674" s="4"/>
      <c r="D674" s="4"/>
      <c r="H674" s="5"/>
      <c r="I674" s="5"/>
      <c r="J674" s="5"/>
      <c r="L674" s="6"/>
      <c r="M674" s="1"/>
      <c r="P674" s="2"/>
    </row>
    <row r="675" spans="3:16">
      <c r="C675" s="4"/>
      <c r="D675" s="4"/>
      <c r="H675" s="5"/>
      <c r="I675" s="5"/>
      <c r="J675" s="5"/>
      <c r="L675" s="6"/>
      <c r="M675" s="1"/>
      <c r="P675" s="2"/>
    </row>
    <row r="676" spans="3:16">
      <c r="C676" s="4"/>
      <c r="D676" s="4"/>
      <c r="H676" s="5"/>
      <c r="I676" s="5"/>
      <c r="J676" s="5"/>
      <c r="L676" s="6"/>
      <c r="M676" s="1"/>
      <c r="P676" s="2"/>
    </row>
    <row r="677" spans="3:16">
      <c r="C677" s="4"/>
      <c r="D677" s="4"/>
      <c r="H677" s="5"/>
      <c r="I677" s="5"/>
      <c r="J677" s="5"/>
      <c r="L677" s="6"/>
      <c r="M677" s="1"/>
      <c r="P677" s="2"/>
    </row>
    <row r="678" spans="3:16">
      <c r="C678" s="4"/>
      <c r="D678" s="4"/>
      <c r="H678" s="5"/>
      <c r="I678" s="5"/>
      <c r="J678" s="5"/>
      <c r="L678" s="6"/>
      <c r="M678" s="1"/>
      <c r="P678" s="2"/>
    </row>
    <row r="679" spans="3:16">
      <c r="C679" s="4"/>
      <c r="D679" s="4"/>
      <c r="H679" s="5"/>
      <c r="I679" s="5"/>
      <c r="J679" s="5"/>
      <c r="L679" s="6"/>
      <c r="M679" s="1"/>
      <c r="P679" s="2"/>
    </row>
    <row r="680" spans="3:16">
      <c r="C680" s="4"/>
      <c r="D680" s="4"/>
      <c r="H680" s="5"/>
      <c r="I680" s="5"/>
      <c r="J680" s="5"/>
      <c r="L680" s="6"/>
      <c r="M680" s="1"/>
      <c r="P680" s="2"/>
    </row>
    <row r="681" spans="3:16">
      <c r="C681" s="4"/>
      <c r="D681" s="4"/>
      <c r="H681" s="5"/>
      <c r="I681" s="5"/>
      <c r="J681" s="5"/>
      <c r="L681" s="6"/>
      <c r="M681" s="1"/>
      <c r="P681" s="2"/>
    </row>
    <row r="682" spans="3:16">
      <c r="C682" s="4"/>
      <c r="D682" s="4"/>
      <c r="H682" s="5"/>
      <c r="I682" s="5"/>
      <c r="J682" s="5"/>
      <c r="L682" s="6"/>
      <c r="M682" s="1"/>
      <c r="P682" s="2"/>
    </row>
    <row r="683" spans="3:16">
      <c r="C683" s="4"/>
      <c r="D683" s="4"/>
      <c r="H683" s="5"/>
      <c r="I683" s="5"/>
      <c r="J683" s="5"/>
      <c r="L683" s="6"/>
      <c r="M683" s="1"/>
      <c r="P683" s="2"/>
    </row>
    <row r="684" spans="3:16">
      <c r="C684" s="4"/>
      <c r="D684" s="4"/>
      <c r="H684" s="5"/>
      <c r="I684" s="5"/>
      <c r="J684" s="5"/>
      <c r="L684" s="6"/>
      <c r="M684" s="1"/>
      <c r="P684" s="2"/>
    </row>
    <row r="685" spans="3:16">
      <c r="C685" s="4"/>
      <c r="D685" s="4"/>
      <c r="H685" s="5"/>
      <c r="I685" s="5"/>
      <c r="J685" s="5"/>
      <c r="L685" s="6"/>
      <c r="M685" s="1"/>
      <c r="P685" s="2"/>
    </row>
    <row r="686" spans="3:16">
      <c r="C686" s="4"/>
      <c r="D686" s="4"/>
      <c r="H686" s="5"/>
      <c r="I686" s="5"/>
      <c r="J686" s="5"/>
      <c r="L686" s="6"/>
      <c r="M686" s="1"/>
      <c r="P686" s="2"/>
    </row>
    <row r="687" spans="3:16">
      <c r="C687" s="4"/>
      <c r="D687" s="4"/>
      <c r="H687" s="5"/>
      <c r="I687" s="5"/>
      <c r="J687" s="5"/>
      <c r="L687" s="6"/>
      <c r="M687" s="1"/>
      <c r="P687" s="2"/>
    </row>
    <row r="688" spans="3:16">
      <c r="C688" s="4"/>
      <c r="D688" s="4"/>
      <c r="H688" s="5"/>
      <c r="I688" s="5"/>
      <c r="J688" s="5"/>
      <c r="L688" s="6"/>
      <c r="M688" s="1"/>
      <c r="P688" s="2"/>
    </row>
    <row r="689" spans="3:16">
      <c r="C689" s="4"/>
      <c r="D689" s="4"/>
      <c r="H689" s="5"/>
      <c r="I689" s="5"/>
      <c r="J689" s="5"/>
      <c r="L689" s="6"/>
      <c r="M689" s="1"/>
      <c r="P689" s="2"/>
    </row>
    <row r="690" spans="3:16">
      <c r="C690" s="4"/>
      <c r="D690" s="4"/>
      <c r="H690" s="5"/>
      <c r="I690" s="5"/>
      <c r="J690" s="5"/>
      <c r="L690" s="6"/>
      <c r="M690" s="1"/>
      <c r="P690" s="2"/>
    </row>
    <row r="691" spans="3:16">
      <c r="C691" s="4"/>
      <c r="D691" s="4"/>
      <c r="H691" s="5"/>
      <c r="I691" s="5"/>
      <c r="J691" s="5"/>
      <c r="L691" s="6"/>
      <c r="M691" s="1"/>
      <c r="P691" s="2"/>
    </row>
    <row r="692" spans="3:16">
      <c r="C692" s="4"/>
      <c r="D692" s="4"/>
      <c r="H692" s="5"/>
      <c r="I692" s="5"/>
      <c r="J692" s="5"/>
      <c r="L692" s="6"/>
      <c r="M692" s="1"/>
      <c r="P692" s="2"/>
    </row>
    <row r="693" spans="3:16">
      <c r="C693" s="4"/>
      <c r="D693" s="4"/>
      <c r="H693" s="5"/>
      <c r="I693" s="5"/>
      <c r="J693" s="5"/>
      <c r="L693" s="6"/>
      <c r="M693" s="1"/>
      <c r="P693" s="2"/>
    </row>
    <row r="694" spans="3:16">
      <c r="C694" s="4"/>
      <c r="D694" s="4"/>
      <c r="H694" s="5"/>
      <c r="I694" s="5"/>
      <c r="J694" s="5"/>
      <c r="L694" s="6"/>
      <c r="M694" s="1"/>
      <c r="P694" s="2"/>
    </row>
    <row r="695" spans="3:16">
      <c r="C695" s="4"/>
      <c r="D695" s="4"/>
      <c r="H695" s="5"/>
      <c r="I695" s="5"/>
      <c r="J695" s="5"/>
      <c r="L695" s="6"/>
      <c r="M695" s="1"/>
      <c r="P695" s="2"/>
    </row>
    <row r="696" spans="3:16">
      <c r="C696" s="4"/>
      <c r="D696" s="4"/>
      <c r="H696" s="5"/>
      <c r="I696" s="5"/>
      <c r="J696" s="5"/>
      <c r="L696" s="6"/>
      <c r="M696" s="1"/>
      <c r="P696" s="2"/>
    </row>
    <row r="697" spans="3:16">
      <c r="C697" s="4"/>
      <c r="D697" s="4"/>
      <c r="H697" s="5"/>
      <c r="I697" s="5"/>
      <c r="J697" s="5"/>
      <c r="L697" s="6"/>
      <c r="M697" s="1"/>
      <c r="P697" s="2"/>
    </row>
    <row r="698" spans="3:16">
      <c r="C698" s="4"/>
      <c r="D698" s="4"/>
      <c r="H698" s="5"/>
      <c r="I698" s="5"/>
      <c r="J698" s="5"/>
      <c r="L698" s="6"/>
      <c r="M698" s="1"/>
      <c r="P698" s="2"/>
    </row>
    <row r="699" spans="3:16">
      <c r="C699" s="4"/>
      <c r="D699" s="4"/>
      <c r="H699" s="5"/>
      <c r="I699" s="5"/>
      <c r="J699" s="5"/>
      <c r="L699" s="6"/>
      <c r="M699" s="1"/>
      <c r="P699" s="2"/>
    </row>
    <row r="700" spans="3:16">
      <c r="C700" s="4"/>
      <c r="D700" s="4"/>
      <c r="H700" s="5"/>
      <c r="I700" s="5"/>
      <c r="J700" s="5"/>
      <c r="L700" s="6"/>
      <c r="M700" s="1"/>
      <c r="P700" s="2"/>
    </row>
    <row r="701" spans="3:16">
      <c r="C701" s="4"/>
      <c r="D701" s="4"/>
      <c r="H701" s="5"/>
      <c r="I701" s="5"/>
      <c r="J701" s="5"/>
      <c r="L701" s="6"/>
      <c r="M701" s="1"/>
      <c r="P701" s="2"/>
    </row>
    <row r="702" spans="3:16">
      <c r="C702" s="4"/>
      <c r="D702" s="4"/>
      <c r="H702" s="5"/>
      <c r="I702" s="5"/>
      <c r="J702" s="5"/>
      <c r="L702" s="6"/>
      <c r="M702" s="1"/>
      <c r="P702" s="2"/>
    </row>
    <row r="703" spans="3:16">
      <c r="C703" s="4"/>
      <c r="D703" s="4"/>
      <c r="H703" s="5"/>
      <c r="I703" s="5"/>
      <c r="J703" s="5"/>
      <c r="L703" s="6"/>
      <c r="M703" s="1"/>
      <c r="P703" s="2"/>
    </row>
    <row r="704" spans="3:16">
      <c r="C704" s="4"/>
      <c r="D704" s="4"/>
      <c r="H704" s="5"/>
      <c r="I704" s="5"/>
      <c r="J704" s="5"/>
      <c r="L704" s="6"/>
      <c r="M704" s="1"/>
      <c r="P704" s="2"/>
    </row>
    <row r="705" spans="3:16">
      <c r="C705" s="4"/>
      <c r="D705" s="4"/>
      <c r="H705" s="5"/>
      <c r="I705" s="5"/>
      <c r="J705" s="5"/>
      <c r="L705" s="6"/>
      <c r="M705" s="1"/>
      <c r="P705" s="2"/>
    </row>
    <row r="706" spans="3:16">
      <c r="C706" s="4"/>
      <c r="D706" s="4"/>
      <c r="H706" s="5"/>
      <c r="I706" s="5"/>
      <c r="J706" s="5"/>
      <c r="L706" s="6"/>
      <c r="M706" s="1"/>
      <c r="P706" s="2"/>
    </row>
    <row r="707" spans="3:16">
      <c r="C707" s="4"/>
      <c r="D707" s="4"/>
      <c r="H707" s="5"/>
      <c r="I707" s="5"/>
      <c r="J707" s="5"/>
      <c r="L707" s="6"/>
      <c r="M707" s="1"/>
      <c r="P707" s="2"/>
    </row>
    <row r="708" spans="3:16">
      <c r="C708" s="4"/>
      <c r="D708" s="4"/>
      <c r="H708" s="5"/>
      <c r="I708" s="5"/>
      <c r="J708" s="5"/>
      <c r="L708" s="6"/>
      <c r="M708" s="1"/>
      <c r="P708" s="2"/>
    </row>
    <row r="709" spans="3:16">
      <c r="C709" s="4"/>
      <c r="D709" s="4"/>
      <c r="H709" s="5"/>
      <c r="I709" s="5"/>
      <c r="J709" s="5"/>
      <c r="L709" s="6"/>
      <c r="M709" s="1"/>
      <c r="P709" s="2"/>
    </row>
    <row r="710" spans="3:16">
      <c r="C710" s="4"/>
      <c r="D710" s="4"/>
      <c r="H710" s="5"/>
      <c r="I710" s="5"/>
      <c r="J710" s="5"/>
      <c r="L710" s="6"/>
      <c r="M710" s="1"/>
      <c r="P710" s="2"/>
    </row>
    <row r="711" spans="3:16">
      <c r="C711" s="4"/>
      <c r="D711" s="4"/>
      <c r="H711" s="5"/>
      <c r="I711" s="5"/>
      <c r="J711" s="5"/>
      <c r="L711" s="6"/>
      <c r="M711" s="1"/>
      <c r="P711" s="2"/>
    </row>
    <row r="712" spans="3:16">
      <c r="C712" s="4"/>
      <c r="D712" s="4"/>
      <c r="H712" s="5"/>
      <c r="I712" s="5"/>
      <c r="J712" s="5"/>
      <c r="L712" s="6"/>
      <c r="M712" s="1"/>
      <c r="P712" s="2"/>
    </row>
    <row r="713" spans="3:16">
      <c r="C713" s="4"/>
      <c r="D713" s="4"/>
      <c r="H713" s="5"/>
      <c r="I713" s="5"/>
      <c r="J713" s="5"/>
      <c r="L713" s="6"/>
      <c r="M713" s="1"/>
      <c r="P713" s="2"/>
    </row>
    <row r="714" spans="3:16">
      <c r="C714" s="4"/>
      <c r="D714" s="4"/>
      <c r="H714" s="5"/>
      <c r="I714" s="5"/>
      <c r="J714" s="5"/>
      <c r="L714" s="6"/>
      <c r="M714" s="1"/>
      <c r="P714" s="2"/>
    </row>
    <row r="715" spans="3:16">
      <c r="C715" s="4"/>
      <c r="D715" s="4"/>
      <c r="H715" s="5"/>
      <c r="I715" s="5"/>
      <c r="J715" s="5"/>
      <c r="L715" s="6"/>
      <c r="M715" s="1"/>
      <c r="P715" s="2"/>
    </row>
    <row r="716" spans="3:16">
      <c r="C716" s="4"/>
      <c r="D716" s="4"/>
      <c r="H716" s="5"/>
      <c r="I716" s="5"/>
      <c r="J716" s="5"/>
      <c r="L716" s="6"/>
      <c r="M716" s="1"/>
      <c r="P716" s="2"/>
    </row>
    <row r="717" spans="3:16">
      <c r="C717" s="4"/>
      <c r="D717" s="4"/>
      <c r="H717" s="5"/>
      <c r="I717" s="5"/>
      <c r="J717" s="5"/>
      <c r="L717" s="6"/>
      <c r="M717" s="1"/>
      <c r="P717" s="2"/>
    </row>
    <row r="718" spans="3:16">
      <c r="C718" s="4"/>
      <c r="D718" s="4"/>
      <c r="H718" s="5"/>
      <c r="I718" s="5"/>
      <c r="J718" s="5"/>
      <c r="L718" s="6"/>
      <c r="M718" s="1"/>
      <c r="P718" s="2"/>
    </row>
    <row r="719" spans="3:16">
      <c r="C719" s="4"/>
      <c r="D719" s="4"/>
      <c r="H719" s="5"/>
      <c r="I719" s="5"/>
      <c r="J719" s="5"/>
      <c r="L719" s="6"/>
      <c r="M719" s="1"/>
      <c r="P719" s="2"/>
    </row>
    <row r="720" spans="3:16">
      <c r="C720" s="4"/>
      <c r="D720" s="4"/>
      <c r="H720" s="5"/>
      <c r="I720" s="5"/>
      <c r="J720" s="5"/>
      <c r="L720" s="6"/>
      <c r="M720" s="1"/>
      <c r="P720" s="2"/>
    </row>
    <row r="721" spans="3:16">
      <c r="C721" s="4"/>
      <c r="D721" s="4"/>
      <c r="H721" s="5"/>
      <c r="I721" s="5"/>
      <c r="J721" s="5"/>
      <c r="L721" s="6"/>
      <c r="M721" s="1"/>
      <c r="P721" s="2"/>
    </row>
    <row r="722" spans="3:16">
      <c r="C722" s="4"/>
      <c r="D722" s="4"/>
      <c r="H722" s="5"/>
      <c r="I722" s="5"/>
      <c r="J722" s="5"/>
      <c r="L722" s="6"/>
      <c r="M722" s="1"/>
      <c r="P722" s="2"/>
    </row>
    <row r="723" spans="3:16">
      <c r="C723" s="4"/>
      <c r="D723" s="4"/>
      <c r="H723" s="5"/>
      <c r="I723" s="5"/>
      <c r="J723" s="5"/>
      <c r="L723" s="6"/>
      <c r="M723" s="1"/>
      <c r="P723" s="2"/>
    </row>
    <row r="724" spans="3:16">
      <c r="C724" s="4"/>
      <c r="D724" s="4"/>
      <c r="H724" s="5"/>
      <c r="I724" s="5"/>
      <c r="J724" s="5"/>
      <c r="L724" s="6"/>
      <c r="M724" s="1"/>
      <c r="P724" s="2"/>
    </row>
    <row r="725" spans="3:16">
      <c r="C725" s="4"/>
      <c r="D725" s="4"/>
      <c r="H725" s="5"/>
      <c r="I725" s="5"/>
      <c r="J725" s="5"/>
      <c r="L725" s="6"/>
      <c r="M725" s="1"/>
      <c r="P725" s="2"/>
    </row>
    <row r="726" spans="3:16">
      <c r="C726" s="4"/>
      <c r="D726" s="4"/>
      <c r="H726" s="5"/>
      <c r="I726" s="5"/>
      <c r="J726" s="5"/>
      <c r="L726" s="6"/>
      <c r="M726" s="1"/>
      <c r="P726" s="2"/>
    </row>
    <row r="727" spans="3:16">
      <c r="C727" s="4"/>
      <c r="D727" s="4"/>
      <c r="H727" s="5"/>
      <c r="I727" s="5"/>
      <c r="J727" s="5"/>
      <c r="L727" s="6"/>
      <c r="M727" s="1"/>
      <c r="P727" s="2"/>
    </row>
    <row r="728" spans="3:16">
      <c r="C728" s="4"/>
      <c r="D728" s="4"/>
      <c r="H728" s="5"/>
      <c r="I728" s="5"/>
      <c r="J728" s="5"/>
      <c r="L728" s="6"/>
      <c r="M728" s="1"/>
      <c r="P728" s="2"/>
    </row>
    <row r="729" spans="3:16">
      <c r="C729" s="4"/>
      <c r="D729" s="4"/>
      <c r="H729" s="5"/>
      <c r="I729" s="5"/>
      <c r="J729" s="5"/>
      <c r="L729" s="6"/>
      <c r="M729" s="1"/>
      <c r="P729" s="2"/>
    </row>
    <row r="730" spans="3:16">
      <c r="C730" s="4"/>
      <c r="D730" s="4"/>
      <c r="H730" s="5"/>
      <c r="I730" s="5"/>
      <c r="J730" s="5"/>
      <c r="L730" s="6"/>
      <c r="M730" s="1"/>
      <c r="P730" s="2"/>
    </row>
    <row r="731" spans="3:16">
      <c r="C731" s="4"/>
      <c r="D731" s="4"/>
      <c r="H731" s="5"/>
      <c r="I731" s="5"/>
      <c r="J731" s="5"/>
      <c r="L731" s="6"/>
      <c r="M731" s="1"/>
      <c r="P731" s="2"/>
    </row>
    <row r="732" spans="3:16">
      <c r="C732" s="4"/>
      <c r="D732" s="4"/>
      <c r="H732" s="5"/>
      <c r="I732" s="5"/>
      <c r="J732" s="5"/>
      <c r="L732" s="6"/>
      <c r="M732" s="1"/>
      <c r="P732" s="2"/>
    </row>
    <row r="733" spans="3:16">
      <c r="C733" s="4"/>
      <c r="D733" s="4"/>
      <c r="H733" s="5"/>
      <c r="I733" s="5"/>
      <c r="J733" s="5"/>
      <c r="L733" s="6"/>
      <c r="M733" s="1"/>
      <c r="P733" s="2"/>
    </row>
    <row r="734" spans="3:16">
      <c r="C734" s="4"/>
      <c r="D734" s="4"/>
      <c r="H734" s="5"/>
      <c r="I734" s="5"/>
      <c r="J734" s="5"/>
      <c r="L734" s="6"/>
      <c r="M734" s="1"/>
      <c r="P734" s="2"/>
    </row>
    <row r="735" spans="3:16">
      <c r="C735" s="4"/>
      <c r="D735" s="4"/>
      <c r="H735" s="5"/>
      <c r="I735" s="5"/>
      <c r="J735" s="5"/>
      <c r="L735" s="6"/>
      <c r="M735" s="1"/>
      <c r="P735" s="2"/>
    </row>
    <row r="736" spans="3:16">
      <c r="C736" s="4"/>
      <c r="D736" s="4"/>
      <c r="H736" s="5"/>
      <c r="I736" s="5"/>
      <c r="J736" s="5"/>
      <c r="L736" s="6"/>
      <c r="M736" s="1"/>
      <c r="P736" s="2"/>
    </row>
    <row r="737" spans="3:16">
      <c r="C737" s="4"/>
      <c r="D737" s="4"/>
      <c r="H737" s="5"/>
      <c r="I737" s="5"/>
      <c r="J737" s="5"/>
      <c r="L737" s="6"/>
      <c r="M737" s="1"/>
      <c r="P737" s="2"/>
    </row>
    <row r="738" spans="3:16">
      <c r="C738" s="4"/>
      <c r="D738" s="4"/>
      <c r="H738" s="5"/>
      <c r="I738" s="5"/>
      <c r="J738" s="5"/>
      <c r="L738" s="6"/>
      <c r="M738" s="1"/>
      <c r="P738" s="2"/>
    </row>
    <row r="739" spans="3:16">
      <c r="C739" s="4"/>
      <c r="D739" s="4"/>
      <c r="H739" s="5"/>
      <c r="I739" s="5"/>
      <c r="J739" s="5"/>
      <c r="L739" s="6"/>
      <c r="M739" s="1"/>
      <c r="P739" s="2"/>
    </row>
    <row r="740" spans="3:16">
      <c r="C740" s="4"/>
      <c r="D740" s="4"/>
      <c r="H740" s="5"/>
      <c r="I740" s="5"/>
      <c r="J740" s="5"/>
      <c r="L740" s="6"/>
      <c r="M740" s="1"/>
      <c r="P740" s="2"/>
    </row>
    <row r="741" spans="3:16">
      <c r="C741" s="4"/>
      <c r="D741" s="4"/>
      <c r="H741" s="5"/>
      <c r="I741" s="5"/>
      <c r="J741" s="5"/>
      <c r="L741" s="6"/>
      <c r="M741" s="1"/>
      <c r="P741" s="2"/>
    </row>
    <row r="742" spans="3:16">
      <c r="C742" s="4"/>
      <c r="D742" s="4"/>
      <c r="H742" s="5"/>
      <c r="I742" s="5"/>
      <c r="J742" s="5"/>
      <c r="L742" s="6"/>
      <c r="M742" s="1"/>
      <c r="P742" s="2"/>
    </row>
    <row r="743" spans="3:16">
      <c r="C743" s="4"/>
      <c r="D743" s="4"/>
      <c r="H743" s="5"/>
      <c r="I743" s="5"/>
      <c r="J743" s="5"/>
      <c r="L743" s="6"/>
      <c r="M743" s="1"/>
      <c r="P743" s="2"/>
    </row>
    <row r="744" spans="3:16">
      <c r="C744" s="4"/>
      <c r="D744" s="4"/>
      <c r="H744" s="5"/>
      <c r="I744" s="5"/>
      <c r="J744" s="5"/>
      <c r="L744" s="6"/>
      <c r="M744" s="1"/>
      <c r="P744" s="2"/>
    </row>
    <row r="745" spans="3:16">
      <c r="C745" s="4"/>
      <c r="D745" s="4"/>
      <c r="H745" s="5"/>
      <c r="I745" s="5"/>
      <c r="J745" s="5"/>
      <c r="L745" s="6"/>
      <c r="M745" s="1"/>
      <c r="P745" s="2"/>
    </row>
    <row r="746" spans="3:16">
      <c r="C746" s="4"/>
      <c r="D746" s="4"/>
      <c r="H746" s="5"/>
      <c r="I746" s="5"/>
      <c r="J746" s="5"/>
      <c r="L746" s="6"/>
      <c r="M746" s="1"/>
      <c r="P746" s="2"/>
    </row>
    <row r="747" spans="3:16">
      <c r="C747" s="4"/>
      <c r="D747" s="4"/>
      <c r="H747" s="5"/>
      <c r="I747" s="5"/>
      <c r="J747" s="5"/>
      <c r="L747" s="6"/>
      <c r="M747" s="1"/>
      <c r="P747" s="2"/>
    </row>
    <row r="748" spans="3:16">
      <c r="C748" s="4"/>
      <c r="D748" s="4"/>
      <c r="H748" s="5"/>
      <c r="I748" s="5"/>
      <c r="J748" s="5"/>
      <c r="L748" s="6"/>
      <c r="M748" s="1"/>
      <c r="P748" s="2"/>
    </row>
    <row r="749" spans="3:16">
      <c r="C749" s="4"/>
      <c r="D749" s="4"/>
      <c r="H749" s="5"/>
      <c r="I749" s="5"/>
      <c r="J749" s="5"/>
      <c r="L749" s="6"/>
      <c r="M749" s="1"/>
      <c r="P749" s="2"/>
    </row>
    <row r="750" spans="3:16">
      <c r="C750" s="4"/>
      <c r="D750" s="4"/>
      <c r="H750" s="5"/>
      <c r="I750" s="5"/>
      <c r="J750" s="5"/>
      <c r="L750" s="6"/>
      <c r="M750" s="1"/>
      <c r="P750" s="2"/>
    </row>
    <row r="751" spans="3:16">
      <c r="C751" s="4"/>
      <c r="D751" s="4"/>
      <c r="H751" s="5"/>
      <c r="I751" s="5"/>
      <c r="J751" s="5"/>
      <c r="L751" s="6"/>
      <c r="M751" s="1"/>
      <c r="P751" s="2"/>
    </row>
    <row r="752" spans="3:16">
      <c r="C752" s="4"/>
      <c r="D752" s="4"/>
      <c r="H752" s="5"/>
      <c r="I752" s="5"/>
      <c r="J752" s="5"/>
      <c r="L752" s="6"/>
      <c r="M752" s="1"/>
      <c r="P752" s="2"/>
    </row>
    <row r="753" spans="3:16">
      <c r="C753" s="4"/>
      <c r="D753" s="4"/>
      <c r="H753" s="5"/>
      <c r="I753" s="5"/>
      <c r="J753" s="5"/>
      <c r="L753" s="6"/>
      <c r="M753" s="1"/>
      <c r="P753" s="2"/>
    </row>
    <row r="754" spans="3:16">
      <c r="C754" s="4"/>
      <c r="D754" s="4"/>
      <c r="H754" s="5"/>
      <c r="I754" s="5"/>
      <c r="J754" s="5"/>
      <c r="L754" s="6"/>
      <c r="M754" s="1"/>
      <c r="P754" s="2"/>
    </row>
    <row r="755" spans="3:16">
      <c r="C755" s="4"/>
      <c r="D755" s="4"/>
      <c r="H755" s="5"/>
      <c r="I755" s="5"/>
      <c r="J755" s="5"/>
      <c r="L755" s="6"/>
      <c r="M755" s="1"/>
      <c r="P755" s="2"/>
    </row>
    <row r="756" spans="3:16">
      <c r="C756" s="4"/>
      <c r="D756" s="4"/>
      <c r="H756" s="5"/>
      <c r="I756" s="5"/>
      <c r="J756" s="5"/>
      <c r="L756" s="6"/>
      <c r="M756" s="1"/>
      <c r="P756" s="2"/>
    </row>
    <row r="757" spans="3:16">
      <c r="C757" s="4"/>
      <c r="D757" s="4"/>
      <c r="H757" s="5"/>
      <c r="I757" s="5"/>
      <c r="J757" s="5"/>
      <c r="L757" s="6"/>
      <c r="M757" s="1"/>
      <c r="P757" s="2"/>
    </row>
    <row r="758" spans="3:16">
      <c r="C758" s="4"/>
      <c r="D758" s="4"/>
      <c r="H758" s="5"/>
      <c r="I758" s="5"/>
      <c r="J758" s="5"/>
      <c r="L758" s="6"/>
      <c r="M758" s="1"/>
      <c r="P758" s="2"/>
    </row>
    <row r="759" spans="3:16">
      <c r="C759" s="4"/>
      <c r="D759" s="4"/>
      <c r="H759" s="5"/>
      <c r="I759" s="5"/>
      <c r="J759" s="5"/>
      <c r="L759" s="6"/>
      <c r="M759" s="1"/>
      <c r="P759" s="2"/>
    </row>
    <row r="760" spans="3:16">
      <c r="C760" s="4"/>
      <c r="D760" s="4"/>
      <c r="H760" s="5"/>
      <c r="I760" s="5"/>
      <c r="J760" s="5"/>
      <c r="L760" s="6"/>
      <c r="M760" s="1"/>
      <c r="P760" s="2"/>
    </row>
    <row r="761" spans="3:16">
      <c r="C761" s="4"/>
      <c r="D761" s="4"/>
      <c r="H761" s="5"/>
      <c r="I761" s="5"/>
      <c r="J761" s="5"/>
      <c r="L761" s="6"/>
      <c r="M761" s="1"/>
      <c r="P761" s="2"/>
    </row>
    <row r="762" spans="3:16">
      <c r="C762" s="4"/>
      <c r="D762" s="4"/>
      <c r="H762" s="5"/>
      <c r="I762" s="5"/>
      <c r="J762" s="5"/>
      <c r="L762" s="6"/>
      <c r="M762" s="1"/>
      <c r="P762" s="2"/>
    </row>
    <row r="763" spans="3:16">
      <c r="C763" s="4"/>
      <c r="D763" s="4"/>
      <c r="H763" s="5"/>
      <c r="I763" s="5"/>
      <c r="J763" s="5"/>
      <c r="L763" s="6"/>
      <c r="M763" s="1"/>
      <c r="P763" s="2"/>
    </row>
    <row r="764" spans="3:16">
      <c r="C764" s="4"/>
      <c r="D764" s="4"/>
      <c r="H764" s="5"/>
      <c r="I764" s="5"/>
      <c r="J764" s="5"/>
      <c r="L764" s="6"/>
      <c r="M764" s="1"/>
      <c r="P764" s="2"/>
    </row>
    <row r="765" spans="3:16">
      <c r="C765" s="4"/>
      <c r="D765" s="4"/>
      <c r="H765" s="5"/>
      <c r="I765" s="5"/>
      <c r="J765" s="5"/>
      <c r="L765" s="6"/>
      <c r="M765" s="1"/>
      <c r="P765" s="2"/>
    </row>
    <row r="766" spans="3:16">
      <c r="C766" s="4"/>
      <c r="D766" s="4"/>
      <c r="H766" s="5"/>
      <c r="I766" s="5"/>
      <c r="J766" s="5"/>
      <c r="L766" s="6"/>
      <c r="M766" s="1"/>
      <c r="P766" s="2"/>
    </row>
    <row r="767" spans="3:16">
      <c r="C767" s="4"/>
      <c r="D767" s="4"/>
      <c r="H767" s="5"/>
      <c r="I767" s="5"/>
      <c r="J767" s="5"/>
      <c r="L767" s="6"/>
      <c r="M767" s="1"/>
      <c r="P767" s="2"/>
    </row>
    <row r="768" spans="3:16">
      <c r="C768" s="4"/>
      <c r="D768" s="4"/>
      <c r="H768" s="5"/>
      <c r="I768" s="5"/>
      <c r="J768" s="5"/>
      <c r="L768" s="6"/>
      <c r="M768" s="1"/>
      <c r="P768" s="2"/>
    </row>
    <row r="769" spans="3:16">
      <c r="C769" s="4"/>
      <c r="D769" s="4"/>
      <c r="H769" s="5"/>
      <c r="I769" s="5"/>
      <c r="J769" s="5"/>
      <c r="L769" s="6"/>
      <c r="M769" s="1"/>
      <c r="P769" s="2"/>
    </row>
    <row r="770" spans="3:16">
      <c r="C770" s="4"/>
      <c r="D770" s="4"/>
      <c r="H770" s="5"/>
      <c r="I770" s="5"/>
      <c r="J770" s="5"/>
      <c r="L770" s="6"/>
      <c r="M770" s="1"/>
      <c r="P770" s="2"/>
    </row>
    <row r="771" spans="3:16">
      <c r="C771" s="4"/>
      <c r="D771" s="4"/>
      <c r="H771" s="5"/>
      <c r="I771" s="5"/>
      <c r="J771" s="5"/>
      <c r="L771" s="6"/>
      <c r="M771" s="1"/>
      <c r="P771" s="2"/>
    </row>
    <row r="772" spans="3:16">
      <c r="C772" s="4"/>
      <c r="D772" s="4"/>
      <c r="H772" s="5"/>
      <c r="I772" s="5"/>
      <c r="J772" s="5"/>
      <c r="L772" s="6"/>
      <c r="M772" s="1"/>
      <c r="P772" s="2"/>
    </row>
    <row r="773" spans="3:16">
      <c r="C773" s="4"/>
      <c r="D773" s="4"/>
      <c r="H773" s="5"/>
      <c r="I773" s="5"/>
      <c r="J773" s="5"/>
      <c r="L773" s="6"/>
      <c r="M773" s="1"/>
      <c r="P773" s="2"/>
    </row>
    <row r="774" spans="3:16">
      <c r="C774" s="4"/>
      <c r="D774" s="4"/>
      <c r="H774" s="5"/>
      <c r="I774" s="5"/>
      <c r="J774" s="5"/>
      <c r="L774" s="6"/>
      <c r="M774" s="1"/>
      <c r="P774" s="2"/>
    </row>
    <row r="775" spans="3:16">
      <c r="C775" s="4"/>
      <c r="D775" s="4"/>
      <c r="H775" s="5"/>
      <c r="I775" s="5"/>
      <c r="J775" s="5"/>
      <c r="L775" s="6"/>
      <c r="M775" s="1"/>
      <c r="P775" s="2"/>
    </row>
    <row r="776" spans="3:16">
      <c r="C776" s="4"/>
      <c r="D776" s="4"/>
      <c r="H776" s="5"/>
      <c r="I776" s="5"/>
      <c r="J776" s="5"/>
      <c r="L776" s="6"/>
      <c r="M776" s="1"/>
      <c r="P776" s="2"/>
    </row>
    <row r="777" spans="3:16">
      <c r="C777" s="4"/>
      <c r="D777" s="4"/>
      <c r="H777" s="5"/>
      <c r="I777" s="5"/>
      <c r="J777" s="5"/>
      <c r="L777" s="6"/>
      <c r="M777" s="1"/>
      <c r="P777" s="2"/>
    </row>
    <row r="778" spans="3:16">
      <c r="C778" s="4"/>
      <c r="D778" s="4"/>
      <c r="H778" s="5"/>
      <c r="I778" s="5"/>
      <c r="J778" s="5"/>
      <c r="L778" s="6"/>
      <c r="M778" s="1"/>
      <c r="P778" s="2"/>
    </row>
    <row r="779" spans="3:16">
      <c r="C779" s="4"/>
      <c r="D779" s="4"/>
      <c r="H779" s="5"/>
      <c r="I779" s="5"/>
      <c r="J779" s="5"/>
      <c r="L779" s="6"/>
      <c r="M779" s="1"/>
      <c r="P779" s="2"/>
    </row>
    <row r="780" spans="3:16">
      <c r="C780" s="4"/>
      <c r="D780" s="4"/>
      <c r="H780" s="5"/>
      <c r="I780" s="5"/>
      <c r="J780" s="5"/>
      <c r="L780" s="6"/>
      <c r="M780" s="1"/>
      <c r="P780" s="2"/>
    </row>
    <row r="781" spans="3:16">
      <c r="C781" s="4"/>
      <c r="D781" s="4"/>
      <c r="H781" s="5"/>
      <c r="I781" s="5"/>
      <c r="J781" s="5"/>
      <c r="L781" s="6"/>
      <c r="M781" s="1"/>
      <c r="P781" s="2"/>
    </row>
    <row r="782" spans="3:16">
      <c r="C782" s="4"/>
      <c r="D782" s="4"/>
      <c r="H782" s="5"/>
      <c r="I782" s="5"/>
      <c r="J782" s="5"/>
      <c r="L782" s="6"/>
      <c r="M782" s="1"/>
      <c r="P782" s="2"/>
    </row>
    <row r="783" spans="3:16">
      <c r="C783" s="4"/>
      <c r="D783" s="4"/>
      <c r="H783" s="5"/>
      <c r="I783" s="5"/>
      <c r="J783" s="5"/>
      <c r="L783" s="6"/>
      <c r="M783" s="1"/>
      <c r="P783" s="2"/>
    </row>
    <row r="784" spans="3:16">
      <c r="C784" s="4"/>
      <c r="D784" s="4"/>
      <c r="H784" s="5"/>
      <c r="I784" s="5"/>
      <c r="J784" s="5"/>
      <c r="L784" s="6"/>
      <c r="M784" s="1"/>
      <c r="P784" s="2"/>
    </row>
    <row r="785" spans="3:16">
      <c r="C785" s="4"/>
      <c r="D785" s="4"/>
      <c r="H785" s="5"/>
      <c r="I785" s="5"/>
      <c r="J785" s="5"/>
      <c r="L785" s="6"/>
      <c r="M785" s="1"/>
      <c r="P785" s="2"/>
    </row>
    <row r="786" spans="3:16">
      <c r="C786" s="4"/>
      <c r="D786" s="4"/>
      <c r="H786" s="5"/>
      <c r="I786" s="5"/>
      <c r="J786" s="5"/>
      <c r="L786" s="6"/>
      <c r="M786" s="1"/>
      <c r="P786" s="2"/>
    </row>
    <row r="787" spans="3:16">
      <c r="C787" s="4"/>
      <c r="D787" s="4"/>
      <c r="H787" s="5"/>
      <c r="I787" s="5"/>
      <c r="J787" s="5"/>
      <c r="L787" s="6"/>
      <c r="M787" s="1"/>
      <c r="P787" s="2"/>
    </row>
    <row r="788" spans="3:16">
      <c r="C788" s="4"/>
      <c r="D788" s="4"/>
      <c r="H788" s="5"/>
      <c r="I788" s="5"/>
      <c r="J788" s="5"/>
      <c r="L788" s="6"/>
      <c r="M788" s="1"/>
      <c r="P788" s="2"/>
    </row>
    <row r="789" spans="3:16">
      <c r="C789" s="4"/>
      <c r="D789" s="4"/>
      <c r="H789" s="5"/>
      <c r="I789" s="5"/>
      <c r="J789" s="5"/>
      <c r="L789" s="6"/>
      <c r="M789" s="1"/>
      <c r="P789" s="2"/>
    </row>
    <row r="790" spans="3:16">
      <c r="C790" s="4"/>
      <c r="D790" s="4"/>
      <c r="H790" s="5"/>
      <c r="I790" s="5"/>
      <c r="J790" s="5"/>
      <c r="L790" s="6"/>
      <c r="M790" s="1"/>
      <c r="P790" s="2"/>
    </row>
    <row r="791" spans="3:16">
      <c r="C791" s="4"/>
      <c r="D791" s="4"/>
      <c r="H791" s="5"/>
      <c r="I791" s="5"/>
      <c r="J791" s="5"/>
      <c r="L791" s="6"/>
      <c r="M791" s="1"/>
      <c r="P791" s="2"/>
    </row>
    <row r="792" spans="3:16">
      <c r="C792" s="4"/>
      <c r="D792" s="4"/>
      <c r="H792" s="5"/>
      <c r="I792" s="5"/>
      <c r="J792" s="5"/>
      <c r="L792" s="6"/>
      <c r="M792" s="1"/>
      <c r="P792" s="2"/>
    </row>
    <row r="793" spans="3:16">
      <c r="C793" s="4"/>
      <c r="D793" s="4"/>
      <c r="H793" s="5"/>
      <c r="I793" s="5"/>
      <c r="J793" s="5"/>
      <c r="L793" s="6"/>
      <c r="M793" s="1"/>
      <c r="P793" s="2"/>
    </row>
    <row r="794" spans="3:16">
      <c r="C794" s="4"/>
      <c r="D794" s="4"/>
      <c r="H794" s="5"/>
      <c r="I794" s="5"/>
      <c r="J794" s="5"/>
      <c r="L794" s="6"/>
      <c r="M794" s="1"/>
      <c r="P794" s="2"/>
    </row>
    <row r="795" spans="3:16">
      <c r="C795" s="4"/>
      <c r="D795" s="4"/>
      <c r="H795" s="5"/>
      <c r="I795" s="5"/>
      <c r="J795" s="5"/>
      <c r="L795" s="6"/>
      <c r="M795" s="1"/>
      <c r="P795" s="2"/>
    </row>
    <row r="796" spans="3:16">
      <c r="C796" s="4"/>
      <c r="D796" s="4"/>
      <c r="H796" s="5"/>
      <c r="I796" s="5"/>
      <c r="J796" s="5"/>
      <c r="L796" s="6"/>
      <c r="M796" s="1"/>
      <c r="P796" s="2"/>
    </row>
    <row r="797" spans="3:16">
      <c r="C797" s="4"/>
      <c r="D797" s="4"/>
      <c r="H797" s="5"/>
      <c r="I797" s="5"/>
      <c r="J797" s="5"/>
      <c r="L797" s="6"/>
      <c r="M797" s="1"/>
      <c r="P797" s="2"/>
    </row>
    <row r="798" spans="3:16">
      <c r="C798" s="4"/>
      <c r="D798" s="4"/>
      <c r="H798" s="5"/>
      <c r="I798" s="5"/>
      <c r="J798" s="5"/>
      <c r="L798" s="6"/>
      <c r="M798" s="1"/>
      <c r="P798" s="2"/>
    </row>
    <row r="799" spans="3:16">
      <c r="C799" s="4"/>
      <c r="D799" s="4"/>
      <c r="H799" s="5"/>
      <c r="I799" s="5"/>
      <c r="J799" s="5"/>
      <c r="L799" s="6"/>
      <c r="M799" s="1"/>
      <c r="P799" s="2"/>
    </row>
    <row r="800" spans="3:16">
      <c r="C800" s="4"/>
      <c r="D800" s="4"/>
      <c r="H800" s="5"/>
      <c r="I800" s="5"/>
      <c r="J800" s="5"/>
      <c r="L800" s="6"/>
      <c r="M800" s="1"/>
      <c r="P800" s="2"/>
    </row>
    <row r="801" spans="3:16">
      <c r="C801" s="4"/>
      <c r="D801" s="4"/>
      <c r="H801" s="5"/>
      <c r="I801" s="5"/>
      <c r="J801" s="5"/>
      <c r="L801" s="6"/>
      <c r="M801" s="1"/>
      <c r="P801" s="2"/>
    </row>
    <row r="802" spans="3:16">
      <c r="C802" s="4"/>
      <c r="D802" s="4"/>
      <c r="H802" s="5"/>
      <c r="I802" s="5"/>
      <c r="J802" s="5"/>
      <c r="L802" s="6"/>
      <c r="M802" s="1"/>
      <c r="P802" s="2"/>
    </row>
    <row r="803" spans="3:16">
      <c r="C803" s="4"/>
      <c r="D803" s="4"/>
      <c r="H803" s="5"/>
      <c r="I803" s="5"/>
      <c r="J803" s="5"/>
      <c r="L803" s="6"/>
      <c r="M803" s="1"/>
      <c r="P803" s="2"/>
    </row>
    <row r="804" spans="3:16">
      <c r="C804" s="4"/>
      <c r="D804" s="4"/>
      <c r="H804" s="5"/>
      <c r="I804" s="5"/>
      <c r="J804" s="5"/>
      <c r="L804" s="6"/>
      <c r="M804" s="1"/>
      <c r="P804" s="2"/>
    </row>
    <row r="805" spans="3:16">
      <c r="C805" s="4"/>
      <c r="D805" s="4"/>
      <c r="H805" s="5"/>
      <c r="I805" s="5"/>
      <c r="J805" s="5"/>
      <c r="L805" s="6"/>
      <c r="M805" s="1"/>
      <c r="P805" s="2"/>
    </row>
    <row r="806" spans="3:16">
      <c r="C806" s="4"/>
      <c r="D806" s="4"/>
      <c r="H806" s="5"/>
      <c r="I806" s="5"/>
      <c r="J806" s="5"/>
      <c r="L806" s="6"/>
      <c r="M806" s="1"/>
      <c r="P806" s="2"/>
    </row>
    <row r="807" spans="3:16">
      <c r="C807" s="4"/>
      <c r="D807" s="4"/>
      <c r="H807" s="5"/>
      <c r="I807" s="5"/>
      <c r="J807" s="5"/>
      <c r="L807" s="6"/>
      <c r="M807" s="1"/>
      <c r="P807" s="2"/>
    </row>
    <row r="808" spans="3:16">
      <c r="C808" s="4"/>
      <c r="D808" s="4"/>
      <c r="H808" s="5"/>
      <c r="I808" s="5"/>
      <c r="J808" s="5"/>
      <c r="L808" s="6"/>
      <c r="M808" s="1"/>
      <c r="P808" s="2"/>
    </row>
    <row r="809" spans="3:16">
      <c r="C809" s="4"/>
      <c r="D809" s="4"/>
      <c r="H809" s="5"/>
      <c r="I809" s="5"/>
      <c r="J809" s="5"/>
      <c r="L809" s="6"/>
      <c r="M809" s="1"/>
      <c r="P809" s="2"/>
    </row>
    <row r="810" spans="3:16">
      <c r="C810" s="4"/>
      <c r="D810" s="4"/>
      <c r="H810" s="5"/>
      <c r="I810" s="5"/>
      <c r="J810" s="5"/>
      <c r="L810" s="6"/>
      <c r="M810" s="1"/>
      <c r="P810" s="2"/>
    </row>
    <row r="811" spans="3:16">
      <c r="C811" s="4"/>
      <c r="D811" s="4"/>
      <c r="H811" s="5"/>
      <c r="I811" s="5"/>
      <c r="J811" s="5"/>
      <c r="L811" s="6"/>
      <c r="M811" s="1"/>
      <c r="P811" s="2"/>
    </row>
    <row r="812" spans="3:16">
      <c r="C812" s="4"/>
      <c r="D812" s="4"/>
      <c r="H812" s="5"/>
      <c r="I812" s="5"/>
      <c r="J812" s="5"/>
      <c r="L812" s="6"/>
      <c r="M812" s="1"/>
      <c r="P812" s="2"/>
    </row>
    <row r="813" spans="3:16">
      <c r="C813" s="4"/>
      <c r="D813" s="4"/>
      <c r="H813" s="5"/>
      <c r="I813" s="5"/>
      <c r="J813" s="5"/>
      <c r="L813" s="6"/>
      <c r="M813" s="1"/>
      <c r="P813" s="2"/>
    </row>
    <row r="814" spans="3:16">
      <c r="C814" s="4"/>
      <c r="D814" s="4"/>
      <c r="H814" s="5"/>
      <c r="I814" s="5"/>
      <c r="J814" s="5"/>
      <c r="L814" s="6"/>
      <c r="M814" s="1"/>
      <c r="P814" s="2"/>
    </row>
    <row r="815" spans="3:16">
      <c r="C815" s="4"/>
      <c r="D815" s="4"/>
      <c r="H815" s="5"/>
      <c r="I815" s="5"/>
      <c r="J815" s="5"/>
      <c r="L815" s="6"/>
      <c r="M815" s="1"/>
      <c r="P815" s="2"/>
    </row>
    <row r="816" spans="3:16">
      <c r="C816" s="4"/>
      <c r="D816" s="4"/>
      <c r="H816" s="5"/>
      <c r="I816" s="5"/>
      <c r="J816" s="5"/>
      <c r="L816" s="6"/>
      <c r="M816" s="1"/>
      <c r="P816" s="2"/>
    </row>
    <row r="817" spans="3:16">
      <c r="C817" s="4"/>
      <c r="D817" s="4"/>
      <c r="H817" s="5"/>
      <c r="I817" s="5"/>
      <c r="J817" s="5"/>
      <c r="L817" s="6"/>
      <c r="M817" s="1"/>
      <c r="P817" s="2"/>
    </row>
    <row r="818" spans="3:16">
      <c r="C818" s="4"/>
      <c r="D818" s="4"/>
      <c r="H818" s="5"/>
      <c r="I818" s="5"/>
      <c r="J818" s="5"/>
      <c r="L818" s="6"/>
      <c r="M818" s="1"/>
      <c r="P818" s="2"/>
    </row>
    <row r="819" spans="3:16">
      <c r="C819" s="4"/>
      <c r="D819" s="4"/>
      <c r="H819" s="5"/>
      <c r="I819" s="5"/>
      <c r="J819" s="5"/>
      <c r="L819" s="6"/>
      <c r="M819" s="1"/>
      <c r="P819" s="2"/>
    </row>
    <row r="820" spans="3:16">
      <c r="C820" s="4"/>
      <c r="D820" s="4"/>
      <c r="H820" s="5"/>
      <c r="I820" s="5"/>
      <c r="J820" s="5"/>
      <c r="L820" s="6"/>
      <c r="M820" s="1"/>
      <c r="P820" s="2"/>
    </row>
    <row r="821" spans="3:16">
      <c r="C821" s="4"/>
      <c r="D821" s="4"/>
      <c r="H821" s="5"/>
      <c r="I821" s="5"/>
      <c r="J821" s="5"/>
      <c r="L821" s="6"/>
      <c r="M821" s="1"/>
      <c r="P821" s="2"/>
    </row>
    <row r="822" spans="3:16">
      <c r="C822" s="4"/>
      <c r="D822" s="4"/>
      <c r="H822" s="5"/>
      <c r="I822" s="5"/>
      <c r="J822" s="5"/>
      <c r="L822" s="6"/>
      <c r="M822" s="1"/>
      <c r="P822" s="2"/>
    </row>
    <row r="823" spans="3:16">
      <c r="C823" s="4"/>
      <c r="D823" s="4"/>
      <c r="H823" s="5"/>
      <c r="I823" s="5"/>
      <c r="J823" s="5"/>
      <c r="L823" s="6"/>
      <c r="M823" s="1"/>
      <c r="P823" s="2"/>
    </row>
    <row r="824" spans="3:16">
      <c r="C824" s="4"/>
      <c r="D824" s="4"/>
      <c r="H824" s="5"/>
      <c r="I824" s="5"/>
      <c r="J824" s="5"/>
      <c r="L824" s="6"/>
      <c r="M824" s="1"/>
      <c r="P824" s="2"/>
    </row>
    <row r="825" spans="3:16">
      <c r="C825" s="4"/>
      <c r="D825" s="4"/>
      <c r="H825" s="5"/>
      <c r="I825" s="5"/>
      <c r="J825" s="5"/>
      <c r="L825" s="6"/>
      <c r="M825" s="1"/>
      <c r="P825" s="2"/>
    </row>
    <row r="826" spans="3:16">
      <c r="C826" s="4"/>
      <c r="D826" s="4"/>
      <c r="H826" s="5"/>
      <c r="I826" s="5"/>
      <c r="J826" s="5"/>
      <c r="L826" s="6"/>
      <c r="M826" s="1"/>
      <c r="P826" s="2"/>
    </row>
    <row r="827" spans="3:16">
      <c r="C827" s="4"/>
      <c r="D827" s="4"/>
      <c r="H827" s="5"/>
      <c r="I827" s="5"/>
      <c r="J827" s="5"/>
      <c r="L827" s="6"/>
      <c r="M827" s="1"/>
      <c r="P827" s="2"/>
    </row>
    <row r="828" spans="3:16">
      <c r="C828" s="4"/>
      <c r="D828" s="4"/>
      <c r="H828" s="5"/>
      <c r="I828" s="5"/>
      <c r="J828" s="5"/>
      <c r="L828" s="6"/>
      <c r="M828" s="1"/>
      <c r="P828" s="2"/>
    </row>
    <row r="829" spans="3:16">
      <c r="C829" s="4"/>
      <c r="D829" s="4"/>
      <c r="H829" s="5"/>
      <c r="I829" s="5"/>
      <c r="J829" s="5"/>
      <c r="L829" s="6"/>
      <c r="M829" s="1"/>
      <c r="P829" s="2"/>
    </row>
    <row r="830" spans="3:16">
      <c r="C830" s="4"/>
      <c r="D830" s="4"/>
      <c r="H830" s="5"/>
      <c r="I830" s="5"/>
      <c r="J830" s="5"/>
      <c r="L830" s="6"/>
      <c r="M830" s="1"/>
      <c r="P830" s="2"/>
    </row>
    <row r="831" spans="3:16">
      <c r="C831" s="4"/>
      <c r="D831" s="4"/>
      <c r="H831" s="5"/>
      <c r="I831" s="5"/>
      <c r="J831" s="5"/>
      <c r="L831" s="6"/>
      <c r="M831" s="1"/>
      <c r="P831" s="2"/>
    </row>
    <row r="832" spans="3:16">
      <c r="C832" s="4"/>
      <c r="D832" s="4"/>
      <c r="H832" s="5"/>
      <c r="I832" s="5"/>
      <c r="J832" s="5"/>
      <c r="L832" s="6"/>
      <c r="M832" s="1"/>
      <c r="P832" s="2"/>
    </row>
    <row r="833" spans="3:16">
      <c r="C833" s="4"/>
      <c r="D833" s="4"/>
      <c r="H833" s="5"/>
      <c r="I833" s="5"/>
      <c r="J833" s="5"/>
      <c r="L833" s="6"/>
      <c r="M833" s="1"/>
      <c r="P833" s="2"/>
    </row>
    <row r="834" spans="3:16">
      <c r="C834" s="4"/>
      <c r="D834" s="4"/>
      <c r="H834" s="5"/>
      <c r="I834" s="5"/>
      <c r="J834" s="5"/>
      <c r="L834" s="6"/>
      <c r="M834" s="1"/>
      <c r="P834" s="2"/>
    </row>
    <row r="835" spans="3:16">
      <c r="C835" s="4"/>
      <c r="D835" s="4"/>
      <c r="H835" s="5"/>
      <c r="I835" s="5"/>
      <c r="J835" s="5"/>
      <c r="L835" s="6"/>
      <c r="M835" s="1"/>
      <c r="P835" s="2"/>
    </row>
    <row r="836" spans="3:16">
      <c r="C836" s="4"/>
      <c r="D836" s="4"/>
      <c r="H836" s="5"/>
      <c r="I836" s="5"/>
      <c r="J836" s="5"/>
      <c r="L836" s="6"/>
      <c r="M836" s="1"/>
      <c r="P836" s="2"/>
    </row>
    <row r="837" spans="3:16">
      <c r="C837" s="4"/>
      <c r="D837" s="4"/>
      <c r="H837" s="5"/>
      <c r="I837" s="5"/>
      <c r="J837" s="5"/>
      <c r="L837" s="6"/>
      <c r="M837" s="1"/>
      <c r="P837" s="2"/>
    </row>
    <row r="838" spans="3:16">
      <c r="C838" s="4"/>
      <c r="D838" s="4"/>
      <c r="H838" s="5"/>
      <c r="I838" s="5"/>
      <c r="J838" s="5"/>
      <c r="L838" s="6"/>
      <c r="M838" s="1"/>
      <c r="P838" s="2"/>
    </row>
    <row r="839" spans="3:16">
      <c r="C839" s="4"/>
      <c r="D839" s="4"/>
      <c r="H839" s="5"/>
      <c r="I839" s="5"/>
      <c r="J839" s="5"/>
      <c r="L839" s="6"/>
      <c r="M839" s="1"/>
      <c r="P839" s="2"/>
    </row>
    <row r="840" spans="3:16">
      <c r="C840" s="4"/>
      <c r="D840" s="4"/>
      <c r="H840" s="5"/>
      <c r="I840" s="5"/>
      <c r="J840" s="5"/>
      <c r="L840" s="6"/>
      <c r="M840" s="1"/>
      <c r="P840" s="2"/>
    </row>
    <row r="841" spans="3:16">
      <c r="C841" s="4"/>
      <c r="D841" s="4"/>
      <c r="H841" s="5"/>
      <c r="I841" s="5"/>
      <c r="J841" s="5"/>
      <c r="L841" s="6"/>
      <c r="M841" s="1"/>
      <c r="P841" s="2"/>
    </row>
    <row r="842" spans="3:16">
      <c r="C842" s="4"/>
      <c r="D842" s="4"/>
      <c r="H842" s="5"/>
      <c r="I842" s="5"/>
      <c r="J842" s="5"/>
      <c r="L842" s="6"/>
      <c r="M842" s="1"/>
      <c r="P842" s="2"/>
    </row>
    <row r="843" spans="3:16">
      <c r="C843" s="4"/>
      <c r="D843" s="4"/>
      <c r="H843" s="5"/>
      <c r="I843" s="5"/>
      <c r="J843" s="5"/>
      <c r="L843" s="6"/>
      <c r="M843" s="1"/>
      <c r="P843" s="2"/>
    </row>
    <row r="844" spans="3:16">
      <c r="C844" s="4"/>
      <c r="D844" s="4"/>
      <c r="H844" s="5"/>
      <c r="I844" s="5"/>
      <c r="J844" s="5"/>
      <c r="L844" s="6"/>
      <c r="M844" s="1"/>
      <c r="P844" s="2"/>
    </row>
    <row r="845" spans="3:16">
      <c r="C845" s="4"/>
      <c r="D845" s="4"/>
      <c r="H845" s="5"/>
      <c r="I845" s="5"/>
      <c r="J845" s="5"/>
      <c r="L845" s="6"/>
      <c r="M845" s="1"/>
      <c r="P845" s="2"/>
    </row>
    <row r="846" spans="3:16">
      <c r="C846" s="4"/>
      <c r="D846" s="4"/>
      <c r="H846" s="5"/>
      <c r="I846" s="5"/>
      <c r="J846" s="5"/>
      <c r="L846" s="6"/>
      <c r="M846" s="1"/>
      <c r="P846" s="2"/>
    </row>
    <row r="847" spans="3:16">
      <c r="C847" s="4"/>
      <c r="D847" s="4"/>
      <c r="H847" s="5"/>
      <c r="I847" s="5"/>
      <c r="J847" s="5"/>
      <c r="L847" s="6"/>
      <c r="M847" s="1"/>
      <c r="P847" s="2"/>
    </row>
    <row r="848" spans="3:16">
      <c r="C848" s="4"/>
      <c r="D848" s="4"/>
      <c r="H848" s="5"/>
      <c r="I848" s="5"/>
      <c r="J848" s="5"/>
      <c r="L848" s="6"/>
      <c r="M848" s="1"/>
      <c r="P848" s="2"/>
    </row>
    <row r="849" spans="3:16">
      <c r="C849" s="4"/>
      <c r="D849" s="4"/>
      <c r="H849" s="5"/>
      <c r="I849" s="5"/>
      <c r="J849" s="5"/>
      <c r="L849" s="6"/>
      <c r="M849" s="1"/>
      <c r="P849" s="2"/>
    </row>
    <row r="850" spans="3:16">
      <c r="C850" s="4"/>
      <c r="D850" s="4"/>
      <c r="H850" s="5"/>
      <c r="I850" s="5"/>
      <c r="J850" s="5"/>
      <c r="L850" s="6"/>
      <c r="M850" s="1"/>
      <c r="P850" s="2"/>
    </row>
    <row r="851" spans="3:16">
      <c r="C851" s="4"/>
      <c r="D851" s="4"/>
      <c r="H851" s="5"/>
      <c r="I851" s="5"/>
      <c r="J851" s="5"/>
      <c r="L851" s="6"/>
      <c r="M851" s="1"/>
      <c r="P851" s="2"/>
    </row>
    <row r="852" spans="3:16">
      <c r="C852" s="4"/>
      <c r="D852" s="4"/>
      <c r="H852" s="5"/>
      <c r="I852" s="5"/>
      <c r="J852" s="5"/>
      <c r="L852" s="6"/>
      <c r="M852" s="1"/>
      <c r="P852" s="2"/>
    </row>
    <row r="853" spans="3:16">
      <c r="C853" s="4"/>
      <c r="D853" s="4"/>
      <c r="H853" s="5"/>
      <c r="I853" s="5"/>
      <c r="J853" s="5"/>
      <c r="L853" s="6"/>
      <c r="M853" s="1"/>
      <c r="P853" s="2"/>
    </row>
    <row r="854" spans="3:16">
      <c r="C854" s="4"/>
      <c r="D854" s="4"/>
      <c r="H854" s="5"/>
      <c r="I854" s="5"/>
      <c r="J854" s="5"/>
      <c r="L854" s="6"/>
      <c r="M854" s="1"/>
      <c r="P854" s="2"/>
    </row>
    <row r="855" spans="3:16">
      <c r="C855" s="4"/>
      <c r="D855" s="4"/>
      <c r="H855" s="5"/>
      <c r="I855" s="5"/>
      <c r="J855" s="5"/>
      <c r="L855" s="6"/>
      <c r="M855" s="1"/>
      <c r="P855" s="2"/>
    </row>
    <row r="856" spans="3:16">
      <c r="C856" s="4"/>
      <c r="D856" s="4"/>
      <c r="H856" s="5"/>
      <c r="I856" s="5"/>
      <c r="J856" s="5"/>
      <c r="L856" s="6"/>
      <c r="M856" s="1"/>
      <c r="P856" s="2"/>
    </row>
    <row r="857" spans="3:16">
      <c r="C857" s="4"/>
      <c r="D857" s="4"/>
      <c r="H857" s="5"/>
      <c r="I857" s="5"/>
      <c r="J857" s="5"/>
      <c r="L857" s="6"/>
      <c r="M857" s="1"/>
      <c r="P857" s="2"/>
    </row>
    <row r="858" spans="3:16">
      <c r="C858" s="4"/>
      <c r="D858" s="4"/>
      <c r="H858" s="5"/>
      <c r="I858" s="5"/>
      <c r="J858" s="5"/>
      <c r="L858" s="6"/>
      <c r="M858" s="1"/>
      <c r="P858" s="2"/>
    </row>
    <row r="859" spans="3:16">
      <c r="C859" s="4"/>
      <c r="D859" s="4"/>
      <c r="H859" s="5"/>
      <c r="I859" s="5"/>
      <c r="J859" s="5"/>
      <c r="L859" s="6"/>
      <c r="M859" s="1"/>
      <c r="P859" s="2"/>
    </row>
    <row r="860" spans="3:16">
      <c r="C860" s="4"/>
      <c r="D860" s="4"/>
      <c r="H860" s="5"/>
      <c r="I860" s="5"/>
      <c r="J860" s="5"/>
      <c r="L860" s="6"/>
      <c r="M860" s="1"/>
      <c r="P860" s="2"/>
    </row>
    <row r="861" spans="3:16">
      <c r="C861" s="4"/>
      <c r="D861" s="4"/>
      <c r="H861" s="5"/>
      <c r="I861" s="5"/>
      <c r="J861" s="5"/>
      <c r="L861" s="6"/>
      <c r="M861" s="1"/>
      <c r="P861" s="2"/>
    </row>
    <row r="862" spans="3:16">
      <c r="C862" s="4"/>
      <c r="D862" s="4"/>
      <c r="H862" s="5"/>
      <c r="I862" s="5"/>
      <c r="J862" s="5"/>
      <c r="L862" s="6"/>
      <c r="M862" s="1"/>
      <c r="P862" s="2"/>
    </row>
    <row r="863" spans="3:16">
      <c r="C863" s="4"/>
      <c r="D863" s="4"/>
      <c r="H863" s="5"/>
      <c r="I863" s="5"/>
      <c r="J863" s="5"/>
      <c r="L863" s="6"/>
      <c r="M863" s="1"/>
      <c r="P863" s="2"/>
    </row>
    <row r="864" spans="3:16">
      <c r="C864" s="4"/>
      <c r="D864" s="4"/>
      <c r="H864" s="5"/>
      <c r="I864" s="5"/>
      <c r="J864" s="5"/>
      <c r="L864" s="6"/>
      <c r="M864" s="1"/>
      <c r="P864" s="2"/>
    </row>
    <row r="865" spans="3:16">
      <c r="C865" s="4"/>
      <c r="D865" s="4"/>
      <c r="H865" s="5"/>
      <c r="I865" s="5"/>
      <c r="J865" s="5"/>
      <c r="L865" s="6"/>
      <c r="M865" s="1"/>
      <c r="P865" s="2"/>
    </row>
    <row r="866" spans="3:16">
      <c r="C866" s="4"/>
      <c r="D866" s="4"/>
      <c r="H866" s="5"/>
      <c r="I866" s="5"/>
      <c r="J866" s="5"/>
      <c r="L866" s="6"/>
      <c r="M866" s="1"/>
      <c r="P866" s="2"/>
    </row>
    <row r="867" spans="3:16">
      <c r="C867" s="4"/>
      <c r="D867" s="4"/>
      <c r="H867" s="5"/>
      <c r="I867" s="5"/>
      <c r="J867" s="5"/>
      <c r="L867" s="6"/>
      <c r="M867" s="1"/>
      <c r="P867" s="2"/>
    </row>
    <row r="868" spans="3:16">
      <c r="C868" s="4"/>
      <c r="D868" s="4"/>
      <c r="H868" s="5"/>
      <c r="I868" s="5"/>
      <c r="J868" s="5"/>
      <c r="L868" s="6"/>
      <c r="M868" s="1"/>
      <c r="P868" s="2"/>
    </row>
    <row r="869" spans="3:16">
      <c r="C869" s="4"/>
      <c r="D869" s="4"/>
      <c r="H869" s="5"/>
      <c r="I869" s="5"/>
      <c r="J869" s="5"/>
      <c r="L869" s="6"/>
      <c r="M869" s="1"/>
      <c r="P869" s="2"/>
    </row>
    <row r="870" spans="3:16">
      <c r="C870" s="4"/>
      <c r="D870" s="4"/>
      <c r="H870" s="5"/>
      <c r="I870" s="5"/>
      <c r="J870" s="5"/>
      <c r="L870" s="6"/>
      <c r="M870" s="1"/>
      <c r="P870" s="2"/>
    </row>
    <row r="871" spans="3:16">
      <c r="C871" s="4"/>
      <c r="D871" s="4"/>
      <c r="H871" s="5"/>
      <c r="I871" s="5"/>
      <c r="J871" s="5"/>
      <c r="L871" s="6"/>
      <c r="M871" s="1"/>
      <c r="P871" s="2"/>
    </row>
    <row r="872" spans="3:16">
      <c r="C872" s="4"/>
      <c r="D872" s="4"/>
      <c r="H872" s="5"/>
      <c r="I872" s="5"/>
      <c r="J872" s="5"/>
      <c r="L872" s="6"/>
      <c r="M872" s="1"/>
      <c r="P872" s="2"/>
    </row>
    <row r="873" spans="3:16">
      <c r="C873" s="4"/>
      <c r="D873" s="4"/>
      <c r="H873" s="5"/>
      <c r="I873" s="5"/>
      <c r="J873" s="5"/>
      <c r="L873" s="6"/>
      <c r="M873" s="1"/>
      <c r="P873" s="2"/>
    </row>
    <row r="874" spans="3:16">
      <c r="C874" s="4"/>
      <c r="D874" s="4"/>
      <c r="H874" s="5"/>
      <c r="I874" s="5"/>
      <c r="J874" s="5"/>
      <c r="L874" s="6"/>
      <c r="M874" s="1"/>
      <c r="P874" s="2"/>
    </row>
    <row r="875" spans="3:16">
      <c r="C875" s="4"/>
      <c r="D875" s="4"/>
      <c r="H875" s="5"/>
      <c r="I875" s="5"/>
      <c r="J875" s="5"/>
      <c r="L875" s="6"/>
      <c r="M875" s="1"/>
      <c r="P875" s="2"/>
    </row>
    <row r="876" spans="3:16">
      <c r="C876" s="4"/>
      <c r="D876" s="4"/>
      <c r="H876" s="5"/>
      <c r="I876" s="5"/>
      <c r="J876" s="5"/>
      <c r="L876" s="6"/>
      <c r="M876" s="1"/>
      <c r="P876" s="2"/>
    </row>
    <row r="877" spans="3:16">
      <c r="C877" s="4"/>
      <c r="D877" s="4"/>
      <c r="H877" s="5"/>
      <c r="I877" s="5"/>
      <c r="J877" s="5"/>
      <c r="L877" s="6"/>
      <c r="M877" s="1"/>
      <c r="P877" s="2"/>
    </row>
    <row r="878" spans="3:16">
      <c r="C878" s="4"/>
      <c r="D878" s="4"/>
      <c r="H878" s="5"/>
      <c r="I878" s="5"/>
      <c r="J878" s="5"/>
      <c r="L878" s="6"/>
      <c r="M878" s="1"/>
      <c r="P878" s="2"/>
    </row>
    <row r="879" spans="3:16">
      <c r="C879" s="4"/>
      <c r="D879" s="4"/>
      <c r="H879" s="5"/>
      <c r="I879" s="5"/>
      <c r="J879" s="5"/>
      <c r="L879" s="6"/>
      <c r="M879" s="1"/>
      <c r="P879" s="2"/>
    </row>
    <row r="880" spans="3:16">
      <c r="C880" s="4"/>
      <c r="D880" s="4"/>
      <c r="H880" s="5"/>
      <c r="I880" s="5"/>
      <c r="J880" s="5"/>
      <c r="L880" s="6"/>
      <c r="M880" s="1"/>
      <c r="P880" s="2"/>
    </row>
    <row r="881" spans="3:16">
      <c r="C881" s="4"/>
      <c r="D881" s="4"/>
      <c r="H881" s="5"/>
      <c r="I881" s="5"/>
      <c r="J881" s="5"/>
      <c r="L881" s="6"/>
      <c r="M881" s="1"/>
      <c r="P881" s="2"/>
    </row>
    <row r="882" spans="3:16">
      <c r="C882" s="4"/>
      <c r="D882" s="4"/>
      <c r="H882" s="5"/>
      <c r="I882" s="5"/>
      <c r="J882" s="5"/>
      <c r="L882" s="6"/>
      <c r="M882" s="1"/>
      <c r="P882" s="2"/>
    </row>
    <row r="883" spans="3:16">
      <c r="C883" s="4"/>
      <c r="D883" s="4"/>
      <c r="H883" s="5"/>
      <c r="I883" s="5"/>
      <c r="J883" s="5"/>
      <c r="L883" s="6"/>
      <c r="M883" s="1"/>
      <c r="P883" s="2"/>
    </row>
    <row r="884" spans="3:16">
      <c r="C884" s="4"/>
      <c r="D884" s="4"/>
      <c r="H884" s="5"/>
      <c r="I884" s="5"/>
      <c r="J884" s="5"/>
      <c r="L884" s="6"/>
      <c r="M884" s="1"/>
      <c r="P884" s="2"/>
    </row>
    <row r="885" spans="3:16">
      <c r="C885" s="4"/>
      <c r="D885" s="4"/>
      <c r="H885" s="5"/>
      <c r="I885" s="5"/>
      <c r="J885" s="5"/>
      <c r="L885" s="6"/>
      <c r="M885" s="1"/>
      <c r="P885" s="2"/>
    </row>
    <row r="886" spans="3:16">
      <c r="C886" s="4"/>
      <c r="D886" s="4"/>
      <c r="H886" s="5"/>
      <c r="I886" s="5"/>
      <c r="J886" s="5"/>
      <c r="L886" s="6"/>
      <c r="M886" s="1"/>
      <c r="P886" s="2"/>
    </row>
    <row r="887" spans="3:16">
      <c r="C887" s="4"/>
      <c r="D887" s="4"/>
      <c r="H887" s="5"/>
      <c r="I887" s="5"/>
      <c r="J887" s="5"/>
      <c r="L887" s="6"/>
      <c r="M887" s="1"/>
      <c r="P887" s="2"/>
    </row>
    <row r="888" spans="3:16">
      <c r="C888" s="4"/>
      <c r="D888" s="4"/>
      <c r="H888" s="5"/>
      <c r="I888" s="5"/>
      <c r="J888" s="5"/>
      <c r="L888" s="6"/>
      <c r="M888" s="1"/>
      <c r="P888" s="2"/>
    </row>
    <row r="889" spans="3:16">
      <c r="C889" s="4"/>
      <c r="D889" s="4"/>
      <c r="H889" s="5"/>
      <c r="I889" s="5"/>
      <c r="J889" s="5"/>
      <c r="L889" s="6"/>
      <c r="M889" s="1"/>
      <c r="P889" s="2"/>
    </row>
    <row r="890" spans="3:16">
      <c r="C890" s="4"/>
      <c r="D890" s="4"/>
      <c r="H890" s="5"/>
      <c r="I890" s="5"/>
      <c r="J890" s="5"/>
      <c r="L890" s="6"/>
      <c r="M890" s="1"/>
      <c r="P890" s="2"/>
    </row>
    <row r="891" spans="3:16">
      <c r="C891" s="4"/>
      <c r="D891" s="4"/>
      <c r="H891" s="5"/>
      <c r="I891" s="5"/>
      <c r="J891" s="5"/>
      <c r="L891" s="6"/>
      <c r="M891" s="1"/>
      <c r="P891" s="2"/>
    </row>
    <row r="892" spans="3:16">
      <c r="C892" s="4"/>
      <c r="D892" s="4"/>
      <c r="H892" s="5"/>
      <c r="I892" s="5"/>
      <c r="J892" s="5"/>
      <c r="L892" s="6"/>
      <c r="M892" s="1"/>
      <c r="P892" s="2"/>
    </row>
    <row r="893" spans="3:16">
      <c r="C893" s="4"/>
      <c r="D893" s="4"/>
      <c r="H893" s="5"/>
      <c r="I893" s="5"/>
      <c r="J893" s="5"/>
      <c r="L893" s="6"/>
      <c r="M893" s="1"/>
      <c r="P893" s="2"/>
    </row>
    <row r="894" spans="3:16">
      <c r="C894" s="4"/>
      <c r="D894" s="4"/>
      <c r="H894" s="5"/>
      <c r="I894" s="5"/>
      <c r="J894" s="5"/>
      <c r="L894" s="6"/>
      <c r="M894" s="1"/>
      <c r="P894" s="2"/>
    </row>
    <row r="895" spans="3:16">
      <c r="C895" s="4"/>
      <c r="D895" s="4"/>
      <c r="H895" s="5"/>
      <c r="I895" s="5"/>
      <c r="J895" s="5"/>
      <c r="L895" s="6"/>
      <c r="M895" s="1"/>
      <c r="P895" s="2"/>
    </row>
    <row r="896" spans="3:16">
      <c r="C896" s="4"/>
      <c r="D896" s="4"/>
      <c r="H896" s="5"/>
      <c r="I896" s="5"/>
      <c r="J896" s="5"/>
      <c r="L896" s="6"/>
      <c r="M896" s="1"/>
      <c r="P896" s="2"/>
    </row>
    <row r="897" spans="3:16">
      <c r="C897" s="4"/>
      <c r="D897" s="4"/>
      <c r="H897" s="5"/>
      <c r="I897" s="5"/>
      <c r="J897" s="5"/>
      <c r="L897" s="6"/>
      <c r="M897" s="1"/>
      <c r="P897" s="2"/>
    </row>
    <row r="898" spans="3:16">
      <c r="C898" s="4"/>
      <c r="D898" s="4"/>
      <c r="H898" s="5"/>
      <c r="I898" s="5"/>
      <c r="J898" s="5"/>
      <c r="L898" s="6"/>
      <c r="M898" s="1"/>
      <c r="P898" s="2"/>
    </row>
    <row r="899" spans="3:16">
      <c r="C899" s="4"/>
      <c r="D899" s="4"/>
      <c r="H899" s="5"/>
      <c r="I899" s="5"/>
      <c r="J899" s="5"/>
      <c r="L899" s="6"/>
      <c r="M899" s="1"/>
      <c r="P899" s="2"/>
    </row>
    <row r="900" spans="3:16">
      <c r="C900" s="4"/>
      <c r="D900" s="4"/>
      <c r="H900" s="5"/>
      <c r="I900" s="5"/>
      <c r="J900" s="5"/>
      <c r="L900" s="6"/>
      <c r="M900" s="1"/>
      <c r="P900" s="2"/>
    </row>
    <row r="901" spans="3:16">
      <c r="C901" s="4"/>
      <c r="D901" s="4"/>
      <c r="H901" s="5"/>
      <c r="I901" s="5"/>
      <c r="J901" s="5"/>
      <c r="L901" s="6"/>
      <c r="M901" s="1"/>
      <c r="P901" s="2"/>
    </row>
    <row r="902" spans="3:16">
      <c r="C902" s="4"/>
      <c r="D902" s="4"/>
      <c r="H902" s="5"/>
      <c r="I902" s="5"/>
      <c r="J902" s="5"/>
      <c r="L902" s="6"/>
      <c r="M902" s="1"/>
      <c r="P902" s="2"/>
    </row>
    <row r="903" spans="3:16">
      <c r="C903" s="4"/>
      <c r="D903" s="4"/>
      <c r="H903" s="5"/>
      <c r="I903" s="5"/>
      <c r="J903" s="5"/>
      <c r="L903" s="6"/>
      <c r="M903" s="1"/>
      <c r="P903" s="2"/>
    </row>
    <row r="904" spans="3:16">
      <c r="C904" s="4"/>
      <c r="D904" s="4"/>
      <c r="H904" s="5"/>
      <c r="I904" s="5"/>
      <c r="J904" s="5"/>
      <c r="L904" s="6"/>
      <c r="M904" s="1"/>
      <c r="P904" s="2"/>
    </row>
    <row r="905" spans="3:16">
      <c r="C905" s="4"/>
      <c r="D905" s="4"/>
      <c r="H905" s="5"/>
      <c r="I905" s="5"/>
      <c r="J905" s="5"/>
      <c r="L905" s="6"/>
      <c r="M905" s="1"/>
      <c r="P905" s="2"/>
    </row>
    <row r="906" spans="3:16">
      <c r="C906" s="4"/>
      <c r="D906" s="4"/>
      <c r="H906" s="5"/>
      <c r="I906" s="5"/>
      <c r="J906" s="5"/>
      <c r="L906" s="6"/>
      <c r="M906" s="1"/>
      <c r="P906" s="2"/>
    </row>
    <row r="907" spans="3:16">
      <c r="C907" s="4"/>
      <c r="D907" s="4"/>
      <c r="H907" s="5"/>
      <c r="I907" s="5"/>
      <c r="J907" s="5"/>
      <c r="L907" s="6"/>
      <c r="M907" s="1"/>
      <c r="P907" s="2"/>
    </row>
    <row r="908" spans="3:16">
      <c r="C908" s="4"/>
      <c r="D908" s="4"/>
      <c r="H908" s="5"/>
      <c r="I908" s="5"/>
      <c r="J908" s="5"/>
      <c r="L908" s="6"/>
      <c r="M908" s="1"/>
      <c r="P908" s="2"/>
    </row>
    <row r="909" spans="3:16">
      <c r="C909" s="4"/>
      <c r="D909" s="4"/>
      <c r="H909" s="5"/>
      <c r="I909" s="5"/>
      <c r="J909" s="5"/>
      <c r="L909" s="6"/>
      <c r="M909" s="1"/>
      <c r="P909" s="2"/>
    </row>
    <row r="910" spans="3:16">
      <c r="C910" s="4"/>
      <c r="D910" s="4"/>
      <c r="H910" s="5"/>
      <c r="I910" s="5"/>
      <c r="J910" s="5"/>
      <c r="L910" s="6"/>
      <c r="M910" s="1"/>
      <c r="P910" s="2"/>
    </row>
    <row r="911" spans="3:16">
      <c r="C911" s="4"/>
      <c r="D911" s="4"/>
      <c r="H911" s="5"/>
      <c r="I911" s="5"/>
      <c r="J911" s="5"/>
      <c r="L911" s="6"/>
      <c r="M911" s="1"/>
      <c r="P911" s="2"/>
    </row>
    <row r="912" spans="3:16">
      <c r="C912" s="4"/>
      <c r="D912" s="4"/>
      <c r="H912" s="5"/>
      <c r="I912" s="5"/>
      <c r="J912" s="5"/>
      <c r="L912" s="6"/>
      <c r="M912" s="1"/>
      <c r="P912" s="2"/>
    </row>
    <row r="913" spans="3:16">
      <c r="C913" s="4"/>
      <c r="D913" s="4"/>
      <c r="H913" s="5"/>
      <c r="I913" s="5"/>
      <c r="J913" s="5"/>
      <c r="L913" s="6"/>
      <c r="M913" s="1"/>
      <c r="P913" s="2"/>
    </row>
    <row r="914" spans="3:16">
      <c r="C914" s="4"/>
      <c r="D914" s="4"/>
      <c r="H914" s="5"/>
      <c r="I914" s="5"/>
      <c r="J914" s="5"/>
      <c r="L914" s="6"/>
      <c r="M914" s="1"/>
      <c r="P914" s="2"/>
    </row>
    <row r="915" spans="3:16">
      <c r="C915" s="4"/>
      <c r="D915" s="4"/>
      <c r="H915" s="5"/>
      <c r="I915" s="5"/>
      <c r="J915" s="5"/>
      <c r="L915" s="6"/>
      <c r="M915" s="1"/>
      <c r="P915" s="2"/>
    </row>
    <row r="916" spans="3:16">
      <c r="C916" s="4"/>
      <c r="D916" s="4"/>
      <c r="H916" s="5"/>
      <c r="I916" s="5"/>
      <c r="J916" s="5"/>
      <c r="L916" s="6"/>
      <c r="M916" s="1"/>
      <c r="P916" s="2"/>
    </row>
    <row r="917" spans="3:16">
      <c r="C917" s="4"/>
      <c r="D917" s="4"/>
      <c r="H917" s="5"/>
      <c r="I917" s="5"/>
      <c r="J917" s="5"/>
      <c r="L917" s="6"/>
      <c r="M917" s="1"/>
      <c r="P917" s="2"/>
    </row>
    <row r="918" spans="3:16">
      <c r="C918" s="4"/>
      <c r="D918" s="4"/>
      <c r="H918" s="5"/>
      <c r="I918" s="5"/>
      <c r="J918" s="5"/>
      <c r="L918" s="6"/>
      <c r="M918" s="1"/>
      <c r="P918" s="2"/>
    </row>
    <row r="919" spans="3:16">
      <c r="C919" s="4"/>
      <c r="D919" s="4"/>
      <c r="H919" s="5"/>
      <c r="I919" s="5"/>
      <c r="J919" s="5"/>
      <c r="L919" s="6"/>
      <c r="M919" s="1"/>
      <c r="P919" s="2"/>
    </row>
    <row r="920" spans="3:16">
      <c r="C920" s="4"/>
      <c r="D920" s="4"/>
      <c r="H920" s="5"/>
      <c r="I920" s="5"/>
      <c r="J920" s="5"/>
      <c r="L920" s="6"/>
      <c r="M920" s="1"/>
      <c r="P920" s="2"/>
    </row>
    <row r="921" spans="3:16">
      <c r="C921" s="4"/>
      <c r="D921" s="4"/>
      <c r="H921" s="5"/>
      <c r="I921" s="5"/>
      <c r="J921" s="5"/>
      <c r="L921" s="6"/>
      <c r="M921" s="1"/>
      <c r="P921" s="2"/>
    </row>
    <row r="922" spans="3:16">
      <c r="C922" s="4"/>
      <c r="D922" s="4"/>
      <c r="H922" s="5"/>
      <c r="I922" s="5"/>
      <c r="J922" s="5"/>
      <c r="L922" s="6"/>
      <c r="M922" s="1"/>
      <c r="P922" s="2"/>
    </row>
    <row r="923" spans="3:16">
      <c r="C923" s="4"/>
      <c r="D923" s="4"/>
      <c r="H923" s="5"/>
      <c r="I923" s="5"/>
      <c r="J923" s="5"/>
      <c r="L923" s="6"/>
      <c r="M923" s="1"/>
      <c r="P923" s="2"/>
    </row>
    <row r="924" spans="3:16">
      <c r="C924" s="4"/>
      <c r="D924" s="4"/>
      <c r="H924" s="5"/>
      <c r="I924" s="5"/>
      <c r="J924" s="5"/>
      <c r="L924" s="6"/>
      <c r="M924" s="1"/>
      <c r="P924" s="2"/>
    </row>
    <row r="925" spans="3:16">
      <c r="C925" s="4"/>
      <c r="D925" s="4"/>
      <c r="H925" s="5"/>
      <c r="I925" s="5"/>
      <c r="J925" s="5"/>
      <c r="L925" s="6"/>
      <c r="M925" s="1"/>
      <c r="P925" s="2"/>
    </row>
    <row r="926" spans="3:16">
      <c r="C926" s="4"/>
      <c r="D926" s="4"/>
      <c r="H926" s="5"/>
      <c r="I926" s="5"/>
      <c r="J926" s="5"/>
      <c r="L926" s="6"/>
      <c r="M926" s="1"/>
      <c r="P926" s="2"/>
    </row>
    <row r="927" spans="3:16">
      <c r="C927" s="4"/>
      <c r="D927" s="4"/>
      <c r="H927" s="5"/>
      <c r="I927" s="5"/>
      <c r="J927" s="5"/>
      <c r="L927" s="6"/>
      <c r="M927" s="1"/>
      <c r="P927" s="2"/>
    </row>
    <row r="928" spans="3:16">
      <c r="C928" s="4"/>
      <c r="D928" s="4"/>
      <c r="H928" s="5"/>
      <c r="I928" s="5"/>
      <c r="J928" s="5"/>
      <c r="L928" s="6"/>
      <c r="M928" s="1"/>
      <c r="P928" s="2"/>
    </row>
    <row r="929" spans="3:16">
      <c r="C929" s="4"/>
      <c r="D929" s="4"/>
      <c r="H929" s="5"/>
      <c r="I929" s="5"/>
      <c r="J929" s="5"/>
      <c r="L929" s="6"/>
      <c r="M929" s="1"/>
      <c r="P929" s="2"/>
    </row>
    <row r="930" spans="3:16">
      <c r="C930" s="4"/>
      <c r="D930" s="4"/>
      <c r="H930" s="5"/>
      <c r="I930" s="5"/>
      <c r="J930" s="5"/>
      <c r="L930" s="6"/>
      <c r="M930" s="1"/>
      <c r="P930" s="2"/>
    </row>
    <row r="931" spans="3:16">
      <c r="C931" s="4"/>
      <c r="D931" s="4"/>
      <c r="H931" s="5"/>
      <c r="I931" s="5"/>
      <c r="J931" s="5"/>
      <c r="L931" s="6"/>
      <c r="M931" s="1"/>
      <c r="P931" s="2"/>
    </row>
    <row r="932" spans="3:16">
      <c r="C932" s="4"/>
      <c r="D932" s="4"/>
      <c r="H932" s="5"/>
      <c r="I932" s="5"/>
      <c r="J932" s="5"/>
      <c r="L932" s="6"/>
      <c r="M932" s="1"/>
      <c r="P932" s="2"/>
    </row>
    <row r="933" spans="3:16">
      <c r="C933" s="4"/>
      <c r="D933" s="4"/>
      <c r="H933" s="5"/>
      <c r="I933" s="5"/>
      <c r="J933" s="5"/>
      <c r="L933" s="6"/>
      <c r="M933" s="1"/>
      <c r="P933" s="2"/>
    </row>
    <row r="934" spans="3:16">
      <c r="C934" s="4"/>
      <c r="D934" s="4"/>
      <c r="H934" s="5"/>
      <c r="I934" s="5"/>
      <c r="J934" s="5"/>
      <c r="L934" s="6"/>
      <c r="M934" s="1"/>
      <c r="P934" s="2"/>
    </row>
    <row r="935" spans="3:16">
      <c r="C935" s="4"/>
      <c r="D935" s="4"/>
      <c r="H935" s="5"/>
      <c r="I935" s="5"/>
      <c r="J935" s="5"/>
      <c r="L935" s="6"/>
      <c r="M935" s="1"/>
      <c r="P935" s="2"/>
    </row>
    <row r="936" spans="3:16">
      <c r="C936" s="4"/>
      <c r="D936" s="4"/>
      <c r="H936" s="5"/>
      <c r="I936" s="5"/>
      <c r="J936" s="5"/>
      <c r="L936" s="6"/>
      <c r="M936" s="1"/>
      <c r="P936" s="2"/>
    </row>
    <row r="937" spans="3:16">
      <c r="C937" s="4"/>
      <c r="D937" s="4"/>
      <c r="H937" s="5"/>
      <c r="I937" s="5"/>
      <c r="J937" s="5"/>
      <c r="L937" s="6"/>
      <c r="M937" s="1"/>
      <c r="P937" s="2"/>
    </row>
    <row r="938" spans="3:16">
      <c r="C938" s="4"/>
      <c r="D938" s="4"/>
      <c r="H938" s="5"/>
      <c r="I938" s="5"/>
      <c r="J938" s="5"/>
      <c r="L938" s="6"/>
      <c r="M938" s="1"/>
      <c r="P938" s="2"/>
    </row>
    <row r="939" spans="3:16">
      <c r="C939" s="4"/>
      <c r="D939" s="4"/>
      <c r="H939" s="5"/>
      <c r="I939" s="5"/>
      <c r="J939" s="5"/>
      <c r="L939" s="6"/>
      <c r="M939" s="1"/>
      <c r="P939" s="2"/>
    </row>
    <row r="940" spans="3:16">
      <c r="C940" s="4"/>
      <c r="D940" s="4"/>
      <c r="H940" s="5"/>
      <c r="I940" s="5"/>
      <c r="J940" s="5"/>
      <c r="L940" s="6"/>
      <c r="M940" s="1"/>
      <c r="P940" s="2"/>
    </row>
    <row r="941" spans="3:16">
      <c r="C941" s="4"/>
      <c r="D941" s="4"/>
      <c r="H941" s="5"/>
      <c r="I941" s="5"/>
      <c r="J941" s="5"/>
      <c r="L941" s="6"/>
      <c r="M941" s="1"/>
      <c r="P941" s="2"/>
    </row>
    <row r="942" spans="3:16">
      <c r="C942" s="4"/>
      <c r="D942" s="4"/>
      <c r="H942" s="5"/>
      <c r="I942" s="5"/>
      <c r="J942" s="5"/>
      <c r="L942" s="6"/>
      <c r="M942" s="1"/>
      <c r="P942" s="2"/>
    </row>
    <row r="943" spans="3:16">
      <c r="C943" s="4"/>
      <c r="D943" s="4"/>
      <c r="H943" s="5"/>
      <c r="I943" s="5"/>
      <c r="J943" s="5"/>
      <c r="L943" s="6"/>
      <c r="M943" s="1"/>
      <c r="P943" s="2"/>
    </row>
    <row r="944" spans="3:16">
      <c r="C944" s="4"/>
      <c r="D944" s="4"/>
      <c r="H944" s="5"/>
      <c r="I944" s="5"/>
      <c r="J944" s="5"/>
      <c r="L944" s="6"/>
      <c r="M944" s="1"/>
      <c r="P944" s="2"/>
    </row>
    <row r="945" spans="3:16">
      <c r="C945" s="4"/>
      <c r="D945" s="4"/>
      <c r="H945" s="5"/>
      <c r="I945" s="5"/>
      <c r="J945" s="5"/>
      <c r="L945" s="6"/>
      <c r="M945" s="1"/>
      <c r="P945" s="2"/>
    </row>
    <row r="946" spans="3:16">
      <c r="C946" s="4"/>
      <c r="D946" s="4"/>
      <c r="H946" s="5"/>
      <c r="I946" s="5"/>
      <c r="J946" s="5"/>
      <c r="L946" s="6"/>
      <c r="M946" s="1"/>
      <c r="P946" s="2"/>
    </row>
    <row r="947" spans="3:16">
      <c r="C947" s="4"/>
      <c r="D947" s="4"/>
      <c r="H947" s="5"/>
      <c r="I947" s="5"/>
      <c r="J947" s="5"/>
      <c r="L947" s="6"/>
      <c r="M947" s="1"/>
      <c r="P947" s="2"/>
    </row>
    <row r="948" spans="3:16">
      <c r="C948" s="4"/>
      <c r="D948" s="4"/>
      <c r="H948" s="5"/>
      <c r="I948" s="5"/>
      <c r="J948" s="5"/>
      <c r="L948" s="6"/>
      <c r="M948" s="1"/>
      <c r="P948" s="2"/>
    </row>
    <row r="949" spans="3:16">
      <c r="C949" s="4"/>
      <c r="D949" s="4"/>
      <c r="H949" s="5"/>
      <c r="I949" s="5"/>
      <c r="J949" s="5"/>
      <c r="L949" s="6"/>
      <c r="M949" s="1"/>
      <c r="P949" s="2"/>
    </row>
    <row r="950" spans="3:16">
      <c r="C950" s="4"/>
      <c r="D950" s="4"/>
      <c r="H950" s="5"/>
      <c r="I950" s="5"/>
      <c r="J950" s="5"/>
      <c r="L950" s="6"/>
      <c r="M950" s="1"/>
      <c r="P950" s="2"/>
    </row>
    <row r="951" spans="3:16">
      <c r="C951" s="4"/>
      <c r="D951" s="4"/>
      <c r="H951" s="5"/>
      <c r="I951" s="5"/>
      <c r="J951" s="5"/>
      <c r="L951" s="6"/>
      <c r="M951" s="1"/>
      <c r="P951" s="2"/>
    </row>
    <row r="952" spans="3:16">
      <c r="C952" s="4"/>
      <c r="D952" s="4"/>
      <c r="H952" s="5"/>
      <c r="I952" s="5"/>
      <c r="J952" s="5"/>
      <c r="L952" s="6"/>
      <c r="M952" s="1"/>
      <c r="P952" s="2"/>
    </row>
    <row r="953" spans="3:16">
      <c r="C953" s="4"/>
      <c r="D953" s="4"/>
      <c r="H953" s="5"/>
      <c r="I953" s="5"/>
      <c r="J953" s="5"/>
      <c r="L953" s="6"/>
      <c r="M953" s="1"/>
      <c r="P953" s="2"/>
    </row>
    <row r="954" spans="3:16">
      <c r="C954" s="4"/>
      <c r="D954" s="4"/>
      <c r="H954" s="5"/>
      <c r="I954" s="5"/>
      <c r="J954" s="5"/>
      <c r="L954" s="6"/>
      <c r="M954" s="1"/>
      <c r="P954" s="2"/>
    </row>
    <row r="955" spans="3:16">
      <c r="C955" s="4"/>
      <c r="D955" s="4"/>
      <c r="H955" s="5"/>
      <c r="I955" s="5"/>
      <c r="J955" s="5"/>
      <c r="L955" s="6"/>
      <c r="M955" s="1"/>
      <c r="P955" s="2"/>
    </row>
    <row r="956" spans="3:16">
      <c r="C956" s="4"/>
      <c r="D956" s="4"/>
      <c r="H956" s="5"/>
      <c r="I956" s="5"/>
      <c r="J956" s="5"/>
      <c r="L956" s="6"/>
      <c r="M956" s="1"/>
      <c r="P956" s="2"/>
    </row>
    <row r="957" spans="3:16">
      <c r="C957" s="4"/>
      <c r="D957" s="4"/>
      <c r="H957" s="5"/>
      <c r="I957" s="5"/>
      <c r="J957" s="5"/>
      <c r="L957" s="6"/>
      <c r="M957" s="1"/>
      <c r="P957" s="2"/>
    </row>
    <row r="958" spans="3:16">
      <c r="C958" s="4"/>
      <c r="D958" s="4"/>
      <c r="H958" s="5"/>
      <c r="I958" s="5"/>
      <c r="J958" s="5"/>
      <c r="L958" s="6"/>
      <c r="M958" s="1"/>
      <c r="P958" s="2"/>
    </row>
    <row r="959" spans="3:16">
      <c r="C959" s="4"/>
      <c r="D959" s="4"/>
      <c r="H959" s="5"/>
      <c r="I959" s="5"/>
      <c r="J959" s="5"/>
      <c r="L959" s="6"/>
      <c r="M959" s="1"/>
      <c r="P959" s="2"/>
    </row>
    <row r="960" spans="3:16">
      <c r="C960" s="4"/>
      <c r="D960" s="4"/>
      <c r="H960" s="5"/>
      <c r="I960" s="5"/>
      <c r="J960" s="5"/>
      <c r="L960" s="6"/>
      <c r="M960" s="1"/>
      <c r="P960" s="2"/>
    </row>
    <row r="961" spans="3:16">
      <c r="C961" s="4"/>
      <c r="D961" s="4"/>
      <c r="H961" s="5"/>
      <c r="I961" s="5"/>
      <c r="J961" s="5"/>
      <c r="L961" s="6"/>
      <c r="M961" s="1"/>
      <c r="P961" s="2"/>
    </row>
    <row r="962" spans="3:16">
      <c r="C962" s="4"/>
      <c r="D962" s="4"/>
      <c r="H962" s="5"/>
      <c r="I962" s="5"/>
      <c r="J962" s="5"/>
      <c r="L962" s="6"/>
      <c r="M962" s="1"/>
      <c r="P962" s="2"/>
    </row>
    <row r="963" spans="3:16">
      <c r="C963" s="4"/>
      <c r="D963" s="4"/>
      <c r="H963" s="5"/>
      <c r="I963" s="5"/>
      <c r="J963" s="5"/>
      <c r="L963" s="6"/>
      <c r="M963" s="1"/>
      <c r="P963" s="2"/>
    </row>
    <row r="964" spans="3:16">
      <c r="C964" s="4"/>
      <c r="D964" s="4"/>
      <c r="H964" s="5"/>
      <c r="I964" s="5"/>
      <c r="J964" s="5"/>
      <c r="L964" s="6"/>
      <c r="M964" s="1"/>
      <c r="P964" s="2"/>
    </row>
    <row r="965" spans="3:16">
      <c r="C965" s="4"/>
      <c r="D965" s="4"/>
      <c r="H965" s="5"/>
      <c r="I965" s="5"/>
      <c r="J965" s="5"/>
      <c r="L965" s="6"/>
      <c r="M965" s="1"/>
      <c r="P965" s="2"/>
    </row>
    <row r="966" spans="3:16">
      <c r="C966" s="4"/>
      <c r="D966" s="4"/>
      <c r="H966" s="5"/>
      <c r="I966" s="5"/>
      <c r="J966" s="5"/>
      <c r="L966" s="6"/>
      <c r="M966" s="1"/>
      <c r="P966" s="2"/>
    </row>
    <row r="967" spans="3:16">
      <c r="C967" s="4"/>
      <c r="D967" s="4"/>
      <c r="H967" s="5"/>
      <c r="I967" s="5"/>
      <c r="J967" s="5"/>
      <c r="L967" s="6"/>
      <c r="M967" s="1"/>
      <c r="P967" s="2"/>
    </row>
    <row r="968" spans="3:16">
      <c r="C968" s="4"/>
      <c r="D968" s="4"/>
      <c r="H968" s="5"/>
      <c r="I968" s="5"/>
      <c r="J968" s="5"/>
      <c r="L968" s="6"/>
      <c r="M968" s="1"/>
      <c r="P968" s="2"/>
    </row>
    <row r="969" spans="3:16">
      <c r="C969" s="4"/>
      <c r="D969" s="4"/>
      <c r="H969" s="5"/>
      <c r="I969" s="5"/>
      <c r="J969" s="5"/>
      <c r="L969" s="6"/>
      <c r="M969" s="1"/>
      <c r="P969" s="2"/>
    </row>
    <row r="970" spans="3:16">
      <c r="C970" s="4"/>
      <c r="D970" s="4"/>
      <c r="H970" s="5"/>
      <c r="I970" s="5"/>
      <c r="J970" s="5"/>
      <c r="L970" s="6"/>
      <c r="M970" s="1"/>
      <c r="P970" s="2"/>
    </row>
    <row r="971" spans="3:16">
      <c r="C971" s="4"/>
      <c r="D971" s="4"/>
      <c r="H971" s="5"/>
      <c r="I971" s="5"/>
      <c r="J971" s="5"/>
      <c r="L971" s="6"/>
      <c r="M971" s="1"/>
      <c r="P971" s="2"/>
    </row>
    <row r="972" spans="3:16">
      <c r="C972" s="4"/>
      <c r="D972" s="4"/>
      <c r="H972" s="5"/>
      <c r="I972" s="5"/>
      <c r="J972" s="5"/>
      <c r="L972" s="6"/>
      <c r="M972" s="1"/>
      <c r="P972" s="2"/>
    </row>
    <row r="973" spans="3:16">
      <c r="C973" s="4"/>
      <c r="D973" s="4"/>
      <c r="H973" s="5"/>
      <c r="I973" s="5"/>
      <c r="J973" s="5"/>
      <c r="L973" s="6"/>
      <c r="M973" s="1"/>
      <c r="P973" s="2"/>
    </row>
    <row r="974" spans="3:16">
      <c r="C974" s="4"/>
      <c r="D974" s="4"/>
      <c r="H974" s="5"/>
      <c r="I974" s="5"/>
      <c r="J974" s="5"/>
      <c r="L974" s="6"/>
      <c r="M974" s="1"/>
      <c r="P974" s="2"/>
    </row>
    <row r="975" spans="3:16">
      <c r="C975" s="4"/>
      <c r="D975" s="4"/>
      <c r="H975" s="5"/>
      <c r="I975" s="5"/>
      <c r="J975" s="5"/>
      <c r="L975" s="6"/>
      <c r="M975" s="1"/>
      <c r="P975" s="2"/>
    </row>
    <row r="976" spans="3:16">
      <c r="C976" s="4"/>
      <c r="D976" s="4"/>
      <c r="H976" s="5"/>
      <c r="I976" s="5"/>
      <c r="J976" s="5"/>
      <c r="L976" s="6"/>
      <c r="M976" s="1"/>
      <c r="P976" s="2"/>
    </row>
    <row r="977" spans="3:16">
      <c r="C977" s="4"/>
      <c r="D977" s="4"/>
      <c r="H977" s="5"/>
      <c r="I977" s="5"/>
      <c r="J977" s="5"/>
      <c r="L977" s="6"/>
      <c r="M977" s="1"/>
      <c r="P977" s="2"/>
    </row>
    <row r="978" spans="3:16">
      <c r="C978" s="4"/>
      <c r="D978" s="4"/>
      <c r="H978" s="5"/>
      <c r="I978" s="5"/>
      <c r="J978" s="5"/>
      <c r="L978" s="6"/>
      <c r="M978" s="1"/>
      <c r="P978" s="2"/>
    </row>
    <row r="979" spans="3:16">
      <c r="C979" s="4"/>
      <c r="D979" s="4"/>
      <c r="H979" s="5"/>
      <c r="I979" s="5"/>
      <c r="J979" s="5"/>
      <c r="L979" s="6"/>
      <c r="M979" s="1"/>
      <c r="P979" s="2"/>
    </row>
    <row r="980" spans="3:16">
      <c r="C980" s="4"/>
      <c r="D980" s="4"/>
      <c r="H980" s="5"/>
      <c r="I980" s="5"/>
      <c r="J980" s="5"/>
      <c r="L980" s="6"/>
      <c r="M980" s="1"/>
      <c r="P980" s="2"/>
    </row>
    <row r="981" spans="3:16">
      <c r="C981" s="4"/>
      <c r="D981" s="4"/>
      <c r="H981" s="5"/>
      <c r="I981" s="5"/>
      <c r="J981" s="5"/>
      <c r="L981" s="6"/>
      <c r="M981" s="1"/>
      <c r="P981" s="2"/>
    </row>
    <row r="982" spans="3:16">
      <c r="C982" s="4"/>
      <c r="D982" s="4"/>
      <c r="H982" s="5"/>
      <c r="I982" s="5"/>
      <c r="J982" s="5"/>
      <c r="L982" s="6"/>
      <c r="M982" s="1"/>
      <c r="P982" s="2"/>
    </row>
    <row r="983" spans="3:16">
      <c r="C983" s="4"/>
      <c r="D983" s="4"/>
      <c r="H983" s="5"/>
      <c r="I983" s="5"/>
      <c r="J983" s="5"/>
      <c r="L983" s="6"/>
      <c r="M983" s="1"/>
      <c r="P983" s="2"/>
    </row>
    <row r="984" spans="3:16">
      <c r="C984" s="4"/>
      <c r="D984" s="4"/>
      <c r="H984" s="5"/>
      <c r="I984" s="5"/>
      <c r="J984" s="5"/>
      <c r="L984" s="6"/>
      <c r="M984" s="1"/>
      <c r="P984" s="2"/>
    </row>
    <row r="985" spans="3:16">
      <c r="C985" s="4"/>
      <c r="D985" s="4"/>
      <c r="H985" s="5"/>
      <c r="I985" s="5"/>
      <c r="J985" s="5"/>
      <c r="L985" s="6"/>
      <c r="M985" s="1"/>
      <c r="P985" s="2"/>
    </row>
    <row r="986" spans="3:16">
      <c r="C986" s="4"/>
      <c r="D986" s="4"/>
      <c r="H986" s="5"/>
      <c r="I986" s="5"/>
      <c r="J986" s="5"/>
      <c r="L986" s="6"/>
      <c r="M986" s="1"/>
      <c r="P986" s="2"/>
    </row>
    <row r="987" spans="3:16">
      <c r="C987" s="4"/>
      <c r="D987" s="4"/>
      <c r="H987" s="5"/>
      <c r="I987" s="5"/>
      <c r="J987" s="5"/>
      <c r="L987" s="6"/>
      <c r="M987" s="1"/>
      <c r="P987" s="2"/>
    </row>
    <row r="988" spans="3:16">
      <c r="C988" s="4"/>
      <c r="D988" s="4"/>
      <c r="H988" s="5"/>
      <c r="I988" s="5"/>
      <c r="J988" s="5"/>
      <c r="L988" s="6"/>
      <c r="M988" s="1"/>
      <c r="P988" s="2"/>
    </row>
    <row r="989" spans="3:16">
      <c r="C989" s="4"/>
      <c r="D989" s="4"/>
      <c r="H989" s="5"/>
      <c r="I989" s="5"/>
      <c r="J989" s="5"/>
      <c r="L989" s="6"/>
      <c r="M989" s="1"/>
      <c r="P989" s="2"/>
    </row>
    <row r="990" spans="3:16">
      <c r="C990" s="4"/>
      <c r="D990" s="4"/>
      <c r="H990" s="5"/>
      <c r="I990" s="5"/>
      <c r="J990" s="5"/>
      <c r="L990" s="6"/>
      <c r="M990" s="1"/>
      <c r="P990" s="2"/>
    </row>
    <row r="991" spans="3:16">
      <c r="C991" s="4"/>
      <c r="D991" s="4"/>
      <c r="H991" s="5"/>
      <c r="I991" s="5"/>
      <c r="J991" s="5"/>
      <c r="L991" s="6"/>
      <c r="M991" s="1"/>
      <c r="P991" s="2"/>
    </row>
    <row r="992" spans="3:16">
      <c r="C992" s="4"/>
      <c r="D992" s="4"/>
      <c r="H992" s="5"/>
      <c r="I992" s="5"/>
      <c r="J992" s="5"/>
      <c r="L992" s="6"/>
      <c r="M992" s="1"/>
      <c r="P992" s="2"/>
    </row>
    <row r="993" spans="3:16">
      <c r="C993" s="4"/>
      <c r="D993" s="4"/>
      <c r="H993" s="5"/>
      <c r="I993" s="5"/>
      <c r="J993" s="5"/>
      <c r="L993" s="6"/>
      <c r="M993" s="1"/>
      <c r="P993" s="2"/>
    </row>
    <row r="994" spans="3:16">
      <c r="C994" s="4"/>
      <c r="D994" s="4"/>
      <c r="H994" s="5"/>
      <c r="I994" s="5"/>
      <c r="J994" s="5"/>
      <c r="L994" s="6"/>
      <c r="M994" s="1"/>
      <c r="P994" s="2"/>
    </row>
    <row r="995" spans="3:16">
      <c r="C995" s="4"/>
      <c r="D995" s="4"/>
      <c r="H995" s="5"/>
      <c r="I995" s="5"/>
      <c r="J995" s="5"/>
      <c r="L995" s="6"/>
      <c r="M995" s="1"/>
      <c r="P995" s="2"/>
    </row>
    <row r="996" spans="3:16">
      <c r="C996" s="4"/>
      <c r="D996" s="4"/>
      <c r="H996" s="5"/>
      <c r="I996" s="5"/>
      <c r="J996" s="5"/>
      <c r="L996" s="6"/>
      <c r="M996" s="1"/>
      <c r="P996" s="2"/>
    </row>
    <row r="997" spans="3:16">
      <c r="C997" s="4"/>
      <c r="D997" s="4"/>
      <c r="H997" s="5"/>
      <c r="I997" s="5"/>
      <c r="J997" s="5"/>
      <c r="L997" s="6"/>
      <c r="M997" s="1"/>
      <c r="P997" s="2"/>
    </row>
    <row r="998" spans="3:16">
      <c r="C998" s="4"/>
      <c r="D998" s="4"/>
      <c r="H998" s="5"/>
      <c r="I998" s="5"/>
      <c r="J998" s="5"/>
      <c r="L998" s="6"/>
      <c r="M998" s="1"/>
      <c r="P998" s="2"/>
    </row>
    <row r="999" spans="3:16">
      <c r="C999" s="4"/>
      <c r="D999" s="4"/>
      <c r="H999" s="5"/>
      <c r="I999" s="5"/>
      <c r="J999" s="5"/>
      <c r="L999" s="6"/>
      <c r="M999" s="1"/>
      <c r="P999" s="2"/>
    </row>
    <row r="1000" spans="3:16">
      <c r="C1000" s="4"/>
      <c r="D1000" s="4"/>
      <c r="H1000" s="5"/>
      <c r="I1000" s="5"/>
      <c r="J1000" s="5"/>
      <c r="L1000" s="6"/>
      <c r="M1000" s="1"/>
      <c r="P1000" s="2"/>
    </row>
    <row r="1001" spans="3:16">
      <c r="C1001" s="4"/>
      <c r="D1001" s="4"/>
      <c r="H1001" s="5"/>
      <c r="I1001" s="5"/>
      <c r="J1001" s="5"/>
      <c r="L1001" s="6"/>
      <c r="M1001" s="1"/>
      <c r="P1001" s="2"/>
    </row>
    <row r="1002" spans="3:16">
      <c r="C1002" s="4"/>
      <c r="D1002" s="4"/>
      <c r="H1002" s="5"/>
      <c r="I1002" s="5"/>
      <c r="J1002" s="5"/>
      <c r="L1002" s="6"/>
      <c r="M1002" s="1"/>
      <c r="P1002" s="2"/>
    </row>
    <row r="1003" spans="3:16">
      <c r="C1003" s="4"/>
      <c r="D1003" s="4"/>
      <c r="H1003" s="5"/>
      <c r="I1003" s="5"/>
      <c r="J1003" s="5"/>
      <c r="L1003" s="6"/>
      <c r="M1003" s="1"/>
      <c r="P1003" s="2"/>
    </row>
    <row r="1004" spans="3:16">
      <c r="C1004" s="4"/>
      <c r="D1004" s="4"/>
      <c r="H1004" s="5"/>
      <c r="I1004" s="5"/>
      <c r="J1004" s="5"/>
      <c r="L1004" s="6"/>
      <c r="M1004" s="1"/>
      <c r="P1004" s="2"/>
    </row>
    <row r="1005" spans="3:16">
      <c r="C1005" s="4"/>
      <c r="D1005" s="4"/>
      <c r="H1005" s="5"/>
      <c r="I1005" s="5"/>
      <c r="J1005" s="5"/>
      <c r="L1005" s="6"/>
      <c r="M1005" s="1"/>
      <c r="P1005" s="2"/>
    </row>
    <row r="1006" spans="3:16">
      <c r="C1006" s="4"/>
      <c r="D1006" s="4"/>
      <c r="H1006" s="5"/>
      <c r="I1006" s="5"/>
      <c r="J1006" s="5"/>
      <c r="L1006" s="6"/>
      <c r="M1006" s="1"/>
      <c r="P1006" s="2"/>
    </row>
    <row r="1007" spans="3:16">
      <c r="C1007" s="4"/>
      <c r="D1007" s="4"/>
      <c r="H1007" s="5"/>
      <c r="I1007" s="5"/>
      <c r="J1007" s="5"/>
      <c r="L1007" s="6"/>
      <c r="M1007" s="1"/>
      <c r="P1007" s="2"/>
    </row>
    <row r="1008" spans="3:16">
      <c r="C1008" s="4"/>
      <c r="D1008" s="4"/>
      <c r="H1008" s="5"/>
      <c r="I1008" s="5"/>
      <c r="J1008" s="5"/>
      <c r="L1008" s="6"/>
      <c r="M1008" s="1"/>
      <c r="P1008" s="2"/>
    </row>
    <row r="1009" spans="3:16">
      <c r="C1009" s="4"/>
      <c r="D1009" s="4"/>
      <c r="H1009" s="5"/>
      <c r="I1009" s="5"/>
      <c r="J1009" s="5"/>
      <c r="L1009" s="6"/>
      <c r="M1009" s="1"/>
      <c r="P1009" s="2"/>
    </row>
    <row r="1010" spans="3:16">
      <c r="C1010" s="4"/>
      <c r="D1010" s="4"/>
      <c r="H1010" s="5"/>
      <c r="I1010" s="5"/>
      <c r="J1010" s="5"/>
      <c r="L1010" s="6"/>
      <c r="M1010" s="1"/>
      <c r="P1010" s="2"/>
    </row>
    <row r="1011" spans="3:16">
      <c r="C1011" s="4"/>
      <c r="D1011" s="4"/>
      <c r="H1011" s="5"/>
      <c r="I1011" s="5"/>
      <c r="J1011" s="5"/>
      <c r="L1011" s="6"/>
      <c r="M1011" s="1"/>
      <c r="P1011" s="2"/>
    </row>
    <row r="1012" spans="3:16">
      <c r="C1012" s="4"/>
      <c r="D1012" s="4"/>
      <c r="H1012" s="5"/>
      <c r="I1012" s="5"/>
      <c r="J1012" s="5"/>
      <c r="L1012" s="6"/>
      <c r="M1012" s="1"/>
      <c r="P1012" s="2"/>
    </row>
    <row r="1013" spans="3:16">
      <c r="C1013" s="4"/>
      <c r="D1013" s="4"/>
      <c r="H1013" s="5"/>
      <c r="I1013" s="5"/>
      <c r="J1013" s="5"/>
      <c r="L1013" s="6"/>
      <c r="M1013" s="1"/>
      <c r="P1013" s="2"/>
    </row>
    <row r="1014" spans="3:16">
      <c r="C1014" s="4"/>
      <c r="D1014" s="4"/>
      <c r="H1014" s="5"/>
      <c r="I1014" s="5"/>
      <c r="J1014" s="5"/>
      <c r="L1014" s="6"/>
      <c r="M1014" s="1"/>
      <c r="P1014" s="2"/>
    </row>
    <row r="1015" spans="3:16">
      <c r="C1015" s="4"/>
      <c r="D1015" s="4"/>
      <c r="H1015" s="5"/>
      <c r="I1015" s="5"/>
      <c r="J1015" s="5"/>
      <c r="L1015" s="6"/>
      <c r="M1015" s="1"/>
      <c r="P1015" s="2"/>
    </row>
    <row r="1016" spans="3:16">
      <c r="C1016" s="4"/>
      <c r="D1016" s="4"/>
      <c r="H1016" s="5"/>
      <c r="I1016" s="5"/>
      <c r="J1016" s="5"/>
      <c r="L1016" s="6"/>
      <c r="M1016" s="1"/>
      <c r="P1016" s="2"/>
    </row>
    <row r="1017" spans="3:16">
      <c r="C1017" s="4"/>
      <c r="D1017" s="4"/>
      <c r="H1017" s="5"/>
      <c r="I1017" s="5"/>
      <c r="J1017" s="5"/>
      <c r="L1017" s="6"/>
      <c r="M1017" s="1"/>
      <c r="P1017" s="2"/>
    </row>
    <row r="1018" spans="3:16">
      <c r="C1018" s="4"/>
      <c r="D1018" s="4"/>
      <c r="H1018" s="5"/>
      <c r="I1018" s="5"/>
      <c r="J1018" s="5"/>
      <c r="L1018" s="6"/>
      <c r="M1018" s="1"/>
      <c r="P1018" s="2"/>
    </row>
    <row r="1019" spans="3:16">
      <c r="C1019" s="4"/>
      <c r="D1019" s="4"/>
      <c r="H1019" s="5"/>
      <c r="I1019" s="5"/>
      <c r="J1019" s="5"/>
      <c r="L1019" s="6"/>
      <c r="M1019" s="1"/>
      <c r="P1019" s="2"/>
    </row>
    <row r="1020" spans="3:16">
      <c r="C1020" s="4"/>
      <c r="D1020" s="4"/>
      <c r="H1020" s="5"/>
      <c r="I1020" s="5"/>
      <c r="J1020" s="5"/>
      <c r="L1020" s="6"/>
      <c r="M1020" s="1"/>
      <c r="P1020" s="2"/>
    </row>
    <row r="1021" spans="3:16">
      <c r="C1021" s="4"/>
      <c r="D1021" s="4"/>
      <c r="H1021" s="5"/>
      <c r="I1021" s="5"/>
      <c r="J1021" s="5"/>
      <c r="L1021" s="6"/>
      <c r="M1021" s="1"/>
      <c r="P1021" s="2"/>
    </row>
    <row r="1022" spans="3:16">
      <c r="C1022" s="4"/>
      <c r="D1022" s="4"/>
      <c r="H1022" s="5"/>
      <c r="I1022" s="5"/>
      <c r="J1022" s="5"/>
      <c r="L1022" s="6"/>
      <c r="M1022" s="1"/>
      <c r="P1022" s="2"/>
    </row>
    <row r="1023" spans="3:16">
      <c r="C1023" s="4"/>
      <c r="D1023" s="4"/>
      <c r="H1023" s="5"/>
      <c r="I1023" s="5"/>
      <c r="J1023" s="5"/>
      <c r="L1023" s="6"/>
      <c r="M1023" s="1"/>
      <c r="P1023" s="2"/>
    </row>
    <row r="1024" spans="3:16">
      <c r="C1024" s="4"/>
      <c r="D1024" s="4"/>
      <c r="H1024" s="5"/>
      <c r="I1024" s="5"/>
      <c r="J1024" s="5"/>
      <c r="L1024" s="6"/>
      <c r="M1024" s="1"/>
      <c r="P1024" s="2"/>
    </row>
    <row r="1025" spans="3:16">
      <c r="C1025" s="4"/>
      <c r="D1025" s="4"/>
      <c r="H1025" s="5"/>
      <c r="I1025" s="5"/>
      <c r="J1025" s="5"/>
      <c r="L1025" s="6"/>
      <c r="M1025" s="1"/>
      <c r="P1025" s="2"/>
    </row>
    <row r="1026" spans="3:16">
      <c r="C1026" s="4"/>
      <c r="D1026" s="4"/>
      <c r="H1026" s="5"/>
      <c r="I1026" s="5"/>
      <c r="J1026" s="5"/>
      <c r="L1026" s="6"/>
      <c r="M1026" s="1"/>
      <c r="P1026" s="2"/>
    </row>
    <row r="1027" spans="3:16">
      <c r="C1027" s="4"/>
      <c r="D1027" s="4"/>
      <c r="H1027" s="5"/>
      <c r="I1027" s="5"/>
      <c r="J1027" s="5"/>
      <c r="L1027" s="6"/>
      <c r="M1027" s="1"/>
      <c r="P1027" s="2"/>
    </row>
    <row r="1028" spans="3:16">
      <c r="C1028" s="4"/>
      <c r="D1028" s="4"/>
      <c r="H1028" s="5"/>
      <c r="I1028" s="5"/>
      <c r="J1028" s="5"/>
      <c r="L1028" s="6"/>
      <c r="M1028" s="1"/>
      <c r="P1028" s="2"/>
    </row>
    <row r="1029" spans="3:16">
      <c r="C1029" s="4"/>
      <c r="D1029" s="4"/>
      <c r="H1029" s="5"/>
      <c r="I1029" s="5"/>
      <c r="J1029" s="5"/>
      <c r="L1029" s="6"/>
      <c r="M1029" s="1"/>
      <c r="P1029" s="2"/>
    </row>
    <row r="1030" spans="3:16">
      <c r="C1030" s="4"/>
      <c r="D1030" s="4"/>
      <c r="H1030" s="5"/>
      <c r="I1030" s="5"/>
      <c r="J1030" s="5"/>
      <c r="L1030" s="6"/>
      <c r="M1030" s="1"/>
      <c r="P1030" s="2"/>
    </row>
    <row r="1031" spans="3:16">
      <c r="C1031" s="4"/>
      <c r="D1031" s="4"/>
      <c r="H1031" s="5"/>
      <c r="I1031" s="5"/>
      <c r="J1031" s="5"/>
      <c r="L1031" s="6"/>
      <c r="M1031" s="1"/>
      <c r="P1031" s="2"/>
    </row>
    <row r="1032" spans="3:16">
      <c r="C1032" s="4"/>
      <c r="D1032" s="4"/>
      <c r="H1032" s="5"/>
      <c r="I1032" s="5"/>
      <c r="J1032" s="5"/>
      <c r="L1032" s="6"/>
      <c r="M1032" s="1"/>
      <c r="P1032" s="2"/>
    </row>
    <row r="1033" spans="3:16">
      <c r="C1033" s="4"/>
      <c r="D1033" s="4"/>
      <c r="H1033" s="5"/>
      <c r="I1033" s="5"/>
      <c r="J1033" s="5"/>
      <c r="L1033" s="6"/>
      <c r="M1033" s="1"/>
      <c r="P1033" s="2"/>
    </row>
    <row r="1034" spans="3:16">
      <c r="C1034" s="4"/>
      <c r="D1034" s="4"/>
      <c r="H1034" s="5"/>
      <c r="I1034" s="5"/>
      <c r="J1034" s="5"/>
      <c r="L1034" s="6"/>
      <c r="M1034" s="1"/>
      <c r="P1034" s="2"/>
    </row>
    <row r="1035" spans="3:16">
      <c r="C1035" s="4"/>
      <c r="D1035" s="4"/>
      <c r="H1035" s="5"/>
      <c r="I1035" s="5"/>
      <c r="J1035" s="5"/>
      <c r="L1035" s="6"/>
      <c r="M1035" s="1"/>
      <c r="P1035" s="2"/>
    </row>
    <row r="1036" spans="3:16">
      <c r="C1036" s="4"/>
      <c r="D1036" s="4"/>
      <c r="H1036" s="5"/>
      <c r="I1036" s="5"/>
      <c r="J1036" s="5"/>
      <c r="L1036" s="6"/>
      <c r="M1036" s="1"/>
      <c r="P1036" s="2"/>
    </row>
    <row r="1037" spans="3:16">
      <c r="C1037" s="4"/>
      <c r="D1037" s="4"/>
      <c r="H1037" s="5"/>
      <c r="I1037" s="5"/>
      <c r="J1037" s="5"/>
      <c r="L1037" s="6"/>
      <c r="M1037" s="1"/>
      <c r="P1037" s="2"/>
    </row>
    <row r="1038" spans="3:16">
      <c r="C1038" s="4"/>
      <c r="D1038" s="4"/>
      <c r="H1038" s="5"/>
      <c r="I1038" s="5"/>
      <c r="J1038" s="5"/>
      <c r="L1038" s="6"/>
      <c r="M1038" s="1"/>
      <c r="P1038" s="2"/>
    </row>
    <row r="1039" spans="3:16">
      <c r="C1039" s="4"/>
      <c r="D1039" s="4"/>
      <c r="H1039" s="5"/>
      <c r="I1039" s="5"/>
      <c r="J1039" s="5"/>
      <c r="L1039" s="6"/>
      <c r="M1039" s="1"/>
      <c r="P1039" s="2"/>
    </row>
    <row r="1040" spans="3:16">
      <c r="C1040" s="4"/>
      <c r="D1040" s="4"/>
      <c r="H1040" s="5"/>
      <c r="I1040" s="5"/>
      <c r="J1040" s="5"/>
      <c r="L1040" s="6"/>
      <c r="M1040" s="1"/>
      <c r="P1040" s="2"/>
    </row>
    <row r="1041" spans="3:16">
      <c r="C1041" s="4"/>
      <c r="D1041" s="4"/>
      <c r="H1041" s="5"/>
      <c r="I1041" s="5"/>
      <c r="J1041" s="5"/>
      <c r="L1041" s="6"/>
      <c r="M1041" s="1"/>
      <c r="P1041" s="2"/>
    </row>
    <row r="1042" spans="3:16">
      <c r="C1042" s="4"/>
      <c r="D1042" s="4"/>
      <c r="H1042" s="5"/>
      <c r="I1042" s="5"/>
      <c r="J1042" s="5"/>
      <c r="L1042" s="6"/>
      <c r="M1042" s="1"/>
      <c r="P1042" s="2"/>
    </row>
    <row r="1043" spans="3:16">
      <c r="C1043" s="4"/>
      <c r="D1043" s="4"/>
      <c r="H1043" s="5"/>
      <c r="I1043" s="5"/>
      <c r="J1043" s="5"/>
      <c r="L1043" s="6"/>
      <c r="M1043" s="1"/>
      <c r="P1043" s="2"/>
    </row>
    <row r="1044" spans="3:16">
      <c r="C1044" s="4"/>
      <c r="D1044" s="4"/>
      <c r="H1044" s="5"/>
      <c r="I1044" s="5"/>
      <c r="J1044" s="5"/>
      <c r="L1044" s="6"/>
      <c r="M1044" s="1"/>
      <c r="P1044" s="2"/>
    </row>
    <row r="1045" spans="3:16">
      <c r="C1045" s="4"/>
      <c r="D1045" s="4"/>
      <c r="H1045" s="5"/>
      <c r="I1045" s="5"/>
      <c r="J1045" s="5"/>
      <c r="L1045" s="6"/>
      <c r="M1045" s="1"/>
      <c r="P1045" s="2"/>
    </row>
    <row r="1046" spans="3:16">
      <c r="C1046" s="4"/>
      <c r="D1046" s="4"/>
      <c r="H1046" s="5"/>
      <c r="I1046" s="5"/>
      <c r="J1046" s="5"/>
      <c r="L1046" s="6"/>
      <c r="M1046" s="1"/>
      <c r="P1046" s="2"/>
    </row>
    <row r="1047" spans="3:16">
      <c r="C1047" s="4"/>
      <c r="D1047" s="4"/>
      <c r="H1047" s="5"/>
      <c r="I1047" s="5"/>
      <c r="J1047" s="5"/>
      <c r="L1047" s="6"/>
      <c r="M1047" s="1"/>
      <c r="P1047" s="2"/>
    </row>
    <row r="1048" spans="3:16">
      <c r="C1048" s="4"/>
      <c r="D1048" s="4"/>
      <c r="H1048" s="5"/>
      <c r="I1048" s="5"/>
      <c r="J1048" s="5"/>
      <c r="L1048" s="6"/>
      <c r="M1048" s="1"/>
      <c r="P1048" s="2"/>
    </row>
    <row r="1049" spans="3:16">
      <c r="C1049" s="4"/>
      <c r="D1049" s="4"/>
      <c r="H1049" s="5"/>
      <c r="I1049" s="5"/>
      <c r="J1049" s="5"/>
      <c r="L1049" s="6"/>
      <c r="M1049" s="1"/>
      <c r="P1049" s="2"/>
    </row>
    <row r="1050" spans="3:16">
      <c r="C1050" s="4"/>
      <c r="D1050" s="4"/>
      <c r="H1050" s="5"/>
      <c r="I1050" s="5"/>
      <c r="J1050" s="5"/>
      <c r="L1050" s="6"/>
      <c r="M1050" s="1"/>
      <c r="P1050" s="2"/>
    </row>
    <row r="1051" spans="3:16">
      <c r="C1051" s="4"/>
      <c r="D1051" s="4"/>
      <c r="H1051" s="5"/>
      <c r="I1051" s="5"/>
      <c r="J1051" s="5"/>
      <c r="L1051" s="6"/>
      <c r="M1051" s="1"/>
      <c r="P1051" s="2"/>
    </row>
    <row r="1052" spans="3:16">
      <c r="C1052" s="4"/>
      <c r="D1052" s="4"/>
      <c r="H1052" s="5"/>
      <c r="I1052" s="5"/>
      <c r="J1052" s="5"/>
      <c r="L1052" s="6"/>
      <c r="M1052" s="1"/>
      <c r="P1052" s="2"/>
    </row>
    <row r="1053" spans="3:16">
      <c r="C1053" s="4"/>
      <c r="D1053" s="4"/>
      <c r="H1053" s="5"/>
      <c r="I1053" s="5"/>
      <c r="J1053" s="5"/>
      <c r="L1053" s="6"/>
      <c r="M1053" s="1"/>
      <c r="P1053" s="2"/>
    </row>
    <row r="1054" spans="3:16">
      <c r="C1054" s="4"/>
      <c r="D1054" s="4"/>
      <c r="H1054" s="5"/>
      <c r="I1054" s="5"/>
      <c r="J1054" s="5"/>
      <c r="L1054" s="6"/>
      <c r="M1054" s="1"/>
      <c r="P1054" s="2"/>
    </row>
    <row r="1055" spans="3:16">
      <c r="C1055" s="4"/>
      <c r="D1055" s="4"/>
      <c r="H1055" s="5"/>
      <c r="I1055" s="5"/>
      <c r="J1055" s="5"/>
      <c r="L1055" s="6"/>
      <c r="M1055" s="1"/>
      <c r="P1055" s="2"/>
    </row>
    <row r="1056" spans="3:16">
      <c r="C1056" s="4"/>
      <c r="D1056" s="4"/>
      <c r="H1056" s="5"/>
      <c r="I1056" s="5"/>
      <c r="J1056" s="5"/>
      <c r="L1056" s="6"/>
      <c r="M1056" s="1"/>
      <c r="P1056" s="2"/>
    </row>
    <row r="1057" spans="3:16">
      <c r="C1057" s="4"/>
      <c r="D1057" s="4"/>
      <c r="H1057" s="5"/>
      <c r="I1057" s="5"/>
      <c r="J1057" s="5"/>
      <c r="L1057" s="6"/>
      <c r="M1057" s="1"/>
      <c r="P1057" s="2"/>
    </row>
    <row r="1058" spans="3:16">
      <c r="C1058" s="4"/>
      <c r="D1058" s="4"/>
      <c r="H1058" s="5"/>
      <c r="I1058" s="5"/>
      <c r="J1058" s="5"/>
      <c r="L1058" s="6"/>
      <c r="M1058" s="1"/>
      <c r="P1058" s="2"/>
    </row>
    <row r="1059" spans="3:16">
      <c r="C1059" s="4"/>
      <c r="D1059" s="4"/>
      <c r="H1059" s="5"/>
      <c r="I1059" s="5"/>
      <c r="J1059" s="5"/>
      <c r="L1059" s="6"/>
      <c r="M1059" s="1"/>
      <c r="P1059" s="2"/>
    </row>
    <row r="1060" spans="3:16">
      <c r="C1060" s="4"/>
      <c r="D1060" s="4"/>
      <c r="H1060" s="5"/>
      <c r="I1060" s="5"/>
      <c r="J1060" s="5"/>
      <c r="L1060" s="6"/>
      <c r="M1060" s="1"/>
      <c r="P1060" s="2"/>
    </row>
    <row r="1061" spans="3:16">
      <c r="C1061" s="4"/>
      <c r="D1061" s="4"/>
      <c r="H1061" s="5"/>
      <c r="I1061" s="5"/>
      <c r="J1061" s="5"/>
      <c r="L1061" s="6"/>
      <c r="M1061" s="1"/>
      <c r="P1061" s="2"/>
    </row>
    <row r="1062" spans="3:16">
      <c r="C1062" s="4"/>
      <c r="D1062" s="4"/>
      <c r="H1062" s="5"/>
      <c r="I1062" s="5"/>
      <c r="J1062" s="5"/>
      <c r="L1062" s="6"/>
      <c r="M1062" s="1"/>
      <c r="P1062" s="2"/>
    </row>
    <row r="1063" spans="3:16">
      <c r="C1063" s="4"/>
      <c r="D1063" s="4"/>
      <c r="H1063" s="5"/>
      <c r="I1063" s="5"/>
      <c r="J1063" s="5"/>
      <c r="L1063" s="6"/>
      <c r="M1063" s="1"/>
      <c r="P1063" s="2"/>
    </row>
    <row r="1064" spans="3:16">
      <c r="C1064" s="4"/>
      <c r="D1064" s="4"/>
      <c r="H1064" s="5"/>
      <c r="I1064" s="5"/>
      <c r="J1064" s="5"/>
      <c r="L1064" s="6"/>
      <c r="M1064" s="1"/>
      <c r="P1064" s="2"/>
    </row>
    <row r="1065" spans="3:16">
      <c r="C1065" s="4"/>
      <c r="D1065" s="4"/>
      <c r="H1065" s="5"/>
      <c r="I1065" s="5"/>
      <c r="J1065" s="5"/>
      <c r="L1065" s="6"/>
      <c r="M1065" s="1"/>
      <c r="P1065" s="2"/>
    </row>
    <row r="1066" spans="3:16">
      <c r="C1066" s="4"/>
      <c r="D1066" s="4"/>
      <c r="H1066" s="5"/>
      <c r="I1066" s="5"/>
      <c r="J1066" s="5"/>
      <c r="L1066" s="6"/>
      <c r="M1066" s="1"/>
      <c r="P1066" s="2"/>
    </row>
    <row r="1067" spans="3:16">
      <c r="C1067" s="4"/>
      <c r="D1067" s="4"/>
      <c r="H1067" s="5"/>
      <c r="I1067" s="5"/>
      <c r="J1067" s="5"/>
      <c r="L1067" s="6"/>
      <c r="M1067" s="1"/>
      <c r="P1067" s="2"/>
    </row>
    <row r="1068" spans="3:16">
      <c r="C1068" s="4"/>
      <c r="D1068" s="4"/>
      <c r="H1068" s="5"/>
      <c r="I1068" s="5"/>
      <c r="J1068" s="5"/>
      <c r="L1068" s="6"/>
      <c r="M1068" s="1"/>
      <c r="P1068" s="2"/>
    </row>
    <row r="1069" spans="3:16">
      <c r="C1069" s="4"/>
      <c r="D1069" s="4"/>
      <c r="H1069" s="5"/>
      <c r="I1069" s="5"/>
      <c r="J1069" s="5"/>
      <c r="L1069" s="6"/>
      <c r="M1069" s="1"/>
      <c r="P1069" s="2"/>
    </row>
    <row r="1070" spans="3:16">
      <c r="C1070" s="4"/>
      <c r="D1070" s="4"/>
      <c r="H1070" s="5"/>
      <c r="I1070" s="5"/>
      <c r="J1070" s="5"/>
      <c r="L1070" s="6"/>
      <c r="M1070" s="1"/>
      <c r="P1070" s="2"/>
    </row>
    <row r="1071" spans="3:16">
      <c r="C1071" s="4"/>
      <c r="D1071" s="4"/>
      <c r="H1071" s="5"/>
      <c r="I1071" s="5"/>
      <c r="J1071" s="5"/>
      <c r="L1071" s="6"/>
      <c r="M1071" s="1"/>
      <c r="P1071" s="2"/>
    </row>
    <row r="1072" spans="3:16">
      <c r="C1072" s="4"/>
      <c r="D1072" s="4"/>
      <c r="H1072" s="5"/>
      <c r="I1072" s="5"/>
      <c r="J1072" s="5"/>
      <c r="L1072" s="6"/>
      <c r="M1072" s="1"/>
      <c r="P1072" s="2"/>
    </row>
    <row r="1073" spans="3:16">
      <c r="C1073" s="4"/>
      <c r="D1073" s="4"/>
      <c r="H1073" s="5"/>
      <c r="I1073" s="5"/>
      <c r="J1073" s="5"/>
      <c r="L1073" s="6"/>
      <c r="M1073" s="1"/>
      <c r="P1073" s="2"/>
    </row>
    <row r="1074" spans="3:16">
      <c r="C1074" s="4"/>
      <c r="D1074" s="4"/>
      <c r="H1074" s="5"/>
      <c r="I1074" s="5"/>
      <c r="J1074" s="5"/>
      <c r="L1074" s="6"/>
      <c r="M1074" s="1"/>
      <c r="P1074" s="2"/>
    </row>
    <row r="1075" spans="3:16">
      <c r="C1075" s="4"/>
      <c r="D1075" s="4"/>
      <c r="H1075" s="5"/>
      <c r="I1075" s="5"/>
      <c r="J1075" s="5"/>
      <c r="L1075" s="6"/>
      <c r="M1075" s="1"/>
      <c r="P1075" s="2"/>
    </row>
    <row r="1076" spans="3:16">
      <c r="C1076" s="4"/>
      <c r="D1076" s="4"/>
      <c r="H1076" s="5"/>
      <c r="I1076" s="5"/>
      <c r="J1076" s="5"/>
      <c r="L1076" s="6"/>
      <c r="M1076" s="1"/>
      <c r="P1076" s="2"/>
    </row>
    <row r="1077" spans="3:16">
      <c r="C1077" s="4"/>
      <c r="D1077" s="4"/>
      <c r="H1077" s="5"/>
      <c r="I1077" s="5"/>
      <c r="J1077" s="5"/>
      <c r="L1077" s="6"/>
      <c r="M1077" s="1"/>
      <c r="P1077" s="2"/>
    </row>
    <row r="1078" spans="3:16">
      <c r="C1078" s="4"/>
      <c r="D1078" s="4"/>
      <c r="H1078" s="5"/>
      <c r="I1078" s="5"/>
      <c r="J1078" s="5"/>
      <c r="L1078" s="6"/>
      <c r="M1078" s="1"/>
      <c r="P1078" s="2"/>
    </row>
    <row r="1079" spans="3:16">
      <c r="C1079" s="4"/>
      <c r="D1079" s="4"/>
      <c r="H1079" s="5"/>
      <c r="I1079" s="5"/>
      <c r="J1079" s="5"/>
      <c r="L1079" s="6"/>
      <c r="M1079" s="1"/>
      <c r="P1079" s="2"/>
    </row>
    <row r="1080" spans="3:16">
      <c r="C1080" s="4"/>
      <c r="D1080" s="4"/>
      <c r="H1080" s="5"/>
      <c r="I1080" s="5"/>
      <c r="J1080" s="5"/>
      <c r="L1080" s="6"/>
      <c r="M1080" s="1"/>
      <c r="P1080" s="2"/>
    </row>
    <row r="1081" spans="3:16">
      <c r="C1081" s="4"/>
      <c r="D1081" s="4"/>
      <c r="H1081" s="5"/>
      <c r="I1081" s="5"/>
      <c r="J1081" s="5"/>
      <c r="L1081" s="6"/>
      <c r="M1081" s="1"/>
      <c r="P1081" s="2"/>
    </row>
    <row r="1082" spans="3:16">
      <c r="C1082" s="4"/>
      <c r="D1082" s="4"/>
      <c r="H1082" s="5"/>
      <c r="I1082" s="5"/>
      <c r="J1082" s="5"/>
      <c r="L1082" s="6"/>
      <c r="M1082" s="1"/>
      <c r="P1082" s="2"/>
    </row>
    <row r="1083" spans="3:16">
      <c r="C1083" s="4"/>
      <c r="D1083" s="4"/>
      <c r="H1083" s="5"/>
      <c r="I1083" s="5"/>
      <c r="J1083" s="5"/>
      <c r="L1083" s="6"/>
      <c r="M1083" s="1"/>
      <c r="P1083" s="2"/>
    </row>
    <row r="1084" spans="3:16">
      <c r="C1084" s="4"/>
      <c r="D1084" s="4"/>
      <c r="H1084" s="5"/>
      <c r="I1084" s="5"/>
      <c r="J1084" s="5"/>
      <c r="L1084" s="6"/>
      <c r="M1084" s="1"/>
      <c r="P1084" s="2"/>
    </row>
    <row r="1085" spans="3:16">
      <c r="C1085" s="4"/>
      <c r="D1085" s="4"/>
      <c r="H1085" s="5"/>
      <c r="I1085" s="5"/>
      <c r="J1085" s="5"/>
      <c r="L1085" s="6"/>
      <c r="M1085" s="1"/>
      <c r="P1085" s="2"/>
    </row>
    <row r="1086" spans="3:16">
      <c r="C1086" s="4"/>
      <c r="D1086" s="4"/>
      <c r="H1086" s="5"/>
      <c r="I1086" s="5"/>
      <c r="J1086" s="5"/>
      <c r="L1086" s="6"/>
      <c r="M1086" s="1"/>
      <c r="P1086" s="2"/>
    </row>
    <row r="1087" spans="3:16">
      <c r="C1087" s="4"/>
      <c r="D1087" s="4"/>
      <c r="H1087" s="5"/>
      <c r="I1087" s="5"/>
      <c r="J1087" s="5"/>
      <c r="L1087" s="6"/>
      <c r="M1087" s="1"/>
      <c r="P1087" s="2"/>
    </row>
    <row r="1088" spans="3:16">
      <c r="C1088" s="4"/>
      <c r="D1088" s="4"/>
      <c r="H1088" s="5"/>
      <c r="I1088" s="5"/>
      <c r="J1088" s="5"/>
      <c r="L1088" s="6"/>
      <c r="M1088" s="1"/>
      <c r="P1088" s="2"/>
    </row>
    <row r="1089" spans="3:16">
      <c r="C1089" s="4"/>
      <c r="D1089" s="4"/>
      <c r="H1089" s="5"/>
      <c r="I1089" s="5"/>
      <c r="J1089" s="5"/>
      <c r="L1089" s="6"/>
      <c r="M1089" s="1"/>
      <c r="P1089" s="2"/>
    </row>
    <row r="1090" spans="3:16">
      <c r="C1090" s="4"/>
      <c r="D1090" s="4"/>
      <c r="H1090" s="5"/>
      <c r="I1090" s="5"/>
      <c r="J1090" s="5"/>
      <c r="L1090" s="6"/>
      <c r="M1090" s="1"/>
      <c r="P1090" s="2"/>
    </row>
    <row r="1091" spans="3:16">
      <c r="C1091" s="4"/>
      <c r="D1091" s="4"/>
      <c r="H1091" s="5"/>
      <c r="I1091" s="5"/>
      <c r="J1091" s="5"/>
      <c r="L1091" s="6"/>
      <c r="M1091" s="1"/>
      <c r="P1091" s="2"/>
    </row>
    <row r="1092" spans="3:16">
      <c r="C1092" s="4"/>
      <c r="D1092" s="4"/>
      <c r="H1092" s="5"/>
      <c r="I1092" s="5"/>
      <c r="J1092" s="5"/>
      <c r="L1092" s="6"/>
      <c r="M1092" s="1"/>
      <c r="P1092" s="2"/>
    </row>
    <row r="1093" spans="3:16">
      <c r="C1093" s="4"/>
      <c r="D1093" s="4"/>
      <c r="H1093" s="5"/>
      <c r="I1093" s="5"/>
      <c r="J1093" s="5"/>
      <c r="L1093" s="6"/>
      <c r="M1093" s="1"/>
      <c r="P1093" s="2"/>
    </row>
    <row r="1094" spans="3:16">
      <c r="C1094" s="4"/>
      <c r="D1094" s="4"/>
      <c r="H1094" s="5"/>
      <c r="I1094" s="5"/>
      <c r="J1094" s="5"/>
      <c r="L1094" s="6"/>
      <c r="M1094" s="1"/>
      <c r="P1094" s="2"/>
    </row>
    <row r="1095" spans="3:16">
      <c r="C1095" s="4"/>
      <c r="D1095" s="4"/>
      <c r="H1095" s="5"/>
      <c r="I1095" s="5"/>
      <c r="J1095" s="5"/>
      <c r="L1095" s="6"/>
      <c r="M1095" s="1"/>
      <c r="P1095" s="2"/>
    </row>
    <row r="1096" spans="3:16">
      <c r="C1096" s="4"/>
      <c r="D1096" s="4"/>
      <c r="H1096" s="5"/>
      <c r="I1096" s="5"/>
      <c r="J1096" s="5"/>
      <c r="L1096" s="6"/>
      <c r="M1096" s="1"/>
      <c r="P1096" s="2"/>
    </row>
    <row r="1097" spans="3:16">
      <c r="C1097" s="4"/>
      <c r="D1097" s="4"/>
      <c r="H1097" s="5"/>
      <c r="I1097" s="5"/>
      <c r="J1097" s="5"/>
      <c r="L1097" s="6"/>
      <c r="M1097" s="1"/>
      <c r="P1097" s="2"/>
    </row>
    <row r="1098" spans="3:16">
      <c r="C1098" s="4"/>
      <c r="D1098" s="4"/>
      <c r="H1098" s="5"/>
      <c r="I1098" s="5"/>
      <c r="J1098" s="5"/>
      <c r="L1098" s="6"/>
      <c r="M1098" s="1"/>
      <c r="P1098" s="2"/>
    </row>
    <row r="1099" spans="3:16">
      <c r="C1099" s="4"/>
      <c r="D1099" s="4"/>
      <c r="H1099" s="5"/>
      <c r="I1099" s="5"/>
      <c r="J1099" s="5"/>
      <c r="L1099" s="6"/>
      <c r="M1099" s="1"/>
      <c r="P1099" s="2"/>
    </row>
    <row r="1100" spans="3:16">
      <c r="C1100" s="4"/>
      <c r="D1100" s="4"/>
      <c r="H1100" s="5"/>
      <c r="I1100" s="5"/>
      <c r="J1100" s="5"/>
      <c r="L1100" s="6"/>
      <c r="M1100" s="1"/>
      <c r="P1100" s="2"/>
    </row>
    <row r="1101" spans="3:16">
      <c r="C1101" s="4"/>
      <c r="D1101" s="4"/>
      <c r="H1101" s="5"/>
      <c r="I1101" s="5"/>
      <c r="J1101" s="5"/>
      <c r="L1101" s="6"/>
      <c r="M1101" s="1"/>
      <c r="P1101" s="2"/>
    </row>
    <row r="1102" spans="3:16">
      <c r="C1102" s="4"/>
      <c r="D1102" s="4"/>
      <c r="H1102" s="5"/>
      <c r="I1102" s="5"/>
      <c r="J1102" s="5"/>
      <c r="L1102" s="6"/>
      <c r="M1102" s="1"/>
      <c r="P1102" s="2"/>
    </row>
    <row r="1103" spans="3:16">
      <c r="C1103" s="4"/>
      <c r="D1103" s="4"/>
      <c r="H1103" s="5"/>
      <c r="I1103" s="5"/>
      <c r="J1103" s="5"/>
      <c r="L1103" s="6"/>
      <c r="M1103" s="1"/>
      <c r="P1103" s="2"/>
    </row>
    <row r="1104" spans="3:16">
      <c r="C1104" s="4"/>
      <c r="D1104" s="4"/>
      <c r="H1104" s="5"/>
      <c r="I1104" s="5"/>
      <c r="J1104" s="5"/>
      <c r="L1104" s="6"/>
      <c r="M1104" s="1"/>
      <c r="P1104" s="2"/>
    </row>
    <row r="1105" spans="3:16">
      <c r="C1105" s="4"/>
      <c r="D1105" s="4"/>
      <c r="H1105" s="5"/>
      <c r="I1105" s="5"/>
      <c r="J1105" s="5"/>
      <c r="L1105" s="6"/>
      <c r="M1105" s="1"/>
      <c r="P1105" s="2"/>
    </row>
    <row r="1106" spans="3:16">
      <c r="C1106" s="4"/>
      <c r="D1106" s="4"/>
      <c r="H1106" s="5"/>
      <c r="I1106" s="5"/>
      <c r="J1106" s="5"/>
      <c r="L1106" s="6"/>
      <c r="M1106" s="1"/>
      <c r="P1106" s="2"/>
    </row>
    <row r="1107" spans="3:16">
      <c r="C1107" s="4"/>
      <c r="D1107" s="4"/>
      <c r="H1107" s="5"/>
      <c r="I1107" s="5"/>
      <c r="J1107" s="5"/>
      <c r="L1107" s="6"/>
      <c r="M1107" s="1"/>
      <c r="P1107" s="2"/>
    </row>
    <row r="1108" spans="3:16">
      <c r="C1108" s="4"/>
      <c r="D1108" s="4"/>
      <c r="H1108" s="5"/>
      <c r="I1108" s="5"/>
      <c r="J1108" s="5"/>
      <c r="L1108" s="6"/>
      <c r="M1108" s="1"/>
      <c r="P1108" s="2"/>
    </row>
    <row r="1109" spans="3:16">
      <c r="C1109" s="4"/>
      <c r="D1109" s="4"/>
      <c r="H1109" s="5"/>
      <c r="I1109" s="5"/>
      <c r="J1109" s="5"/>
      <c r="L1109" s="6"/>
      <c r="M1109" s="1"/>
      <c r="P1109" s="2"/>
    </row>
    <row r="1110" spans="3:16">
      <c r="C1110" s="4"/>
      <c r="D1110" s="4"/>
      <c r="H1110" s="5"/>
      <c r="I1110" s="5"/>
      <c r="J1110" s="5"/>
      <c r="L1110" s="6"/>
      <c r="M1110" s="1"/>
      <c r="P1110" s="2"/>
    </row>
    <row r="1111" spans="3:16">
      <c r="C1111" s="4"/>
      <c r="D1111" s="4"/>
      <c r="H1111" s="5"/>
      <c r="I1111" s="5"/>
      <c r="J1111" s="5"/>
      <c r="L1111" s="6"/>
      <c r="M1111" s="1"/>
      <c r="P1111" s="2"/>
    </row>
    <row r="1112" spans="3:16">
      <c r="C1112" s="4"/>
      <c r="D1112" s="4"/>
      <c r="H1112" s="5"/>
      <c r="I1112" s="5"/>
      <c r="J1112" s="5"/>
      <c r="L1112" s="6"/>
      <c r="M1112" s="1"/>
      <c r="P1112" s="2"/>
    </row>
    <row r="1113" spans="3:16">
      <c r="C1113" s="4"/>
      <c r="D1113" s="4"/>
      <c r="H1113" s="5"/>
      <c r="I1113" s="5"/>
      <c r="J1113" s="5"/>
      <c r="L1113" s="6"/>
      <c r="M1113" s="1"/>
      <c r="P1113" s="2"/>
    </row>
    <row r="1114" spans="3:16">
      <c r="C1114" s="4"/>
      <c r="D1114" s="4"/>
      <c r="H1114" s="5"/>
      <c r="I1114" s="5"/>
      <c r="J1114" s="5"/>
      <c r="L1114" s="6"/>
      <c r="M1114" s="1"/>
      <c r="P1114" s="2"/>
    </row>
    <row r="1115" spans="3:16">
      <c r="C1115" s="4"/>
      <c r="D1115" s="4"/>
      <c r="H1115" s="5"/>
      <c r="I1115" s="5"/>
      <c r="J1115" s="5"/>
      <c r="L1115" s="6"/>
      <c r="M1115" s="1"/>
      <c r="P1115" s="2"/>
    </row>
    <row r="1116" spans="3:16">
      <c r="C1116" s="4"/>
      <c r="D1116" s="4"/>
      <c r="H1116" s="5"/>
      <c r="I1116" s="5"/>
      <c r="J1116" s="5"/>
      <c r="L1116" s="6"/>
      <c r="M1116" s="1"/>
      <c r="P1116" s="2"/>
    </row>
    <row r="1117" spans="3:16">
      <c r="C1117" s="4"/>
      <c r="D1117" s="4"/>
      <c r="H1117" s="5"/>
      <c r="I1117" s="5"/>
      <c r="J1117" s="5"/>
      <c r="L1117" s="6"/>
      <c r="M1117" s="1"/>
      <c r="P1117" s="2"/>
    </row>
    <row r="1118" spans="3:16">
      <c r="C1118" s="4"/>
      <c r="D1118" s="4"/>
      <c r="H1118" s="5"/>
      <c r="I1118" s="5"/>
      <c r="J1118" s="5"/>
      <c r="L1118" s="6"/>
      <c r="M1118" s="1"/>
      <c r="P1118" s="2"/>
    </row>
    <row r="1119" spans="3:16">
      <c r="C1119" s="4"/>
      <c r="D1119" s="4"/>
      <c r="H1119" s="5"/>
      <c r="I1119" s="5"/>
      <c r="J1119" s="5"/>
      <c r="L1119" s="6"/>
      <c r="M1119" s="1"/>
      <c r="P1119" s="2"/>
    </row>
    <row r="1120" spans="3:16">
      <c r="C1120" s="4"/>
      <c r="D1120" s="4"/>
      <c r="H1120" s="5"/>
      <c r="I1120" s="5"/>
      <c r="J1120" s="5"/>
      <c r="L1120" s="6"/>
      <c r="M1120" s="1"/>
      <c r="P1120" s="2"/>
    </row>
  </sheetData>
  <mergeCells count="6">
    <mergeCell ref="A154:U154"/>
    <mergeCell ref="A1:C1"/>
    <mergeCell ref="D1:I1"/>
    <mergeCell ref="J1:M1"/>
    <mergeCell ref="N1:P1"/>
    <mergeCell ref="Q1:S1"/>
  </mergeCells>
  <conditionalFormatting sqref="J3:P6 J8:P8 J114:P153">
    <cfRule type="expression" dxfId="76" priority="112">
      <formula>AND($P3="SOLO S")</formula>
    </cfRule>
    <cfRule type="expression" dxfId="75" priority="113">
      <formula>AND($P3="SOLO R")</formula>
    </cfRule>
    <cfRule type="expression" dxfId="74" priority="114">
      <formula>AND($P3="SOLO B2I")</formula>
    </cfRule>
    <cfRule type="expression" dxfId="73" priority="115">
      <formula>AND($P3="SOLO B1")</formula>
    </cfRule>
    <cfRule type="expression" dxfId="72" priority="116">
      <formula>AND($P3="DUO B1")</formula>
    </cfRule>
    <cfRule type="expression" dxfId="71" priority="117">
      <formula>AND($P3="DUO B2I")</formula>
    </cfRule>
  </conditionalFormatting>
  <conditionalFormatting sqref="J114:P118">
    <cfRule type="expression" dxfId="70" priority="103">
      <formula>AND($P114="SOLO S")</formula>
    </cfRule>
    <cfRule type="expression" dxfId="69" priority="104">
      <formula>AND($P114="SOLO R")</formula>
    </cfRule>
    <cfRule type="expression" dxfId="68" priority="105">
      <formula>AND($P114="SOLO B2I")</formula>
    </cfRule>
    <cfRule type="expression" dxfId="67" priority="106">
      <formula>AND($P114="SOLO B1")</formula>
    </cfRule>
    <cfRule type="expression" dxfId="66" priority="107">
      <formula>AND($P114="DUO B1")</formula>
    </cfRule>
    <cfRule type="expression" dxfId="65" priority="108">
      <formula>AND($P114="DUO B2I")</formula>
    </cfRule>
  </conditionalFormatting>
  <conditionalFormatting sqref="J119:P123">
    <cfRule type="expression" dxfId="64" priority="94">
      <formula>AND($P119="SOLO S")</formula>
    </cfRule>
    <cfRule type="expression" dxfId="63" priority="95">
      <formula>AND($P119="SOLO R")</formula>
    </cfRule>
    <cfRule type="expression" dxfId="62" priority="96">
      <formula>AND($P119="SOLO B2I")</formula>
    </cfRule>
    <cfRule type="expression" dxfId="61" priority="97">
      <formula>AND($P119="SOLO B1")</formula>
    </cfRule>
    <cfRule type="expression" dxfId="60" priority="98">
      <formula>AND($P119="DUO B1")</formula>
    </cfRule>
    <cfRule type="expression" dxfId="59" priority="99">
      <formula>AND($P119="DUO B2I")</formula>
    </cfRule>
  </conditionalFormatting>
  <conditionalFormatting sqref="J124:P128">
    <cfRule type="expression" dxfId="58" priority="86">
      <formula>AND($P124="SOLO S")</formula>
    </cfRule>
    <cfRule type="expression" dxfId="57" priority="87">
      <formula>AND($P124="SOLO R")</formula>
    </cfRule>
    <cfRule type="expression" dxfId="56" priority="88">
      <formula>AND($P124="SOLO B2I")</formula>
    </cfRule>
    <cfRule type="expression" dxfId="55" priority="89">
      <formula>AND($P124="SOLO B1")</formula>
    </cfRule>
    <cfRule type="expression" dxfId="54" priority="90">
      <formula>AND($P124="DUO B1")</formula>
    </cfRule>
    <cfRule type="expression" dxfId="53" priority="111">
      <formula>AND($P124="DUO B2I")</formula>
    </cfRule>
  </conditionalFormatting>
  <conditionalFormatting sqref="J129:P133">
    <cfRule type="expression" dxfId="52" priority="76">
      <formula>AND($P129="SOLO S")</formula>
    </cfRule>
    <cfRule type="expression" dxfId="51" priority="77">
      <formula>AND($P129="SOLO R")</formula>
    </cfRule>
    <cfRule type="expression" dxfId="50" priority="78">
      <formula>AND($P129="SOLO B2I")</formula>
    </cfRule>
    <cfRule type="expression" dxfId="49" priority="79">
      <formula>AND($P129="SOLO B1")</formula>
    </cfRule>
    <cfRule type="expression" dxfId="48" priority="80">
      <formula>AND($P129="DUO B1")</formula>
    </cfRule>
    <cfRule type="expression" dxfId="47" priority="81">
      <formula>AND($P129="DUO B2I")</formula>
    </cfRule>
  </conditionalFormatting>
  <conditionalFormatting sqref="J134:P138">
    <cfRule type="expression" dxfId="46" priority="68">
      <formula>AND($P134="SOLO S")</formula>
    </cfRule>
    <cfRule type="expression" dxfId="45" priority="69">
      <formula>AND($P134="SOLO R")</formula>
    </cfRule>
    <cfRule type="expression" dxfId="44" priority="70">
      <formula>AND($P134="SOLO B2I")</formula>
    </cfRule>
    <cfRule type="expression" dxfId="43" priority="71">
      <formula>AND($P134="SOLO B1")</formula>
    </cfRule>
    <cfRule type="expression" dxfId="42" priority="72">
      <formula>AND($P134="DUO B1")</formula>
    </cfRule>
    <cfRule type="expression" dxfId="41" priority="85">
      <formula>AND($P134="DUO B2I")</formula>
    </cfRule>
  </conditionalFormatting>
  <conditionalFormatting sqref="J139:P143">
    <cfRule type="expression" dxfId="40" priority="58">
      <formula>AND($P139="SOLO S")</formula>
    </cfRule>
    <cfRule type="expression" dxfId="39" priority="59">
      <formula>AND($P139="SOLO R")</formula>
    </cfRule>
    <cfRule type="expression" dxfId="38" priority="60">
      <formula>AND($P139="SOLO B2I")</formula>
    </cfRule>
    <cfRule type="expression" dxfId="37" priority="61">
      <formula>AND($P139="SOLO B1")</formula>
    </cfRule>
    <cfRule type="expression" dxfId="36" priority="62">
      <formula>AND($P139="DUO B1")</formula>
    </cfRule>
    <cfRule type="expression" dxfId="35" priority="63">
      <formula>AND($P139="DUO B2I")</formula>
    </cfRule>
  </conditionalFormatting>
  <conditionalFormatting sqref="J144:P148">
    <cfRule type="expression" dxfId="34" priority="49">
      <formula>AND($P144="SOLO S")</formula>
    </cfRule>
    <cfRule type="expression" dxfId="33" priority="50">
      <formula>AND($P144="SOLO R")</formula>
    </cfRule>
    <cfRule type="expression" dxfId="32" priority="51">
      <formula>AND($P144="SOLO B2I")</formula>
    </cfRule>
    <cfRule type="expression" dxfId="31" priority="52">
      <formula>AND($P144="SOLO B1")</formula>
    </cfRule>
    <cfRule type="expression" dxfId="30" priority="53">
      <formula>AND($P144="DUO B1")</formula>
    </cfRule>
    <cfRule type="expression" dxfId="29" priority="54">
      <formula>AND($P144="DUO B2I")</formula>
    </cfRule>
  </conditionalFormatting>
  <conditionalFormatting sqref="J149:P153">
    <cfRule type="expression" dxfId="28" priority="40">
      <formula>AND($P149="SOLO S")</formula>
    </cfRule>
    <cfRule type="expression" dxfId="27" priority="41">
      <formula>AND($P149="SOLO R")</formula>
    </cfRule>
    <cfRule type="expression" dxfId="26" priority="42">
      <formula>AND($P149="SOLO B2I")</formula>
    </cfRule>
    <cfRule type="expression" dxfId="25" priority="43">
      <formula>AND($P149="SOLO B1")</formula>
    </cfRule>
    <cfRule type="expression" dxfId="24" priority="44">
      <formula>AND($P149="DUO B1")</formula>
    </cfRule>
    <cfRule type="expression" dxfId="23" priority="45">
      <formula>AND($P149="DUO B2I")</formula>
    </cfRule>
  </conditionalFormatting>
  <conditionalFormatting sqref="J7:P7">
    <cfRule type="expression" dxfId="22" priority="22">
      <formula>AND($P7="SOLO S")</formula>
    </cfRule>
    <cfRule type="expression" dxfId="21" priority="23">
      <formula>AND($P7="SOLO R")</formula>
    </cfRule>
    <cfRule type="expression" dxfId="20" priority="24">
      <formula>AND($P7="SOLO B2I")</formula>
    </cfRule>
    <cfRule type="expression" dxfId="19" priority="25">
      <formula>AND($P7="SOLO B1")</formula>
    </cfRule>
    <cfRule type="expression" dxfId="18" priority="26">
      <formula>AND($P7="DUO B1")</formula>
    </cfRule>
    <cfRule type="expression" dxfId="17" priority="27">
      <formula>AND($P7="DUO B2I")</formula>
    </cfRule>
  </conditionalFormatting>
  <conditionalFormatting sqref="J9:P9">
    <cfRule type="expression" dxfId="16" priority="13">
      <formula>AND($P9="SOLO S")</formula>
    </cfRule>
    <cfRule type="expression" dxfId="15" priority="14">
      <formula>AND($P9="SOLO R")</formula>
    </cfRule>
    <cfRule type="expression" dxfId="14" priority="15">
      <formula>AND($P9="SOLO B2I")</formula>
    </cfRule>
    <cfRule type="expression" dxfId="13" priority="16">
      <formula>AND($P9="SOLO B1")</formula>
    </cfRule>
    <cfRule type="expression" dxfId="12" priority="17">
      <formula>AND($P9="DUO B1")</formula>
    </cfRule>
    <cfRule type="expression" dxfId="11" priority="18">
      <formula>AND($P9="DUO B2I")</formula>
    </cfRule>
  </conditionalFormatting>
  <conditionalFormatting sqref="J10:P113">
    <cfRule type="expression" dxfId="10" priority="4">
      <formula>AND($P10="SOLO S")</formula>
    </cfRule>
    <cfRule type="expression" dxfId="9" priority="5">
      <formula>AND($P10="SOLO R")</formula>
    </cfRule>
    <cfRule type="expression" dxfId="8" priority="6">
      <formula>AND($P10="SOLO B2I")</formula>
    </cfRule>
    <cfRule type="expression" dxfId="7" priority="7">
      <formula>AND($P10="SOLO B1")</formula>
    </cfRule>
    <cfRule type="expression" dxfId="6" priority="8">
      <formula>AND($P10="DUO B1")</formula>
    </cfRule>
    <cfRule type="expression" dxfId="5" priority="9">
      <formula>AND($P10="DUO B2I")</formula>
    </cfRule>
  </conditionalFormatting>
  <conditionalFormatting sqref="Q3:Q153">
    <cfRule type="expression" dxfId="4" priority="118">
      <formula>AND($Q3="NOK")</formula>
    </cfRule>
    <cfRule type="expression" dxfId="3" priority="119">
      <formula>AND($Q3="OK")</formula>
    </cfRule>
  </conditionalFormatting>
  <conditionalFormatting sqref="J114:P153">
    <cfRule type="expression" dxfId="2" priority="124">
      <formula>AND(#REF!="BCOOL")</formula>
    </cfRule>
  </conditionalFormatting>
  <conditionalFormatting sqref="J129:P133 J139:P143 J149:P153 J7:P7 J9:P123">
    <cfRule type="expression" dxfId="1" priority="127">
      <formula>AND(#REF!="SOWEE")</formula>
    </cfRule>
  </conditionalFormatting>
  <dataValidations disablePrompts="1" count="3">
    <dataValidation type="list" allowBlank="1" showInputMessage="1" showErrorMessage="1" sqref="N155:N1120 N3:N153" xr:uid="{00000000-0002-0000-0000-000000000000}">
      <formula1>"Elec concurrent,Elec EDF"</formula1>
    </dataValidation>
    <dataValidation type="list" allowBlank="1" showInputMessage="1" showErrorMessage="1" sqref="O155:O1120 O3:O153" xr:uid="{00000000-0002-0000-0000-000001000000}">
      <formula1>"Conso 1,Conso 2 et 3"</formula1>
    </dataValidation>
    <dataValidation type="list" allowBlank="1" showInputMessage="1" showErrorMessage="1" sqref="Q3:Q153" xr:uid="{00000000-0002-0000-0000-000002000000}">
      <formula1>"OK,NOK"</formula1>
    </dataValidation>
  </dataValidations>
  <pageMargins left="0.7" right="0.7" top="0.75" bottom="0.75" header="0.3" footer="0.3"/>
  <pageSetup paperSize="9" orientation="portrait" horizontalDpi="0" verticalDpi="0"/>
  <ignoredErrors>
    <ignoredError sqref="T83 T84:T93" calculatedColumn="1"/>
  </ignoredErrors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le2"/>
  <dimension ref="A1:O23"/>
  <sheetViews>
    <sheetView zoomScale="110" workbookViewId="0">
      <selection activeCell="K14" sqref="K14"/>
    </sheetView>
  </sheetViews>
  <sheetFormatPr baseColWidth="10" defaultRowHeight="15.75"/>
  <cols>
    <col min="1" max="1" width="17.375" bestFit="1" customWidth="1"/>
    <col min="5" max="5" width="11.875" bestFit="1" customWidth="1"/>
    <col min="6" max="7" width="11.875" customWidth="1"/>
    <col min="8" max="8" width="12.375" bestFit="1" customWidth="1"/>
    <col min="12" max="12" width="55.875" bestFit="1" customWidth="1"/>
    <col min="13" max="13" width="46.75" bestFit="1" customWidth="1"/>
    <col min="14" max="14" width="50.875" bestFit="1" customWidth="1"/>
    <col min="15" max="15" width="55.5" bestFit="1" customWidth="1"/>
  </cols>
  <sheetData>
    <row r="1" spans="1:15" ht="16.5" thickBot="1">
      <c r="K1" s="63" t="s">
        <v>77</v>
      </c>
      <c r="L1" s="63"/>
      <c r="M1" s="63"/>
      <c r="N1" s="63"/>
      <c r="O1" s="63"/>
    </row>
    <row r="2" spans="1:15" s="30" customFormat="1" ht="48" thickBot="1">
      <c r="A2" s="32" t="s">
        <v>44</v>
      </c>
      <c r="B2" s="35" t="s">
        <v>57</v>
      </c>
      <c r="C2" s="33" t="s">
        <v>20</v>
      </c>
      <c r="D2" s="49" t="s">
        <v>21</v>
      </c>
      <c r="E2" s="37" t="s">
        <v>64</v>
      </c>
      <c r="F2" s="47" t="s">
        <v>65</v>
      </c>
      <c r="G2" s="48" t="s">
        <v>66</v>
      </c>
      <c r="H2" s="31" t="s">
        <v>40</v>
      </c>
      <c r="L2" s="30" t="s">
        <v>76</v>
      </c>
      <c r="M2" s="30" t="s">
        <v>71</v>
      </c>
      <c r="N2" s="30" t="s">
        <v>72</v>
      </c>
      <c r="O2" s="30" t="s">
        <v>73</v>
      </c>
    </row>
    <row r="3" spans="1:15">
      <c r="B3" s="34" t="s">
        <v>22</v>
      </c>
      <c r="C3" s="9">
        <v>1</v>
      </c>
      <c r="D3" s="42">
        <f>COUNTIFS(CLIENTS[CA],$B$2,CLIENTS[VALEUR],C3)</f>
        <v>10</v>
      </c>
      <c r="E3" s="24">
        <v>5</v>
      </c>
      <c r="F3" s="43">
        <v>7</v>
      </c>
      <c r="G3" s="45">
        <v>10</v>
      </c>
      <c r="H3" s="8">
        <f>SUMPRODUCT((CLIENTS[CA]=$B$2)*(CLIENTS[VALEUR]=C3)*(CLIENTS[COM CPV]))</f>
        <v>68</v>
      </c>
      <c r="K3" t="s">
        <v>57</v>
      </c>
      <c r="L3">
        <f>GETPIVOTDATA("Nb VALEUR",TCD!$A$3)</f>
        <v>111</v>
      </c>
      <c r="M3">
        <f>IF(L3&lt;80,L3,79)</f>
        <v>79</v>
      </c>
      <c r="N3">
        <f>IF($L3&gt;100,20,L3-M3)</f>
        <v>20</v>
      </c>
      <c r="O3">
        <f>L3-M3-N3</f>
        <v>12</v>
      </c>
    </row>
    <row r="4" spans="1:15">
      <c r="B4" s="10" t="s">
        <v>23</v>
      </c>
      <c r="C4" s="10">
        <v>2</v>
      </c>
      <c r="D4" s="42">
        <f>COUNTIFS(CLIENTS[CA],$B$2,CLIENTS[VALEUR],C4)</f>
        <v>10</v>
      </c>
      <c r="E4" s="24">
        <v>10</v>
      </c>
      <c r="F4" s="43">
        <v>15</v>
      </c>
      <c r="G4" s="45">
        <v>20</v>
      </c>
      <c r="H4" s="8">
        <f>SUMPRODUCT((CLIENTS[CA]=$B$2)*(CLIENTS[VALEUR]=C4)*(CLIENTS[COM CPV]))</f>
        <v>180</v>
      </c>
      <c r="K4" t="s">
        <v>56</v>
      </c>
      <c r="L4">
        <f>GETPIVOTDATA("Nb VALEUR",TCD!$F$3)</f>
        <v>5</v>
      </c>
      <c r="M4">
        <f t="shared" ref="M4:M10" si="0">IF(L4&lt;80,L4,79)</f>
        <v>5</v>
      </c>
      <c r="N4">
        <f t="shared" ref="N4:N10" si="1">IF($L4&gt;100,20,L4-M4)</f>
        <v>0</v>
      </c>
      <c r="O4">
        <f t="shared" ref="O4:O10" si="2">L4-M4-N4</f>
        <v>0</v>
      </c>
    </row>
    <row r="5" spans="1:15">
      <c r="B5" s="11" t="s">
        <v>24</v>
      </c>
      <c r="C5" s="11">
        <v>3</v>
      </c>
      <c r="D5" s="42">
        <f>COUNTIFS(CLIENTS[CA],$B$2,CLIENTS[VALEUR],C5)</f>
        <v>4</v>
      </c>
      <c r="E5" s="24">
        <v>15</v>
      </c>
      <c r="F5" s="43">
        <v>20</v>
      </c>
      <c r="G5" s="45">
        <v>30</v>
      </c>
      <c r="H5" s="8">
        <f>SUMPRODUCT((CLIENTS[CA]=$B$2)*(CLIENTS[VALEUR]=C5)*(CLIENTS[COM CPV]))</f>
        <v>95</v>
      </c>
      <c r="K5" t="s">
        <v>58</v>
      </c>
      <c r="L5">
        <f>GETPIVOTDATA("Nb VALEUR",TCD!$K$3)</f>
        <v>5</v>
      </c>
      <c r="M5">
        <f t="shared" si="0"/>
        <v>5</v>
      </c>
      <c r="N5">
        <f t="shared" si="1"/>
        <v>0</v>
      </c>
      <c r="O5">
        <f t="shared" si="2"/>
        <v>0</v>
      </c>
    </row>
    <row r="6" spans="1:15">
      <c r="B6" s="12" t="s">
        <v>25</v>
      </c>
      <c r="C6" s="12">
        <v>4</v>
      </c>
      <c r="D6" s="42">
        <f>COUNTIFS(CLIENTS[CA],$B$2,CLIENTS[VALEUR],C6)</f>
        <v>86</v>
      </c>
      <c r="E6" s="24">
        <v>20</v>
      </c>
      <c r="F6" s="43">
        <v>25</v>
      </c>
      <c r="G6" s="45">
        <v>35</v>
      </c>
      <c r="H6" s="8">
        <f>SUMPRODUCT((CLIENTS[CA]=$B$2)*(CLIENTS[VALEUR]=C6)*(CLIENTS[COM CPV]))</f>
        <v>1800</v>
      </c>
      <c r="K6" t="s">
        <v>59</v>
      </c>
      <c r="L6">
        <f>GETPIVOTDATA("Nb VALEUR",TCD!$P$3)</f>
        <v>5</v>
      </c>
      <c r="M6">
        <f t="shared" si="0"/>
        <v>5</v>
      </c>
      <c r="N6">
        <f t="shared" si="1"/>
        <v>0</v>
      </c>
      <c r="O6">
        <f t="shared" si="2"/>
        <v>0</v>
      </c>
    </row>
    <row r="7" spans="1:15" ht="16.5" thickBot="1">
      <c r="B7" s="13" t="s">
        <v>32</v>
      </c>
      <c r="C7" s="13">
        <v>0</v>
      </c>
      <c r="D7" s="42">
        <f>COUNTIFS(CLIENTS[CA],$B$2,CLIENTS[VALEUR],C7)</f>
        <v>1</v>
      </c>
      <c r="E7" s="40">
        <v>0</v>
      </c>
      <c r="F7" s="44">
        <v>0</v>
      </c>
      <c r="G7" s="46">
        <v>0</v>
      </c>
      <c r="H7" s="8">
        <f>SUMPRODUCT((CLIENTS[CA]=$B$2)*(CLIENTS[VALEUR]=C7)*(CLIENTS[COM CPV]))</f>
        <v>0</v>
      </c>
      <c r="K7" t="s">
        <v>60</v>
      </c>
      <c r="L7">
        <f>GETPIVOTDATA("Nb VALEUR",TCD!$U$3)</f>
        <v>5</v>
      </c>
      <c r="M7">
        <f t="shared" si="0"/>
        <v>5</v>
      </c>
      <c r="N7">
        <f t="shared" si="1"/>
        <v>0</v>
      </c>
      <c r="O7">
        <f t="shared" si="2"/>
        <v>0</v>
      </c>
    </row>
    <row r="8" spans="1:15" ht="16.5" thickBot="1">
      <c r="B8" s="8" t="s">
        <v>30</v>
      </c>
      <c r="C8" s="8"/>
      <c r="D8" s="42">
        <f>SUM(D3:D6,D7)</f>
        <v>111</v>
      </c>
      <c r="E8" s="42"/>
      <c r="F8" s="42"/>
      <c r="G8" s="42"/>
      <c r="H8" s="41">
        <f>SUM(H3:H7)</f>
        <v>2143</v>
      </c>
      <c r="K8" t="s">
        <v>61</v>
      </c>
      <c r="L8">
        <f>GETPIVOTDATA("Nb VALEUR",TCD!$Z$3)</f>
        <v>5</v>
      </c>
      <c r="M8">
        <f t="shared" si="0"/>
        <v>5</v>
      </c>
      <c r="N8">
        <f t="shared" si="1"/>
        <v>0</v>
      </c>
      <c r="O8">
        <f t="shared" si="2"/>
        <v>0</v>
      </c>
    </row>
    <row r="9" spans="1:15">
      <c r="K9" t="s">
        <v>62</v>
      </c>
      <c r="L9">
        <f>GETPIVOTDATA("Nb VALEUR",TCD!$AE$3)</f>
        <v>10</v>
      </c>
      <c r="M9">
        <f t="shared" si="0"/>
        <v>10</v>
      </c>
      <c r="N9">
        <f t="shared" si="1"/>
        <v>0</v>
      </c>
      <c r="O9">
        <f t="shared" si="2"/>
        <v>0</v>
      </c>
    </row>
    <row r="10" spans="1:15">
      <c r="K10" t="s">
        <v>63</v>
      </c>
      <c r="L10">
        <f>GETPIVOTDATA("Nb VALEUR",TCD!$AJ$3)</f>
        <v>5</v>
      </c>
      <c r="M10">
        <f t="shared" si="0"/>
        <v>5</v>
      </c>
      <c r="N10">
        <f t="shared" si="1"/>
        <v>0</v>
      </c>
      <c r="O10">
        <f t="shared" si="2"/>
        <v>0</v>
      </c>
    </row>
    <row r="11" spans="1:15">
      <c r="B11" s="60"/>
      <c r="C11" s="60"/>
      <c r="D11" s="60"/>
      <c r="E11" s="60"/>
      <c r="L11" t="str">
        <f ca="1">_xlfn.FORMULATEXT(L10)</f>
        <v>=LIREDONNEESTABCROISDYNAMIQUE("Nb VALEUR";TCD!$AJ$3)</v>
      </c>
      <c r="M11" t="str">
        <f t="shared" ref="M11:O11" ca="1" si="3">_xlfn.FORMULATEXT(M10)</f>
        <v>=SI(L10&lt;80;L10;79)</v>
      </c>
      <c r="N11" t="str">
        <f t="shared" ca="1" si="3"/>
        <v>=SI($L10&gt;100;20;L10-M10)</v>
      </c>
      <c r="O11" t="str">
        <f t="shared" ca="1" si="3"/>
        <v>=L10-M10-N10</v>
      </c>
    </row>
    <row r="12" spans="1:15">
      <c r="B12" s="60"/>
      <c r="C12" s="60"/>
      <c r="D12" s="60"/>
      <c r="E12" s="60"/>
    </row>
    <row r="13" spans="1:15">
      <c r="B13" s="60"/>
      <c r="C13" s="60"/>
      <c r="D13" s="60"/>
      <c r="E13" s="60"/>
      <c r="K13" s="63" t="s">
        <v>78</v>
      </c>
      <c r="L13" s="63"/>
      <c r="M13" s="63"/>
      <c r="N13" s="63"/>
      <c r="O13" s="63"/>
    </row>
    <row r="14" spans="1:15">
      <c r="B14" s="60"/>
      <c r="C14" s="60"/>
      <c r="D14" s="60"/>
      <c r="E14" s="60"/>
      <c r="L14" s="54" t="s">
        <v>20</v>
      </c>
    </row>
    <row r="15" spans="1:15">
      <c r="B15" s="60"/>
      <c r="C15" s="60"/>
      <c r="D15" s="60"/>
      <c r="E15" s="60"/>
      <c r="K15" t="s">
        <v>57</v>
      </c>
      <c r="L15">
        <f ca="1">SUM(M15:O15)</f>
        <v>386</v>
      </c>
      <c r="M15">
        <f ca="1">IF(M3&gt;0,SUM(OFFSET(TCD!$B$3,1,0,M3)),0)</f>
        <v>306</v>
      </c>
      <c r="N15">
        <f ca="1">IF(N3&gt;0,SUM(OFFSET(TCD!$B$3,M3+1,0,N3)),0)</f>
        <v>48</v>
      </c>
      <c r="O15">
        <f ca="1">IF(O3&gt;0,SUM(OFFSET(TCD!$B$3,M3+N3+1,0,O3)),0)</f>
        <v>32</v>
      </c>
    </row>
    <row r="16" spans="1:15">
      <c r="B16" s="60"/>
      <c r="C16" s="60"/>
      <c r="D16" s="60"/>
      <c r="E16" s="60"/>
      <c r="K16" t="s">
        <v>56</v>
      </c>
      <c r="L16">
        <f t="shared" ref="L16:L22" ca="1" si="4">SUM(M16:O16)</f>
        <v>16</v>
      </c>
      <c r="M16">
        <f ca="1">IF(M4&gt;0,SUM(OFFSET(TCD!$G$3,1,0,M4)),0)</f>
        <v>16</v>
      </c>
      <c r="N16">
        <f ca="1">IF(N4&gt;0,SUM(OFFSET(TCD!$G$3,M4+1,0,N4)),0)</f>
        <v>0</v>
      </c>
      <c r="O16">
        <f ca="1">IF(O4&gt;0,SUM(OFFSET(TCD!$G$3,M4+N4+1,0,O4)),0)</f>
        <v>0</v>
      </c>
    </row>
    <row r="17" spans="11:15">
      <c r="K17" t="s">
        <v>58</v>
      </c>
      <c r="L17">
        <f t="shared" ca="1" si="4"/>
        <v>15</v>
      </c>
      <c r="M17">
        <f ca="1">IF(M5&gt;0,SUM(OFFSET(TCD!$L$3,1,0,M5)),0)</f>
        <v>15</v>
      </c>
      <c r="N17">
        <f ca="1">IF(N5&gt;0,SUM(OFFSET(TCD!$L$3,M5+1,0,N5)),0)</f>
        <v>0</v>
      </c>
      <c r="O17">
        <f ca="1">IF(O5&gt;0,SUM(OFFSET(TCD!$L$3,M5+N5+1,0,O5)),0)</f>
        <v>0</v>
      </c>
    </row>
    <row r="18" spans="11:15">
      <c r="K18" t="s">
        <v>59</v>
      </c>
      <c r="L18">
        <f t="shared" ca="1" si="4"/>
        <v>12</v>
      </c>
      <c r="M18">
        <f ca="1">IF(M6&gt;0,SUM(OFFSET(TCD!$Q$3,1,0,M6)),0)</f>
        <v>12</v>
      </c>
      <c r="N18">
        <f ca="1">IF(N6&gt;0,SUM(OFFSET(TCD!$Q$3,M6+1,0,N6)),0)</f>
        <v>0</v>
      </c>
      <c r="O18">
        <f ca="1">IF(O6&gt;0,SUM(OFFSET(TCD!$Q$3,M6+N6+1,0,O6)),0)</f>
        <v>0</v>
      </c>
    </row>
    <row r="19" spans="11:15">
      <c r="K19" t="s">
        <v>60</v>
      </c>
      <c r="L19">
        <f t="shared" ca="1" si="4"/>
        <v>14</v>
      </c>
      <c r="M19">
        <f ca="1">IF(M7&gt;0,SUM(OFFSET(TCD!$V$3,1,0,M7)),0)</f>
        <v>14</v>
      </c>
      <c r="N19">
        <f ca="1">IF(N7&gt;0,SUM(OFFSET(TCD!$V$3,M7+1,0,N7)),0)</f>
        <v>0</v>
      </c>
      <c r="O19">
        <f ca="1">IF(O7&gt;0,SUM(OFFSET(TCD!$V$3,M7+N7+1,0,O7)),0)</f>
        <v>0</v>
      </c>
    </row>
    <row r="20" spans="11:15">
      <c r="K20" t="s">
        <v>61</v>
      </c>
      <c r="L20">
        <f t="shared" ca="1" si="4"/>
        <v>6</v>
      </c>
      <c r="M20">
        <f ca="1">IF(M8&gt;0,SUM(OFFSET(TCD!$AA$3,1,0,M8)),0)</f>
        <v>6</v>
      </c>
      <c r="N20">
        <f ca="1">IF(N8&gt;0,SUM(OFFSET(TCD!$AA$3,M8+1,0,N8)),0)</f>
        <v>0</v>
      </c>
      <c r="O20">
        <f ca="1">IF(O8&gt;0,SUM(OFFSET(TCD!$AA$3,M8+N8+1,0,O8)),0)</f>
        <v>0</v>
      </c>
    </row>
    <row r="21" spans="11:15">
      <c r="K21" t="s">
        <v>62</v>
      </c>
      <c r="L21">
        <f t="shared" ca="1" si="4"/>
        <v>32</v>
      </c>
      <c r="M21">
        <f ca="1">IF(M9&gt;0,SUM(OFFSET(TCD!$AF$3,1,0,M9)),0)</f>
        <v>32</v>
      </c>
      <c r="N21">
        <f ca="1">IF(N9&gt;0,SUM(OFFSET(TCD!$AF$3,M9+1,0,N9)),0)</f>
        <v>0</v>
      </c>
      <c r="O21">
        <f ca="1">IF(O9&gt;0,SUM(OFFSET(TCD!$AF$3,M9+N9+1,0,O9)),0)</f>
        <v>0</v>
      </c>
    </row>
    <row r="22" spans="11:15">
      <c r="K22" t="s">
        <v>63</v>
      </c>
      <c r="L22">
        <f t="shared" ca="1" si="4"/>
        <v>17</v>
      </c>
      <c r="M22">
        <f ca="1">IF(M10&gt;0,SUM(OFFSET(TCD!$AK$3,1,0,M10)),0)</f>
        <v>17</v>
      </c>
      <c r="N22">
        <f ca="1">IF(N10&gt;0,SUM(OFFSET(TCD!$AK$3,M10+1,0,N10)),0)</f>
        <v>0</v>
      </c>
      <c r="O22">
        <f ca="1">IF(O10&gt;0,SUM(OFFSET(TCD!$AK$3,M10+N10+1,0,O10)),0)</f>
        <v>0</v>
      </c>
    </row>
    <row r="23" spans="11:15">
      <c r="L23" t="str">
        <f ca="1">_xlfn.FORMULATEXT(L22)</f>
        <v>=SOMME(M22:O22)</v>
      </c>
      <c r="M23" t="str">
        <f t="shared" ref="M23" ca="1" si="5">_xlfn.FORMULATEXT(M22)</f>
        <v>=SI(M10&gt;0;SOMME(DECALER(TCD!$AK$3;1;0;M10));0)</v>
      </c>
      <c r="N23" t="str">
        <f t="shared" ref="N23" ca="1" si="6">_xlfn.FORMULATEXT(N22)</f>
        <v>=SI(N10&gt;0;SOMME(DECALER(TCD!$AK$3;M10+1;0;N10));0)</v>
      </c>
      <c r="O23" t="str">
        <f t="shared" ref="O23" ca="1" si="7">_xlfn.FORMULATEXT(O22)</f>
        <v>=SI(O10&gt;0;SOMME(DECALER(TCD!$AK$3;M10+N10+1;0;O10));0)</v>
      </c>
    </row>
  </sheetData>
  <mergeCells count="2">
    <mergeCell ref="K1:O1"/>
    <mergeCell ref="K13:O13"/>
  </mergeCells>
  <conditionalFormatting sqref="M3:O10 M14:O22">
    <cfRule type="cellIs" dxfId="0" priority="1" operator="equal">
      <formula>0</formula>
    </cfRule>
  </conditionalFormatting>
  <dataValidations disablePrompts="1" count="1">
    <dataValidation type="list" allowBlank="1" showInputMessage="1" showErrorMessage="1" sqref="B2" xr:uid="{00000000-0002-0000-0100-000000000000}">
      <formula1>"M,N,O,P,Q,R,S,T"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3"/>
  <sheetViews>
    <sheetView workbookViewId="0">
      <selection activeCell="E2" sqref="E2"/>
    </sheetView>
  </sheetViews>
  <sheetFormatPr baseColWidth="10" defaultRowHeight="15.75"/>
  <cols>
    <col min="2" max="2" width="11.875" bestFit="1" customWidth="1"/>
    <col min="4" max="4" width="15" bestFit="1" customWidth="1"/>
  </cols>
  <sheetData>
    <row r="1" spans="1:5">
      <c r="A1" s="26" t="s">
        <v>0</v>
      </c>
      <c r="B1" s="26" t="s">
        <v>33</v>
      </c>
      <c r="D1" s="26" t="s">
        <v>50</v>
      </c>
      <c r="E1" s="26" t="s">
        <v>41</v>
      </c>
    </row>
    <row r="2" spans="1:5">
      <c r="A2" s="25" t="s">
        <v>57</v>
      </c>
      <c r="B2" s="25" t="s">
        <v>55</v>
      </c>
      <c r="D2" s="25">
        <v>1</v>
      </c>
      <c r="E2" s="25">
        <v>5</v>
      </c>
    </row>
    <row r="3" spans="1:5">
      <c r="A3" s="25" t="s">
        <v>56</v>
      </c>
      <c r="B3" s="25" t="s">
        <v>55</v>
      </c>
      <c r="D3" s="25">
        <v>2</v>
      </c>
      <c r="E3" s="25">
        <v>10</v>
      </c>
    </row>
    <row r="4" spans="1:5">
      <c r="A4" s="25" t="s">
        <v>58</v>
      </c>
      <c r="B4" s="25" t="s">
        <v>55</v>
      </c>
      <c r="D4" s="25">
        <v>3</v>
      </c>
      <c r="E4" s="25">
        <v>15</v>
      </c>
    </row>
    <row r="5" spans="1:5">
      <c r="A5" s="27" t="s">
        <v>59</v>
      </c>
      <c r="B5" s="25" t="s">
        <v>55</v>
      </c>
      <c r="D5" s="25">
        <v>4</v>
      </c>
      <c r="E5" s="25">
        <v>20</v>
      </c>
    </row>
    <row r="6" spans="1:5">
      <c r="A6" s="27" t="s">
        <v>60</v>
      </c>
      <c r="B6" s="25" t="s">
        <v>55</v>
      </c>
      <c r="D6" s="25" t="s">
        <v>54</v>
      </c>
      <c r="E6" s="25">
        <v>15</v>
      </c>
    </row>
    <row r="7" spans="1:5">
      <c r="A7" s="27" t="s">
        <v>61</v>
      </c>
      <c r="B7" s="27" t="s">
        <v>34</v>
      </c>
      <c r="D7" s="27">
        <v>0</v>
      </c>
      <c r="E7" s="27">
        <v>0</v>
      </c>
    </row>
    <row r="8" spans="1:5">
      <c r="A8" s="27" t="s">
        <v>62</v>
      </c>
      <c r="B8" s="27" t="s">
        <v>34</v>
      </c>
    </row>
    <row r="9" spans="1:5">
      <c r="A9" s="27" t="s">
        <v>63</v>
      </c>
      <c r="B9" s="27" t="s">
        <v>34</v>
      </c>
      <c r="D9" s="26" t="s">
        <v>51</v>
      </c>
      <c r="E9" s="26" t="s">
        <v>41</v>
      </c>
    </row>
    <row r="10" spans="1:5">
      <c r="A10" s="39"/>
      <c r="B10" s="39"/>
      <c r="D10" s="25">
        <v>1</v>
      </c>
      <c r="E10" s="25">
        <v>7</v>
      </c>
    </row>
    <row r="11" spans="1:5">
      <c r="A11" s="39"/>
      <c r="B11" s="39"/>
      <c r="D11" s="25">
        <v>2</v>
      </c>
      <c r="E11" s="25">
        <v>15</v>
      </c>
    </row>
    <row r="12" spans="1:5">
      <c r="D12" s="25">
        <v>3</v>
      </c>
      <c r="E12" s="25">
        <v>20</v>
      </c>
    </row>
    <row r="13" spans="1:5">
      <c r="D13" s="25">
        <v>4</v>
      </c>
      <c r="E13" s="25">
        <v>25</v>
      </c>
    </row>
    <row r="14" spans="1:5">
      <c r="D14" s="25" t="s">
        <v>54</v>
      </c>
      <c r="E14" s="25">
        <v>15</v>
      </c>
    </row>
    <row r="15" spans="1:5">
      <c r="D15" s="27">
        <v>0</v>
      </c>
      <c r="E15" s="27">
        <v>0</v>
      </c>
    </row>
    <row r="17" spans="4:5">
      <c r="D17" s="26" t="s">
        <v>52</v>
      </c>
      <c r="E17" s="26" t="s">
        <v>41</v>
      </c>
    </row>
    <row r="18" spans="4:5">
      <c r="D18" s="25">
        <v>1</v>
      </c>
      <c r="E18" s="25">
        <v>10</v>
      </c>
    </row>
    <row r="19" spans="4:5">
      <c r="D19" s="25">
        <v>2</v>
      </c>
      <c r="E19" s="25">
        <v>20</v>
      </c>
    </row>
    <row r="20" spans="4:5">
      <c r="D20" s="25">
        <v>3</v>
      </c>
      <c r="E20" s="25">
        <v>30</v>
      </c>
    </row>
    <row r="21" spans="4:5">
      <c r="D21" s="25">
        <v>4</v>
      </c>
      <c r="E21" s="25">
        <v>35</v>
      </c>
    </row>
    <row r="22" spans="4:5">
      <c r="D22" s="25" t="s">
        <v>54</v>
      </c>
      <c r="E22" s="25">
        <v>15</v>
      </c>
    </row>
    <row r="23" spans="4:5">
      <c r="D23" s="27">
        <v>0</v>
      </c>
      <c r="E23" s="2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Clients_GENERAL</vt:lpstr>
      <vt:lpstr>SOMMEPROD</vt:lpstr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garrignot</dc:creator>
  <cp:lastModifiedBy>JoDan</cp:lastModifiedBy>
  <dcterms:created xsi:type="dcterms:W3CDTF">2019-07-02T12:41:16Z</dcterms:created>
  <dcterms:modified xsi:type="dcterms:W3CDTF">2019-07-28T02:14:06Z</dcterms:modified>
</cp:coreProperties>
</file>