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c621747e81d253d/Formation Excel/"/>
    </mc:Choice>
  </mc:AlternateContent>
  <xr:revisionPtr revIDLastSave="8" documentId="8_{1F2B7222-5C29-4852-B93E-C36AC9A5C559}" xr6:coauthVersionLast="41" xr6:coauthVersionMax="41" xr10:uidLastSave="{B9970DA7-6844-4C3C-9080-5333F8F4D729}"/>
  <bookViews>
    <workbookView xWindow="-120" yWindow="-120" windowWidth="29040" windowHeight="15840" xr2:uid="{E6A1A443-77F7-4EF0-8C83-97A778118030}"/>
  </bookViews>
  <sheets>
    <sheet name="Feuil1" sheetId="6" r:id="rId1"/>
    <sheet name="Calcul" sheetId="5" r:id="rId2"/>
    <sheet name="Sources" sheetId="4" r:id="rId3"/>
  </sheets>
  <definedNames>
    <definedName name="an">Calcul!$P$1</definedName>
    <definedName name="Date_Cal">#REF!</definedName>
    <definedName name="datepaques">Calcul!$P$3</definedName>
    <definedName name="fériés">Calcul!$P$2:$P$14</definedName>
    <definedName name="JourChoisi">Calcul!$M$11</definedName>
    <definedName name="lMois">#REF!</definedName>
    <definedName name="lNbMois">#REF!</definedName>
    <definedName name="Plagedate">Tableau1[[#All],[date]]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5" l="1"/>
  <c r="C1" i="5" l="1"/>
  <c r="M2" i="5"/>
  <c r="M4" i="5" s="1"/>
  <c r="C3" i="5" l="1"/>
  <c r="D3" i="5" s="1"/>
  <c r="E3" i="5" s="1"/>
  <c r="F3" i="5" s="1"/>
  <c r="G3" i="5" s="1"/>
  <c r="H3" i="5" s="1"/>
  <c r="I3" i="5" s="1"/>
  <c r="R2" i="5" s="1"/>
  <c r="M8" i="5"/>
  <c r="K8" i="5"/>
  <c r="K7" i="5"/>
  <c r="M5" i="5"/>
  <c r="C4" i="5" l="1"/>
  <c r="R3" i="5" s="1"/>
  <c r="P5" i="5"/>
  <c r="P13" i="5"/>
  <c r="P2" i="5"/>
  <c r="P6" i="5"/>
  <c r="P10" i="5"/>
  <c r="P14" i="5"/>
  <c r="P3" i="5"/>
  <c r="P11" i="5"/>
  <c r="P12" i="5"/>
  <c r="D4" i="5" l="1"/>
  <c r="D2" i="5" s="1"/>
  <c r="C2" i="5"/>
  <c r="P9" i="5"/>
  <c r="P7" i="5"/>
  <c r="P4" i="5"/>
  <c r="P8" i="5"/>
  <c r="E4" i="5" l="1"/>
  <c r="E2" i="5" s="1"/>
  <c r="F4" i="5" l="1"/>
  <c r="G4" i="5" s="1"/>
  <c r="G2" i="5" s="1"/>
  <c r="F2" i="5" l="1"/>
  <c r="H4" i="5"/>
  <c r="I4" i="5" s="1"/>
  <c r="H2" i="5" l="1"/>
  <c r="I2" i="5"/>
  <c r="C5" i="5"/>
  <c r="R4" i="5" s="1"/>
  <c r="D5" i="5" l="1"/>
  <c r="E5" i="5" s="1"/>
  <c r="F5" i="5" s="1"/>
  <c r="G5" i="5" s="1"/>
  <c r="H5" i="5" s="1"/>
  <c r="I5" i="5" s="1"/>
  <c r="C6" i="5" s="1"/>
  <c r="R5" i="5" s="1"/>
  <c r="D6" i="5" l="1"/>
  <c r="E6" i="5" s="1"/>
  <c r="F6" i="5" s="1"/>
  <c r="G6" i="5" s="1"/>
  <c r="H6" i="5" s="1"/>
  <c r="I6" i="5" s="1"/>
  <c r="C7" i="5" s="1"/>
  <c r="R6" i="5" s="1"/>
  <c r="D7" i="5" l="1"/>
  <c r="E7" i="5" s="1"/>
  <c r="D10" i="5" s="1"/>
  <c r="F7" i="5" l="1"/>
  <c r="G7" i="5" s="1"/>
  <c r="H7" i="5" s="1"/>
  <c r="I7" i="5" s="1"/>
  <c r="C8" i="5" s="1"/>
  <c r="R7" i="5" s="1"/>
  <c r="D8" i="5" l="1"/>
  <c r="E8" i="5" s="1"/>
  <c r="F8" i="5" s="1"/>
  <c r="G8" i="5" s="1"/>
  <c r="H8" i="5" s="1"/>
  <c r="I8" i="5" s="1"/>
</calcChain>
</file>

<file path=xl/sharedStrings.xml><?xml version="1.0" encoding="utf-8"?>
<sst xmlns="http://schemas.openxmlformats.org/spreadsheetml/2006/main" count="40" uniqueCount="40">
  <si>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</si>
  <si>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</si>
  <si>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</si>
  <si>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</si>
  <si>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</si>
  <si>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</si>
  <si>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</si>
  <si>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</si>
  <si>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</si>
  <si>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</si>
  <si>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</si>
  <si>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</si>
  <si>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</si>
  <si>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</si>
  <si>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</si>
  <si>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</si>
  <si>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</si>
  <si>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</si>
  <si>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</si>
  <si>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</si>
  <si>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</si>
  <si>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</si>
  <si>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</si>
  <si>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</si>
  <si>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</si>
  <si>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</si>
  <si>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</si>
  <si>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Jours fériés</t>
  </si>
  <si>
    <t>https://www.youtube.com/watch?v=eHZ4kGry51c</t>
  </si>
  <si>
    <t>https://www.youtube.com/watch?v=qEKhj3KzxlE&amp;t=12s</t>
  </si>
  <si>
    <t>Comment réaliser un DatePicker (ou Contrôle de Calendrier)</t>
  </si>
  <si>
    <t>Comment utiliser un Calendrier de saisie sous la forme d'un formulaire</t>
  </si>
  <si>
    <t>Liste mois</t>
  </si>
  <si>
    <t>Texte</t>
  </si>
  <si>
    <t>Date du jour</t>
  </si>
  <si>
    <t>Mois et Année</t>
  </si>
  <si>
    <t>Concaténation</t>
  </si>
  <si>
    <t>date</t>
  </si>
  <si>
    <t>Jour choisi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</si>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</sst>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\ _€_-;\-* #,##0.00\ _€_-;_-* &quot;-&quot;??\ _€_-;_-@_-"/>
    <numFmt numFmtId="164" formatCode="mmmm\ yyyy"/>
    <numFmt numFmtId="165" formatCode="d"/>
    <numFmt numFmtId="166" formatCode="ddd"/>
    <numFmt numFmtId="167" formatCode="d/m;@"/>
    <numFmt numFmtId="168" formatCode="[$-F800]dddd\,\ mmmm\ dd\,\ yyyy"/>
    <numFmt numFmtId="169" formatCode="mmmm"/>
    <numFmt numFmtId="170" formatCode="yyyy"/>
  </numFmts>
  <fonts count="7" x14ac:knownFonts="1">
    <font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u/>
      <sz val="11"/>
      <color theme="10"/>
      <name val="Segoe UI"/>
      <family val="2"/>
    </font>
    <font>
      <sz val="12"/>
      <color theme="1"/>
      <name val="Segoe UI"/>
      <family val="2"/>
    </font>
    <font>
      <sz val="12"/>
      <name val="Segoe UI"/>
      <family val="2"/>
    </font>
    <font>
      <b/>
      <sz val="12"/>
      <color theme="0"/>
      <name val="Segoe UI"/>
      <family val="2"/>
    </font>
    <font>
      <i/>
      <sz val="12"/>
      <color theme="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3A3838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theme="1"/>
      </left>
      <right style="hair">
        <color theme="1"/>
      </right>
      <top style="thin">
        <color theme="1"/>
      </top>
      <bottom/>
      <diagonal/>
    </border>
    <border>
      <left style="hair">
        <color theme="1"/>
      </left>
      <right style="hair">
        <color theme="1"/>
      </right>
      <top/>
      <bottom/>
      <diagonal/>
    </border>
    <border>
      <left style="hair">
        <color theme="1"/>
      </left>
      <right style="hair">
        <color theme="1"/>
      </right>
      <top/>
      <bottom style="thin">
        <color theme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3"/>
    <xf numFmtId="0" fontId="5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5" fillId="5" borderId="0" xfId="0" applyFont="1" applyFill="1" applyAlignment="1">
      <alignment horizontal="center" vertical="center"/>
    </xf>
    <xf numFmtId="166" fontId="5" fillId="3" borderId="0" xfId="0" applyNumberFormat="1" applyFont="1" applyFill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5" fontId="6" fillId="4" borderId="0" xfId="0" applyNumberFormat="1" applyFont="1" applyFill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0" fillId="0" borderId="0" xfId="0" applyNumberFormat="1"/>
    <xf numFmtId="167" fontId="4" fillId="2" borderId="3" xfId="1" applyNumberFormat="1" applyFont="1" applyFill="1" applyBorder="1" applyAlignment="1">
      <alignment horizontal="left" vertical="center"/>
    </xf>
    <xf numFmtId="168" fontId="4" fillId="2" borderId="3" xfId="1" applyNumberFormat="1" applyFont="1" applyFill="1" applyBorder="1" applyAlignment="1">
      <alignment horizontal="center" vertical="center"/>
    </xf>
    <xf numFmtId="167" fontId="4" fillId="2" borderId="7" xfId="1" applyNumberFormat="1" applyFont="1" applyFill="1" applyBorder="1" applyAlignment="1">
      <alignment horizontal="left" vertical="center"/>
    </xf>
    <xf numFmtId="168" fontId="4" fillId="2" borderId="7" xfId="1" applyNumberFormat="1" applyFont="1" applyFill="1" applyBorder="1" applyAlignment="1">
      <alignment horizontal="center" vertical="center"/>
    </xf>
    <xf numFmtId="167" fontId="4" fillId="2" borderId="8" xfId="1" applyNumberFormat="1" applyFont="1" applyFill="1" applyBorder="1" applyAlignment="1">
      <alignment horizontal="left" vertical="center"/>
    </xf>
    <xf numFmtId="168" fontId="4" fillId="2" borderId="8" xfId="1" applyNumberFormat="1" applyFont="1" applyFill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  <xf numFmtId="169" fontId="3" fillId="0" borderId="2" xfId="0" applyNumberFormat="1" applyFont="1" applyBorder="1" applyAlignment="1">
      <alignment horizontal="center" vertical="center"/>
    </xf>
    <xf numFmtId="170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5" fillId="5" borderId="0" xfId="0" applyNumberFormat="1" applyFont="1" applyFill="1" applyAlignment="1">
      <alignment horizontal="center" vertical="center"/>
    </xf>
  </cellXfs>
  <cellStyles count="4">
    <cellStyle name="Lien hypertexte" xfId="3" builtinId="8"/>
    <cellStyle name="Milliers 2" xfId="2" xr:uid="{F7415DBB-2480-45BF-9EA8-F176AA7C6FFC}"/>
    <cellStyle name="Normal" xfId="0" builtinId="0"/>
    <cellStyle name="Normal 2" xfId="1" xr:uid="{482D7619-0BDD-4FEC-B3AE-803F6A28ECF9}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"/>
        <family val="2"/>
        <scheme val="none"/>
      </font>
      <fill>
        <patternFill patternType="solid">
          <fgColor indexed="64"/>
          <bgColor rgb="FF3A3838"/>
        </patternFill>
      </fill>
      <alignment horizontal="center" vertical="center" textRotation="0" wrapText="0" indent="0" justifyLastLine="0" shrinkToFit="0" readingOrder="0"/>
    </dxf>
    <dxf>
      <font>
        <b/>
        <i/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color rgb="FFC00000"/>
      </font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00"/>
      <color rgb="FF3A38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79EE47-82C7-407D-A8D8-157DEDE21BAC}" name="Tableau1" displayName="Tableau1" ref="A1:A2" totalsRowShown="0">
  <autoFilter ref="A1:A2" xr:uid="{D10DA046-37D8-4DA8-9A12-456AAEDB2227}"/>
  <tableColumns count="1">
    <tableColumn id="1" xr3:uid="{2F16708A-17AE-469C-8DC0-7C070B053C75}" name="dat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AAA74D-4CE5-459E-B4EC-4B3794B5C663}" name="Tableau3" displayName="Tableau3" ref="R1:R7" totalsRowShown="0" headerRowDxfId="2" dataDxfId="1">
  <autoFilter ref="R1:R7" xr:uid="{B74FEA01-B408-4D60-905D-6A93113BDF98}">
    <filterColumn colId="0" hiddenButton="1"/>
  </autoFilter>
  <tableColumns count="1">
    <tableColumn id="1" xr3:uid="{B28D3B4B-B67E-46E2-9933-90D707A127D7}" name="N° semaine" dataDxfId="0">
      <calculatedColumnFormula>IFERROR(_xlfn.ISOWEEKNUM(I3),"")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youtube.com/watch?v=qEKhj3KzxlE&amp;t=12s" TargetMode="External"/><Relationship Id="rId1" Type="http://schemas.openxmlformats.org/officeDocument/2006/relationships/hyperlink" Target="https://www.youtube.com/watch?v=eHZ4kGry51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64A43-0759-4E91-9F70-AD23D9F0863C}">
  <sheetPr codeName="Feuil1"/>
  <dimension ref="A1:A2"/>
  <sheetViews>
    <sheetView tabSelected="1" workbookViewId="0">
      <selection activeCell="D6" sqref="D6"/>
    </sheetView>
  </sheetViews>
  <sheetFormatPr baseColWidth="10" defaultRowHeight="16.5" x14ac:dyDescent="0.3"/>
  <cols>
    <col min="1" max="1" width="10.375" bestFit="1" customWidth="1"/>
  </cols>
  <sheetData>
    <row r="1" spans="1:1" x14ac:dyDescent="0.3">
      <c r="A1" t="s">
        <v>37</v>
      </c>
    </row>
    <row r="2" spans="1:1" x14ac:dyDescent="0.3">
      <c r="A2" s="19">
        <v>43824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2AF5A-0A70-49E7-A3A1-64C88BCA75D2}">
  <sheetPr codeName="Feuil4"/>
  <dimension ref="A1:R14"/>
  <sheetViews>
    <sheetView showGridLines="0" workbookViewId="0">
      <selection activeCell="G17" sqref="G17"/>
    </sheetView>
  </sheetViews>
  <sheetFormatPr baseColWidth="10" defaultRowHeight="20.100000000000001" customHeight="1" x14ac:dyDescent="0.3"/>
  <cols>
    <col min="1" max="1" width="15.625" style="3" customWidth="1"/>
    <col min="2" max="2" width="5.625" style="3" customWidth="1"/>
    <col min="3" max="9" width="6.625" style="3" customWidth="1"/>
    <col min="10" max="10" width="5.625" style="3" customWidth="1"/>
    <col min="11" max="11" width="15" style="3" bestFit="1" customWidth="1"/>
    <col min="12" max="12" width="5.625" style="3" customWidth="1"/>
    <col min="13" max="13" width="20.625" style="3" customWidth="1"/>
    <col min="14" max="14" width="5.625" style="3" customWidth="1"/>
    <col min="15" max="15" width="17.75" style="3" bestFit="1" customWidth="1"/>
    <col min="16" max="16" width="26" style="3" bestFit="1" customWidth="1"/>
    <col min="17" max="17" width="5.625" style="3" customWidth="1"/>
    <col min="18" max="18" width="13.25" style="3" bestFit="1" customWidth="1"/>
    <col min="19" max="16384" width="11" style="3"/>
  </cols>
  <sheetData>
    <row r="1" spans="1:18" ht="20.100000000000001" customHeight="1" x14ac:dyDescent="0.3">
      <c r="A1" s="2" t="s">
        <v>32</v>
      </c>
      <c r="C1" s="30">
        <f>DATE(K3,K2,1)</f>
        <v>43800</v>
      </c>
      <c r="D1" s="30"/>
      <c r="E1" s="30"/>
      <c r="F1" s="30"/>
      <c r="G1" s="30"/>
      <c r="H1" s="30"/>
      <c r="I1" s="30"/>
      <c r="K1" s="7" t="s">
        <v>0</v>
      </c>
      <c r="M1" s="7" t="s">
        <v>34</v>
      </c>
      <c r="O1" s="7" t="s">
        <v>27</v>
      </c>
      <c r="P1" s="7">
        <f>Calcul!K3</f>
        <v>2019</v>
      </c>
      <c r="R1" s="7" t="s">
        <v>39</v>
      </c>
    </row>
    <row r="2" spans="1:18" ht="20.100000000000001" customHeight="1" x14ac:dyDescent="0.3">
      <c r="A2" s="4" t="s">
        <v>2</v>
      </c>
      <c r="C2" s="8">
        <f>C4</f>
        <v>43801</v>
      </c>
      <c r="D2" s="8">
        <f t="shared" ref="D2:I2" si="0">D4</f>
        <v>43802</v>
      </c>
      <c r="E2" s="8">
        <f t="shared" si="0"/>
        <v>43803</v>
      </c>
      <c r="F2" s="8">
        <f t="shared" si="0"/>
        <v>43804</v>
      </c>
      <c r="G2" s="8">
        <f t="shared" si="0"/>
        <v>43805</v>
      </c>
      <c r="H2" s="8">
        <f t="shared" si="0"/>
        <v>43806</v>
      </c>
      <c r="I2" s="8">
        <f t="shared" si="0"/>
        <v>43807</v>
      </c>
      <c r="K2" s="9">
        <v>12</v>
      </c>
      <c r="M2" s="15">
        <f ca="1">TODAY()</f>
        <v>43828</v>
      </c>
      <c r="O2" s="20" t="s">
        <v>14</v>
      </c>
      <c r="P2" s="21">
        <f>DATE(an,1,1)</f>
        <v>43466</v>
      </c>
      <c r="R2" s="26">
        <f>IFERROR(_xlfn.ISOWEEKNUM(I3),"")</f>
        <v>48</v>
      </c>
    </row>
    <row r="3" spans="1:18" ht="20.100000000000001" customHeight="1" x14ac:dyDescent="0.3">
      <c r="A3" s="5" t="s">
        <v>3</v>
      </c>
      <c r="C3" s="10" t="str">
        <f>IF(WEEKDAY($C$1,2)=COLUMN()-2,$C$1,"")</f>
        <v/>
      </c>
      <c r="D3" s="10" t="str">
        <f>IF(C3&lt;&gt;"",C3+1,IF(WEEKDAY($C$1,2)=COLUMN()-2,$C$1,""))</f>
        <v/>
      </c>
      <c r="E3" s="10" t="str">
        <f t="shared" ref="E3:I3" si="1">IF(D3&lt;&gt;"",D3+1,IF(WEEKDAY($C$1,2)=COLUMN()-2,$C$1,""))</f>
        <v/>
      </c>
      <c r="F3" s="10" t="str">
        <f t="shared" si="1"/>
        <v/>
      </c>
      <c r="G3" s="10" t="str">
        <f t="shared" si="1"/>
        <v/>
      </c>
      <c r="H3" s="10" t="str">
        <f t="shared" si="1"/>
        <v/>
      </c>
      <c r="I3" s="10">
        <f t="shared" si="1"/>
        <v>43800</v>
      </c>
      <c r="K3" s="11">
        <v>2019</v>
      </c>
      <c r="M3" s="7" t="s">
        <v>35</v>
      </c>
      <c r="O3" s="22" t="s">
        <v>15</v>
      </c>
      <c r="P3" s="23">
        <f>FLOOR(DAY(MINUTE(an/38)/2+56)&amp;"/5/"&amp;an,7)-34</f>
        <v>43576</v>
      </c>
      <c r="R3" s="26">
        <f>IFERROR(_xlfn.ISOWEEKNUM(C4),"")</f>
        <v>49</v>
      </c>
    </row>
    <row r="4" spans="1:18" ht="20.100000000000001" customHeight="1" x14ac:dyDescent="0.3">
      <c r="A4" s="5" t="s">
        <v>4</v>
      </c>
      <c r="C4" s="10">
        <f>I3+1</f>
        <v>43801</v>
      </c>
      <c r="D4" s="10">
        <f>C4+1</f>
        <v>43802</v>
      </c>
      <c r="E4" s="10">
        <f t="shared" ref="E4:H4" si="2">D4+1</f>
        <v>43803</v>
      </c>
      <c r="F4" s="10">
        <f t="shared" si="2"/>
        <v>43804</v>
      </c>
      <c r="G4" s="10">
        <f t="shared" si="2"/>
        <v>43805</v>
      </c>
      <c r="H4" s="12">
        <f t="shared" si="2"/>
        <v>43806</v>
      </c>
      <c r="I4" s="12">
        <f>H4+1</f>
        <v>43807</v>
      </c>
      <c r="K4" s="7" t="s">
        <v>1</v>
      </c>
      <c r="M4" s="11">
        <f ca="1">MONTH(M2)</f>
        <v>12</v>
      </c>
      <c r="O4" s="22" t="s">
        <v>16</v>
      </c>
      <c r="P4" s="23">
        <f>datepaques+1</f>
        <v>43577</v>
      </c>
      <c r="R4" s="26">
        <f t="shared" ref="R4:R7" si="3">IFERROR(_xlfn.ISOWEEKNUM(C5),"")</f>
        <v>50</v>
      </c>
    </row>
    <row r="5" spans="1:18" ht="20.100000000000001" customHeight="1" x14ac:dyDescent="0.3">
      <c r="A5" s="5" t="s">
        <v>5</v>
      </c>
      <c r="C5" s="10">
        <f t="shared" ref="C5:C6" si="4">I4+1</f>
        <v>43808</v>
      </c>
      <c r="D5" s="10">
        <f t="shared" ref="D5:I6" si="5">C5+1</f>
        <v>43809</v>
      </c>
      <c r="E5" s="10">
        <f t="shared" si="5"/>
        <v>43810</v>
      </c>
      <c r="F5" s="10">
        <f t="shared" si="5"/>
        <v>43811</v>
      </c>
      <c r="G5" s="10">
        <f t="shared" si="5"/>
        <v>43812</v>
      </c>
      <c r="H5" s="12">
        <f t="shared" si="5"/>
        <v>43813</v>
      </c>
      <c r="I5" s="12">
        <f t="shared" si="5"/>
        <v>43814</v>
      </c>
      <c r="K5" s="16"/>
      <c r="M5" s="14">
        <f ca="1">YEAR(M2)</f>
        <v>2019</v>
      </c>
      <c r="O5" s="22" t="s">
        <v>17</v>
      </c>
      <c r="P5" s="23">
        <f>DATE(an,5,1)</f>
        <v>43586</v>
      </c>
      <c r="R5" s="26">
        <f t="shared" si="3"/>
        <v>51</v>
      </c>
    </row>
    <row r="6" spans="1:18" ht="20.100000000000001" customHeight="1" x14ac:dyDescent="0.3">
      <c r="A6" s="5" t="s">
        <v>6</v>
      </c>
      <c r="C6" s="10">
        <f t="shared" si="4"/>
        <v>43815</v>
      </c>
      <c r="D6" s="10">
        <f t="shared" si="5"/>
        <v>43816</v>
      </c>
      <c r="E6" s="10">
        <f t="shared" si="5"/>
        <v>43817</v>
      </c>
      <c r="F6" s="10">
        <f t="shared" si="5"/>
        <v>43818</v>
      </c>
      <c r="G6" s="10">
        <f t="shared" si="5"/>
        <v>43819</v>
      </c>
      <c r="H6" s="12">
        <f t="shared" si="5"/>
        <v>43820</v>
      </c>
      <c r="I6" s="12">
        <f t="shared" si="5"/>
        <v>43821</v>
      </c>
      <c r="K6" s="7" t="s">
        <v>33</v>
      </c>
      <c r="M6" s="17"/>
      <c r="O6" s="22" t="s">
        <v>18</v>
      </c>
      <c r="P6" s="23">
        <f>DATE(an,5,8)</f>
        <v>43593</v>
      </c>
      <c r="R6" s="26">
        <f t="shared" si="3"/>
        <v>52</v>
      </c>
    </row>
    <row r="7" spans="1:18" ht="20.100000000000001" customHeight="1" x14ac:dyDescent="0.3">
      <c r="A7" s="5" t="s">
        <v>7</v>
      </c>
      <c r="C7" s="10">
        <f>IF(I6&lt;EOMONTH($C$1,0),I6+1,"")</f>
        <v>43822</v>
      </c>
      <c r="D7" s="10">
        <f>IF(C7&lt;EOMONTH($C$1,0),C7+1,"")</f>
        <v>43823</v>
      </c>
      <c r="E7" s="10">
        <f t="shared" ref="E7:I7" si="6">IF(D7&lt;EOMONTH($C$1,0),D7+1,"")</f>
        <v>43824</v>
      </c>
      <c r="F7" s="10">
        <f t="shared" si="6"/>
        <v>43825</v>
      </c>
      <c r="G7" s="10">
        <f t="shared" si="6"/>
        <v>43826</v>
      </c>
      <c r="H7" s="13">
        <f t="shared" si="6"/>
        <v>43827</v>
      </c>
      <c r="I7" s="13">
        <f t="shared" si="6"/>
        <v>43828</v>
      </c>
      <c r="K7" s="27">
        <f>C1</f>
        <v>43800</v>
      </c>
      <c r="M7" s="7" t="s">
        <v>36</v>
      </c>
      <c r="O7" s="22" t="s">
        <v>19</v>
      </c>
      <c r="P7" s="23">
        <f>datepaques+39</f>
        <v>43615</v>
      </c>
      <c r="R7" s="26">
        <f t="shared" si="3"/>
        <v>1</v>
      </c>
    </row>
    <row r="8" spans="1:18" ht="20.100000000000001" customHeight="1" x14ac:dyDescent="0.3">
      <c r="A8" s="5" t="s">
        <v>8</v>
      </c>
      <c r="C8" s="10">
        <f>IF(I7&lt;EOMONTH($C$1,0),I7+1,"")</f>
        <v>43829</v>
      </c>
      <c r="D8" s="10">
        <f>IF(C8&lt;EOMONTH($C$1,0),C8+1,"")</f>
        <v>43830</v>
      </c>
      <c r="E8" s="10" t="str">
        <f t="shared" ref="E8:I8" si="7">IF(D8&lt;EOMONTH($C$1,0),D8+1,"")</f>
        <v/>
      </c>
      <c r="F8" s="10" t="str">
        <f t="shared" si="7"/>
        <v/>
      </c>
      <c r="G8" s="10" t="str">
        <f t="shared" si="7"/>
        <v/>
      </c>
      <c r="H8" s="13" t="str">
        <f t="shared" si="7"/>
        <v/>
      </c>
      <c r="I8" s="13" t="str">
        <f t="shared" si="7"/>
        <v/>
      </c>
      <c r="K8" s="28">
        <f>C1</f>
        <v>43800</v>
      </c>
      <c r="M8" s="29">
        <f>C1</f>
        <v>43800</v>
      </c>
      <c r="O8" s="22" t="s">
        <v>20</v>
      </c>
      <c r="P8" s="23">
        <f>datepaques+49</f>
        <v>43625</v>
      </c>
    </row>
    <row r="9" spans="1:18" ht="20.100000000000001" customHeight="1" x14ac:dyDescent="0.3">
      <c r="A9" s="5" t="s">
        <v>9</v>
      </c>
      <c r="O9" s="22" t="s">
        <v>21</v>
      </c>
      <c r="P9" s="23">
        <f>datepaques+50</f>
        <v>43626</v>
      </c>
    </row>
    <row r="10" spans="1:18" ht="20.100000000000001" customHeight="1" x14ac:dyDescent="0.3">
      <c r="A10" s="5" t="s">
        <v>10</v>
      </c>
      <c r="D10" s="3">
        <f>COUNTIF(P2:P15,E7)</f>
        <v>1</v>
      </c>
      <c r="M10" s="7" t="s">
        <v>38</v>
      </c>
      <c r="O10" s="22" t="s">
        <v>22</v>
      </c>
      <c r="P10" s="23">
        <f>DATE(an,7,14)</f>
        <v>43660</v>
      </c>
    </row>
    <row r="11" spans="1:18" ht="20.100000000000001" customHeight="1" x14ac:dyDescent="0.3">
      <c r="A11" s="5" t="s">
        <v>11</v>
      </c>
      <c r="M11" s="18">
        <v>43824</v>
      </c>
      <c r="O11" s="22" t="s">
        <v>23</v>
      </c>
      <c r="P11" s="23">
        <f>DATE(an,8,15)</f>
        <v>43692</v>
      </c>
    </row>
    <row r="12" spans="1:18" ht="20.100000000000001" customHeight="1" x14ac:dyDescent="0.3">
      <c r="A12" s="5" t="s">
        <v>12</v>
      </c>
      <c r="O12" s="22" t="s">
        <v>24</v>
      </c>
      <c r="P12" s="23">
        <f>DATE(an,11,1)</f>
        <v>43770</v>
      </c>
    </row>
    <row r="13" spans="1:18" ht="20.100000000000001" customHeight="1" x14ac:dyDescent="0.3">
      <c r="A13" s="6" t="s">
        <v>13</v>
      </c>
      <c r="O13" s="22" t="s">
        <v>25</v>
      </c>
      <c r="P13" s="23">
        <f>DATE(an,11,11)</f>
        <v>43780</v>
      </c>
    </row>
    <row r="14" spans="1:18" ht="20.100000000000001" customHeight="1" x14ac:dyDescent="0.3">
      <c r="O14" s="24" t="s">
        <v>26</v>
      </c>
      <c r="P14" s="25">
        <f>DATE(an,12,25)</f>
        <v>43824</v>
      </c>
    </row>
  </sheetData>
  <mergeCells count="1">
    <mergeCell ref="C1:I1"/>
  </mergeCells>
  <conditionalFormatting sqref="C3:I8">
    <cfRule type="expression" dxfId="6" priority="1">
      <formula>COUNTIF(fériés,C3)</formula>
    </cfRule>
    <cfRule type="expression" dxfId="5" priority="2">
      <formula>C3&lt;&gt;""</formula>
    </cfRule>
    <cfRule type="expression" dxfId="4" priority="3">
      <formula>C3=""</formula>
    </cfRule>
    <cfRule type="timePeriod" dxfId="3" priority="4" timePeriod="today">
      <formula>FLOOR(C3,1)=TODAY()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4E92B-AEB4-43D2-9876-BE9602D7E6C5}">
  <sheetPr codeName="Feuil3"/>
  <dimension ref="B2:C3"/>
  <sheetViews>
    <sheetView showGridLines="0" workbookViewId="0">
      <selection activeCell="C11" sqref="C11"/>
    </sheetView>
  </sheetViews>
  <sheetFormatPr baseColWidth="10" defaultRowHeight="16.5" x14ac:dyDescent="0.3"/>
  <cols>
    <col min="1" max="1" width="5.625" customWidth="1"/>
    <col min="2" max="2" width="60" bestFit="1" customWidth="1"/>
  </cols>
  <sheetData>
    <row r="2" spans="2:3" x14ac:dyDescent="0.3">
      <c r="B2" t="s">
        <v>30</v>
      </c>
      <c r="C2" s="1" t="s">
        <v>29</v>
      </c>
    </row>
    <row r="3" spans="2:3" x14ac:dyDescent="0.3">
      <c r="B3" t="s">
        <v>31</v>
      </c>
      <c r="C3" s="1" t="s">
        <v>28</v>
      </c>
    </row>
  </sheetData>
  <hyperlinks>
    <hyperlink ref="C3" r:id="rId1" xr:uid="{E0DCFF67-D3D7-4A4B-8C01-8697782BC4CC}"/>
    <hyperlink ref="C2" r:id="rId2" xr:uid="{89A1E981-5EE7-4EF9-9A3F-6EC8BF9451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Calcul</vt:lpstr>
      <vt:lpstr>Sources</vt:lpstr>
      <vt:lpstr>an</vt:lpstr>
      <vt:lpstr>datepaques</vt:lpstr>
      <vt:lpstr>fériés</vt:lpstr>
      <vt:lpstr>JourChoisi</vt:lpstr>
      <vt:lpstr>Plagedate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2019-12-27T15:50:40Z</dcterms:created>
  <dcterms:modified xsi:type="dcterms:W3CDTF">2019-12-29T20:06:43Z</dcterms:modified>
</cp:coreProperties>
</file>