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B4935EBA-756E-4A5B-8EAA-44DCEB76EF56}" xr6:coauthVersionLast="47" xr6:coauthVersionMax="47" xr10:uidLastSave="{00000000-0000-0000-0000-000000000000}"/>
  <bookViews>
    <workbookView xWindow="-108" yWindow="-108" windowWidth="23256" windowHeight="12576" tabRatio="932" xr2:uid="{00000000-000D-0000-FFFF-FFFF00000000}"/>
  </bookViews>
  <sheets>
    <sheet name="Cec" sheetId="27" r:id="rId1"/>
    <sheet name="Calendrier Maintenance" sheetId="4" r:id="rId2"/>
  </sheets>
  <definedNames>
    <definedName name="CalendarYear">'Calendrier Maintenance'!$I$3</definedName>
    <definedName name="CléCongé">'Calendrier Maintenance'!#REF!</definedName>
    <definedName name="CléMaladie">'Calendrier Maintenance'!#REF!</definedName>
    <definedName name="CléPersonnalisée1">'Calendrier Maintenance'!#REF!</definedName>
    <definedName name="CléPersonnalisée2">'Calendrier Maintenance'!#REF!</definedName>
    <definedName name="CléPersonnel">'Calendrier Maintenance'!#REF!</definedName>
    <definedName name="DonnéesExternes_1" localSheetId="0" hidden="1">Cec!$A$40:$D$48</definedName>
    <definedName name="ÉtiquetteCléCongé">'Calendrier Maintenance'!#REF!</definedName>
    <definedName name="ÉtiquetteCléMaladie">'Calendrier Maintenance'!#REF!</definedName>
    <definedName name="ÉtiquetteCléPersonnalisée1">'Calendrier Maintenance'!#REF!</definedName>
    <definedName name="ÉtiquetteCléPersonnalisée2">'Calendrier Maintenance'!#REF!</definedName>
    <definedName name="ÉtiquetteCléPersonnel">'Calendrier Maintenance'!#REF!</definedName>
    <definedName name="_xlnm.Print_Titles" localSheetId="1">'Calendrier Maintenance'!$4:$5</definedName>
    <definedName name="Nom_clé">'Calendrier Maintenance'!#REF!</definedName>
    <definedName name="NomMois" localSheetId="1">'Calendrier Maintenance'!$I$2</definedName>
    <definedName name="Titre_Absence_Employé">'Calendrier Maintenance'!#REF!</definedName>
    <definedName name="Titre1">#REF!</definedName>
    <definedName name="Titre10">#REF!</definedName>
    <definedName name="Titre11">#REF!</definedName>
    <definedName name="Titre12">#REF!</definedName>
    <definedName name="Titre2">#REF!</definedName>
    <definedName name="Titre3">#REF!</definedName>
    <definedName name="Titre4">#REF!</definedName>
    <definedName name="Titre5">#REF!</definedName>
    <definedName name="Titre6">#REF!</definedName>
    <definedName name="Titre7">#REF!</definedName>
    <definedName name="Titre8">#REF!</definedName>
    <definedName name="Titre9">#REF!</definedName>
    <definedName name="TitreColonne1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7" l="1"/>
  <c r="AP4" i="4"/>
  <c r="I4" i="4"/>
  <c r="MR4" i="4"/>
  <c r="MS4" i="4"/>
  <c r="MT4" i="4"/>
  <c r="MU4" i="4"/>
  <c r="MV4" i="4"/>
  <c r="MW4" i="4"/>
  <c r="MX4" i="4"/>
  <c r="MY4" i="4"/>
  <c r="MZ4" i="4"/>
  <c r="NA4" i="4"/>
  <c r="NB4" i="4"/>
  <c r="NC4" i="4"/>
  <c r="ND4" i="4"/>
  <c r="NE4" i="4"/>
  <c r="NF4" i="4"/>
  <c r="NG4" i="4"/>
  <c r="NH4" i="4"/>
  <c r="NI4" i="4"/>
  <c r="NJ4" i="4"/>
  <c r="NK4" i="4"/>
  <c r="NL4" i="4"/>
  <c r="NM4" i="4"/>
  <c r="NN4" i="4"/>
  <c r="NO4" i="4"/>
  <c r="NP4" i="4"/>
  <c r="NQ4" i="4"/>
  <c r="NR4" i="4"/>
  <c r="NS4" i="4"/>
  <c r="NT4" i="4"/>
  <c r="NU4" i="4"/>
  <c r="MQ4" i="4"/>
  <c r="LM4" i="4"/>
  <c r="LN4" i="4"/>
  <c r="LO4" i="4"/>
  <c r="LP4" i="4"/>
  <c r="LQ4" i="4"/>
  <c r="LR4" i="4"/>
  <c r="LS4" i="4"/>
  <c r="LT4" i="4"/>
  <c r="LU4" i="4"/>
  <c r="LV4" i="4"/>
  <c r="LW4" i="4"/>
  <c r="LX4" i="4"/>
  <c r="LY4" i="4"/>
  <c r="LZ4" i="4"/>
  <c r="MA4" i="4"/>
  <c r="MB4" i="4"/>
  <c r="MC4" i="4"/>
  <c r="MD4" i="4"/>
  <c r="ME4" i="4"/>
  <c r="MF4" i="4"/>
  <c r="MG4" i="4"/>
  <c r="MH4" i="4"/>
  <c r="MI4" i="4"/>
  <c r="MJ4" i="4"/>
  <c r="MK4" i="4"/>
  <c r="ML4" i="4"/>
  <c r="MM4" i="4"/>
  <c r="MN4" i="4"/>
  <c r="MO4" i="4"/>
  <c r="LL4" i="4"/>
  <c r="KG4" i="4"/>
  <c r="KH4" i="4"/>
  <c r="KI4" i="4"/>
  <c r="KJ4" i="4"/>
  <c r="KK4" i="4"/>
  <c r="KL4" i="4"/>
  <c r="KM4" i="4"/>
  <c r="KN4" i="4"/>
  <c r="KO4" i="4"/>
  <c r="KP4" i="4"/>
  <c r="KQ4" i="4"/>
  <c r="KR4" i="4"/>
  <c r="KS4" i="4"/>
  <c r="KT4" i="4"/>
  <c r="KU4" i="4"/>
  <c r="KV4" i="4"/>
  <c r="KW4" i="4"/>
  <c r="KX4" i="4"/>
  <c r="KY4" i="4"/>
  <c r="KZ4" i="4"/>
  <c r="LA4" i="4"/>
  <c r="LB4" i="4"/>
  <c r="LC4" i="4"/>
  <c r="LD4" i="4"/>
  <c r="LE4" i="4"/>
  <c r="LF4" i="4"/>
  <c r="LG4" i="4"/>
  <c r="LH4" i="4"/>
  <c r="LI4" i="4"/>
  <c r="LJ4" i="4"/>
  <c r="KF4" i="4"/>
  <c r="JB4" i="4"/>
  <c r="JC4" i="4"/>
  <c r="JD4" i="4"/>
  <c r="JE4" i="4"/>
  <c r="JF4" i="4"/>
  <c r="JG4" i="4"/>
  <c r="JH4" i="4"/>
  <c r="JI4" i="4"/>
  <c r="JJ4" i="4"/>
  <c r="JK4" i="4"/>
  <c r="JL4" i="4"/>
  <c r="JM4" i="4"/>
  <c r="JN4" i="4"/>
  <c r="JO4" i="4"/>
  <c r="JP4" i="4"/>
  <c r="JQ4" i="4"/>
  <c r="JR4" i="4"/>
  <c r="JS4" i="4"/>
  <c r="JT4" i="4"/>
  <c r="JU4" i="4"/>
  <c r="JV4" i="4"/>
  <c r="JW4" i="4"/>
  <c r="JX4" i="4"/>
  <c r="JY4" i="4"/>
  <c r="JZ4" i="4"/>
  <c r="KA4" i="4"/>
  <c r="KB4" i="4"/>
  <c r="KC4" i="4"/>
  <c r="KD4" i="4"/>
  <c r="JA4" i="4"/>
  <c r="HV4" i="4"/>
  <c r="HW4" i="4"/>
  <c r="HX4" i="4"/>
  <c r="HY4" i="4"/>
  <c r="HZ4" i="4"/>
  <c r="IA4" i="4"/>
  <c r="IB4" i="4"/>
  <c r="IC4" i="4"/>
  <c r="ID4" i="4"/>
  <c r="IE4" i="4"/>
  <c r="IF4" i="4"/>
  <c r="IG4" i="4"/>
  <c r="IH4" i="4"/>
  <c r="II4" i="4"/>
  <c r="IJ4" i="4"/>
  <c r="IK4" i="4"/>
  <c r="IL4" i="4"/>
  <c r="IM4" i="4"/>
  <c r="IN4" i="4"/>
  <c r="IO4" i="4"/>
  <c r="IP4" i="4"/>
  <c r="IQ4" i="4"/>
  <c r="IR4" i="4"/>
  <c r="IS4" i="4"/>
  <c r="IT4" i="4"/>
  <c r="IU4" i="4"/>
  <c r="IV4" i="4"/>
  <c r="IW4" i="4"/>
  <c r="IX4" i="4"/>
  <c r="IY4" i="4"/>
  <c r="HU4" i="4"/>
  <c r="GP4" i="4"/>
  <c r="GQ4" i="4"/>
  <c r="GR4" i="4"/>
  <c r="GS4" i="4"/>
  <c r="GT4" i="4"/>
  <c r="GU4" i="4"/>
  <c r="GV4" i="4"/>
  <c r="GW4" i="4"/>
  <c r="GX4" i="4"/>
  <c r="GY4" i="4"/>
  <c r="GZ4" i="4"/>
  <c r="HA4" i="4"/>
  <c r="HB4" i="4"/>
  <c r="HC4" i="4"/>
  <c r="HD4" i="4"/>
  <c r="HE4" i="4"/>
  <c r="HF4" i="4"/>
  <c r="HG4" i="4"/>
  <c r="HH4" i="4"/>
  <c r="HI4" i="4"/>
  <c r="HJ4" i="4"/>
  <c r="HK4" i="4"/>
  <c r="HL4" i="4"/>
  <c r="HM4" i="4"/>
  <c r="HN4" i="4"/>
  <c r="HO4" i="4"/>
  <c r="HP4" i="4"/>
  <c r="HQ4" i="4"/>
  <c r="HR4" i="4"/>
  <c r="HS4" i="4"/>
  <c r="GO4" i="4"/>
  <c r="FK4" i="4"/>
  <c r="FL4" i="4"/>
  <c r="FM4" i="4"/>
  <c r="FN4" i="4"/>
  <c r="FO4" i="4"/>
  <c r="FP4" i="4"/>
  <c r="FQ4" i="4"/>
  <c r="FR4" i="4"/>
  <c r="FS4" i="4"/>
  <c r="FT4" i="4"/>
  <c r="FU4" i="4"/>
  <c r="FV4" i="4"/>
  <c r="FW4" i="4"/>
  <c r="FX4" i="4"/>
  <c r="FY4" i="4"/>
  <c r="FZ4" i="4"/>
  <c r="GA4" i="4"/>
  <c r="GB4" i="4"/>
  <c r="GC4" i="4"/>
  <c r="GD4" i="4"/>
  <c r="GE4" i="4"/>
  <c r="GF4" i="4"/>
  <c r="GG4" i="4"/>
  <c r="GH4" i="4"/>
  <c r="GI4" i="4"/>
  <c r="GJ4" i="4"/>
  <c r="GK4" i="4"/>
  <c r="GL4" i="4"/>
  <c r="GM4" i="4"/>
  <c r="FJ4" i="4"/>
  <c r="EE4" i="4"/>
  <c r="EF4" i="4"/>
  <c r="EG4" i="4"/>
  <c r="EH4" i="4"/>
  <c r="EI4" i="4"/>
  <c r="EJ4" i="4"/>
  <c r="EK4" i="4"/>
  <c r="EL4" i="4"/>
  <c r="EM4" i="4"/>
  <c r="EN4" i="4"/>
  <c r="EO4" i="4"/>
  <c r="EP4" i="4"/>
  <c r="EQ4" i="4"/>
  <c r="ER4" i="4"/>
  <c r="ES4" i="4"/>
  <c r="ET4" i="4"/>
  <c r="EU4" i="4"/>
  <c r="EV4" i="4"/>
  <c r="EW4" i="4"/>
  <c r="EX4" i="4"/>
  <c r="EY4" i="4"/>
  <c r="EZ4" i="4"/>
  <c r="FA4" i="4"/>
  <c r="FB4" i="4"/>
  <c r="FC4" i="4"/>
  <c r="FD4" i="4"/>
  <c r="FE4" i="4"/>
  <c r="FF4" i="4"/>
  <c r="FG4" i="4"/>
  <c r="FH4" i="4"/>
  <c r="ED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CZ4" i="4"/>
  <c r="DA4" i="4"/>
  <c r="DB4" i="4"/>
  <c r="DC4" i="4"/>
  <c r="DD4" i="4"/>
  <c r="DE4" i="4"/>
  <c r="DF4" i="4"/>
  <c r="DG4" i="4"/>
  <c r="DH4" i="4"/>
  <c r="DI4" i="4"/>
  <c r="DJ4" i="4"/>
  <c r="DK4" i="4"/>
  <c r="DL4" i="4"/>
  <c r="DM4" i="4"/>
  <c r="DN4" i="4"/>
  <c r="DO4" i="4"/>
  <c r="DP4" i="4"/>
  <c r="DQ4" i="4"/>
  <c r="DR4" i="4"/>
  <c r="DS4" i="4"/>
  <c r="DT4" i="4"/>
  <c r="DU4" i="4"/>
  <c r="DV4" i="4"/>
  <c r="DW4" i="4"/>
  <c r="DX4" i="4"/>
  <c r="DY4" i="4"/>
  <c r="DZ4" i="4"/>
  <c r="EA4" i="4"/>
  <c r="EB4" i="4"/>
  <c r="CY4" i="4"/>
  <c r="BT4" i="4"/>
  <c r="BU4" i="4"/>
  <c r="BV4" i="4"/>
  <c r="BW4" i="4"/>
  <c r="BX4" i="4"/>
  <c r="BY4" i="4"/>
  <c r="BZ4" i="4"/>
  <c r="CA4" i="4"/>
  <c r="CB4" i="4"/>
  <c r="CC4" i="4"/>
  <c r="CD4" i="4"/>
  <c r="CE4" i="4"/>
  <c r="CF4" i="4"/>
  <c r="CG4" i="4"/>
  <c r="CH4" i="4"/>
  <c r="CI4" i="4"/>
  <c r="CJ4" i="4"/>
  <c r="CK4" i="4"/>
  <c r="CL4" i="4"/>
  <c r="CM4" i="4"/>
  <c r="CN4" i="4"/>
  <c r="CO4" i="4"/>
  <c r="CP4" i="4"/>
  <c r="CQ4" i="4"/>
  <c r="CR4" i="4"/>
  <c r="CS4" i="4"/>
  <c r="CT4" i="4"/>
  <c r="CU4" i="4"/>
  <c r="CV4" i="4"/>
  <c r="CW4" i="4"/>
  <c r="BS4" i="4"/>
  <c r="N4" i="4"/>
  <c r="J4" i="4"/>
  <c r="K4" i="4"/>
  <c r="L4" i="4"/>
  <c r="M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M4" i="4"/>
  <c r="AL4" i="4"/>
  <c r="AK4" i="4"/>
  <c r="AJ4" i="4"/>
  <c r="AI4" i="4"/>
  <c r="AH4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B8AD3AB-5CEE-46FC-BBF6-BA97E90C94B0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73BF11E7-F919-483B-85FE-A814C0BE45E5}" keepAlive="1" name="Requête - Annuel" description="Connexion à la requête « Annuel » dans le classeur." type="5" refreshedVersion="0" background="1">
    <dbPr connection="Provider=Microsoft.Mashup.OleDb.1;Data Source=$Workbook$;Location=Annuel;Extended Properties=&quot;&quot;" command="SELECT * FROM [Annuel]"/>
  </connection>
  <connection id="3" xr16:uid="{C2978149-C454-4CCC-94B0-0CF4DF2F3EE3}" keepAlive="1" name="Requête - BiAnnuel" description="Connexion à la requête « BiAnnuel » dans le classeur." type="5" refreshedVersion="0" background="1">
    <dbPr connection="Provider=Microsoft.Mashup.OleDb.1;Data Source=$Workbook$;Location=BiAnnuel;Extended Properties=&quot;&quot;" command="SELECT * FROM [BiAnnuel]"/>
  </connection>
  <connection id="4" xr16:uid="{8F505536-80AF-462C-99B3-6BD019677E13}" keepAlive="1" name="Requête - DateJour" description="Connexion à la requête « DateJour » dans le classeur." type="5" refreshedVersion="0" background="1">
    <dbPr connection="Provider=Microsoft.Mashup.OleDb.1;Data Source=$Workbook$;Location=DateJour;Extended Properties=&quot;&quot;" command="SELECT * FROM [DateJour]"/>
  </connection>
  <connection id="5" xr16:uid="{8D3B2EE0-32ED-4812-BBC9-DA2604CFAC29}" keepAlive="1" name="Requête - DebAnnee" description="Connexion à la requête « DebAnnee » dans le classeur." type="5" refreshedVersion="0" background="1">
    <dbPr connection="Provider=Microsoft.Mashup.OleDb.1;Data Source=$Workbook$;Location=DebAnnee;Extended Properties=&quot;&quot;" command="SELECT * FROM [DebAnnee]"/>
  </connection>
  <connection id="6" xr16:uid="{93D91355-7D45-46C0-B7BB-9FEDE749B2EF}" keepAlive="1" name="Requête - Hebdomadaire" description="Connexion à la requête « Hebdomadaire » dans le classeur." type="5" refreshedVersion="0" background="1">
    <dbPr connection="Provider=Microsoft.Mashup.OleDb.1;Data Source=$Workbook$;Location=Hebdomadaire;Extended Properties=&quot;&quot;" command="SELECT * FROM [Hebdomadaire]"/>
  </connection>
  <connection id="7" xr16:uid="{097AFA85-F53B-45AE-8E6E-307CB204AB24}" keepAlive="1" name="Requête - Mensuel" description="Connexion à la requête « Mensuel » dans le classeur." type="5" refreshedVersion="0" background="1">
    <dbPr connection="Provider=Microsoft.Mashup.OleDb.1;Data Source=$Workbook$;Location=Mensuel;Extended Properties=&quot;&quot;" command="SELECT * FROM [Mensuel]"/>
  </connection>
  <connection id="8" xr16:uid="{A2512441-92A9-433E-93C8-0010332EB2DD}" keepAlive="1" name="Requête - Quotidien" description="Connexion à la requête « Quotidien » dans le classeur." type="5" refreshedVersion="0" background="1">
    <dbPr connection="Provider=Microsoft.Mashup.OleDb.1;Data Source=$Workbook$;Location=Quotidien;Extended Properties=&quot;&quot;" command="SELECT * FROM [Quotidien]"/>
  </connection>
  <connection id="9" xr16:uid="{C6E9D754-8B94-4BAA-BD19-D78CE03CB628}" keepAlive="1" name="Requête - Trimestre" description="Connexion à la requête « Trimestre » dans le classeur." type="5" refreshedVersion="0" background="1">
    <dbPr connection="Provider=Microsoft.Mashup.OleDb.1;Data Source=$Workbook$;Location=Trimestre;Extended Properties=&quot;&quot;" command="SELECT * FROM [Trimestre]"/>
  </connection>
</connections>
</file>

<file path=xl/sharedStrings.xml><?xml version="1.0" encoding="utf-8"?>
<sst xmlns="http://schemas.openxmlformats.org/spreadsheetml/2006/main" count="536" uniqueCount="98">
  <si>
    <t>Calendrier maitenance</t>
  </si>
  <si>
    <t>Zone</t>
  </si>
  <si>
    <t>Matériel</t>
  </si>
  <si>
    <t>Acteur</t>
  </si>
  <si>
    <t>Action</t>
  </si>
  <si>
    <t xml:space="preserve">Fait par : </t>
  </si>
  <si>
    <t xml:space="preserve">Commentaire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</si>
  <si>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</si>
  <si>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</si>
  <si>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</si>
  <si>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</si>
  <si>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</si>
  <si>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</si>
  <si>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</si>
  <si>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</si>
  <si>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</si>
  <si>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</si>
  <si>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</si>
  <si>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</si>
  <si>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-</t>
  </si>
  <si>
    <t>Type de matériel</t>
  </si>
  <si>
    <t>Nombre</t>
  </si>
  <si>
    <t>Fréquence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</si>
  <si>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</si>
  <si>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</si>
  <si>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</si>
  <si>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</si>
  <si>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</si>
  <si>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</si>
  <si>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</si>
  <si>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</si>
  <si>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</si>
  <si>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</si>
  <si>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</si>
  <si>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</si>
  <si>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</si>
  <si>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</si>
  <si>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</si>
  <si>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</si>
  <si>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</si>
  <si>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</si>
  <si>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</si>
  <si>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</si>
  <si>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</si>
  <si>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</si>
  <si>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</si>
  <si>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</si>
  <si>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</si>
  <si>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</si>
  <si>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</si>
  <si>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</si>
  <si>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</si>
  <si>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</si>
  <si>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</si>
  <si>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 -</t>
  </si>
  <si>
    <t>Colonne1</t>
  </si>
  <si>
    <t>Petit Matériel</t>
  </si>
  <si>
    <t>1/2 Fourche</t>
  </si>
  <si>
    <t>Quotidien</t>
  </si>
  <si>
    <t>Armoire à désinfection</t>
  </si>
  <si>
    <t>Plomberie</t>
  </si>
  <si>
    <t>Annuel</t>
  </si>
  <si>
    <t>Convoyeur</t>
  </si>
  <si>
    <t>Hebdomadaire</t>
  </si>
  <si>
    <t>Transrouleur</t>
  </si>
  <si>
    <t>Mensuel</t>
  </si>
  <si>
    <t>Crochet</t>
  </si>
  <si>
    <t>Gros Matériel</t>
  </si>
  <si>
    <t>DEIV</t>
  </si>
  <si>
    <t>Lave Botte</t>
  </si>
  <si>
    <t>Lave Mains</t>
  </si>
  <si>
    <t>Lave Tablier</t>
  </si>
  <si>
    <t>Satellite</t>
  </si>
  <si>
    <t>Moteur</t>
  </si>
  <si>
    <t>Surpresseur</t>
  </si>
  <si>
    <t>Table élévatrice</t>
  </si>
  <si>
    <t>Bisannuel</t>
  </si>
  <si>
    <t>Tapis Motorisé</t>
  </si>
  <si>
    <t>Gros matériel</t>
  </si>
  <si>
    <t>Echaudoir</t>
  </si>
  <si>
    <t>Plonge</t>
  </si>
  <si>
    <t>Informatique</t>
  </si>
  <si>
    <t>Balance au sol - connectée</t>
  </si>
  <si>
    <t>Vent Cutter</t>
  </si>
  <si>
    <t>Actions annuelles et trimestrielles à réaliser ce mois :</t>
  </si>
  <si>
    <t xml:space="preserve">Aspiration </t>
  </si>
  <si>
    <t xml:space="preserve">Convoyeur </t>
  </si>
  <si>
    <t xml:space="preserve">Décroche </t>
  </si>
  <si>
    <t xml:space="preserve">Lave Container </t>
  </si>
  <si>
    <t>Laveuse</t>
  </si>
  <si>
    <t xml:space="preserve">Ligne </t>
  </si>
  <si>
    <t xml:space="preserve"> PGT</t>
  </si>
  <si>
    <t>PGT</t>
  </si>
  <si>
    <t>Finition</t>
  </si>
  <si>
    <t>Racleur</t>
  </si>
  <si>
    <t xml:space="preserve">Aspirateur </t>
  </si>
  <si>
    <t>Trimestre</t>
  </si>
  <si>
    <t>https://forum.excel-pratique.com/excel/planning-de-maintenance-201766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</si>
</sst>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35">
    <font>
      <sz val="11"/>
      <color theme="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4" tint="9.9948118533890809E-2"/>
      <name val="Calibri"/>
      <family val="2"/>
      <scheme val="minor"/>
    </font>
    <font>
      <sz val="11"/>
      <color theme="1"/>
      <name val="Calibri"/>
      <family val="2"/>
      <charset val="134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theme="0"/>
      <name val="Calibri"/>
      <family val="2"/>
      <charset val="134"/>
    </font>
    <font>
      <sz val="11"/>
      <color rgb="FF9C0006"/>
      <name val="Calibri"/>
      <family val="2"/>
      <charset val="134"/>
    </font>
    <font>
      <b/>
      <sz val="11"/>
      <color rgb="FFFA7D00"/>
      <name val="Calibri"/>
      <family val="2"/>
      <charset val="134"/>
    </font>
    <font>
      <b/>
      <sz val="11"/>
      <color theme="0"/>
      <name val="Calibri"/>
      <family val="2"/>
      <charset val="134"/>
    </font>
    <font>
      <sz val="11"/>
      <color theme="4" tint="-0.499984740745262"/>
      <name val="Calibri"/>
      <family val="2"/>
    </font>
    <font>
      <i/>
      <sz val="11"/>
      <color rgb="FF7F7F7F"/>
      <name val="Calibri"/>
      <family val="2"/>
      <charset val="134"/>
    </font>
    <font>
      <sz val="11"/>
      <color rgb="FF006100"/>
      <name val="Calibri"/>
      <family val="2"/>
      <charset val="134"/>
    </font>
    <font>
      <b/>
      <sz val="26"/>
      <color theme="3" tint="-0.24994659260841701"/>
      <name val="Calibri"/>
      <family val="2"/>
    </font>
    <font>
      <b/>
      <sz val="18"/>
      <color theme="4" tint="-0.24994659260841701"/>
      <name val="Calibri"/>
      <family val="2"/>
    </font>
    <font>
      <sz val="11"/>
      <color rgb="FF3F3F76"/>
      <name val="Calibri"/>
      <family val="2"/>
      <charset val="134"/>
    </font>
    <font>
      <sz val="11"/>
      <color rgb="FFFA7D00"/>
      <name val="Calibri"/>
      <family val="2"/>
      <charset val="134"/>
    </font>
    <font>
      <sz val="11"/>
      <color rgb="FF9C5700"/>
      <name val="Calibri"/>
      <family val="2"/>
      <charset val="134"/>
    </font>
    <font>
      <b/>
      <sz val="11"/>
      <color rgb="FF3F3F3F"/>
      <name val="Calibri"/>
      <family val="2"/>
      <charset val="134"/>
    </font>
    <font>
      <b/>
      <sz val="26"/>
      <color theme="3"/>
      <name val="Calibri"/>
      <family val="2"/>
    </font>
    <font>
      <sz val="11"/>
      <color rgb="FFFF0000"/>
      <name val="Calibri"/>
      <family val="2"/>
      <charset val="134"/>
    </font>
    <font>
      <sz val="9"/>
      <name val="DengXian"/>
      <family val="3"/>
      <charset val="134"/>
    </font>
    <font>
      <b/>
      <sz val="11"/>
      <color theme="0"/>
      <name val="Calibri"/>
      <family val="2"/>
    </font>
    <font>
      <sz val="10"/>
      <color rgb="FF000000"/>
      <name val="Calibri"/>
      <family val="2"/>
    </font>
    <font>
      <b/>
      <sz val="28"/>
      <color theme="4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b/>
      <sz val="48"/>
      <color theme="4" tint="9.9948118533890809E-2"/>
      <name val="Calibri"/>
      <family val="2"/>
      <scheme val="minor"/>
    </font>
    <font>
      <b/>
      <sz val="48"/>
      <color rgb="FF0070C0"/>
      <name val="Calibri"/>
      <family val="2"/>
    </font>
    <font>
      <b/>
      <sz val="36"/>
      <color theme="4" tint="0.249977111117893"/>
      <name val="Calibri"/>
      <family val="2"/>
    </font>
    <font>
      <u/>
      <sz val="11"/>
      <color theme="1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E3E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5" tint="-0.24994659260841701"/>
        <bgColor theme="5" tint="-0.24994659260841701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5" tint="0.59996337778862885"/>
      </top>
      <bottom style="thin">
        <color theme="5" tint="0.59996337778862885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theme="0"/>
      </right>
      <top style="thin">
        <color theme="5" tint="0.59996337778862885"/>
      </top>
      <bottom style="thin">
        <color theme="5" tint="0.59996337778862885"/>
      </bottom>
      <diagonal/>
    </border>
    <border>
      <left style="thick">
        <color theme="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5" tint="0.59996337778862885"/>
      </bottom>
      <diagonal/>
    </border>
    <border>
      <left/>
      <right style="medium">
        <color indexed="64"/>
      </right>
      <top/>
      <bottom style="thin">
        <color theme="5" tint="0.59996337778862885"/>
      </bottom>
      <diagonal/>
    </border>
    <border>
      <left style="medium">
        <color indexed="64"/>
      </left>
      <right/>
      <top/>
      <bottom style="thin">
        <color theme="5" tint="0.59996337778862885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horizontal="left" vertical="center"/>
    </xf>
    <xf numFmtId="0" fontId="21" fillId="0" borderId="0" applyNumberFormat="0" applyFill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16" fillId="2" borderId="0" applyNumberFormat="0" applyBorder="0" applyProtection="0">
      <alignment horizontal="center" vertical="center"/>
    </xf>
    <xf numFmtId="0" fontId="6" fillId="20" borderId="0" applyNumberFormat="0" applyProtection="0">
      <alignment horizontal="right" vertical="center" indent="1"/>
    </xf>
    <xf numFmtId="0" fontId="5" fillId="0" borderId="0" applyNumberFormat="0" applyFill="0" applyBorder="0" applyProtection="0">
      <alignment horizontal="left" vertical="center" indent="2"/>
    </xf>
    <xf numFmtId="0" fontId="7" fillId="3" borderId="0" applyNumberFormat="0" applyBorder="0" applyAlignment="0" applyProtection="0"/>
    <xf numFmtId="0" fontId="5" fillId="4" borderId="0" applyNumberFormat="0" applyBorder="0" applyProtection="0">
      <alignment horizontal="center" vertical="center"/>
    </xf>
    <xf numFmtId="0" fontId="6" fillId="9" borderId="0" applyNumberFormat="0" applyBorder="0" applyAlignment="0" applyProtection="0"/>
    <xf numFmtId="0" fontId="5" fillId="5" borderId="0" applyNumberFormat="0" applyBorder="0" applyAlignment="0" applyProtection="0"/>
    <xf numFmtId="0" fontId="7" fillId="7" borderId="0" applyNumberFormat="0" applyBorder="0" applyAlignment="0" applyProtection="0"/>
    <xf numFmtId="0" fontId="5" fillId="6" borderId="0" applyNumberFormat="0" applyBorder="0" applyAlignment="0" applyProtection="0"/>
    <xf numFmtId="0" fontId="6" fillId="15" borderId="0" applyNumberFormat="0" applyBorder="0" applyAlignment="0" applyProtection="0"/>
    <xf numFmtId="0" fontId="5" fillId="8" borderId="0" applyNumberFormat="0" applyBorder="0" applyAlignment="0" applyProtection="0"/>
    <xf numFmtId="0" fontId="7" fillId="15" borderId="0" applyNumberFormat="0" applyBorder="0" applyAlignment="0" applyProtection="0"/>
    <xf numFmtId="0" fontId="5" fillId="18" borderId="0" applyNumberFormat="0" applyBorder="0" applyAlignment="0" applyProtection="0"/>
    <xf numFmtId="0" fontId="6" fillId="17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5" fillId="2" borderId="0" applyNumberFormat="0" applyBorder="0" applyAlignment="0" applyProtection="0"/>
    <xf numFmtId="0" fontId="6" fillId="12" borderId="0" applyNumberFormat="0" applyBorder="0" applyProtection="0">
      <alignment horizontal="left" vertical="center" indent="1"/>
    </xf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1" fontId="5" fillId="0" borderId="0" applyFill="0" applyBorder="0" applyProtection="0">
      <alignment horizontal="center" vertical="center"/>
    </xf>
    <xf numFmtId="0" fontId="5" fillId="0" borderId="0" applyNumberFormat="0" applyFill="0" applyBorder="0">
      <alignment horizontal="left" vertical="center" wrapText="1" indent="2"/>
    </xf>
    <xf numFmtId="0" fontId="12" fillId="0" borderId="0">
      <alignment horizontal="center"/>
    </xf>
    <xf numFmtId="165" fontId="7" fillId="0" borderId="0" applyFont="0" applyFill="0" applyBorder="0" applyAlignment="0" applyProtection="0">
      <alignment vertical="center"/>
    </xf>
    <xf numFmtId="164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24" borderId="3" applyNumberFormat="0" applyAlignment="0" applyProtection="0">
      <alignment vertical="center"/>
    </xf>
    <xf numFmtId="0" fontId="20" fillId="25" borderId="4" applyNumberFormat="0" applyAlignment="0" applyProtection="0">
      <alignment vertical="center"/>
    </xf>
    <xf numFmtId="0" fontId="10" fillId="25" borderId="3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1" fillId="26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7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horizontal="left" vertical="center"/>
    </xf>
  </cellStyleXfs>
  <cellXfs count="57">
    <xf numFmtId="0" fontId="0" fillId="0" borderId="0" xfId="0">
      <alignment horizontal="left" vertical="center"/>
    </xf>
    <xf numFmtId="0" fontId="0" fillId="0" borderId="0" xfId="0" applyAlignment="1">
      <alignment horizontal="center" vertical="center"/>
    </xf>
    <xf numFmtId="0" fontId="16" fillId="0" borderId="0" xfId="3" applyFill="1" applyProtection="1">
      <alignment horizontal="center" vertical="center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 applyProtection="1">
      <alignment horizontal="center" vertical="center"/>
    </xf>
    <xf numFmtId="1" fontId="5" fillId="0" borderId="0" xfId="25" applyFill="1" applyProtection="1">
      <alignment horizontal="center" vertical="center"/>
    </xf>
    <xf numFmtId="1" fontId="25" fillId="0" borderId="0" xfId="25" applyFont="1" applyFill="1" applyProtection="1">
      <alignment horizontal="center" vertical="center"/>
    </xf>
    <xf numFmtId="1" fontId="5" fillId="0" borderId="0" xfId="25" applyFill="1">
      <alignment horizontal="center" vertical="center"/>
    </xf>
    <xf numFmtId="1" fontId="5" fillId="0" borderId="0" xfId="25" applyFill="1" applyBorder="1" applyAlignment="1">
      <alignment horizontal="center" vertical="center" wrapText="1"/>
    </xf>
    <xf numFmtId="1" fontId="5" fillId="0" borderId="0" xfId="25" applyFill="1" applyBorder="1">
      <alignment horizontal="center" vertical="center"/>
    </xf>
    <xf numFmtId="0" fontId="27" fillId="0" borderId="0" xfId="0" applyFont="1" applyAlignment="1">
      <alignment horizontal="center" vertical="center"/>
    </xf>
    <xf numFmtId="1" fontId="28" fillId="0" borderId="0" xfId="25" applyFont="1" applyFill="1" applyBorder="1" applyAlignment="1">
      <alignment horizontal="center" vertical="center" wrapText="1"/>
    </xf>
    <xf numFmtId="1" fontId="28" fillId="0" borderId="0" xfId="25" applyFont="1" applyFill="1" applyBorder="1">
      <alignment horizontal="center" vertical="center"/>
    </xf>
    <xf numFmtId="0" fontId="24" fillId="33" borderId="9" xfId="0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9" fillId="34" borderId="8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6" fillId="0" borderId="16" xfId="3" applyFill="1" applyBorder="1" applyProtection="1">
      <alignment horizontal="center" vertical="center"/>
    </xf>
    <xf numFmtId="0" fontId="16" fillId="0" borderId="0" xfId="3" applyFill="1" applyBorder="1" applyProtection="1">
      <alignment horizontal="center" vertical="center"/>
    </xf>
    <xf numFmtId="0" fontId="0" fillId="0" borderId="17" xfId="0" applyBorder="1">
      <alignment horizontal="left" vertical="center"/>
    </xf>
    <xf numFmtId="0" fontId="24" fillId="33" borderId="18" xfId="0" applyFont="1" applyFill="1" applyBorder="1" applyAlignment="1">
      <alignment horizontal="center" vertical="center"/>
    </xf>
    <xf numFmtId="0" fontId="24" fillId="33" borderId="19" xfId="0" applyFont="1" applyFill="1" applyBorder="1" applyAlignment="1">
      <alignment horizontal="center" vertical="center"/>
    </xf>
    <xf numFmtId="1" fontId="5" fillId="0" borderId="16" xfId="25" applyFill="1" applyBorder="1" applyAlignment="1">
      <alignment horizontal="center" vertical="center" wrapText="1"/>
    </xf>
    <xf numFmtId="1" fontId="5" fillId="0" borderId="16" xfId="25" applyFill="1" applyBorder="1">
      <alignment horizontal="center" vertical="center"/>
    </xf>
    <xf numFmtId="0" fontId="0" fillId="0" borderId="16" xfId="0" applyBorder="1">
      <alignment horizontal="left" vertical="center"/>
    </xf>
    <xf numFmtId="0" fontId="34" fillId="0" borderId="0" xfId="49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4" fillId="33" borderId="24" xfId="0" applyFont="1" applyFill="1" applyBorder="1" applyAlignment="1">
      <alignment horizontal="center" vertical="center"/>
    </xf>
    <xf numFmtId="0" fontId="24" fillId="33" borderId="22" xfId="0" applyFont="1" applyFill="1" applyBorder="1" applyAlignment="1">
      <alignment horizontal="center" vertical="center"/>
    </xf>
    <xf numFmtId="0" fontId="24" fillId="33" borderId="23" xfId="0" applyFont="1" applyFill="1" applyBorder="1" applyAlignment="1">
      <alignment horizontal="center" vertical="center"/>
    </xf>
    <xf numFmtId="0" fontId="29" fillId="0" borderId="25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11" xfId="1" applyFont="1" applyBorder="1" applyAlignment="1" applyProtection="1">
      <alignment horizontal="center" vertical="center"/>
    </xf>
    <xf numFmtId="0" fontId="31" fillId="0" borderId="12" xfId="1" applyFont="1" applyBorder="1" applyAlignment="1" applyProtection="1">
      <alignment horizontal="center" vertical="center"/>
    </xf>
    <xf numFmtId="0" fontId="31" fillId="0" borderId="13" xfId="1" applyFont="1" applyBorder="1" applyAlignment="1" applyProtection="1">
      <alignment horizontal="center" vertical="center"/>
    </xf>
    <xf numFmtId="14" fontId="33" fillId="0" borderId="14" xfId="0" applyNumberFormat="1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1" fillId="0" borderId="2" xfId="1" applyFont="1" applyBorder="1" applyAlignment="1" applyProtection="1">
      <alignment horizontal="center" vertical="center"/>
    </xf>
    <xf numFmtId="0" fontId="27" fillId="0" borderId="0" xfId="0" applyFont="1" applyFill="1" applyBorder="1">
      <alignment horizontal="left" vertical="center"/>
    </xf>
  </cellXfs>
  <cellStyles count="50">
    <cellStyle name="20 % - Accent1" xfId="15" builtinId="30" customBuiltin="1"/>
    <cellStyle name="20 % - Accent2" xfId="44" builtinId="34" customBuiltin="1"/>
    <cellStyle name="20 % - Accent3" xfId="21" builtinId="38" customBuiltin="1"/>
    <cellStyle name="20 % - Accent4" xfId="7" builtinId="42" customBuiltin="1"/>
    <cellStyle name="20 % - Accent5" xfId="47" builtinId="46" customBuiltin="1"/>
    <cellStyle name="20 % - Accent6" xfId="11" builtinId="50" customBuiltin="1"/>
    <cellStyle name="40 % - Accent1" xfId="16" builtinId="31" customBuiltin="1"/>
    <cellStyle name="40 % - Accent2" xfId="19" builtinId="35" customBuiltin="1"/>
    <cellStyle name="40 % - Accent3" xfId="22" builtinId="39" customBuiltin="1"/>
    <cellStyle name="40 % - Accent4" xfId="8" builtinId="43" customBuiltin="1"/>
    <cellStyle name="40 % - Accent5" xfId="24" builtinId="47" customBuiltin="1"/>
    <cellStyle name="40 % - Accent6" xfId="12" builtinId="51" customBuiltin="1"/>
    <cellStyle name="60 % - Accent1" xfId="17" builtinId="32" customBuiltin="1"/>
    <cellStyle name="60 % - Accent2" xfId="45" builtinId="36" customBuiltin="1"/>
    <cellStyle name="60 % - Accent3" xfId="23" builtinId="40" customBuiltin="1"/>
    <cellStyle name="60 % - Accent4" xfId="9" builtinId="44" customBuiltin="1"/>
    <cellStyle name="60 % - Accent5" xfId="48" builtinId="48" customBuiltin="1"/>
    <cellStyle name="60 % - Accent6" xfId="13" builtinId="52" customBuiltin="1"/>
    <cellStyle name="Accent1" xfId="14" builtinId="29" customBuiltin="1"/>
    <cellStyle name="Accent2" xfId="18" builtinId="33" customBuiltin="1"/>
    <cellStyle name="Accent3" xfId="20" builtinId="37" customBuiltin="1"/>
    <cellStyle name="Accent4" xfId="6" builtinId="41" customBuiltin="1"/>
    <cellStyle name="Accent5" xfId="46" builtinId="45" customBuiltin="1"/>
    <cellStyle name="Accent6" xfId="10" builtinId="49" customBuiltin="1"/>
    <cellStyle name="Avertissement" xfId="41" builtinId="11" customBuiltin="1"/>
    <cellStyle name="Calcul" xfId="38" builtinId="22" customBuiltin="1"/>
    <cellStyle name="Cellule liée" xfId="39" builtinId="24" customBuiltin="1"/>
    <cellStyle name="Employé" xfId="26" xr:uid="{00000000-0005-0000-0000-000013000000}"/>
    <cellStyle name="Entrée" xfId="36" builtinId="20" customBuiltin="1"/>
    <cellStyle name="Étiquette" xfId="27" xr:uid="{00000000-0005-0000-0000-000018000000}"/>
    <cellStyle name="Insatisfaisant" xfId="34" builtinId="27" customBuiltin="1"/>
    <cellStyle name="Lien hypertexte" xfId="49" builtinId="8"/>
    <cellStyle name="Milliers" xfId="28" builtinId="3" customBuiltin="1"/>
    <cellStyle name="Milliers [0]" xfId="29" builtinId="6" customBuiltin="1"/>
    <cellStyle name="Monétaire" xfId="30" builtinId="4" customBuiltin="1"/>
    <cellStyle name="Monétaire [0]" xfId="31" builtinId="7" customBuiltin="1"/>
    <cellStyle name="Neutre" xfId="35" builtinId="28" customBuiltin="1"/>
    <cellStyle name="Normal" xfId="0" builtinId="0" customBuiltin="1"/>
    <cellStyle name="Note" xfId="42" builtinId="10" customBuiltin="1"/>
    <cellStyle name="Pourcentage" xfId="32" builtinId="5" customBuiltin="1"/>
    <cellStyle name="Satisfaisant" xfId="33" builtinId="26" customBuiltin="1"/>
    <cellStyle name="Sortie" xfId="37" builtinId="21" customBuiltin="1"/>
    <cellStyle name="Texte explicatif" xfId="43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25" builtinId="25" customBuiltin="1"/>
    <cellStyle name="Vérification" xfId="40" builtinId="23" customBuiltin="1"/>
  </cellStyles>
  <dxfs count="126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6" tint="0.39994506668294322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66" formatCode="0;0;"/>
      <alignment horizontal="center" vertical="center" textRotation="0" wrapText="0" indent="0" justifyLastLine="0" shrinkToFit="0" readingOrder="0"/>
    </dxf>
    <dxf>
      <font>
        <sz val="10"/>
        <color rgb="FF00000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alignment horizontal="center" vertical="center" textRotation="0" wrapText="0" indent="0" justifyLastLine="0" shrinkToFit="0" readingOrder="0"/>
    </dxf>
    <dxf>
      <fill>
        <patternFill patternType="solid">
          <bgColor theme="5" tint="0.399945066682943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1"/>
      </font>
      <fill>
        <patternFill patternType="solid">
          <bgColor theme="5" tint="0.399945066682943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top style="thick">
          <color theme="5" tint="0.59996337778862885"/>
        </top>
        <bottom style="thick">
          <color theme="5" tint="0.59996337778862885"/>
        </bottom>
        <vertical style="thin">
          <color theme="0"/>
        </vertical>
        <horizontal style="thick">
          <color theme="5" tint="0.59996337778862885"/>
        </horizontal>
      </border>
    </dxf>
    <dxf>
      <fill>
        <patternFill>
          <bgColor theme="5" tint="0.79998168889431442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ill>
        <patternFill patternType="none">
          <fgColor auto="1"/>
          <bgColor auto="1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ont>
        <b/>
        <i val="0"/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ont>
        <color theme="1"/>
      </font>
      <fill>
        <patternFill>
          <bgColor theme="5" tint="0.39994506668294322"/>
        </patternFill>
      </fill>
      <border diagonalUp="0" diagonalDown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/>
      </border>
    </dxf>
    <dxf>
      <font>
        <color theme="0"/>
      </font>
      <fill>
        <patternFill>
          <bgColor theme="5" tint="-0.24994659260841701"/>
        </patternFill>
      </fill>
      <border>
        <top style="thin">
          <color theme="5" tint="0.59996337778862885"/>
        </top>
        <bottom style="thin">
          <color theme="5" tint="0.59996337778862885"/>
        </bottom>
        <horizontal style="thin">
          <color theme="5" tint="0.59996337778862885"/>
        </horizontal>
      </border>
    </dxf>
    <dxf>
      <font>
        <b/>
        <i val="0"/>
        <color theme="0"/>
      </font>
      <border diagonalUp="0" diagonalDown="0">
        <left/>
        <right/>
        <top/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ill>
        <patternFill patternType="solid">
          <fgColor theme="5" tint="0.39994506668294322"/>
          <bgColor theme="5" tint="0.399914548173467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1"/>
      </font>
      <fill>
        <patternFill patternType="solid">
          <fgColor theme="5" tint="0.39994506668294322"/>
          <bgColor theme="5" tint="0.39991454817346722"/>
        </patternFill>
      </fill>
      <border diagonalUp="0" diagonalDown="0">
        <left/>
        <right/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auto="1"/>
      </font>
      <fill>
        <patternFill patternType="none">
          <bgColor auto="1"/>
        </patternFill>
      </fill>
      <border diagonalUp="0" diagonalDown="0"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ont>
        <color auto="1"/>
      </font>
      <fill>
        <patternFill patternType="none">
          <bgColor auto="1"/>
        </patternFill>
      </fill>
      <border diagonalUp="0" diagonalDown="0">
        <left/>
        <right/>
        <top style="thin">
          <color theme="5" tint="0.59996337778862885"/>
        </top>
        <bottom style="thin">
          <color theme="5" tint="0.59996337778862885"/>
        </bottom>
        <vertical/>
        <horizontal style="thin">
          <color theme="5" tint="0.59996337778862885"/>
        </horizontal>
      </border>
    </dxf>
    <dxf>
      <fill>
        <patternFill>
          <bgColor theme="5" tint="0.79998168889431442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ill>
        <patternFill patternType="none">
          <fgColor auto="1"/>
          <bgColor auto="1"/>
        </patternFill>
      </fill>
      <border>
        <top style="thick">
          <color theme="0"/>
        </top>
        <bottom style="thick">
          <color theme="0"/>
        </bottom>
        <horizontal style="thick">
          <color theme="0"/>
        </horizontal>
      </border>
    </dxf>
    <dxf>
      <font>
        <color auto="1"/>
      </font>
      <fill>
        <patternFill>
          <fgColor theme="5" tint="0.39994506668294322"/>
          <bgColor theme="5" tint="0.3999145481734672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5" tint="0.59996337778862885"/>
        </top>
        <bottom style="thick">
          <color theme="5"/>
        </bottom>
        <vertical style="thick">
          <color theme="0"/>
        </vertical>
        <horizontal style="thin">
          <color theme="5" tint="0.59996337778862885"/>
        </horizontal>
      </border>
    </dxf>
    <dxf>
      <font>
        <color theme="0"/>
      </font>
      <fill>
        <patternFill>
          <fgColor theme="5" tint="-0.24994659260841701"/>
          <bgColor theme="5" tint="-0.24994659260841701"/>
        </patternFill>
      </fill>
      <border>
        <top style="thin">
          <color theme="5" tint="0.59996337778862885"/>
        </top>
        <bottom style="thin">
          <color theme="5" tint="0.59996337778862885"/>
        </bottom>
        <horizontal style="thin">
          <color theme="5" tint="0.59996337778862885"/>
        </horizontal>
      </border>
    </dxf>
    <dxf>
      <font>
        <b/>
        <i val="0"/>
        <color auto="1"/>
      </font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ck">
          <color theme="0"/>
        </vertical>
        <horizontal style="thick">
          <color theme="0"/>
        </horizontal>
      </border>
    </dxf>
  </dxfs>
  <tableStyles count="2" defaultPivotStyle="PivotStyleLight16">
    <tableStyle name="Tableau des absences des employés" pivot="0" count="9" xr9:uid="{00000000-0011-0000-FFFF-FFFF00000000}">
      <tableStyleElement type="wholeTable" dxfId="125"/>
      <tableStyleElement type="headerRow" dxfId="124"/>
      <tableStyleElement type="totalRow" dxfId="123"/>
      <tableStyleElement type="firstRowStripe" dxfId="122"/>
      <tableStyleElement type="secondRowStripe" dxfId="121"/>
      <tableStyleElement type="firstHeaderCell" dxfId="120"/>
      <tableStyleElement type="lastHeaderCell" dxfId="119"/>
      <tableStyleElement type="firstTotalCell" dxfId="118"/>
      <tableStyleElement type="lastTotalCell" dxfId="117"/>
    </tableStyle>
    <tableStyle name="Tableau des absences des employés 2" pivot="0" count="13" xr9:uid="{3374F2B5-EC6B-E245-A90B-F84953DFCF99}">
      <tableStyleElement type="wholeTable" dxfId="116"/>
      <tableStyleElement type="headerRow" dxfId="115"/>
      <tableStyleElement type="totalRow" dxfId="114"/>
      <tableStyleElement type="firstColumn" dxfId="113"/>
      <tableStyleElement type="lastColumn" dxfId="112"/>
      <tableStyleElement type="firstRowStripe" dxfId="111"/>
      <tableStyleElement type="secondRowStripe" dxfId="110"/>
      <tableStyleElement type="firstColumnStripe" dxfId="109"/>
      <tableStyleElement type="secondColumnStripe" dxfId="108"/>
      <tableStyleElement type="firstHeaderCell" dxfId="107"/>
      <tableStyleElement type="lastHeaderCell" dxfId="106"/>
      <tableStyleElement type="firstTotalCell" dxfId="105"/>
      <tableStyleElement type="lastTotalCell" dxfId="10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7BD5D57-9AD5-4258-88B4-4E064020E794}" autoFormatId="16" applyNumberFormats="0" applyBorderFormats="0" applyFontFormats="0" applyPatternFormats="0" applyAlignmentFormats="0" applyWidthHeightFormats="0">
  <queryTableRefresh nextId="11">
    <queryTableFields count="4">
      <queryTableField id="1" name="Zone" tableColumnId="1"/>
      <queryTableField id="3" name="Matériel" tableColumnId="3"/>
      <queryTableField id="6" name="Action" tableColumnId="6"/>
      <queryTableField id="5" name="Acteur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92A048-0818-4414-8269-EA8C44F244C0}" name="Ajouter1" displayName="Ajouter1" ref="A40:D48" tableType="queryTable" totalsRowShown="0" headerRowDxfId="20" dataDxfId="19">
  <autoFilter ref="A40:D48" xr:uid="{D092A048-0818-4414-8269-EA8C44F244C0}">
    <filterColumn colId="0" hiddenButton="1"/>
    <filterColumn colId="1" hiddenButton="1"/>
    <filterColumn colId="2" hiddenButton="1"/>
    <filterColumn colId="3" hiddenButton="1"/>
  </autoFilter>
  <tableColumns count="4">
    <tableColumn id="1" xr3:uid="{FE346A2D-3202-42C8-8993-2395E22B5426}" uniqueName="1" name="Zone" queryTableFieldId="1" dataDxfId="3"/>
    <tableColumn id="3" xr3:uid="{856D79D2-CEBB-4F88-9D71-632CD6ADF077}" uniqueName="3" name="Matériel" queryTableFieldId="3" dataDxfId="2"/>
    <tableColumn id="6" xr3:uid="{CA25CB42-04B5-4A71-8C76-FC027E2F0B1A}" uniqueName="6" name="Action" queryTableFieldId="6" dataDxfId="1"/>
    <tableColumn id="5" xr3:uid="{60AD7991-BD79-475E-8744-ED8F6F8034E9}" uniqueName="5" name="Acteur" queryTableFieldId="5" dataDxfId="0"/>
  </tableColumns>
  <tableStyleInfo name="Tableau des absences des employé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Janvier" displayName="Janvier" ref="A5:AN45" totalsRowShown="0" headerRowDxfId="103" dataDxfId="102" totalsRowDxfId="101">
  <autoFilter ref="A5:AN45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</autoFilter>
  <tableColumns count="40">
    <tableColumn id="42" xr3:uid="{6ACA0796-5C2E-492F-96A9-B744FE717674}" name="-" dataDxfId="100" totalsRowDxfId="99" dataCellStyle="Total"/>
    <tableColumn id="37" xr3:uid="{71A48536-6E23-4223-9FC3-C4C3F7DC682B}" name="Zone" dataDxfId="98" totalsRowDxfId="97" dataCellStyle="Total"/>
    <tableColumn id="38" xr3:uid="{FC212FCE-B794-46C9-AAFB-52C5B65362F7}" name="Type de matériel" dataDxfId="96" totalsRowDxfId="95" dataCellStyle="Total"/>
    <tableColumn id="39" xr3:uid="{26110528-ABF3-430A-A262-7121F9A89F5E}" name="Matériel" dataDxfId="94" totalsRowDxfId="93" dataCellStyle="Total"/>
    <tableColumn id="33" xr3:uid="{78309C5A-32B5-4D51-97A2-1913AF52F08B}" name="Nombre" dataDxfId="92" totalsRowDxfId="91" dataCellStyle="Total"/>
    <tableColumn id="1" xr3:uid="{064F53FE-31CF-4406-9172-0CB62DCF1E7F}" name="Fréquence" dataDxfId="90" totalsRowDxfId="89" dataCellStyle="Total"/>
    <tableColumn id="40" xr3:uid="{F741E685-8D61-479F-9E9E-74697FD7FF9D}" name="Acteur" dataDxfId="88" totalsRowDxfId="87" dataCellStyle="Total"/>
    <tableColumn id="2" xr3:uid="{00000000-0010-0000-0000-000002000000}" name="Action" dataDxfId="86" totalsRowDxfId="85" dataCellStyle="Total"/>
    <tableColumn id="36" xr3:uid="{29D048F6-64DC-4818-A14D-44918222AB69}" name="1" dataDxfId="84" totalsRowDxfId="83" dataCellStyle="Total"/>
    <tableColumn id="3" xr3:uid="{00000000-0010-0000-0000-000003000000}" name="2" dataDxfId="82" totalsRowDxfId="81" dataCellStyle="Total"/>
    <tableColumn id="4" xr3:uid="{00000000-0010-0000-0000-000004000000}" name="3" dataDxfId="80" totalsRowDxfId="79" dataCellStyle="Total"/>
    <tableColumn id="5" xr3:uid="{00000000-0010-0000-0000-000005000000}" name="4" dataDxfId="78" totalsRowDxfId="77" dataCellStyle="Total"/>
    <tableColumn id="6" xr3:uid="{00000000-0010-0000-0000-000006000000}" name="5" dataDxfId="76" totalsRowDxfId="75" dataCellStyle="Total"/>
    <tableColumn id="7" xr3:uid="{00000000-0010-0000-0000-000007000000}" name="6" dataDxfId="74" totalsRowDxfId="73" dataCellStyle="Total"/>
    <tableColumn id="8" xr3:uid="{00000000-0010-0000-0000-000008000000}" name="7" dataDxfId="72" totalsRowDxfId="71" dataCellStyle="Total"/>
    <tableColumn id="9" xr3:uid="{00000000-0010-0000-0000-000009000000}" name="8" dataDxfId="70" totalsRowDxfId="69" dataCellStyle="Total"/>
    <tableColumn id="10" xr3:uid="{00000000-0010-0000-0000-00000A000000}" name="9" dataDxfId="68" totalsRowDxfId="67" dataCellStyle="Total"/>
    <tableColumn id="11" xr3:uid="{00000000-0010-0000-0000-00000B000000}" name="10" dataDxfId="66" totalsRowDxfId="65" dataCellStyle="Total"/>
    <tableColumn id="12" xr3:uid="{00000000-0010-0000-0000-00000C000000}" name="11" dataDxfId="64" totalsRowDxfId="63" dataCellStyle="Total"/>
    <tableColumn id="13" xr3:uid="{00000000-0010-0000-0000-00000D000000}" name="12" dataDxfId="62" totalsRowDxfId="61" dataCellStyle="Total"/>
    <tableColumn id="14" xr3:uid="{00000000-0010-0000-0000-00000E000000}" name="13" dataDxfId="60" totalsRowDxfId="59" dataCellStyle="Total"/>
    <tableColumn id="15" xr3:uid="{00000000-0010-0000-0000-00000F000000}" name="14" dataDxfId="58" totalsRowDxfId="57" dataCellStyle="Total"/>
    <tableColumn id="16" xr3:uid="{00000000-0010-0000-0000-000010000000}" name="15" dataDxfId="56" totalsRowDxfId="55" dataCellStyle="Total"/>
    <tableColumn id="17" xr3:uid="{00000000-0010-0000-0000-000011000000}" name="16" dataDxfId="54" totalsRowDxfId="53" dataCellStyle="Total"/>
    <tableColumn id="18" xr3:uid="{00000000-0010-0000-0000-000012000000}" name="17" dataDxfId="52" totalsRowDxfId="51" dataCellStyle="Total"/>
    <tableColumn id="19" xr3:uid="{00000000-0010-0000-0000-000013000000}" name="18" dataDxfId="50" totalsRowDxfId="49" dataCellStyle="Total"/>
    <tableColumn id="20" xr3:uid="{00000000-0010-0000-0000-000014000000}" name="19" dataDxfId="48" totalsRowDxfId="47" dataCellStyle="Total"/>
    <tableColumn id="21" xr3:uid="{00000000-0010-0000-0000-000015000000}" name="20" dataDxfId="46" totalsRowDxfId="45" dataCellStyle="Total"/>
    <tableColumn id="22" xr3:uid="{00000000-0010-0000-0000-000016000000}" name="21" dataDxfId="44" totalsRowDxfId="43" dataCellStyle="Total"/>
    <tableColumn id="23" xr3:uid="{00000000-0010-0000-0000-000017000000}" name="22" dataDxfId="42" totalsRowDxfId="41" dataCellStyle="Total"/>
    <tableColumn id="24" xr3:uid="{00000000-0010-0000-0000-000018000000}" name="23" dataDxfId="40" totalsRowDxfId="39" dataCellStyle="Total"/>
    <tableColumn id="25" xr3:uid="{00000000-0010-0000-0000-000019000000}" name="24" dataDxfId="38" totalsRowDxfId="37" dataCellStyle="Total"/>
    <tableColumn id="26" xr3:uid="{00000000-0010-0000-0000-00001A000000}" name="25" dataDxfId="36" totalsRowDxfId="35" dataCellStyle="Total"/>
    <tableColumn id="27" xr3:uid="{00000000-0010-0000-0000-00001B000000}" name="26" dataDxfId="34" totalsRowDxfId="33" dataCellStyle="Total"/>
    <tableColumn id="28" xr3:uid="{00000000-0010-0000-0000-00001C000000}" name="27" dataDxfId="32" totalsRowDxfId="31" dataCellStyle="Total"/>
    <tableColumn id="29" xr3:uid="{00000000-0010-0000-0000-00001D000000}" name="28" dataDxfId="30" totalsRowDxfId="29" dataCellStyle="Total"/>
    <tableColumn id="30" xr3:uid="{00000000-0010-0000-0000-00001E000000}" name="29" dataDxfId="28" totalsRowDxfId="27" dataCellStyle="Total"/>
    <tableColumn id="31" xr3:uid="{00000000-0010-0000-0000-00001F000000}" name="30" dataDxfId="26" totalsRowDxfId="25" dataCellStyle="Total"/>
    <tableColumn id="41" xr3:uid="{F855FCAF-1E7E-46D3-87A1-52493361D45B}" name="31" dataDxfId="24" totalsRowDxfId="23" dataCellStyle="Total"/>
    <tableColumn id="32" xr3:uid="{00000000-0010-0000-0000-000020000000}" name=" -" dataDxfId="22" totalsRowDxfId="21" dataCellStyle="Total"/>
  </tableColumns>
  <tableStyleInfo name="Tableau des absences des employés" showFirstColumn="1" showLastColumn="1" showRowStripes="1" showColumnStripes="0"/>
  <extLst>
    <ext xmlns:x14="http://schemas.microsoft.com/office/spreadsheetml/2009/9/main" uri="{504A1905-F514-4f6f-8877-14C23A59335A}">
      <x14:table altTextSummary="Entrez les noms des employés et les dates d’absence. Enregistrez le motif d’absence à l’aide des clés figurant dans la ligne 12 : C=Congé, M=Maladie, P=Personnel, et deux espaces réservés pour des entrées personnalisées"/>
    </ext>
  </extLst>
</table>
</file>

<file path=xl/theme/theme1.xml><?xml version="1.0" encoding="utf-8"?>
<a:theme xmlns:a="http://schemas.openxmlformats.org/drawingml/2006/main" name="Office Theme">
  <a:themeElements>
    <a:clrScheme name="TM03987167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1F452F"/>
      </a:accent1>
      <a:accent2>
        <a:srgbClr val="709A97"/>
      </a:accent2>
      <a:accent3>
        <a:srgbClr val="1B417C"/>
      </a:accent3>
      <a:accent4>
        <a:srgbClr val="D8A141"/>
      </a:accent4>
      <a:accent5>
        <a:srgbClr val="CAAFF3"/>
      </a:accent5>
      <a:accent6>
        <a:srgbClr val="EF5C37"/>
      </a:accent6>
      <a:hlink>
        <a:srgbClr val="0563C1"/>
      </a:hlink>
      <a:folHlink>
        <a:srgbClr val="954F72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planning-de-maintenance-201766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80C9-9A80-441D-8DC8-174F44BACA79}">
  <dimension ref="A1:G48"/>
  <sheetViews>
    <sheetView tabSelected="1" topLeftCell="A31" workbookViewId="0">
      <selection activeCell="B45" sqref="B45"/>
    </sheetView>
  </sheetViews>
  <sheetFormatPr baseColWidth="10" defaultColWidth="11.44140625" defaultRowHeight="14.4"/>
  <cols>
    <col min="1" max="1" width="5.21875" bestFit="1" customWidth="1"/>
    <col min="2" max="2" width="20.109375" bestFit="1" customWidth="1"/>
    <col min="3" max="4" width="6.5546875" bestFit="1" customWidth="1"/>
    <col min="5" max="6" width="8.6640625" bestFit="1" customWidth="1"/>
    <col min="7" max="7" width="62.77734375" bestFit="1" customWidth="1"/>
  </cols>
  <sheetData>
    <row r="1" spans="1:7" ht="78" customHeight="1">
      <c r="A1" s="46" t="s">
        <v>0</v>
      </c>
      <c r="B1" s="47"/>
      <c r="C1" s="47"/>
      <c r="D1" s="47"/>
      <c r="E1" s="48"/>
    </row>
    <row r="2" spans="1:7" ht="45.75" customHeight="1">
      <c r="A2" s="49">
        <f ca="1">TODAY()</f>
        <v>46077</v>
      </c>
      <c r="B2" s="50"/>
      <c r="C2" s="50"/>
      <c r="D2" s="50"/>
      <c r="E2" s="51"/>
    </row>
    <row r="3" spans="1:7" ht="23.4">
      <c r="A3" s="23"/>
      <c r="B3" s="24"/>
      <c r="C3" s="24"/>
      <c r="D3" s="24"/>
      <c r="E3" s="25"/>
    </row>
    <row r="4" spans="1:7">
      <c r="A4" s="26" t="s">
        <v>1</v>
      </c>
      <c r="B4" s="16" t="s">
        <v>2</v>
      </c>
      <c r="C4" s="16" t="s">
        <v>3</v>
      </c>
      <c r="D4" s="16" t="s">
        <v>4</v>
      </c>
      <c r="E4" s="27" t="s">
        <v>5</v>
      </c>
      <c r="G4" s="31" t="s">
        <v>97</v>
      </c>
    </row>
    <row r="5" spans="1:7">
      <c r="A5" s="28"/>
      <c r="B5" s="12"/>
      <c r="C5" s="12"/>
      <c r="D5" s="13"/>
      <c r="E5" s="25"/>
    </row>
    <row r="6" spans="1:7">
      <c r="A6" s="28"/>
      <c r="B6" s="12"/>
      <c r="C6" s="12"/>
      <c r="D6" s="13"/>
      <c r="E6" s="25"/>
    </row>
    <row r="7" spans="1:7">
      <c r="A7" s="28"/>
      <c r="B7" s="12"/>
      <c r="C7" s="12"/>
      <c r="D7" s="13"/>
      <c r="E7" s="25"/>
    </row>
    <row r="8" spans="1:7">
      <c r="A8" s="29"/>
      <c r="B8" s="12"/>
      <c r="C8" s="12"/>
      <c r="D8" s="14"/>
      <c r="E8" s="25"/>
    </row>
    <row r="9" spans="1:7">
      <c r="A9" s="29"/>
      <c r="B9" s="12"/>
      <c r="C9" s="12"/>
      <c r="D9" s="15"/>
      <c r="E9" s="25"/>
    </row>
    <row r="10" spans="1:7">
      <c r="A10" s="29"/>
      <c r="B10" s="12"/>
      <c r="C10" s="12"/>
      <c r="D10" s="13"/>
      <c r="E10" s="25"/>
    </row>
    <row r="11" spans="1:7">
      <c r="A11" s="29"/>
      <c r="B11" s="12"/>
      <c r="C11" s="12"/>
      <c r="D11" s="14"/>
      <c r="E11" s="25"/>
    </row>
    <row r="12" spans="1:7">
      <c r="A12" s="29"/>
      <c r="B12" s="12"/>
      <c r="C12" s="12"/>
      <c r="D12" s="15"/>
      <c r="E12" s="25"/>
    </row>
    <row r="13" spans="1:7">
      <c r="A13" s="30"/>
      <c r="E13" s="25"/>
    </row>
    <row r="14" spans="1:7">
      <c r="A14" s="30"/>
      <c r="E14" s="25"/>
    </row>
    <row r="15" spans="1:7">
      <c r="A15" s="30"/>
      <c r="E15" s="25"/>
    </row>
    <row r="16" spans="1:7">
      <c r="A16" s="30"/>
      <c r="E16" s="25"/>
    </row>
    <row r="17" spans="1:5">
      <c r="A17" s="30"/>
      <c r="E17" s="25"/>
    </row>
    <row r="18" spans="1:5">
      <c r="A18" s="30"/>
      <c r="E18" s="25"/>
    </row>
    <row r="19" spans="1:5">
      <c r="A19" s="30"/>
      <c r="E19" s="25"/>
    </row>
    <row r="20" spans="1:5">
      <c r="A20" s="30"/>
      <c r="E20" s="25"/>
    </row>
    <row r="21" spans="1:5" ht="36.75" customHeight="1">
      <c r="A21" s="41" t="s">
        <v>84</v>
      </c>
      <c r="B21" s="42"/>
      <c r="C21" s="43"/>
      <c r="D21" s="44"/>
      <c r="E21" s="45"/>
    </row>
    <row r="22" spans="1:5">
      <c r="A22" s="38" t="s">
        <v>6</v>
      </c>
      <c r="B22" s="39"/>
      <c r="C22" s="39"/>
      <c r="D22" s="39"/>
      <c r="E22" s="40"/>
    </row>
    <row r="23" spans="1:5">
      <c r="A23" s="32"/>
      <c r="B23" s="33"/>
      <c r="C23" s="33"/>
      <c r="D23" s="33"/>
      <c r="E23" s="34"/>
    </row>
    <row r="24" spans="1:5">
      <c r="A24" s="32"/>
      <c r="B24" s="33"/>
      <c r="C24" s="33"/>
      <c r="D24" s="33"/>
      <c r="E24" s="34"/>
    </row>
    <row r="25" spans="1:5">
      <c r="A25" s="32"/>
      <c r="B25" s="33"/>
      <c r="C25" s="33"/>
      <c r="D25" s="33"/>
      <c r="E25" s="34"/>
    </row>
    <row r="26" spans="1:5">
      <c r="A26" s="32"/>
      <c r="B26" s="33"/>
      <c r="C26" s="33"/>
      <c r="D26" s="33"/>
      <c r="E26" s="34"/>
    </row>
    <row r="27" spans="1:5">
      <c r="A27" s="32"/>
      <c r="B27" s="33"/>
      <c r="C27" s="33"/>
      <c r="D27" s="33"/>
      <c r="E27" s="34"/>
    </row>
    <row r="28" spans="1:5">
      <c r="A28" s="32"/>
      <c r="B28" s="33"/>
      <c r="C28" s="33"/>
      <c r="D28" s="33"/>
      <c r="E28" s="34"/>
    </row>
    <row r="29" spans="1:5">
      <c r="A29" s="32"/>
      <c r="B29" s="33"/>
      <c r="C29" s="33"/>
      <c r="D29" s="33"/>
      <c r="E29" s="34"/>
    </row>
    <row r="30" spans="1:5">
      <c r="A30" s="32"/>
      <c r="B30" s="33"/>
      <c r="C30" s="33"/>
      <c r="D30" s="33"/>
      <c r="E30" s="34"/>
    </row>
    <row r="31" spans="1:5">
      <c r="A31" s="32"/>
      <c r="B31" s="33"/>
      <c r="C31" s="33"/>
      <c r="D31" s="33"/>
      <c r="E31" s="34"/>
    </row>
    <row r="32" spans="1:5">
      <c r="A32" s="32"/>
      <c r="B32" s="33"/>
      <c r="C32" s="33"/>
      <c r="D32" s="33"/>
      <c r="E32" s="34"/>
    </row>
    <row r="33" spans="1:5">
      <c r="A33" s="32"/>
      <c r="B33" s="33"/>
      <c r="C33" s="33"/>
      <c r="D33" s="33"/>
      <c r="E33" s="34"/>
    </row>
    <row r="34" spans="1:5">
      <c r="A34" s="32"/>
      <c r="B34" s="33"/>
      <c r="C34" s="33"/>
      <c r="D34" s="33"/>
      <c r="E34" s="34"/>
    </row>
    <row r="35" spans="1:5">
      <c r="A35" s="32"/>
      <c r="B35" s="33"/>
      <c r="C35" s="33"/>
      <c r="D35" s="33"/>
      <c r="E35" s="34"/>
    </row>
    <row r="36" spans="1:5">
      <c r="A36" s="32"/>
      <c r="B36" s="33"/>
      <c r="C36" s="33"/>
      <c r="D36" s="33"/>
      <c r="E36" s="34"/>
    </row>
    <row r="37" spans="1:5">
      <c r="A37" s="32"/>
      <c r="B37" s="33"/>
      <c r="C37" s="33"/>
      <c r="D37" s="33"/>
      <c r="E37" s="34"/>
    </row>
    <row r="38" spans="1:5" ht="15" thickBot="1">
      <c r="A38" s="35"/>
      <c r="B38" s="36"/>
      <c r="C38" s="36"/>
      <c r="D38" s="36"/>
      <c r="E38" s="37"/>
    </row>
    <row r="40" spans="1:5" s="56" customFormat="1">
      <c r="A40" s="56" t="s">
        <v>1</v>
      </c>
      <c r="B40" s="56" t="s">
        <v>2</v>
      </c>
      <c r="C40" s="56" t="s">
        <v>4</v>
      </c>
      <c r="D40" s="56" t="s">
        <v>3</v>
      </c>
    </row>
    <row r="41" spans="1:5" s="56" customFormat="1">
      <c r="A41" s="56">
        <v>1</v>
      </c>
      <c r="B41" s="56" t="s">
        <v>57</v>
      </c>
    </row>
    <row r="42" spans="1:5" s="56" customFormat="1">
      <c r="A42" s="56">
        <v>1</v>
      </c>
      <c r="B42" s="56" t="s">
        <v>59</v>
      </c>
    </row>
    <row r="43" spans="1:5" s="56" customFormat="1">
      <c r="A43" s="56">
        <v>1</v>
      </c>
      <c r="B43" s="56" t="s">
        <v>66</v>
      </c>
    </row>
    <row r="44" spans="1:5" s="56" customFormat="1">
      <c r="A44" s="56">
        <v>2</v>
      </c>
      <c r="B44" s="56" t="s">
        <v>79</v>
      </c>
    </row>
    <row r="45" spans="1:5" s="56" customFormat="1">
      <c r="A45" s="56">
        <v>2</v>
      </c>
      <c r="B45" s="56" t="s">
        <v>91</v>
      </c>
    </row>
    <row r="46" spans="1:5" s="56" customFormat="1">
      <c r="A46" s="56">
        <v>2</v>
      </c>
      <c r="B46" s="56" t="s">
        <v>93</v>
      </c>
    </row>
    <row r="47" spans="1:5" s="56" customFormat="1">
      <c r="A47" s="56">
        <v>3</v>
      </c>
      <c r="B47" s="56" t="s">
        <v>59</v>
      </c>
    </row>
    <row r="48" spans="1:5" s="56" customFormat="1">
      <c r="A48" s="56">
        <v>5</v>
      </c>
      <c r="B48" s="56" t="s">
        <v>95</v>
      </c>
    </row>
  </sheetData>
  <mergeCells count="6">
    <mergeCell ref="A23:E38"/>
    <mergeCell ref="A22:E22"/>
    <mergeCell ref="A21:B21"/>
    <mergeCell ref="C21:E21"/>
    <mergeCell ref="A1:E1"/>
    <mergeCell ref="A2:E2"/>
  </mergeCells>
  <conditionalFormatting sqref="B5:D12">
    <cfRule type="expression" priority="1" stopIfTrue="1">
      <formula>B5=""</formula>
    </cfRule>
    <cfRule type="expression" dxfId="18" priority="2" stopIfTrue="1">
      <formula>B5=CléPersonnalisée2</formula>
    </cfRule>
    <cfRule type="expression" dxfId="17" priority="3" stopIfTrue="1">
      <formula>B5=CléPersonnalisée1</formula>
    </cfRule>
    <cfRule type="expression" dxfId="16" priority="4" stopIfTrue="1">
      <formula>B5=CléMaladie</formula>
    </cfRule>
    <cfRule type="expression" dxfId="15" priority="5" stopIfTrue="1">
      <formula>B5=CléPersonnel</formula>
    </cfRule>
    <cfRule type="expression" dxfId="14" priority="6" stopIfTrue="1">
      <formula>B5=CléCongé</formula>
    </cfRule>
  </conditionalFormatting>
  <dataValidations count="2">
    <dataValidation allowBlank="1" showInputMessage="1" showErrorMessage="1" prompt="Le titre de la feuille de calcul figure dans cette cellule. " sqref="A1" xr:uid="{D800C47A-9A18-4D92-914B-3E87634C5355}"/>
    <dataValidation allowBlank="1" showInputMessage="1" showErrorMessage="1" sqref="B4:D12" xr:uid="{D757B1A7-20E5-4640-ABBE-63FD2E5D233A}"/>
  </dataValidations>
  <hyperlinks>
    <hyperlink ref="G4" r:id="rId1" xr:uid="{62C660E5-F821-4A65-9806-58B5D5DF60BE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</sheetPr>
  <dimension ref="A1:NV46"/>
  <sheetViews>
    <sheetView showGridLines="0" topLeftCell="C1" zoomScale="77" zoomScaleNormal="77" workbookViewId="0">
      <selection activeCell="G5" sqref="G5"/>
    </sheetView>
  </sheetViews>
  <sheetFormatPr baseColWidth="10" defaultColWidth="8.6640625" defaultRowHeight="30" customHeight="1"/>
  <cols>
    <col min="1" max="1" width="1.88671875" bestFit="1" customWidth="1"/>
    <col min="2" max="2" width="29.6640625" style="1" bestFit="1" customWidth="1"/>
    <col min="3" max="3" width="21.88671875" style="1" bestFit="1" customWidth="1"/>
    <col min="4" max="7" width="28" style="1" customWidth="1"/>
    <col min="8" max="8" width="76.109375" style="1" bestFit="1" customWidth="1"/>
    <col min="9" max="9" width="4.88671875" style="1" bestFit="1" customWidth="1"/>
    <col min="10" max="10" width="4.88671875" customWidth="1"/>
    <col min="11" max="39" width="4.6640625" customWidth="1"/>
    <col min="40" max="40" width="2.33203125" customWidth="1"/>
    <col min="41" max="41" width="2.6640625" customWidth="1"/>
    <col min="42" max="42" width="5.88671875" style="1" bestFit="1" customWidth="1"/>
    <col min="43" max="43" width="4.88671875" customWidth="1"/>
    <col min="44" max="69" width="4.6640625" customWidth="1"/>
    <col min="70" max="70" width="2.33203125" bestFit="1" customWidth="1"/>
    <col min="71" max="71" width="4.88671875" style="1" bestFit="1" customWidth="1"/>
    <col min="72" max="72" width="4.88671875" customWidth="1"/>
    <col min="73" max="98" width="4.6640625" customWidth="1"/>
    <col min="99" max="99" width="4" customWidth="1"/>
    <col min="100" max="100" width="3.88671875" bestFit="1" customWidth="1"/>
    <col min="101" max="101" width="4.44140625" bestFit="1" customWidth="1"/>
    <col min="102" max="102" width="2.109375" bestFit="1" customWidth="1"/>
    <col min="103" max="103" width="4.6640625" bestFit="1" customWidth="1"/>
    <col min="104" max="104" width="4" bestFit="1" customWidth="1"/>
    <col min="105" max="105" width="4.44140625" bestFit="1" customWidth="1"/>
    <col min="106" max="106" width="5" bestFit="1" customWidth="1"/>
    <col min="107" max="107" width="4.5546875" bestFit="1" customWidth="1"/>
    <col min="108" max="108" width="4" bestFit="1" customWidth="1"/>
    <col min="109" max="110" width="4.6640625" bestFit="1" customWidth="1"/>
    <col min="111" max="111" width="4" bestFit="1" customWidth="1"/>
    <col min="112" max="112" width="4.44140625" bestFit="1" customWidth="1"/>
    <col min="113" max="113" width="5" bestFit="1" customWidth="1"/>
    <col min="114" max="114" width="4.5546875" bestFit="1" customWidth="1"/>
    <col min="115" max="115" width="4" bestFit="1" customWidth="1"/>
    <col min="116" max="117" width="4.6640625" bestFit="1" customWidth="1"/>
    <col min="118" max="118" width="4" bestFit="1" customWidth="1"/>
    <col min="119" max="119" width="4.44140625" bestFit="1" customWidth="1"/>
    <col min="120" max="120" width="5" bestFit="1" customWidth="1"/>
    <col min="121" max="121" width="4.5546875" bestFit="1" customWidth="1"/>
    <col min="122" max="122" width="4" bestFit="1" customWidth="1"/>
    <col min="123" max="124" width="4.6640625" bestFit="1" customWidth="1"/>
    <col min="125" max="125" width="4" bestFit="1" customWidth="1"/>
    <col min="126" max="126" width="4.44140625" bestFit="1" customWidth="1"/>
    <col min="127" max="127" width="5" bestFit="1" customWidth="1"/>
    <col min="128" max="128" width="4.5546875" bestFit="1" customWidth="1"/>
    <col min="129" max="129" width="4" bestFit="1" customWidth="1"/>
    <col min="130" max="131" width="4.6640625" bestFit="1" customWidth="1"/>
    <col min="132" max="132" width="4" bestFit="1" customWidth="1"/>
    <col min="133" max="133" width="2.109375" bestFit="1" customWidth="1"/>
    <col min="134" max="134" width="4.44140625" bestFit="1" customWidth="1"/>
    <col min="135" max="135" width="5" bestFit="1" customWidth="1"/>
    <col min="136" max="136" width="4.5546875" bestFit="1" customWidth="1"/>
    <col min="137" max="137" width="4" bestFit="1" customWidth="1"/>
    <col min="138" max="139" width="4.6640625" bestFit="1" customWidth="1"/>
    <col min="140" max="140" width="4" bestFit="1" customWidth="1"/>
    <col min="141" max="141" width="4.44140625" bestFit="1" customWidth="1"/>
    <col min="142" max="142" width="5" bestFit="1" customWidth="1"/>
    <col min="143" max="143" width="4.5546875" bestFit="1" customWidth="1"/>
    <col min="144" max="144" width="4" bestFit="1" customWidth="1"/>
    <col min="145" max="146" width="4.6640625" bestFit="1" customWidth="1"/>
    <col min="147" max="147" width="4" bestFit="1" customWidth="1"/>
    <col min="148" max="148" width="4.44140625" bestFit="1" customWidth="1"/>
    <col min="149" max="149" width="5" bestFit="1" customWidth="1"/>
    <col min="150" max="150" width="4.5546875" bestFit="1" customWidth="1"/>
    <col min="151" max="151" width="4" bestFit="1" customWidth="1"/>
    <col min="152" max="153" width="4.6640625" bestFit="1" customWidth="1"/>
    <col min="154" max="154" width="4" bestFit="1" customWidth="1"/>
    <col min="155" max="155" width="4.44140625" bestFit="1" customWidth="1"/>
    <col min="156" max="156" width="5" bestFit="1" customWidth="1"/>
    <col min="157" max="157" width="4.5546875" bestFit="1" customWidth="1"/>
    <col min="158" max="158" width="4" bestFit="1" customWidth="1"/>
    <col min="159" max="160" width="4.6640625" bestFit="1" customWidth="1"/>
    <col min="161" max="161" width="4" bestFit="1" customWidth="1"/>
    <col min="162" max="162" width="4.44140625" bestFit="1" customWidth="1"/>
    <col min="163" max="163" width="5" bestFit="1" customWidth="1"/>
    <col min="164" max="164" width="4.5546875" bestFit="1" customWidth="1"/>
    <col min="165" max="165" width="2.109375" bestFit="1" customWidth="1"/>
    <col min="166" max="166" width="4" bestFit="1" customWidth="1"/>
    <col min="167" max="168" width="4.6640625" bestFit="1" customWidth="1"/>
    <col min="169" max="169" width="4" bestFit="1" customWidth="1"/>
    <col min="170" max="170" width="4.44140625" bestFit="1" customWidth="1"/>
    <col min="171" max="171" width="5" bestFit="1" customWidth="1"/>
    <col min="172" max="172" width="4.5546875" bestFit="1" customWidth="1"/>
    <col min="173" max="173" width="4" bestFit="1" customWidth="1"/>
    <col min="174" max="175" width="4.6640625" bestFit="1" customWidth="1"/>
    <col min="176" max="176" width="4" bestFit="1" customWidth="1"/>
    <col min="177" max="177" width="4.44140625" bestFit="1" customWidth="1"/>
    <col min="178" max="178" width="5" bestFit="1" customWidth="1"/>
    <col min="179" max="179" width="4.5546875" bestFit="1" customWidth="1"/>
    <col min="180" max="180" width="4" bestFit="1" customWidth="1"/>
    <col min="181" max="182" width="4.6640625" bestFit="1" customWidth="1"/>
    <col min="183" max="183" width="4" bestFit="1" customWidth="1"/>
    <col min="184" max="184" width="4.44140625" bestFit="1" customWidth="1"/>
    <col min="185" max="185" width="5" bestFit="1" customWidth="1"/>
    <col min="186" max="186" width="4.5546875" bestFit="1" customWidth="1"/>
    <col min="187" max="187" width="4" bestFit="1" customWidth="1"/>
    <col min="188" max="189" width="4.6640625" bestFit="1" customWidth="1"/>
    <col min="190" max="190" width="4" bestFit="1" customWidth="1"/>
    <col min="191" max="191" width="4.44140625" bestFit="1" customWidth="1"/>
    <col min="192" max="192" width="5" bestFit="1" customWidth="1"/>
    <col min="193" max="193" width="4.5546875" bestFit="1" customWidth="1"/>
    <col min="194" max="194" width="4" bestFit="1" customWidth="1"/>
    <col min="195" max="195" width="4.6640625" bestFit="1" customWidth="1"/>
    <col min="196" max="196" width="2.109375" bestFit="1" customWidth="1"/>
    <col min="197" max="197" width="4.6640625" bestFit="1" customWidth="1"/>
    <col min="198" max="198" width="4" bestFit="1" customWidth="1"/>
    <col min="199" max="199" width="4.44140625" bestFit="1" customWidth="1"/>
    <col min="200" max="200" width="5" bestFit="1" customWidth="1"/>
    <col min="201" max="201" width="4.5546875" bestFit="1" customWidth="1"/>
    <col min="202" max="202" width="4" bestFit="1" customWidth="1"/>
    <col min="203" max="204" width="4.6640625" bestFit="1" customWidth="1"/>
    <col min="205" max="205" width="4" bestFit="1" customWidth="1"/>
    <col min="206" max="206" width="4.44140625" bestFit="1" customWidth="1"/>
    <col min="207" max="207" width="5" bestFit="1" customWidth="1"/>
    <col min="208" max="208" width="4.5546875" bestFit="1" customWidth="1"/>
    <col min="209" max="209" width="4" bestFit="1" customWidth="1"/>
    <col min="210" max="211" width="4.6640625" bestFit="1" customWidth="1"/>
    <col min="212" max="212" width="4" bestFit="1" customWidth="1"/>
    <col min="213" max="213" width="4.44140625" bestFit="1" customWidth="1"/>
    <col min="214" max="214" width="5" bestFit="1" customWidth="1"/>
    <col min="215" max="215" width="4.5546875" bestFit="1" customWidth="1"/>
    <col min="216" max="216" width="4" bestFit="1" customWidth="1"/>
    <col min="217" max="218" width="4.6640625" bestFit="1" customWidth="1"/>
    <col min="219" max="219" width="4" bestFit="1" customWidth="1"/>
    <col min="220" max="220" width="4.44140625" bestFit="1" customWidth="1"/>
    <col min="221" max="221" width="5" bestFit="1" customWidth="1"/>
    <col min="222" max="222" width="4.5546875" bestFit="1" customWidth="1"/>
    <col min="223" max="223" width="4" bestFit="1" customWidth="1"/>
    <col min="224" max="225" width="4.6640625" bestFit="1" customWidth="1"/>
    <col min="226" max="226" width="4" bestFit="1" customWidth="1"/>
    <col min="227" max="227" width="4.44140625" bestFit="1" customWidth="1"/>
    <col min="228" max="228" width="2.109375" bestFit="1" customWidth="1"/>
    <col min="229" max="229" width="5" bestFit="1" customWidth="1"/>
    <col min="230" max="230" width="4.5546875" bestFit="1" customWidth="1"/>
    <col min="231" max="231" width="4" bestFit="1" customWidth="1"/>
    <col min="232" max="233" width="4.6640625" bestFit="1" customWidth="1"/>
    <col min="234" max="234" width="4" bestFit="1" customWidth="1"/>
    <col min="235" max="235" width="4.44140625" bestFit="1" customWidth="1"/>
    <col min="236" max="236" width="5" bestFit="1" customWidth="1"/>
    <col min="237" max="237" width="4.5546875" bestFit="1" customWidth="1"/>
    <col min="238" max="238" width="4" bestFit="1" customWidth="1"/>
    <col min="239" max="240" width="4.6640625" bestFit="1" customWidth="1"/>
    <col min="241" max="241" width="4" bestFit="1" customWidth="1"/>
    <col min="242" max="242" width="4.44140625" bestFit="1" customWidth="1"/>
    <col min="243" max="243" width="5" bestFit="1" customWidth="1"/>
    <col min="244" max="244" width="4.5546875" bestFit="1" customWidth="1"/>
    <col min="245" max="245" width="4" bestFit="1" customWidth="1"/>
    <col min="246" max="247" width="4.6640625" bestFit="1" customWidth="1"/>
    <col min="248" max="248" width="4" bestFit="1" customWidth="1"/>
    <col min="249" max="249" width="4.44140625" bestFit="1" customWidth="1"/>
    <col min="250" max="250" width="5" bestFit="1" customWidth="1"/>
    <col min="251" max="251" width="4.5546875" bestFit="1" customWidth="1"/>
    <col min="252" max="252" width="4" bestFit="1" customWidth="1"/>
    <col min="253" max="254" width="4.6640625" bestFit="1" customWidth="1"/>
    <col min="255" max="255" width="4" bestFit="1" customWidth="1"/>
    <col min="256" max="256" width="4.44140625" bestFit="1" customWidth="1"/>
    <col min="257" max="257" width="5" bestFit="1" customWidth="1"/>
    <col min="258" max="258" width="4.5546875" bestFit="1" customWidth="1"/>
    <col min="259" max="259" width="4" bestFit="1" customWidth="1"/>
    <col min="260" max="260" width="2.109375" bestFit="1" customWidth="1"/>
    <col min="261" max="262" width="4.6640625" bestFit="1" customWidth="1"/>
    <col min="263" max="263" width="4" bestFit="1" customWidth="1"/>
    <col min="264" max="264" width="4.44140625" bestFit="1" customWidth="1"/>
    <col min="265" max="265" width="5" bestFit="1" customWidth="1"/>
    <col min="266" max="266" width="4.5546875" bestFit="1" customWidth="1"/>
    <col min="267" max="267" width="4" bestFit="1" customWidth="1"/>
    <col min="268" max="269" width="4.6640625" bestFit="1" customWidth="1"/>
    <col min="270" max="270" width="4" bestFit="1" customWidth="1"/>
    <col min="271" max="271" width="4.44140625" bestFit="1" customWidth="1"/>
    <col min="272" max="272" width="5" bestFit="1" customWidth="1"/>
    <col min="273" max="273" width="4.5546875" bestFit="1" customWidth="1"/>
    <col min="274" max="274" width="4" bestFit="1" customWidth="1"/>
    <col min="275" max="276" width="4.6640625" bestFit="1" customWidth="1"/>
    <col min="277" max="277" width="4" bestFit="1" customWidth="1"/>
    <col min="278" max="278" width="4.44140625" bestFit="1" customWidth="1"/>
    <col min="279" max="279" width="5" bestFit="1" customWidth="1"/>
    <col min="280" max="280" width="4.5546875" bestFit="1" customWidth="1"/>
    <col min="281" max="281" width="4" bestFit="1" customWidth="1"/>
    <col min="282" max="283" width="4.6640625" bestFit="1" customWidth="1"/>
    <col min="284" max="284" width="4" bestFit="1" customWidth="1"/>
    <col min="285" max="285" width="4.44140625" bestFit="1" customWidth="1"/>
    <col min="286" max="286" width="5" bestFit="1" customWidth="1"/>
    <col min="287" max="287" width="4.5546875" bestFit="1" customWidth="1"/>
    <col min="288" max="288" width="4" bestFit="1" customWidth="1"/>
    <col min="289" max="290" width="4.6640625" bestFit="1" customWidth="1"/>
    <col min="291" max="291" width="2.109375" bestFit="1" customWidth="1"/>
    <col min="292" max="292" width="4" bestFit="1" customWidth="1"/>
    <col min="293" max="293" width="4.44140625" bestFit="1" customWidth="1"/>
    <col min="294" max="294" width="5" bestFit="1" customWidth="1"/>
    <col min="295" max="295" width="4.5546875" bestFit="1" customWidth="1"/>
    <col min="296" max="296" width="4" bestFit="1" customWidth="1"/>
    <col min="297" max="298" width="4.6640625" bestFit="1" customWidth="1"/>
    <col min="299" max="299" width="4" bestFit="1" customWidth="1"/>
    <col min="300" max="300" width="4.44140625" bestFit="1" customWidth="1"/>
    <col min="301" max="301" width="5" bestFit="1" customWidth="1"/>
    <col min="302" max="302" width="4.5546875" bestFit="1" customWidth="1"/>
    <col min="303" max="303" width="4" bestFit="1" customWidth="1"/>
    <col min="304" max="305" width="4.6640625" bestFit="1" customWidth="1"/>
    <col min="306" max="306" width="4" bestFit="1" customWidth="1"/>
    <col min="307" max="307" width="4.44140625" bestFit="1" customWidth="1"/>
    <col min="308" max="308" width="5" bestFit="1" customWidth="1"/>
    <col min="309" max="309" width="4.5546875" bestFit="1" customWidth="1"/>
    <col min="310" max="310" width="4" bestFit="1" customWidth="1"/>
    <col min="311" max="312" width="4.6640625" bestFit="1" customWidth="1"/>
    <col min="313" max="313" width="4" bestFit="1" customWidth="1"/>
    <col min="314" max="314" width="4.44140625" bestFit="1" customWidth="1"/>
    <col min="315" max="315" width="5" bestFit="1" customWidth="1"/>
    <col min="316" max="316" width="4.5546875" bestFit="1" customWidth="1"/>
    <col min="317" max="317" width="4" bestFit="1" customWidth="1"/>
    <col min="318" max="319" width="4.6640625" bestFit="1" customWidth="1"/>
    <col min="320" max="320" width="4" bestFit="1" customWidth="1"/>
    <col min="321" max="321" width="4.44140625" bestFit="1" customWidth="1"/>
    <col min="322" max="322" width="5" bestFit="1" customWidth="1"/>
    <col min="323" max="323" width="3.5546875" customWidth="1"/>
    <col min="324" max="324" width="4.5546875" bestFit="1" customWidth="1"/>
    <col min="325" max="325" width="4" bestFit="1" customWidth="1"/>
    <col min="326" max="327" width="4.6640625" bestFit="1" customWidth="1"/>
    <col min="328" max="328" width="4" bestFit="1" customWidth="1"/>
    <col min="329" max="329" width="4.44140625" bestFit="1" customWidth="1"/>
    <col min="330" max="330" width="5" bestFit="1" customWidth="1"/>
    <col min="331" max="331" width="4.5546875" bestFit="1" customWidth="1"/>
    <col min="332" max="332" width="4" bestFit="1" customWidth="1"/>
    <col min="333" max="334" width="4.6640625" bestFit="1" customWidth="1"/>
    <col min="335" max="335" width="4" bestFit="1" customWidth="1"/>
    <col min="336" max="336" width="4.44140625" bestFit="1" customWidth="1"/>
    <col min="337" max="337" width="5" bestFit="1" customWidth="1"/>
    <col min="338" max="338" width="4.5546875" bestFit="1" customWidth="1"/>
    <col min="339" max="339" width="4" bestFit="1" customWidth="1"/>
    <col min="340" max="341" width="4.6640625" bestFit="1" customWidth="1"/>
    <col min="342" max="342" width="4" bestFit="1" customWidth="1"/>
    <col min="343" max="343" width="4.44140625" bestFit="1" customWidth="1"/>
    <col min="344" max="344" width="5" bestFit="1" customWidth="1"/>
    <col min="345" max="345" width="4.5546875" bestFit="1" customWidth="1"/>
    <col min="346" max="346" width="4" bestFit="1" customWidth="1"/>
    <col min="347" max="348" width="4.6640625" bestFit="1" customWidth="1"/>
    <col min="349" max="349" width="4" bestFit="1" customWidth="1"/>
    <col min="350" max="350" width="4.44140625" bestFit="1" customWidth="1"/>
    <col min="351" max="351" width="5" bestFit="1" customWidth="1"/>
    <col min="352" max="352" width="4.5546875" bestFit="1" customWidth="1"/>
    <col min="353" max="353" width="4" bestFit="1" customWidth="1"/>
    <col min="354" max="354" width="2.6640625" customWidth="1"/>
    <col min="355" max="356" width="4.6640625" bestFit="1" customWidth="1"/>
    <col min="357" max="357" width="4" bestFit="1" customWidth="1"/>
    <col min="358" max="358" width="4.44140625" bestFit="1" customWidth="1"/>
    <col min="359" max="359" width="5" bestFit="1" customWidth="1"/>
    <col min="360" max="360" width="4.5546875" bestFit="1" customWidth="1"/>
    <col min="361" max="361" width="4" bestFit="1" customWidth="1"/>
    <col min="362" max="363" width="4.6640625" bestFit="1" customWidth="1"/>
    <col min="364" max="364" width="4" bestFit="1" customWidth="1"/>
    <col min="365" max="365" width="4.44140625" bestFit="1" customWidth="1"/>
    <col min="366" max="366" width="5" bestFit="1" customWidth="1"/>
    <col min="367" max="367" width="4.5546875" bestFit="1" customWidth="1"/>
    <col min="368" max="368" width="4" bestFit="1" customWidth="1"/>
    <col min="369" max="370" width="4.6640625" bestFit="1" customWidth="1"/>
    <col min="371" max="371" width="4" bestFit="1" customWidth="1"/>
    <col min="372" max="372" width="4.44140625" bestFit="1" customWidth="1"/>
    <col min="373" max="373" width="5" bestFit="1" customWidth="1"/>
    <col min="374" max="374" width="4.5546875" bestFit="1" customWidth="1"/>
    <col min="375" max="375" width="4" bestFit="1" customWidth="1"/>
    <col min="376" max="377" width="4.6640625" bestFit="1" customWidth="1"/>
    <col min="378" max="378" width="4" bestFit="1" customWidth="1"/>
    <col min="379" max="379" width="4.44140625" bestFit="1" customWidth="1"/>
    <col min="380" max="380" width="5" bestFit="1" customWidth="1"/>
    <col min="381" max="381" width="4.5546875" bestFit="1" customWidth="1"/>
    <col min="382" max="382" width="4" bestFit="1" customWidth="1"/>
    <col min="383" max="384" width="4.6640625" bestFit="1" customWidth="1"/>
    <col min="385" max="385" width="4" bestFit="1" customWidth="1"/>
  </cols>
  <sheetData>
    <row r="1" spans="1:386" s="3" customFormat="1" ht="50.1" customHeight="1">
      <c r="B1" s="1"/>
      <c r="C1" s="1"/>
      <c r="I1" s="7"/>
      <c r="AP1" s="7"/>
      <c r="BS1" s="7"/>
      <c r="LL1" s="53"/>
      <c r="LM1" s="53"/>
      <c r="LN1" s="53"/>
      <c r="LO1" s="53"/>
      <c r="LP1" s="53"/>
      <c r="LQ1" s="53"/>
      <c r="LR1" s="53"/>
      <c r="LS1" s="53"/>
      <c r="LT1" s="53"/>
      <c r="LU1" s="53"/>
      <c r="LV1" s="53"/>
      <c r="LW1" s="53"/>
      <c r="LX1" s="53"/>
      <c r="LY1" s="53"/>
      <c r="LZ1" s="53"/>
      <c r="MA1" s="53"/>
      <c r="MB1" s="53"/>
      <c r="MC1" s="53"/>
      <c r="MD1" s="53"/>
      <c r="ME1" s="53"/>
      <c r="MF1" s="53"/>
      <c r="MG1" s="53"/>
      <c r="MH1" s="53"/>
      <c r="MI1" s="53"/>
      <c r="MJ1" s="53"/>
      <c r="MK1" s="53"/>
      <c r="ML1" s="53"/>
      <c r="MM1" s="53"/>
      <c r="MN1" s="53"/>
      <c r="MO1" s="53"/>
      <c r="MQ1" s="53"/>
      <c r="MR1" s="53"/>
      <c r="MS1" s="53"/>
      <c r="MT1" s="53"/>
      <c r="MU1" s="53"/>
      <c r="MV1" s="53"/>
      <c r="MW1" s="53"/>
      <c r="MX1" s="53"/>
      <c r="MY1" s="53"/>
      <c r="MZ1" s="53"/>
      <c r="NA1" s="53"/>
      <c r="NB1" s="53"/>
      <c r="NC1" s="53"/>
      <c r="ND1" s="53"/>
      <c r="NE1" s="53"/>
      <c r="NF1" s="53"/>
      <c r="NG1" s="53"/>
      <c r="NH1" s="53"/>
      <c r="NI1" s="53"/>
      <c r="NJ1" s="53"/>
      <c r="NK1" s="53"/>
      <c r="NL1" s="53"/>
      <c r="NM1" s="53"/>
      <c r="NN1" s="53"/>
      <c r="NO1" s="53"/>
      <c r="NP1" s="53"/>
      <c r="NQ1" s="53"/>
      <c r="NR1" s="53"/>
      <c r="NS1" s="53"/>
      <c r="NT1" s="53"/>
      <c r="NU1" s="20"/>
    </row>
    <row r="2" spans="1:386" s="3" customFormat="1" ht="100.35" customHeight="1">
      <c r="B2" s="1"/>
      <c r="C2" s="1"/>
      <c r="D2" s="55" t="s">
        <v>0</v>
      </c>
      <c r="E2" s="55"/>
      <c r="F2" s="55"/>
      <c r="G2" s="55"/>
      <c r="H2" s="1"/>
      <c r="I2" s="54" t="s">
        <v>7</v>
      </c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P2" s="54" t="s">
        <v>8</v>
      </c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3"/>
      <c r="BS2" s="53" t="s">
        <v>9</v>
      </c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 t="s">
        <v>10</v>
      </c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4" t="s">
        <v>11</v>
      </c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U2" s="54"/>
      <c r="EV2" s="54"/>
      <c r="EW2" s="54"/>
      <c r="EX2" s="54"/>
      <c r="EY2" s="54"/>
      <c r="EZ2" s="54"/>
      <c r="FA2" s="54"/>
      <c r="FB2" s="54"/>
      <c r="FC2" s="54"/>
      <c r="FD2" s="54"/>
      <c r="FE2" s="54"/>
      <c r="FF2" s="54"/>
      <c r="FG2" s="54"/>
      <c r="FH2" s="54"/>
      <c r="FI2" s="22"/>
      <c r="FJ2" s="54" t="s">
        <v>12</v>
      </c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FZ2" s="54"/>
      <c r="GA2" s="54"/>
      <c r="GB2" s="54"/>
      <c r="GC2" s="54"/>
      <c r="GD2" s="54"/>
      <c r="GE2" s="54"/>
      <c r="GF2" s="54"/>
      <c r="GG2" s="54"/>
      <c r="GH2" s="54"/>
      <c r="GI2" s="54"/>
      <c r="GJ2" s="54"/>
      <c r="GK2" s="54"/>
      <c r="GL2" s="54"/>
      <c r="GM2" s="54"/>
      <c r="GN2" s="22"/>
      <c r="GO2" s="54" t="s">
        <v>13</v>
      </c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D2" s="54"/>
      <c r="HE2" s="54"/>
      <c r="HF2" s="54"/>
      <c r="HG2" s="54"/>
      <c r="HH2" s="54"/>
      <c r="HI2" s="54"/>
      <c r="HJ2" s="54"/>
      <c r="HK2" s="54"/>
      <c r="HL2" s="54"/>
      <c r="HM2" s="54"/>
      <c r="HN2" s="54"/>
      <c r="HO2" s="54"/>
      <c r="HP2" s="54"/>
      <c r="HQ2" s="54"/>
      <c r="HR2" s="54"/>
      <c r="HS2" s="54"/>
      <c r="HU2" s="54" t="s">
        <v>14</v>
      </c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I2" s="54"/>
      <c r="IJ2" s="54"/>
      <c r="IK2" s="54"/>
      <c r="IL2" s="54"/>
      <c r="IM2" s="54"/>
      <c r="IN2" s="54"/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JA2" s="54" t="s">
        <v>15</v>
      </c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N2" s="54"/>
      <c r="JO2" s="54"/>
      <c r="JP2" s="54"/>
      <c r="JQ2" s="54"/>
      <c r="JR2" s="54"/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F2" s="54" t="s">
        <v>16</v>
      </c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R2" s="54"/>
      <c r="KS2" s="54"/>
      <c r="KT2" s="54"/>
      <c r="KU2" s="54"/>
      <c r="KV2" s="54"/>
      <c r="KW2" s="54"/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L2" s="53" t="s">
        <v>17</v>
      </c>
      <c r="LM2" s="53"/>
      <c r="LN2" s="53"/>
      <c r="LO2" s="53"/>
      <c r="LP2" s="53"/>
      <c r="LQ2" s="53"/>
      <c r="LR2" s="53"/>
      <c r="LS2" s="53"/>
      <c r="LT2" s="53"/>
      <c r="LU2" s="53"/>
      <c r="LV2" s="53"/>
      <c r="LW2" s="53"/>
      <c r="LX2" s="53"/>
      <c r="LY2" s="53"/>
      <c r="LZ2" s="53"/>
      <c r="MA2" s="53"/>
      <c r="MB2" s="53"/>
      <c r="MC2" s="53"/>
      <c r="MD2" s="53"/>
      <c r="ME2" s="53"/>
      <c r="MF2" s="53"/>
      <c r="MG2" s="53"/>
      <c r="MH2" s="53"/>
      <c r="MI2" s="53"/>
      <c r="MJ2" s="53"/>
      <c r="MK2" s="53"/>
      <c r="ML2" s="53"/>
      <c r="MM2" s="53"/>
      <c r="MN2" s="53"/>
      <c r="MO2" s="53"/>
      <c r="MQ2" s="54" t="s">
        <v>18</v>
      </c>
      <c r="MR2" s="54"/>
      <c r="MS2" s="54"/>
      <c r="MT2" s="54"/>
      <c r="MU2" s="54"/>
      <c r="MV2" s="54"/>
      <c r="MW2" s="54"/>
      <c r="MX2" s="54"/>
      <c r="MY2" s="54"/>
      <c r="MZ2" s="54"/>
      <c r="NA2" s="54"/>
      <c r="NB2" s="54"/>
      <c r="NC2" s="54"/>
      <c r="ND2" s="54"/>
      <c r="NE2" s="54"/>
      <c r="NF2" s="54"/>
      <c r="NG2" s="54"/>
      <c r="NH2" s="54"/>
      <c r="NI2" s="54"/>
      <c r="NJ2" s="54"/>
      <c r="NK2" s="54"/>
      <c r="NL2" s="54"/>
      <c r="NM2" s="54"/>
      <c r="NN2" s="54"/>
      <c r="NO2" s="54"/>
      <c r="NP2" s="54"/>
      <c r="NQ2" s="54"/>
      <c r="NR2" s="54"/>
      <c r="NS2" s="54"/>
      <c r="NT2" s="54"/>
      <c r="NU2" s="54"/>
    </row>
    <row r="3" spans="1:386" s="3" customFormat="1" ht="30.75" customHeight="1">
      <c r="B3" s="6"/>
      <c r="C3" s="6"/>
      <c r="D3" s="6"/>
      <c r="E3" s="6"/>
      <c r="F3" s="6"/>
      <c r="G3" s="6"/>
      <c r="H3" s="6"/>
      <c r="I3" s="52">
        <v>2026</v>
      </c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P3" s="52">
        <v>2026</v>
      </c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21"/>
      <c r="BS3" s="52">
        <v>2026</v>
      </c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21"/>
      <c r="CY3" s="52">
        <v>2026</v>
      </c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21"/>
      <c r="ED3" s="52">
        <v>2026</v>
      </c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21"/>
      <c r="FJ3" s="52">
        <v>2026</v>
      </c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21"/>
      <c r="GO3" s="52">
        <v>2026</v>
      </c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U3" s="52">
        <v>2026</v>
      </c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JA3" s="52">
        <v>2026</v>
      </c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F3" s="52">
        <v>2026</v>
      </c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L3" s="52">
        <v>2026</v>
      </c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Q3" s="52">
        <v>2026</v>
      </c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</row>
    <row r="4" spans="1:386" ht="30" customHeight="1">
      <c r="B4" s="2"/>
      <c r="C4" s="2"/>
      <c r="D4" s="2"/>
      <c r="E4" s="2"/>
      <c r="F4" s="2"/>
      <c r="G4" s="2"/>
      <c r="H4" s="2"/>
      <c r="I4" s="5" t="str">
        <f>TEXT(WEEKDAY(DATE(CalendarYear,1,Janvier[[#Headers],[1]]),1),"jjj")</f>
        <v>jeu</v>
      </c>
      <c r="J4" s="5" t="str">
        <f>TEXT(WEEKDAY(DATE(CalendarYear,1,Janvier[[#Headers],[2]]),1),"jjj")</f>
        <v>ven</v>
      </c>
      <c r="K4" s="5" t="str">
        <f>TEXT(WEEKDAY(DATE(CalendarYear,1,Janvier[[#Headers],[3]]),1),"jjj")</f>
        <v>sam</v>
      </c>
      <c r="L4" s="5" t="str">
        <f>TEXT(WEEKDAY(DATE(CalendarYear,1,Janvier[[#Headers],[4]]),1),"jjj")</f>
        <v>dim</v>
      </c>
      <c r="M4" s="5" t="str">
        <f>TEXT(WEEKDAY(DATE(CalendarYear,1,Janvier[[#Headers],[5]]),1),"jjj")</f>
        <v>lun</v>
      </c>
      <c r="N4" s="5" t="str">
        <f>TEXT(WEEKDAY(DATE(CalendarYear,1,Janvier[[#Headers],[6]]),1),"jjj")</f>
        <v>mar</v>
      </c>
      <c r="O4" s="5" t="str">
        <f>TEXT(WEEKDAY(DATE(CalendarYear,1,Janvier[[#Headers],[7]]),1),"jjj")</f>
        <v>mer</v>
      </c>
      <c r="P4" s="5" t="str">
        <f>TEXT(WEEKDAY(DATE(CalendarYear,1,Janvier[[#Headers],[8]]),1),"jjj")</f>
        <v>jeu</v>
      </c>
      <c r="Q4" s="5" t="str">
        <f>TEXT(WEEKDAY(DATE(CalendarYear,1,Janvier[[#Headers],[9]]),1),"jjj")</f>
        <v>ven</v>
      </c>
      <c r="R4" s="5" t="str">
        <f>TEXT(WEEKDAY(DATE(CalendarYear,1,Janvier[[#Headers],[10]]),1),"jjj")</f>
        <v>sam</v>
      </c>
      <c r="S4" s="5" t="str">
        <f>TEXT(WEEKDAY(DATE(CalendarYear,1,Janvier[[#Headers],[11]]),1),"jjj")</f>
        <v>dim</v>
      </c>
      <c r="T4" s="5" t="str">
        <f>TEXT(WEEKDAY(DATE(CalendarYear,1,Janvier[[#Headers],[12]]),1),"jjj")</f>
        <v>lun</v>
      </c>
      <c r="U4" s="5" t="str">
        <f>TEXT(WEEKDAY(DATE(CalendarYear,1,Janvier[[#Headers],[13]]),1),"jjj")</f>
        <v>mar</v>
      </c>
      <c r="V4" s="5" t="str">
        <f>TEXT(WEEKDAY(DATE(CalendarYear,1,Janvier[[#Headers],[14]]),1),"jjj")</f>
        <v>mer</v>
      </c>
      <c r="W4" s="5" t="str">
        <f>TEXT(WEEKDAY(DATE(CalendarYear,1,Janvier[[#Headers],[15]]),1),"jjj")</f>
        <v>jeu</v>
      </c>
      <c r="X4" s="5" t="str">
        <f>TEXT(WEEKDAY(DATE(CalendarYear,1,Janvier[[#Headers],[16]]),1),"jjj")</f>
        <v>ven</v>
      </c>
      <c r="Y4" s="5" t="str">
        <f>TEXT(WEEKDAY(DATE(CalendarYear,1,Janvier[[#Headers],[17]]),1),"jjj")</f>
        <v>sam</v>
      </c>
      <c r="Z4" s="5" t="str">
        <f>TEXT(WEEKDAY(DATE(CalendarYear,1,Janvier[[#Headers],[18]]),1),"jjj")</f>
        <v>dim</v>
      </c>
      <c r="AA4" s="5" t="str">
        <f>TEXT(WEEKDAY(DATE(CalendarYear,1,Janvier[[#Headers],[19]]),1),"jjj")</f>
        <v>lun</v>
      </c>
      <c r="AB4" s="5" t="str">
        <f>TEXT(WEEKDAY(DATE(CalendarYear,1,Janvier[[#Headers],[20]]),1),"jjj")</f>
        <v>mar</v>
      </c>
      <c r="AC4" s="5" t="str">
        <f>TEXT(WEEKDAY(DATE(CalendarYear,1,Janvier[[#Headers],[21]]),1),"jjj")</f>
        <v>mer</v>
      </c>
      <c r="AD4" s="5" t="str">
        <f>TEXT(WEEKDAY(DATE(CalendarYear,1,Janvier[[#Headers],[22]]),1),"jjj")</f>
        <v>jeu</v>
      </c>
      <c r="AE4" s="5" t="str">
        <f>TEXT(WEEKDAY(DATE(CalendarYear,1,Janvier[[#Headers],[23]]),1),"jjj")</f>
        <v>ven</v>
      </c>
      <c r="AF4" s="5" t="str">
        <f>TEXT(WEEKDAY(DATE(CalendarYear,1,Janvier[[#Headers],[24]]),1),"jjj")</f>
        <v>sam</v>
      </c>
      <c r="AG4" s="5" t="str">
        <f>TEXT(WEEKDAY(DATE(CalendarYear,1,Janvier[[#Headers],[25]]),1),"jjj")</f>
        <v>dim</v>
      </c>
      <c r="AH4" s="5" t="str">
        <f>TEXT(WEEKDAY(DATE(CalendarYear,1,Janvier[[#Headers],[26]]),1),"jjj")</f>
        <v>lun</v>
      </c>
      <c r="AI4" s="5" t="str">
        <f>TEXT(WEEKDAY(DATE(CalendarYear,1,Janvier[[#Headers],[27]]),1),"jjj")</f>
        <v>mar</v>
      </c>
      <c r="AJ4" s="5" t="str">
        <f>TEXT(WEEKDAY(DATE(CalendarYear,1,Janvier[[#Headers],[28]]),1),"jjj")</f>
        <v>mer</v>
      </c>
      <c r="AK4" s="5" t="str">
        <f>TEXT(WEEKDAY(DATE(CalendarYear,1,Janvier[[#Headers],[29]]),1),"jjj")</f>
        <v>jeu</v>
      </c>
      <c r="AL4" s="5" t="str">
        <f>TEXT(WEEKDAY(DATE(CalendarYear,1,Janvier[[#Headers],[30]]),1),"jjj")</f>
        <v>ven</v>
      </c>
      <c r="AM4" s="5" t="str">
        <f>TEXT(WEEKDAY(DATE(CalendarYear,1,Janvier[[#Headers],[31]]),1),"jjj")</f>
        <v>sam</v>
      </c>
      <c r="AP4" s="5" t="str">
        <f t="shared" ref="AP4:BQ4" si="0">TEXT(WEEKDAY(DATE(CalendarYear,2,AP5),1),"jjj")</f>
        <v>dim</v>
      </c>
      <c r="AQ4" s="5" t="str">
        <f t="shared" si="0"/>
        <v>lun</v>
      </c>
      <c r="AR4" s="5" t="str">
        <f t="shared" si="0"/>
        <v>mar</v>
      </c>
      <c r="AS4" s="5" t="str">
        <f t="shared" si="0"/>
        <v>mer</v>
      </c>
      <c r="AT4" s="5" t="str">
        <f t="shared" si="0"/>
        <v>jeu</v>
      </c>
      <c r="AU4" s="5" t="str">
        <f t="shared" si="0"/>
        <v>ven</v>
      </c>
      <c r="AV4" s="5" t="str">
        <f t="shared" si="0"/>
        <v>sam</v>
      </c>
      <c r="AW4" s="5" t="str">
        <f t="shared" si="0"/>
        <v>dim</v>
      </c>
      <c r="AX4" s="5" t="str">
        <f t="shared" si="0"/>
        <v>lun</v>
      </c>
      <c r="AY4" s="5" t="str">
        <f t="shared" si="0"/>
        <v>mar</v>
      </c>
      <c r="AZ4" s="5" t="str">
        <f t="shared" si="0"/>
        <v>mer</v>
      </c>
      <c r="BA4" s="5" t="str">
        <f t="shared" si="0"/>
        <v>jeu</v>
      </c>
      <c r="BB4" s="5" t="str">
        <f t="shared" si="0"/>
        <v>ven</v>
      </c>
      <c r="BC4" s="5" t="str">
        <f t="shared" si="0"/>
        <v>sam</v>
      </c>
      <c r="BD4" s="5" t="str">
        <f t="shared" si="0"/>
        <v>dim</v>
      </c>
      <c r="BE4" s="5" t="str">
        <f t="shared" si="0"/>
        <v>lun</v>
      </c>
      <c r="BF4" s="5" t="str">
        <f t="shared" si="0"/>
        <v>mar</v>
      </c>
      <c r="BG4" s="5" t="str">
        <f t="shared" si="0"/>
        <v>mer</v>
      </c>
      <c r="BH4" s="5" t="str">
        <f t="shared" si="0"/>
        <v>jeu</v>
      </c>
      <c r="BI4" s="5" t="str">
        <f t="shared" si="0"/>
        <v>ven</v>
      </c>
      <c r="BJ4" s="5" t="str">
        <f t="shared" si="0"/>
        <v>sam</v>
      </c>
      <c r="BK4" s="5" t="str">
        <f t="shared" si="0"/>
        <v>dim</v>
      </c>
      <c r="BL4" s="5" t="str">
        <f t="shared" si="0"/>
        <v>lun</v>
      </c>
      <c r="BM4" s="5" t="str">
        <f t="shared" si="0"/>
        <v>mar</v>
      </c>
      <c r="BN4" s="5" t="str">
        <f t="shared" si="0"/>
        <v>mer</v>
      </c>
      <c r="BO4" s="5" t="str">
        <f t="shared" si="0"/>
        <v>jeu</v>
      </c>
      <c r="BP4" s="5" t="str">
        <f t="shared" si="0"/>
        <v>ven</v>
      </c>
      <c r="BQ4" s="5" t="str">
        <f t="shared" si="0"/>
        <v>sam</v>
      </c>
      <c r="BS4" s="5" t="str">
        <f t="shared" ref="BS4:CW4" si="1">TEXT(WEEKDAY(DATE(CalendarYear,2,BS5),1),"jjj")</f>
        <v>dim</v>
      </c>
      <c r="BT4" s="5" t="str">
        <f t="shared" si="1"/>
        <v>lun</v>
      </c>
      <c r="BU4" s="5" t="str">
        <f t="shared" si="1"/>
        <v>mar</v>
      </c>
      <c r="BV4" s="5" t="str">
        <f t="shared" si="1"/>
        <v>mer</v>
      </c>
      <c r="BW4" s="5" t="str">
        <f t="shared" si="1"/>
        <v>jeu</v>
      </c>
      <c r="BX4" s="5" t="str">
        <f t="shared" si="1"/>
        <v>ven</v>
      </c>
      <c r="BY4" s="5" t="str">
        <f t="shared" si="1"/>
        <v>sam</v>
      </c>
      <c r="BZ4" s="5" t="str">
        <f t="shared" si="1"/>
        <v>dim</v>
      </c>
      <c r="CA4" s="5" t="str">
        <f t="shared" si="1"/>
        <v>lun</v>
      </c>
      <c r="CB4" s="5" t="str">
        <f t="shared" si="1"/>
        <v>mar</v>
      </c>
      <c r="CC4" s="5" t="str">
        <f t="shared" si="1"/>
        <v>mer</v>
      </c>
      <c r="CD4" s="5" t="str">
        <f t="shared" si="1"/>
        <v>jeu</v>
      </c>
      <c r="CE4" s="5" t="str">
        <f t="shared" si="1"/>
        <v>ven</v>
      </c>
      <c r="CF4" s="5" t="str">
        <f t="shared" si="1"/>
        <v>sam</v>
      </c>
      <c r="CG4" s="5" t="str">
        <f t="shared" si="1"/>
        <v>dim</v>
      </c>
      <c r="CH4" s="5" t="str">
        <f t="shared" si="1"/>
        <v>lun</v>
      </c>
      <c r="CI4" s="5" t="str">
        <f t="shared" si="1"/>
        <v>mar</v>
      </c>
      <c r="CJ4" s="5" t="str">
        <f t="shared" si="1"/>
        <v>mer</v>
      </c>
      <c r="CK4" s="5" t="str">
        <f t="shared" si="1"/>
        <v>jeu</v>
      </c>
      <c r="CL4" s="5" t="str">
        <f t="shared" si="1"/>
        <v>ven</v>
      </c>
      <c r="CM4" s="5" t="str">
        <f t="shared" si="1"/>
        <v>sam</v>
      </c>
      <c r="CN4" s="5" t="str">
        <f t="shared" si="1"/>
        <v>dim</v>
      </c>
      <c r="CO4" s="5" t="str">
        <f t="shared" si="1"/>
        <v>lun</v>
      </c>
      <c r="CP4" s="5" t="str">
        <f t="shared" si="1"/>
        <v>mar</v>
      </c>
      <c r="CQ4" s="5" t="str">
        <f t="shared" si="1"/>
        <v>mer</v>
      </c>
      <c r="CR4" s="5" t="str">
        <f t="shared" si="1"/>
        <v>jeu</v>
      </c>
      <c r="CS4" s="5" t="str">
        <f t="shared" si="1"/>
        <v>ven</v>
      </c>
      <c r="CT4" s="5" t="str">
        <f t="shared" si="1"/>
        <v>sam</v>
      </c>
      <c r="CU4" s="5" t="str">
        <f t="shared" si="1"/>
        <v>dim</v>
      </c>
      <c r="CV4" s="5" t="str">
        <f t="shared" si="1"/>
        <v>lun</v>
      </c>
      <c r="CW4" s="5" t="str">
        <f t="shared" si="1"/>
        <v>mar</v>
      </c>
      <c r="CY4" s="5" t="str">
        <f t="shared" ref="CY4:EB4" si="2">TEXT(WEEKDAY(DATE(CalendarYear,4,CY5),1),"jjj")</f>
        <v>mer</v>
      </c>
      <c r="CZ4" s="5" t="str">
        <f t="shared" si="2"/>
        <v>jeu</v>
      </c>
      <c r="DA4" s="5" t="str">
        <f t="shared" si="2"/>
        <v>ven</v>
      </c>
      <c r="DB4" s="5" t="str">
        <f t="shared" si="2"/>
        <v>sam</v>
      </c>
      <c r="DC4" s="5" t="str">
        <f t="shared" si="2"/>
        <v>dim</v>
      </c>
      <c r="DD4" s="5" t="str">
        <f t="shared" si="2"/>
        <v>lun</v>
      </c>
      <c r="DE4" s="5" t="str">
        <f t="shared" si="2"/>
        <v>mar</v>
      </c>
      <c r="DF4" s="5" t="str">
        <f t="shared" si="2"/>
        <v>mer</v>
      </c>
      <c r="DG4" s="5" t="str">
        <f t="shared" si="2"/>
        <v>jeu</v>
      </c>
      <c r="DH4" s="5" t="str">
        <f t="shared" si="2"/>
        <v>ven</v>
      </c>
      <c r="DI4" s="5" t="str">
        <f t="shared" si="2"/>
        <v>sam</v>
      </c>
      <c r="DJ4" s="5" t="str">
        <f t="shared" si="2"/>
        <v>dim</v>
      </c>
      <c r="DK4" s="5" t="str">
        <f t="shared" si="2"/>
        <v>lun</v>
      </c>
      <c r="DL4" s="5" t="str">
        <f t="shared" si="2"/>
        <v>mar</v>
      </c>
      <c r="DM4" s="5" t="str">
        <f t="shared" si="2"/>
        <v>mer</v>
      </c>
      <c r="DN4" s="5" t="str">
        <f t="shared" si="2"/>
        <v>jeu</v>
      </c>
      <c r="DO4" s="5" t="str">
        <f t="shared" si="2"/>
        <v>ven</v>
      </c>
      <c r="DP4" s="5" t="str">
        <f t="shared" si="2"/>
        <v>sam</v>
      </c>
      <c r="DQ4" s="5" t="str">
        <f t="shared" si="2"/>
        <v>dim</v>
      </c>
      <c r="DR4" s="5" t="str">
        <f t="shared" si="2"/>
        <v>lun</v>
      </c>
      <c r="DS4" s="5" t="str">
        <f t="shared" si="2"/>
        <v>mar</v>
      </c>
      <c r="DT4" s="5" t="str">
        <f t="shared" si="2"/>
        <v>mer</v>
      </c>
      <c r="DU4" s="5" t="str">
        <f t="shared" si="2"/>
        <v>jeu</v>
      </c>
      <c r="DV4" s="5" t="str">
        <f t="shared" si="2"/>
        <v>ven</v>
      </c>
      <c r="DW4" s="5" t="str">
        <f t="shared" si="2"/>
        <v>sam</v>
      </c>
      <c r="DX4" s="5" t="str">
        <f t="shared" si="2"/>
        <v>dim</v>
      </c>
      <c r="DY4" s="5" t="str">
        <f t="shared" si="2"/>
        <v>lun</v>
      </c>
      <c r="DZ4" s="5" t="str">
        <f t="shared" si="2"/>
        <v>mar</v>
      </c>
      <c r="EA4" s="5" t="str">
        <f t="shared" si="2"/>
        <v>mer</v>
      </c>
      <c r="EB4" s="5" t="str">
        <f t="shared" si="2"/>
        <v>jeu</v>
      </c>
      <c r="ED4" s="5" t="str">
        <f t="shared" ref="ED4:FH4" si="3">TEXT(WEEKDAY(DATE(CalendarYear,5,ED5),1),"jjj")</f>
        <v>ven</v>
      </c>
      <c r="EE4" s="5" t="str">
        <f t="shared" si="3"/>
        <v>sam</v>
      </c>
      <c r="EF4" s="5" t="str">
        <f t="shared" si="3"/>
        <v>dim</v>
      </c>
      <c r="EG4" s="5" t="str">
        <f t="shared" si="3"/>
        <v>lun</v>
      </c>
      <c r="EH4" s="5" t="str">
        <f t="shared" si="3"/>
        <v>mar</v>
      </c>
      <c r="EI4" s="5" t="str">
        <f t="shared" si="3"/>
        <v>mer</v>
      </c>
      <c r="EJ4" s="5" t="str">
        <f t="shared" si="3"/>
        <v>jeu</v>
      </c>
      <c r="EK4" s="5" t="str">
        <f t="shared" si="3"/>
        <v>ven</v>
      </c>
      <c r="EL4" s="5" t="str">
        <f t="shared" si="3"/>
        <v>sam</v>
      </c>
      <c r="EM4" s="5" t="str">
        <f t="shared" si="3"/>
        <v>dim</v>
      </c>
      <c r="EN4" s="5" t="str">
        <f t="shared" si="3"/>
        <v>lun</v>
      </c>
      <c r="EO4" s="5" t="str">
        <f t="shared" si="3"/>
        <v>mar</v>
      </c>
      <c r="EP4" s="5" t="str">
        <f t="shared" si="3"/>
        <v>mer</v>
      </c>
      <c r="EQ4" s="5" t="str">
        <f t="shared" si="3"/>
        <v>jeu</v>
      </c>
      <c r="ER4" s="5" t="str">
        <f t="shared" si="3"/>
        <v>ven</v>
      </c>
      <c r="ES4" s="5" t="str">
        <f t="shared" si="3"/>
        <v>sam</v>
      </c>
      <c r="ET4" s="5" t="str">
        <f t="shared" si="3"/>
        <v>dim</v>
      </c>
      <c r="EU4" s="5" t="str">
        <f t="shared" si="3"/>
        <v>lun</v>
      </c>
      <c r="EV4" s="5" t="str">
        <f t="shared" si="3"/>
        <v>mar</v>
      </c>
      <c r="EW4" s="5" t="str">
        <f t="shared" si="3"/>
        <v>mer</v>
      </c>
      <c r="EX4" s="5" t="str">
        <f t="shared" si="3"/>
        <v>jeu</v>
      </c>
      <c r="EY4" s="5" t="str">
        <f t="shared" si="3"/>
        <v>ven</v>
      </c>
      <c r="EZ4" s="5" t="str">
        <f t="shared" si="3"/>
        <v>sam</v>
      </c>
      <c r="FA4" s="5" t="str">
        <f t="shared" si="3"/>
        <v>dim</v>
      </c>
      <c r="FB4" s="5" t="str">
        <f t="shared" si="3"/>
        <v>lun</v>
      </c>
      <c r="FC4" s="5" t="str">
        <f t="shared" si="3"/>
        <v>mar</v>
      </c>
      <c r="FD4" s="5" t="str">
        <f t="shared" si="3"/>
        <v>mer</v>
      </c>
      <c r="FE4" s="5" t="str">
        <f t="shared" si="3"/>
        <v>jeu</v>
      </c>
      <c r="FF4" s="5" t="str">
        <f t="shared" si="3"/>
        <v>ven</v>
      </c>
      <c r="FG4" s="5" t="str">
        <f t="shared" si="3"/>
        <v>sam</v>
      </c>
      <c r="FH4" s="5" t="str">
        <f t="shared" si="3"/>
        <v>dim</v>
      </c>
      <c r="FJ4" s="5" t="str">
        <f t="shared" ref="FJ4:GM4" si="4">TEXT(WEEKDAY(DATE(CalendarYear,6,FJ5),1),"jjj")</f>
        <v>lun</v>
      </c>
      <c r="FK4" s="5" t="str">
        <f t="shared" si="4"/>
        <v>mar</v>
      </c>
      <c r="FL4" s="5" t="str">
        <f t="shared" si="4"/>
        <v>mer</v>
      </c>
      <c r="FM4" s="5" t="str">
        <f t="shared" si="4"/>
        <v>jeu</v>
      </c>
      <c r="FN4" s="5" t="str">
        <f t="shared" si="4"/>
        <v>ven</v>
      </c>
      <c r="FO4" s="5" t="str">
        <f t="shared" si="4"/>
        <v>sam</v>
      </c>
      <c r="FP4" s="5" t="str">
        <f t="shared" si="4"/>
        <v>dim</v>
      </c>
      <c r="FQ4" s="5" t="str">
        <f t="shared" si="4"/>
        <v>lun</v>
      </c>
      <c r="FR4" s="5" t="str">
        <f t="shared" si="4"/>
        <v>mar</v>
      </c>
      <c r="FS4" s="5" t="str">
        <f t="shared" si="4"/>
        <v>mer</v>
      </c>
      <c r="FT4" s="5" t="str">
        <f t="shared" si="4"/>
        <v>jeu</v>
      </c>
      <c r="FU4" s="5" t="str">
        <f t="shared" si="4"/>
        <v>ven</v>
      </c>
      <c r="FV4" s="5" t="str">
        <f t="shared" si="4"/>
        <v>sam</v>
      </c>
      <c r="FW4" s="5" t="str">
        <f t="shared" si="4"/>
        <v>dim</v>
      </c>
      <c r="FX4" s="5" t="str">
        <f t="shared" si="4"/>
        <v>lun</v>
      </c>
      <c r="FY4" s="5" t="str">
        <f t="shared" si="4"/>
        <v>mar</v>
      </c>
      <c r="FZ4" s="5" t="str">
        <f t="shared" si="4"/>
        <v>mer</v>
      </c>
      <c r="GA4" s="5" t="str">
        <f t="shared" si="4"/>
        <v>jeu</v>
      </c>
      <c r="GB4" s="5" t="str">
        <f t="shared" si="4"/>
        <v>ven</v>
      </c>
      <c r="GC4" s="5" t="str">
        <f t="shared" si="4"/>
        <v>sam</v>
      </c>
      <c r="GD4" s="5" t="str">
        <f t="shared" si="4"/>
        <v>dim</v>
      </c>
      <c r="GE4" s="5" t="str">
        <f t="shared" si="4"/>
        <v>lun</v>
      </c>
      <c r="GF4" s="5" t="str">
        <f t="shared" si="4"/>
        <v>mar</v>
      </c>
      <c r="GG4" s="5" t="str">
        <f t="shared" si="4"/>
        <v>mer</v>
      </c>
      <c r="GH4" s="5" t="str">
        <f t="shared" si="4"/>
        <v>jeu</v>
      </c>
      <c r="GI4" s="5" t="str">
        <f t="shared" si="4"/>
        <v>ven</v>
      </c>
      <c r="GJ4" s="5" t="str">
        <f t="shared" si="4"/>
        <v>sam</v>
      </c>
      <c r="GK4" s="5" t="str">
        <f t="shared" si="4"/>
        <v>dim</v>
      </c>
      <c r="GL4" s="5" t="str">
        <f t="shared" si="4"/>
        <v>lun</v>
      </c>
      <c r="GM4" s="5" t="str">
        <f t="shared" si="4"/>
        <v>mar</v>
      </c>
      <c r="GN4" s="5"/>
      <c r="GO4" s="5" t="str">
        <f t="shared" ref="GO4:HS4" si="5">TEXT(WEEKDAY(DATE(CalendarYear,7,GO5),1),"jjj")</f>
        <v>mer</v>
      </c>
      <c r="GP4" s="5" t="str">
        <f t="shared" si="5"/>
        <v>jeu</v>
      </c>
      <c r="GQ4" s="5" t="str">
        <f t="shared" si="5"/>
        <v>ven</v>
      </c>
      <c r="GR4" s="5" t="str">
        <f t="shared" si="5"/>
        <v>sam</v>
      </c>
      <c r="GS4" s="5" t="str">
        <f t="shared" si="5"/>
        <v>dim</v>
      </c>
      <c r="GT4" s="5" t="str">
        <f t="shared" si="5"/>
        <v>lun</v>
      </c>
      <c r="GU4" s="5" t="str">
        <f t="shared" si="5"/>
        <v>mar</v>
      </c>
      <c r="GV4" s="5" t="str">
        <f t="shared" si="5"/>
        <v>mer</v>
      </c>
      <c r="GW4" s="5" t="str">
        <f t="shared" si="5"/>
        <v>jeu</v>
      </c>
      <c r="GX4" s="5" t="str">
        <f t="shared" si="5"/>
        <v>ven</v>
      </c>
      <c r="GY4" s="5" t="str">
        <f t="shared" si="5"/>
        <v>sam</v>
      </c>
      <c r="GZ4" s="5" t="str">
        <f t="shared" si="5"/>
        <v>dim</v>
      </c>
      <c r="HA4" s="5" t="str">
        <f t="shared" si="5"/>
        <v>lun</v>
      </c>
      <c r="HB4" s="5" t="str">
        <f t="shared" si="5"/>
        <v>mar</v>
      </c>
      <c r="HC4" s="5" t="str">
        <f t="shared" si="5"/>
        <v>mer</v>
      </c>
      <c r="HD4" s="5" t="str">
        <f t="shared" si="5"/>
        <v>jeu</v>
      </c>
      <c r="HE4" s="5" t="str">
        <f t="shared" si="5"/>
        <v>ven</v>
      </c>
      <c r="HF4" s="5" t="str">
        <f t="shared" si="5"/>
        <v>sam</v>
      </c>
      <c r="HG4" s="5" t="str">
        <f t="shared" si="5"/>
        <v>dim</v>
      </c>
      <c r="HH4" s="5" t="str">
        <f t="shared" si="5"/>
        <v>lun</v>
      </c>
      <c r="HI4" s="5" t="str">
        <f t="shared" si="5"/>
        <v>mar</v>
      </c>
      <c r="HJ4" s="5" t="str">
        <f t="shared" si="5"/>
        <v>mer</v>
      </c>
      <c r="HK4" s="5" t="str">
        <f t="shared" si="5"/>
        <v>jeu</v>
      </c>
      <c r="HL4" s="5" t="str">
        <f t="shared" si="5"/>
        <v>ven</v>
      </c>
      <c r="HM4" s="5" t="str">
        <f t="shared" si="5"/>
        <v>sam</v>
      </c>
      <c r="HN4" s="5" t="str">
        <f t="shared" si="5"/>
        <v>dim</v>
      </c>
      <c r="HO4" s="5" t="str">
        <f t="shared" si="5"/>
        <v>lun</v>
      </c>
      <c r="HP4" s="5" t="str">
        <f t="shared" si="5"/>
        <v>mar</v>
      </c>
      <c r="HQ4" s="5" t="str">
        <f t="shared" si="5"/>
        <v>mer</v>
      </c>
      <c r="HR4" s="5" t="str">
        <f t="shared" si="5"/>
        <v>jeu</v>
      </c>
      <c r="HS4" s="5" t="str">
        <f t="shared" si="5"/>
        <v>ven</v>
      </c>
      <c r="HU4" s="5" t="str">
        <f t="shared" ref="HU4:IY4" si="6">TEXT(WEEKDAY(DATE(CalendarYear,8,HU5),1),"jjj")</f>
        <v>sam</v>
      </c>
      <c r="HV4" s="5" t="str">
        <f t="shared" si="6"/>
        <v>dim</v>
      </c>
      <c r="HW4" s="5" t="str">
        <f t="shared" si="6"/>
        <v>lun</v>
      </c>
      <c r="HX4" s="5" t="str">
        <f t="shared" si="6"/>
        <v>mar</v>
      </c>
      <c r="HY4" s="5" t="str">
        <f t="shared" si="6"/>
        <v>mer</v>
      </c>
      <c r="HZ4" s="5" t="str">
        <f t="shared" si="6"/>
        <v>jeu</v>
      </c>
      <c r="IA4" s="5" t="str">
        <f t="shared" si="6"/>
        <v>ven</v>
      </c>
      <c r="IB4" s="5" t="str">
        <f t="shared" si="6"/>
        <v>sam</v>
      </c>
      <c r="IC4" s="5" t="str">
        <f t="shared" si="6"/>
        <v>dim</v>
      </c>
      <c r="ID4" s="5" t="str">
        <f t="shared" si="6"/>
        <v>lun</v>
      </c>
      <c r="IE4" s="5" t="str">
        <f t="shared" si="6"/>
        <v>mar</v>
      </c>
      <c r="IF4" s="5" t="str">
        <f t="shared" si="6"/>
        <v>mer</v>
      </c>
      <c r="IG4" s="5" t="str">
        <f t="shared" si="6"/>
        <v>jeu</v>
      </c>
      <c r="IH4" s="5" t="str">
        <f t="shared" si="6"/>
        <v>ven</v>
      </c>
      <c r="II4" s="5" t="str">
        <f t="shared" si="6"/>
        <v>sam</v>
      </c>
      <c r="IJ4" s="5" t="str">
        <f t="shared" si="6"/>
        <v>dim</v>
      </c>
      <c r="IK4" s="5" t="str">
        <f t="shared" si="6"/>
        <v>lun</v>
      </c>
      <c r="IL4" s="5" t="str">
        <f t="shared" si="6"/>
        <v>mar</v>
      </c>
      <c r="IM4" s="5" t="str">
        <f t="shared" si="6"/>
        <v>mer</v>
      </c>
      <c r="IN4" s="5" t="str">
        <f t="shared" si="6"/>
        <v>jeu</v>
      </c>
      <c r="IO4" s="5" t="str">
        <f t="shared" si="6"/>
        <v>ven</v>
      </c>
      <c r="IP4" s="5" t="str">
        <f t="shared" si="6"/>
        <v>sam</v>
      </c>
      <c r="IQ4" s="5" t="str">
        <f t="shared" si="6"/>
        <v>dim</v>
      </c>
      <c r="IR4" s="5" t="str">
        <f t="shared" si="6"/>
        <v>lun</v>
      </c>
      <c r="IS4" s="5" t="str">
        <f t="shared" si="6"/>
        <v>mar</v>
      </c>
      <c r="IT4" s="5" t="str">
        <f t="shared" si="6"/>
        <v>mer</v>
      </c>
      <c r="IU4" s="5" t="str">
        <f t="shared" si="6"/>
        <v>jeu</v>
      </c>
      <c r="IV4" s="5" t="str">
        <f t="shared" si="6"/>
        <v>ven</v>
      </c>
      <c r="IW4" s="5" t="str">
        <f t="shared" si="6"/>
        <v>sam</v>
      </c>
      <c r="IX4" s="5" t="str">
        <f t="shared" si="6"/>
        <v>dim</v>
      </c>
      <c r="IY4" s="5" t="str">
        <f t="shared" si="6"/>
        <v>lun</v>
      </c>
      <c r="JA4" s="5" t="str">
        <f t="shared" ref="JA4:KD4" si="7">TEXT(WEEKDAY(DATE(CalendarYear,9,JA5),1),"jjj")</f>
        <v>mar</v>
      </c>
      <c r="JB4" s="5" t="str">
        <f t="shared" si="7"/>
        <v>mer</v>
      </c>
      <c r="JC4" s="5" t="str">
        <f t="shared" si="7"/>
        <v>jeu</v>
      </c>
      <c r="JD4" s="5" t="str">
        <f t="shared" si="7"/>
        <v>ven</v>
      </c>
      <c r="JE4" s="5" t="str">
        <f t="shared" si="7"/>
        <v>sam</v>
      </c>
      <c r="JF4" s="5" t="str">
        <f t="shared" si="7"/>
        <v>dim</v>
      </c>
      <c r="JG4" s="5" t="str">
        <f t="shared" si="7"/>
        <v>lun</v>
      </c>
      <c r="JH4" s="5" t="str">
        <f t="shared" si="7"/>
        <v>mar</v>
      </c>
      <c r="JI4" s="5" t="str">
        <f t="shared" si="7"/>
        <v>mer</v>
      </c>
      <c r="JJ4" s="5" t="str">
        <f t="shared" si="7"/>
        <v>jeu</v>
      </c>
      <c r="JK4" s="5" t="str">
        <f t="shared" si="7"/>
        <v>ven</v>
      </c>
      <c r="JL4" s="5" t="str">
        <f t="shared" si="7"/>
        <v>sam</v>
      </c>
      <c r="JM4" s="5" t="str">
        <f t="shared" si="7"/>
        <v>dim</v>
      </c>
      <c r="JN4" s="5" t="str">
        <f t="shared" si="7"/>
        <v>lun</v>
      </c>
      <c r="JO4" s="5" t="str">
        <f t="shared" si="7"/>
        <v>mar</v>
      </c>
      <c r="JP4" s="5" t="str">
        <f t="shared" si="7"/>
        <v>mer</v>
      </c>
      <c r="JQ4" s="5" t="str">
        <f t="shared" si="7"/>
        <v>jeu</v>
      </c>
      <c r="JR4" s="5" t="str">
        <f t="shared" si="7"/>
        <v>ven</v>
      </c>
      <c r="JS4" s="5" t="str">
        <f t="shared" si="7"/>
        <v>sam</v>
      </c>
      <c r="JT4" s="5" t="str">
        <f t="shared" si="7"/>
        <v>dim</v>
      </c>
      <c r="JU4" s="5" t="str">
        <f t="shared" si="7"/>
        <v>lun</v>
      </c>
      <c r="JV4" s="5" t="str">
        <f t="shared" si="7"/>
        <v>mar</v>
      </c>
      <c r="JW4" s="5" t="str">
        <f t="shared" si="7"/>
        <v>mer</v>
      </c>
      <c r="JX4" s="5" t="str">
        <f t="shared" si="7"/>
        <v>jeu</v>
      </c>
      <c r="JY4" s="5" t="str">
        <f t="shared" si="7"/>
        <v>ven</v>
      </c>
      <c r="JZ4" s="5" t="str">
        <f t="shared" si="7"/>
        <v>sam</v>
      </c>
      <c r="KA4" s="5" t="str">
        <f t="shared" si="7"/>
        <v>dim</v>
      </c>
      <c r="KB4" s="5" t="str">
        <f t="shared" si="7"/>
        <v>lun</v>
      </c>
      <c r="KC4" s="5" t="str">
        <f t="shared" si="7"/>
        <v>mar</v>
      </c>
      <c r="KD4" s="5" t="str">
        <f t="shared" si="7"/>
        <v>mer</v>
      </c>
      <c r="KF4" s="5" t="str">
        <f t="shared" ref="KF4:LJ4" si="8">TEXT(WEEKDAY(DATE(CalendarYear,10,KF5),1),"jjj")</f>
        <v>jeu</v>
      </c>
      <c r="KG4" s="5" t="str">
        <f t="shared" si="8"/>
        <v>ven</v>
      </c>
      <c r="KH4" s="5" t="str">
        <f t="shared" si="8"/>
        <v>sam</v>
      </c>
      <c r="KI4" s="5" t="str">
        <f t="shared" si="8"/>
        <v>dim</v>
      </c>
      <c r="KJ4" s="5" t="str">
        <f t="shared" si="8"/>
        <v>lun</v>
      </c>
      <c r="KK4" s="5" t="str">
        <f t="shared" si="8"/>
        <v>mar</v>
      </c>
      <c r="KL4" s="5" t="str">
        <f t="shared" si="8"/>
        <v>mer</v>
      </c>
      <c r="KM4" s="5" t="str">
        <f t="shared" si="8"/>
        <v>jeu</v>
      </c>
      <c r="KN4" s="5" t="str">
        <f t="shared" si="8"/>
        <v>ven</v>
      </c>
      <c r="KO4" s="5" t="str">
        <f t="shared" si="8"/>
        <v>sam</v>
      </c>
      <c r="KP4" s="5" t="str">
        <f t="shared" si="8"/>
        <v>dim</v>
      </c>
      <c r="KQ4" s="5" t="str">
        <f t="shared" si="8"/>
        <v>lun</v>
      </c>
      <c r="KR4" s="5" t="str">
        <f t="shared" si="8"/>
        <v>mar</v>
      </c>
      <c r="KS4" s="5" t="str">
        <f t="shared" si="8"/>
        <v>mer</v>
      </c>
      <c r="KT4" s="5" t="str">
        <f t="shared" si="8"/>
        <v>jeu</v>
      </c>
      <c r="KU4" s="5" t="str">
        <f t="shared" si="8"/>
        <v>ven</v>
      </c>
      <c r="KV4" s="5" t="str">
        <f t="shared" si="8"/>
        <v>sam</v>
      </c>
      <c r="KW4" s="5" t="str">
        <f t="shared" si="8"/>
        <v>dim</v>
      </c>
      <c r="KX4" s="5" t="str">
        <f t="shared" si="8"/>
        <v>lun</v>
      </c>
      <c r="KY4" s="5" t="str">
        <f t="shared" si="8"/>
        <v>mar</v>
      </c>
      <c r="KZ4" s="5" t="str">
        <f t="shared" si="8"/>
        <v>mer</v>
      </c>
      <c r="LA4" s="5" t="str">
        <f t="shared" si="8"/>
        <v>jeu</v>
      </c>
      <c r="LB4" s="5" t="str">
        <f t="shared" si="8"/>
        <v>ven</v>
      </c>
      <c r="LC4" s="5" t="str">
        <f t="shared" si="8"/>
        <v>sam</v>
      </c>
      <c r="LD4" s="5" t="str">
        <f t="shared" si="8"/>
        <v>dim</v>
      </c>
      <c r="LE4" s="5" t="str">
        <f t="shared" si="8"/>
        <v>lun</v>
      </c>
      <c r="LF4" s="5" t="str">
        <f t="shared" si="8"/>
        <v>mar</v>
      </c>
      <c r="LG4" s="5" t="str">
        <f t="shared" si="8"/>
        <v>mer</v>
      </c>
      <c r="LH4" s="5" t="str">
        <f t="shared" si="8"/>
        <v>jeu</v>
      </c>
      <c r="LI4" s="5" t="str">
        <f t="shared" si="8"/>
        <v>ven</v>
      </c>
      <c r="LJ4" s="5" t="str">
        <f t="shared" si="8"/>
        <v>sam</v>
      </c>
      <c r="LL4" s="5" t="str">
        <f t="shared" ref="LL4:MO4" si="9">TEXT(WEEKDAY(DATE(CalendarYear,11,LL5),1),"jjj")</f>
        <v>dim</v>
      </c>
      <c r="LM4" s="5" t="str">
        <f t="shared" si="9"/>
        <v>lun</v>
      </c>
      <c r="LN4" s="5" t="str">
        <f t="shared" si="9"/>
        <v>mar</v>
      </c>
      <c r="LO4" s="5" t="str">
        <f t="shared" si="9"/>
        <v>mer</v>
      </c>
      <c r="LP4" s="5" t="str">
        <f t="shared" si="9"/>
        <v>jeu</v>
      </c>
      <c r="LQ4" s="5" t="str">
        <f t="shared" si="9"/>
        <v>ven</v>
      </c>
      <c r="LR4" s="5" t="str">
        <f t="shared" si="9"/>
        <v>sam</v>
      </c>
      <c r="LS4" s="5" t="str">
        <f t="shared" si="9"/>
        <v>dim</v>
      </c>
      <c r="LT4" s="5" t="str">
        <f t="shared" si="9"/>
        <v>lun</v>
      </c>
      <c r="LU4" s="5" t="str">
        <f t="shared" si="9"/>
        <v>mar</v>
      </c>
      <c r="LV4" s="5" t="str">
        <f t="shared" si="9"/>
        <v>mer</v>
      </c>
      <c r="LW4" s="5" t="str">
        <f t="shared" si="9"/>
        <v>jeu</v>
      </c>
      <c r="LX4" s="5" t="str">
        <f t="shared" si="9"/>
        <v>ven</v>
      </c>
      <c r="LY4" s="5" t="str">
        <f t="shared" si="9"/>
        <v>sam</v>
      </c>
      <c r="LZ4" s="5" t="str">
        <f t="shared" si="9"/>
        <v>dim</v>
      </c>
      <c r="MA4" s="5" t="str">
        <f t="shared" si="9"/>
        <v>lun</v>
      </c>
      <c r="MB4" s="5" t="str">
        <f t="shared" si="9"/>
        <v>mar</v>
      </c>
      <c r="MC4" s="5" t="str">
        <f t="shared" si="9"/>
        <v>mer</v>
      </c>
      <c r="MD4" s="5" t="str">
        <f t="shared" si="9"/>
        <v>jeu</v>
      </c>
      <c r="ME4" s="5" t="str">
        <f t="shared" si="9"/>
        <v>ven</v>
      </c>
      <c r="MF4" s="5" t="str">
        <f t="shared" si="9"/>
        <v>sam</v>
      </c>
      <c r="MG4" s="5" t="str">
        <f t="shared" si="9"/>
        <v>dim</v>
      </c>
      <c r="MH4" s="5" t="str">
        <f t="shared" si="9"/>
        <v>lun</v>
      </c>
      <c r="MI4" s="5" t="str">
        <f t="shared" si="9"/>
        <v>mar</v>
      </c>
      <c r="MJ4" s="5" t="str">
        <f t="shared" si="9"/>
        <v>mer</v>
      </c>
      <c r="MK4" s="5" t="str">
        <f t="shared" si="9"/>
        <v>jeu</v>
      </c>
      <c r="ML4" s="5" t="str">
        <f t="shared" si="9"/>
        <v>ven</v>
      </c>
      <c r="MM4" s="5" t="str">
        <f t="shared" si="9"/>
        <v>sam</v>
      </c>
      <c r="MN4" s="5" t="str">
        <f t="shared" si="9"/>
        <v>dim</v>
      </c>
      <c r="MO4" s="5" t="str">
        <f t="shared" si="9"/>
        <v>lun</v>
      </c>
      <c r="MQ4" s="5" t="str">
        <f t="shared" ref="MQ4:NU4" si="10">TEXT(WEEKDAY(DATE(CalendarYear,12,MQ5),1),"jjj")</f>
        <v>mar</v>
      </c>
      <c r="MR4" s="5" t="str">
        <f t="shared" si="10"/>
        <v>mer</v>
      </c>
      <c r="MS4" s="5" t="str">
        <f t="shared" si="10"/>
        <v>jeu</v>
      </c>
      <c r="MT4" s="5" t="str">
        <f t="shared" si="10"/>
        <v>ven</v>
      </c>
      <c r="MU4" s="5" t="str">
        <f t="shared" si="10"/>
        <v>sam</v>
      </c>
      <c r="MV4" s="5" t="str">
        <f t="shared" si="10"/>
        <v>dim</v>
      </c>
      <c r="MW4" s="5" t="str">
        <f t="shared" si="10"/>
        <v>lun</v>
      </c>
      <c r="MX4" s="5" t="str">
        <f t="shared" si="10"/>
        <v>mar</v>
      </c>
      <c r="MY4" s="5" t="str">
        <f t="shared" si="10"/>
        <v>mer</v>
      </c>
      <c r="MZ4" s="5" t="str">
        <f t="shared" si="10"/>
        <v>jeu</v>
      </c>
      <c r="NA4" s="5" t="str">
        <f t="shared" si="10"/>
        <v>ven</v>
      </c>
      <c r="NB4" s="5" t="str">
        <f t="shared" si="10"/>
        <v>sam</v>
      </c>
      <c r="NC4" s="5" t="str">
        <f t="shared" si="10"/>
        <v>dim</v>
      </c>
      <c r="ND4" s="5" t="str">
        <f t="shared" si="10"/>
        <v>lun</v>
      </c>
      <c r="NE4" s="5" t="str">
        <f t="shared" si="10"/>
        <v>mar</v>
      </c>
      <c r="NF4" s="5" t="str">
        <f t="shared" si="10"/>
        <v>mer</v>
      </c>
      <c r="NG4" s="5" t="str">
        <f t="shared" si="10"/>
        <v>jeu</v>
      </c>
      <c r="NH4" s="5" t="str">
        <f t="shared" si="10"/>
        <v>ven</v>
      </c>
      <c r="NI4" s="5" t="str">
        <f t="shared" si="10"/>
        <v>sam</v>
      </c>
      <c r="NJ4" s="5" t="str">
        <f t="shared" si="10"/>
        <v>dim</v>
      </c>
      <c r="NK4" s="5" t="str">
        <f t="shared" si="10"/>
        <v>lun</v>
      </c>
      <c r="NL4" s="5" t="str">
        <f t="shared" si="10"/>
        <v>mar</v>
      </c>
      <c r="NM4" s="5" t="str">
        <f t="shared" si="10"/>
        <v>mer</v>
      </c>
      <c r="NN4" s="5" t="str">
        <f t="shared" si="10"/>
        <v>jeu</v>
      </c>
      <c r="NO4" s="5" t="str">
        <f t="shared" si="10"/>
        <v>ven</v>
      </c>
      <c r="NP4" s="5" t="str">
        <f t="shared" si="10"/>
        <v>sam</v>
      </c>
      <c r="NQ4" s="5" t="str">
        <f t="shared" si="10"/>
        <v>dim</v>
      </c>
      <c r="NR4" s="5" t="str">
        <f t="shared" si="10"/>
        <v>lun</v>
      </c>
      <c r="NS4" s="5" t="str">
        <f t="shared" si="10"/>
        <v>mar</v>
      </c>
      <c r="NT4" s="5" t="str">
        <f t="shared" si="10"/>
        <v>mer</v>
      </c>
      <c r="NU4" s="5" t="str">
        <f t="shared" si="10"/>
        <v>jeu</v>
      </c>
    </row>
    <row r="5" spans="1:386" ht="30" customHeight="1" thickBot="1">
      <c r="A5" s="1" t="s">
        <v>19</v>
      </c>
      <c r="B5" s="1" t="s">
        <v>1</v>
      </c>
      <c r="C5" s="1" t="s">
        <v>20</v>
      </c>
      <c r="D5" s="1" t="s">
        <v>2</v>
      </c>
      <c r="E5" s="1" t="s">
        <v>21</v>
      </c>
      <c r="F5" s="1" t="s">
        <v>22</v>
      </c>
      <c r="G5" s="1" t="s">
        <v>3</v>
      </c>
      <c r="H5" s="1" t="s">
        <v>4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  <c r="AE5" s="1" t="s">
        <v>45</v>
      </c>
      <c r="AF5" s="1" t="s">
        <v>46</v>
      </c>
      <c r="AG5" s="1" t="s">
        <v>47</v>
      </c>
      <c r="AH5" s="1" t="s">
        <v>48</v>
      </c>
      <c r="AI5" s="1" t="s">
        <v>49</v>
      </c>
      <c r="AJ5" s="1" t="s">
        <v>50</v>
      </c>
      <c r="AK5" s="1" t="s">
        <v>51</v>
      </c>
      <c r="AL5" s="1" t="s">
        <v>52</v>
      </c>
      <c r="AM5" s="1" t="s">
        <v>53</v>
      </c>
      <c r="AN5" s="1" t="s">
        <v>54</v>
      </c>
      <c r="AP5" s="16" t="s">
        <v>23</v>
      </c>
      <c r="AQ5" s="16" t="s">
        <v>24</v>
      </c>
      <c r="AR5" s="16" t="s">
        <v>25</v>
      </c>
      <c r="AS5" s="16" t="s">
        <v>26</v>
      </c>
      <c r="AT5" s="16" t="s">
        <v>27</v>
      </c>
      <c r="AU5" s="16" t="s">
        <v>28</v>
      </c>
      <c r="AV5" s="16" t="s">
        <v>29</v>
      </c>
      <c r="AW5" s="16" t="s">
        <v>30</v>
      </c>
      <c r="AX5" s="16" t="s">
        <v>31</v>
      </c>
      <c r="AY5" s="16" t="s">
        <v>32</v>
      </c>
      <c r="AZ5" s="16" t="s">
        <v>33</v>
      </c>
      <c r="BA5" s="16" t="s">
        <v>34</v>
      </c>
      <c r="BB5" s="16" t="s">
        <v>35</v>
      </c>
      <c r="BC5" s="16" t="s">
        <v>36</v>
      </c>
      <c r="BD5" s="16" t="s">
        <v>37</v>
      </c>
      <c r="BE5" s="16" t="s">
        <v>38</v>
      </c>
      <c r="BF5" s="16" t="s">
        <v>39</v>
      </c>
      <c r="BG5" s="16" t="s">
        <v>40</v>
      </c>
      <c r="BH5" s="16" t="s">
        <v>41</v>
      </c>
      <c r="BI5" s="16" t="s">
        <v>42</v>
      </c>
      <c r="BJ5" s="16" t="s">
        <v>43</v>
      </c>
      <c r="BK5" s="16" t="s">
        <v>44</v>
      </c>
      <c r="BL5" s="16" t="s">
        <v>45</v>
      </c>
      <c r="BM5" s="16" t="s">
        <v>46</v>
      </c>
      <c r="BN5" s="16" t="s">
        <v>47</v>
      </c>
      <c r="BO5" s="16" t="s">
        <v>48</v>
      </c>
      <c r="BP5" s="16" t="s">
        <v>49</v>
      </c>
      <c r="BQ5" s="16" t="s">
        <v>50</v>
      </c>
      <c r="BR5" s="1" t="s">
        <v>54</v>
      </c>
      <c r="BS5" s="16" t="s">
        <v>23</v>
      </c>
      <c r="BT5" s="16" t="s">
        <v>24</v>
      </c>
      <c r="BU5" s="16" t="s">
        <v>25</v>
      </c>
      <c r="BV5" s="16" t="s">
        <v>26</v>
      </c>
      <c r="BW5" s="16" t="s">
        <v>27</v>
      </c>
      <c r="BX5" s="16" t="s">
        <v>28</v>
      </c>
      <c r="BY5" s="16" t="s">
        <v>29</v>
      </c>
      <c r="BZ5" s="16" t="s">
        <v>30</v>
      </c>
      <c r="CA5" s="16" t="s">
        <v>31</v>
      </c>
      <c r="CB5" s="16" t="s">
        <v>32</v>
      </c>
      <c r="CC5" s="16" t="s">
        <v>33</v>
      </c>
      <c r="CD5" s="16" t="s">
        <v>34</v>
      </c>
      <c r="CE5" s="16" t="s">
        <v>35</v>
      </c>
      <c r="CF5" s="16" t="s">
        <v>36</v>
      </c>
      <c r="CG5" s="16" t="s">
        <v>37</v>
      </c>
      <c r="CH5" s="16" t="s">
        <v>38</v>
      </c>
      <c r="CI5" s="16" t="s">
        <v>39</v>
      </c>
      <c r="CJ5" s="16" t="s">
        <v>40</v>
      </c>
      <c r="CK5" s="16" t="s">
        <v>41</v>
      </c>
      <c r="CL5" s="16" t="s">
        <v>42</v>
      </c>
      <c r="CM5" s="16" t="s">
        <v>43</v>
      </c>
      <c r="CN5" s="16" t="s">
        <v>44</v>
      </c>
      <c r="CO5" s="16" t="s">
        <v>45</v>
      </c>
      <c r="CP5" s="16" t="s">
        <v>46</v>
      </c>
      <c r="CQ5" s="16" t="s">
        <v>47</v>
      </c>
      <c r="CR5" s="16" t="s">
        <v>48</v>
      </c>
      <c r="CS5" s="16" t="s">
        <v>49</v>
      </c>
      <c r="CT5" s="16" t="s">
        <v>50</v>
      </c>
      <c r="CU5" s="16" t="s">
        <v>51</v>
      </c>
      <c r="CV5" s="16" t="s">
        <v>52</v>
      </c>
      <c r="CW5" s="16" t="s">
        <v>53</v>
      </c>
      <c r="CX5" s="1" t="s">
        <v>54</v>
      </c>
      <c r="CY5" s="16" t="s">
        <v>23</v>
      </c>
      <c r="CZ5" s="16" t="s">
        <v>24</v>
      </c>
      <c r="DA5" s="16" t="s">
        <v>25</v>
      </c>
      <c r="DB5" s="16" t="s">
        <v>26</v>
      </c>
      <c r="DC5" s="16" t="s">
        <v>27</v>
      </c>
      <c r="DD5" s="16" t="s">
        <v>28</v>
      </c>
      <c r="DE5" s="16" t="s">
        <v>29</v>
      </c>
      <c r="DF5" s="16" t="s">
        <v>30</v>
      </c>
      <c r="DG5" s="16" t="s">
        <v>31</v>
      </c>
      <c r="DH5" s="16" t="s">
        <v>32</v>
      </c>
      <c r="DI5" s="16" t="s">
        <v>33</v>
      </c>
      <c r="DJ5" s="16" t="s">
        <v>34</v>
      </c>
      <c r="DK5" s="16" t="s">
        <v>35</v>
      </c>
      <c r="DL5" s="16" t="s">
        <v>36</v>
      </c>
      <c r="DM5" s="16" t="s">
        <v>37</v>
      </c>
      <c r="DN5" s="16" t="s">
        <v>38</v>
      </c>
      <c r="DO5" s="16" t="s">
        <v>39</v>
      </c>
      <c r="DP5" s="16" t="s">
        <v>40</v>
      </c>
      <c r="DQ5" s="16" t="s">
        <v>41</v>
      </c>
      <c r="DR5" s="16" t="s">
        <v>42</v>
      </c>
      <c r="DS5" s="16" t="s">
        <v>43</v>
      </c>
      <c r="DT5" s="16" t="s">
        <v>44</v>
      </c>
      <c r="DU5" s="16" t="s">
        <v>45</v>
      </c>
      <c r="DV5" s="16" t="s">
        <v>46</v>
      </c>
      <c r="DW5" s="16" t="s">
        <v>47</v>
      </c>
      <c r="DX5" s="16" t="s">
        <v>48</v>
      </c>
      <c r="DY5" s="16" t="s">
        <v>49</v>
      </c>
      <c r="DZ5" s="16" t="s">
        <v>50</v>
      </c>
      <c r="EA5" s="16" t="s">
        <v>51</v>
      </c>
      <c r="EB5" s="16" t="s">
        <v>52</v>
      </c>
      <c r="EC5" s="1" t="s">
        <v>54</v>
      </c>
      <c r="ED5" s="16" t="s">
        <v>23</v>
      </c>
      <c r="EE5" s="16" t="s">
        <v>24</v>
      </c>
      <c r="EF5" s="16" t="s">
        <v>25</v>
      </c>
      <c r="EG5" s="16" t="s">
        <v>26</v>
      </c>
      <c r="EH5" s="16" t="s">
        <v>27</v>
      </c>
      <c r="EI5" s="16" t="s">
        <v>28</v>
      </c>
      <c r="EJ5" s="16" t="s">
        <v>29</v>
      </c>
      <c r="EK5" s="16" t="s">
        <v>30</v>
      </c>
      <c r="EL5" s="16" t="s">
        <v>31</v>
      </c>
      <c r="EM5" s="16" t="s">
        <v>32</v>
      </c>
      <c r="EN5" s="16" t="s">
        <v>33</v>
      </c>
      <c r="EO5" s="16" t="s">
        <v>34</v>
      </c>
      <c r="EP5" s="16" t="s">
        <v>35</v>
      </c>
      <c r="EQ5" s="16" t="s">
        <v>36</v>
      </c>
      <c r="ER5" s="16" t="s">
        <v>37</v>
      </c>
      <c r="ES5" s="16" t="s">
        <v>38</v>
      </c>
      <c r="ET5" s="16" t="s">
        <v>39</v>
      </c>
      <c r="EU5" s="16" t="s">
        <v>40</v>
      </c>
      <c r="EV5" s="16" t="s">
        <v>41</v>
      </c>
      <c r="EW5" s="16" t="s">
        <v>42</v>
      </c>
      <c r="EX5" s="16" t="s">
        <v>43</v>
      </c>
      <c r="EY5" s="16" t="s">
        <v>44</v>
      </c>
      <c r="EZ5" s="16" t="s">
        <v>45</v>
      </c>
      <c r="FA5" s="16" t="s">
        <v>46</v>
      </c>
      <c r="FB5" s="16" t="s">
        <v>47</v>
      </c>
      <c r="FC5" s="16" t="s">
        <v>48</v>
      </c>
      <c r="FD5" s="16" t="s">
        <v>49</v>
      </c>
      <c r="FE5" s="16" t="s">
        <v>50</v>
      </c>
      <c r="FF5" s="16" t="s">
        <v>51</v>
      </c>
      <c r="FG5" s="16" t="s">
        <v>52</v>
      </c>
      <c r="FH5" s="16" t="s">
        <v>53</v>
      </c>
      <c r="FI5" s="1" t="s">
        <v>54</v>
      </c>
      <c r="FJ5" s="16" t="s">
        <v>23</v>
      </c>
      <c r="FK5" s="16" t="s">
        <v>24</v>
      </c>
      <c r="FL5" s="16" t="s">
        <v>25</v>
      </c>
      <c r="FM5" s="16" t="s">
        <v>26</v>
      </c>
      <c r="FN5" s="16" t="s">
        <v>27</v>
      </c>
      <c r="FO5" s="16" t="s">
        <v>28</v>
      </c>
      <c r="FP5" s="16" t="s">
        <v>29</v>
      </c>
      <c r="FQ5" s="16" t="s">
        <v>30</v>
      </c>
      <c r="FR5" s="16" t="s">
        <v>31</v>
      </c>
      <c r="FS5" s="16" t="s">
        <v>32</v>
      </c>
      <c r="FT5" s="16" t="s">
        <v>33</v>
      </c>
      <c r="FU5" s="16" t="s">
        <v>34</v>
      </c>
      <c r="FV5" s="16" t="s">
        <v>35</v>
      </c>
      <c r="FW5" s="16" t="s">
        <v>36</v>
      </c>
      <c r="FX5" s="16" t="s">
        <v>37</v>
      </c>
      <c r="FY5" s="16" t="s">
        <v>38</v>
      </c>
      <c r="FZ5" s="16" t="s">
        <v>39</v>
      </c>
      <c r="GA5" s="16" t="s">
        <v>40</v>
      </c>
      <c r="GB5" s="16" t="s">
        <v>41</v>
      </c>
      <c r="GC5" s="16" t="s">
        <v>42</v>
      </c>
      <c r="GD5" s="16" t="s">
        <v>43</v>
      </c>
      <c r="GE5" s="16" t="s">
        <v>44</v>
      </c>
      <c r="GF5" s="16" t="s">
        <v>45</v>
      </c>
      <c r="GG5" s="16" t="s">
        <v>46</v>
      </c>
      <c r="GH5" s="16" t="s">
        <v>47</v>
      </c>
      <c r="GI5" s="16" t="s">
        <v>48</v>
      </c>
      <c r="GJ5" s="16" t="s">
        <v>49</v>
      </c>
      <c r="GK5" s="16" t="s">
        <v>50</v>
      </c>
      <c r="GL5" s="16" t="s">
        <v>51</v>
      </c>
      <c r="GM5" s="16" t="s">
        <v>52</v>
      </c>
      <c r="GN5" s="1" t="s">
        <v>54</v>
      </c>
      <c r="GO5" s="16" t="s">
        <v>23</v>
      </c>
      <c r="GP5" s="16" t="s">
        <v>24</v>
      </c>
      <c r="GQ5" s="16" t="s">
        <v>25</v>
      </c>
      <c r="GR5" s="16" t="s">
        <v>26</v>
      </c>
      <c r="GS5" s="16" t="s">
        <v>27</v>
      </c>
      <c r="GT5" s="16" t="s">
        <v>28</v>
      </c>
      <c r="GU5" s="16" t="s">
        <v>29</v>
      </c>
      <c r="GV5" s="16" t="s">
        <v>30</v>
      </c>
      <c r="GW5" s="16" t="s">
        <v>31</v>
      </c>
      <c r="GX5" s="16" t="s">
        <v>32</v>
      </c>
      <c r="GY5" s="16" t="s">
        <v>33</v>
      </c>
      <c r="GZ5" s="16" t="s">
        <v>34</v>
      </c>
      <c r="HA5" s="16" t="s">
        <v>35</v>
      </c>
      <c r="HB5" s="16" t="s">
        <v>36</v>
      </c>
      <c r="HC5" s="16" t="s">
        <v>37</v>
      </c>
      <c r="HD5" s="16" t="s">
        <v>38</v>
      </c>
      <c r="HE5" s="16" t="s">
        <v>39</v>
      </c>
      <c r="HF5" s="16" t="s">
        <v>40</v>
      </c>
      <c r="HG5" s="16" t="s">
        <v>41</v>
      </c>
      <c r="HH5" s="16" t="s">
        <v>42</v>
      </c>
      <c r="HI5" s="16" t="s">
        <v>43</v>
      </c>
      <c r="HJ5" s="16" t="s">
        <v>44</v>
      </c>
      <c r="HK5" s="16" t="s">
        <v>45</v>
      </c>
      <c r="HL5" s="16" t="s">
        <v>46</v>
      </c>
      <c r="HM5" s="16" t="s">
        <v>47</v>
      </c>
      <c r="HN5" s="16" t="s">
        <v>48</v>
      </c>
      <c r="HO5" s="16" t="s">
        <v>49</v>
      </c>
      <c r="HP5" s="16" t="s">
        <v>50</v>
      </c>
      <c r="HQ5" s="16" t="s">
        <v>51</v>
      </c>
      <c r="HR5" s="16" t="s">
        <v>52</v>
      </c>
      <c r="HS5" s="16" t="s">
        <v>53</v>
      </c>
      <c r="HT5" s="1" t="s">
        <v>54</v>
      </c>
      <c r="HU5" s="16" t="s">
        <v>23</v>
      </c>
      <c r="HV5" s="16" t="s">
        <v>24</v>
      </c>
      <c r="HW5" s="16" t="s">
        <v>25</v>
      </c>
      <c r="HX5" s="16" t="s">
        <v>26</v>
      </c>
      <c r="HY5" s="16" t="s">
        <v>27</v>
      </c>
      <c r="HZ5" s="16" t="s">
        <v>28</v>
      </c>
      <c r="IA5" s="16" t="s">
        <v>29</v>
      </c>
      <c r="IB5" s="16" t="s">
        <v>30</v>
      </c>
      <c r="IC5" s="16" t="s">
        <v>31</v>
      </c>
      <c r="ID5" s="16" t="s">
        <v>32</v>
      </c>
      <c r="IE5" s="16" t="s">
        <v>33</v>
      </c>
      <c r="IF5" s="16" t="s">
        <v>34</v>
      </c>
      <c r="IG5" s="16" t="s">
        <v>35</v>
      </c>
      <c r="IH5" s="16" t="s">
        <v>36</v>
      </c>
      <c r="II5" s="16" t="s">
        <v>37</v>
      </c>
      <c r="IJ5" s="16" t="s">
        <v>38</v>
      </c>
      <c r="IK5" s="16" t="s">
        <v>39</v>
      </c>
      <c r="IL5" s="16" t="s">
        <v>40</v>
      </c>
      <c r="IM5" s="16" t="s">
        <v>41</v>
      </c>
      <c r="IN5" s="16" t="s">
        <v>42</v>
      </c>
      <c r="IO5" s="16" t="s">
        <v>43</v>
      </c>
      <c r="IP5" s="16" t="s">
        <v>44</v>
      </c>
      <c r="IQ5" s="16" t="s">
        <v>45</v>
      </c>
      <c r="IR5" s="16" t="s">
        <v>46</v>
      </c>
      <c r="IS5" s="16" t="s">
        <v>47</v>
      </c>
      <c r="IT5" s="16" t="s">
        <v>48</v>
      </c>
      <c r="IU5" s="16" t="s">
        <v>49</v>
      </c>
      <c r="IV5" s="16" t="s">
        <v>50</v>
      </c>
      <c r="IW5" s="16" t="s">
        <v>51</v>
      </c>
      <c r="IX5" s="16" t="s">
        <v>52</v>
      </c>
      <c r="IY5" s="16" t="s">
        <v>53</v>
      </c>
      <c r="IZ5" s="1" t="s">
        <v>54</v>
      </c>
      <c r="JA5" s="16" t="s">
        <v>23</v>
      </c>
      <c r="JB5" s="16" t="s">
        <v>24</v>
      </c>
      <c r="JC5" s="16" t="s">
        <v>25</v>
      </c>
      <c r="JD5" s="16" t="s">
        <v>26</v>
      </c>
      <c r="JE5" s="16" t="s">
        <v>27</v>
      </c>
      <c r="JF5" s="16" t="s">
        <v>28</v>
      </c>
      <c r="JG5" s="16" t="s">
        <v>29</v>
      </c>
      <c r="JH5" s="16" t="s">
        <v>30</v>
      </c>
      <c r="JI5" s="16" t="s">
        <v>31</v>
      </c>
      <c r="JJ5" s="16" t="s">
        <v>32</v>
      </c>
      <c r="JK5" s="16" t="s">
        <v>33</v>
      </c>
      <c r="JL5" s="16" t="s">
        <v>34</v>
      </c>
      <c r="JM5" s="16" t="s">
        <v>35</v>
      </c>
      <c r="JN5" s="16" t="s">
        <v>36</v>
      </c>
      <c r="JO5" s="16" t="s">
        <v>37</v>
      </c>
      <c r="JP5" s="16" t="s">
        <v>38</v>
      </c>
      <c r="JQ5" s="16" t="s">
        <v>39</v>
      </c>
      <c r="JR5" s="16" t="s">
        <v>40</v>
      </c>
      <c r="JS5" s="16" t="s">
        <v>41</v>
      </c>
      <c r="JT5" s="16" t="s">
        <v>42</v>
      </c>
      <c r="JU5" s="16" t="s">
        <v>43</v>
      </c>
      <c r="JV5" s="16" t="s">
        <v>44</v>
      </c>
      <c r="JW5" s="16" t="s">
        <v>45</v>
      </c>
      <c r="JX5" s="16" t="s">
        <v>46</v>
      </c>
      <c r="JY5" s="16" t="s">
        <v>47</v>
      </c>
      <c r="JZ5" s="16" t="s">
        <v>48</v>
      </c>
      <c r="KA5" s="16" t="s">
        <v>49</v>
      </c>
      <c r="KB5" s="16" t="s">
        <v>50</v>
      </c>
      <c r="KC5" s="16" t="s">
        <v>51</v>
      </c>
      <c r="KD5" s="16" t="s">
        <v>52</v>
      </c>
      <c r="KE5" s="1" t="s">
        <v>54</v>
      </c>
      <c r="KF5" s="16" t="s">
        <v>23</v>
      </c>
      <c r="KG5" s="16" t="s">
        <v>24</v>
      </c>
      <c r="KH5" s="16" t="s">
        <v>25</v>
      </c>
      <c r="KI5" s="16" t="s">
        <v>26</v>
      </c>
      <c r="KJ5" s="16" t="s">
        <v>27</v>
      </c>
      <c r="KK5" s="16" t="s">
        <v>28</v>
      </c>
      <c r="KL5" s="16" t="s">
        <v>29</v>
      </c>
      <c r="KM5" s="16" t="s">
        <v>30</v>
      </c>
      <c r="KN5" s="16" t="s">
        <v>31</v>
      </c>
      <c r="KO5" s="16" t="s">
        <v>32</v>
      </c>
      <c r="KP5" s="16" t="s">
        <v>33</v>
      </c>
      <c r="KQ5" s="16" t="s">
        <v>34</v>
      </c>
      <c r="KR5" s="16" t="s">
        <v>35</v>
      </c>
      <c r="KS5" s="16" t="s">
        <v>36</v>
      </c>
      <c r="KT5" s="16" t="s">
        <v>37</v>
      </c>
      <c r="KU5" s="16" t="s">
        <v>38</v>
      </c>
      <c r="KV5" s="16" t="s">
        <v>39</v>
      </c>
      <c r="KW5" s="16" t="s">
        <v>40</v>
      </c>
      <c r="KX5" s="16" t="s">
        <v>41</v>
      </c>
      <c r="KY5" s="16" t="s">
        <v>42</v>
      </c>
      <c r="KZ5" s="16" t="s">
        <v>43</v>
      </c>
      <c r="LA5" s="16" t="s">
        <v>44</v>
      </c>
      <c r="LB5" s="16" t="s">
        <v>45</v>
      </c>
      <c r="LC5" s="16" t="s">
        <v>46</v>
      </c>
      <c r="LD5" s="16" t="s">
        <v>47</v>
      </c>
      <c r="LE5" s="16" t="s">
        <v>48</v>
      </c>
      <c r="LF5" s="16" t="s">
        <v>49</v>
      </c>
      <c r="LG5" s="16" t="s">
        <v>50</v>
      </c>
      <c r="LH5" s="16" t="s">
        <v>51</v>
      </c>
      <c r="LI5" s="16" t="s">
        <v>52</v>
      </c>
      <c r="LJ5" s="16" t="s">
        <v>53</v>
      </c>
      <c r="LL5" s="16" t="s">
        <v>23</v>
      </c>
      <c r="LM5" s="16" t="s">
        <v>24</v>
      </c>
      <c r="LN5" s="16" t="s">
        <v>25</v>
      </c>
      <c r="LO5" s="16" t="s">
        <v>26</v>
      </c>
      <c r="LP5" s="16" t="s">
        <v>27</v>
      </c>
      <c r="LQ5" s="16" t="s">
        <v>28</v>
      </c>
      <c r="LR5" s="16" t="s">
        <v>29</v>
      </c>
      <c r="LS5" s="16" t="s">
        <v>30</v>
      </c>
      <c r="LT5" s="16" t="s">
        <v>31</v>
      </c>
      <c r="LU5" s="16" t="s">
        <v>32</v>
      </c>
      <c r="LV5" s="16" t="s">
        <v>33</v>
      </c>
      <c r="LW5" s="16" t="s">
        <v>34</v>
      </c>
      <c r="LX5" s="16" t="s">
        <v>35</v>
      </c>
      <c r="LY5" s="16" t="s">
        <v>36</v>
      </c>
      <c r="LZ5" s="16" t="s">
        <v>37</v>
      </c>
      <c r="MA5" s="16" t="s">
        <v>38</v>
      </c>
      <c r="MB5" s="16" t="s">
        <v>39</v>
      </c>
      <c r="MC5" s="16" t="s">
        <v>40</v>
      </c>
      <c r="MD5" s="16" t="s">
        <v>41</v>
      </c>
      <c r="ME5" s="16" t="s">
        <v>42</v>
      </c>
      <c r="MF5" s="16" t="s">
        <v>43</v>
      </c>
      <c r="MG5" s="16" t="s">
        <v>44</v>
      </c>
      <c r="MH5" s="16" t="s">
        <v>45</v>
      </c>
      <c r="MI5" s="16" t="s">
        <v>46</v>
      </c>
      <c r="MJ5" s="16" t="s">
        <v>47</v>
      </c>
      <c r="MK5" s="16" t="s">
        <v>48</v>
      </c>
      <c r="ML5" s="16" t="s">
        <v>49</v>
      </c>
      <c r="MM5" s="16" t="s">
        <v>50</v>
      </c>
      <c r="MN5" s="16" t="s">
        <v>51</v>
      </c>
      <c r="MO5" s="16" t="s">
        <v>52</v>
      </c>
      <c r="MP5" t="s">
        <v>55</v>
      </c>
      <c r="MQ5" s="16" t="s">
        <v>23</v>
      </c>
      <c r="MR5" s="16" t="s">
        <v>24</v>
      </c>
      <c r="MS5" s="16" t="s">
        <v>25</v>
      </c>
      <c r="MT5" s="16" t="s">
        <v>26</v>
      </c>
      <c r="MU5" s="16" t="s">
        <v>27</v>
      </c>
      <c r="MV5" s="16" t="s">
        <v>28</v>
      </c>
      <c r="MW5" s="16" t="s">
        <v>29</v>
      </c>
      <c r="MX5" s="16" t="s">
        <v>30</v>
      </c>
      <c r="MY5" s="16" t="s">
        <v>31</v>
      </c>
      <c r="MZ5" s="16" t="s">
        <v>32</v>
      </c>
      <c r="NA5" s="16" t="s">
        <v>33</v>
      </c>
      <c r="NB5" s="16" t="s">
        <v>34</v>
      </c>
      <c r="NC5" s="16" t="s">
        <v>35</v>
      </c>
      <c r="ND5" s="16" t="s">
        <v>36</v>
      </c>
      <c r="NE5" s="16" t="s">
        <v>37</v>
      </c>
      <c r="NF5" s="16" t="s">
        <v>38</v>
      </c>
      <c r="NG5" s="16" t="s">
        <v>39</v>
      </c>
      <c r="NH5" s="16" t="s">
        <v>40</v>
      </c>
      <c r="NI5" s="16" t="s">
        <v>41</v>
      </c>
      <c r="NJ5" s="16" t="s">
        <v>42</v>
      </c>
      <c r="NK5" s="16" t="s">
        <v>43</v>
      </c>
      <c r="NL5" s="16" t="s">
        <v>44</v>
      </c>
      <c r="NM5" s="16" t="s">
        <v>45</v>
      </c>
      <c r="NN5" s="16" t="s">
        <v>46</v>
      </c>
      <c r="NO5" s="16" t="s">
        <v>47</v>
      </c>
      <c r="NP5" s="16" t="s">
        <v>48</v>
      </c>
      <c r="NQ5" s="16" t="s">
        <v>49</v>
      </c>
      <c r="NR5" s="16" t="s">
        <v>50</v>
      </c>
      <c r="NS5" s="16" t="s">
        <v>51</v>
      </c>
      <c r="NT5" s="16" t="s">
        <v>52</v>
      </c>
      <c r="NU5" s="16" t="s">
        <v>53</v>
      </c>
      <c r="NV5" t="s">
        <v>55</v>
      </c>
    </row>
    <row r="6" spans="1:386" ht="30" customHeight="1" thickTop="1" thickBot="1">
      <c r="A6" s="8"/>
      <c r="B6" s="11">
        <v>1</v>
      </c>
      <c r="C6" s="12" t="s">
        <v>56</v>
      </c>
      <c r="D6" s="12" t="s">
        <v>57</v>
      </c>
      <c r="E6" s="12">
        <v>900</v>
      </c>
      <c r="F6" s="12" t="s">
        <v>58</v>
      </c>
      <c r="G6" s="12"/>
      <c r="H6" s="13"/>
      <c r="J6" s="1"/>
      <c r="K6" s="4"/>
      <c r="L6" s="4"/>
      <c r="M6" s="4"/>
      <c r="N6" s="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7"/>
      <c r="AQ6" s="17"/>
      <c r="AR6" s="18"/>
      <c r="AS6" s="18"/>
      <c r="AT6" s="18"/>
      <c r="AU6" s="18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8"/>
      <c r="BV6" s="18"/>
      <c r="BW6" s="18"/>
      <c r="BX6" s="18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  <c r="GK6" s="17"/>
      <c r="GL6" s="17"/>
      <c r="GM6" s="17"/>
      <c r="GN6" s="17"/>
      <c r="GO6" s="17"/>
      <c r="GP6" s="17"/>
      <c r="GQ6" s="17"/>
      <c r="GR6" s="17"/>
      <c r="GS6" s="17"/>
      <c r="GT6" s="17"/>
      <c r="GU6" s="17"/>
      <c r="GV6" s="17"/>
      <c r="GW6" s="17"/>
      <c r="GX6" s="17"/>
      <c r="GY6" s="17"/>
      <c r="GZ6" s="17"/>
      <c r="HA6" s="17"/>
      <c r="HB6" s="17"/>
      <c r="HC6" s="17"/>
      <c r="HD6" s="17"/>
      <c r="HE6" s="17"/>
      <c r="HF6" s="17"/>
      <c r="HG6" s="17"/>
      <c r="HH6" s="17"/>
      <c r="HI6" s="17"/>
      <c r="HJ6" s="17"/>
      <c r="HK6" s="17"/>
      <c r="HL6" s="17"/>
      <c r="HM6" s="17"/>
      <c r="HN6" s="17"/>
      <c r="HO6" s="17"/>
      <c r="HP6" s="17"/>
      <c r="HQ6" s="17"/>
      <c r="HR6" s="17"/>
      <c r="HS6" s="17"/>
      <c r="HT6" s="17"/>
      <c r="HU6" s="17"/>
      <c r="HV6" s="17"/>
      <c r="HW6" s="17"/>
      <c r="HX6" s="17"/>
      <c r="HY6" s="17"/>
      <c r="HZ6" s="17"/>
      <c r="IA6" s="17"/>
      <c r="IB6" s="17"/>
      <c r="IC6" s="17"/>
      <c r="ID6" s="17"/>
      <c r="IE6" s="17"/>
      <c r="IF6" s="17"/>
      <c r="IG6" s="17"/>
      <c r="IH6" s="17"/>
      <c r="II6" s="17"/>
      <c r="IJ6" s="17"/>
      <c r="IK6" s="17"/>
      <c r="IL6" s="17"/>
      <c r="IM6" s="17"/>
      <c r="IN6" s="17"/>
      <c r="IO6" s="17"/>
      <c r="IP6" s="17"/>
      <c r="IQ6" s="17"/>
      <c r="IR6" s="17"/>
      <c r="IS6" s="17"/>
      <c r="IT6" s="17"/>
      <c r="IU6" s="17"/>
      <c r="IV6" s="17"/>
      <c r="IW6" s="17"/>
      <c r="IX6" s="17"/>
      <c r="IY6" s="17"/>
      <c r="IZ6" s="17"/>
      <c r="JA6" s="17"/>
      <c r="JB6" s="17"/>
      <c r="JC6" s="17"/>
      <c r="JD6" s="17"/>
      <c r="JE6" s="17"/>
      <c r="JF6" s="17"/>
      <c r="JG6" s="17"/>
      <c r="JH6" s="17"/>
      <c r="JI6" s="17"/>
      <c r="JJ6" s="17"/>
      <c r="JK6" s="17"/>
      <c r="JL6" s="17"/>
      <c r="JM6" s="17"/>
      <c r="JN6" s="17"/>
      <c r="JO6" s="17"/>
      <c r="JP6" s="17"/>
      <c r="JQ6" s="17"/>
      <c r="JR6" s="17"/>
      <c r="JS6" s="17"/>
      <c r="JT6" s="17"/>
      <c r="JU6" s="17"/>
      <c r="JV6" s="17"/>
      <c r="JW6" s="17"/>
      <c r="JX6" s="17"/>
      <c r="JY6" s="17"/>
      <c r="JZ6" s="17"/>
      <c r="KA6" s="17"/>
      <c r="KB6" s="17"/>
      <c r="KC6" s="17"/>
      <c r="KD6" s="17"/>
      <c r="KE6" s="17"/>
      <c r="KF6" s="17"/>
      <c r="KG6" s="17"/>
      <c r="KH6" s="17"/>
      <c r="KI6" s="17"/>
      <c r="KJ6" s="17"/>
      <c r="KK6" s="17"/>
      <c r="KL6" s="17"/>
      <c r="KM6" s="17"/>
      <c r="KN6" s="17"/>
      <c r="KO6" s="17"/>
      <c r="KP6" s="17"/>
      <c r="KQ6" s="17"/>
      <c r="KR6" s="17"/>
      <c r="KS6" s="17"/>
      <c r="KT6" s="17"/>
      <c r="KU6" s="17"/>
      <c r="KV6" s="17"/>
      <c r="KW6" s="17"/>
      <c r="KX6" s="17"/>
      <c r="KY6" s="17"/>
      <c r="KZ6" s="17"/>
      <c r="LA6" s="17"/>
      <c r="LB6" s="17"/>
      <c r="LC6" s="17"/>
      <c r="LD6" s="17"/>
      <c r="LE6" s="17"/>
      <c r="LF6" s="17"/>
      <c r="LG6" s="17"/>
      <c r="LH6" s="17"/>
      <c r="LI6" s="17"/>
      <c r="LJ6" s="17"/>
      <c r="LK6" s="17"/>
      <c r="LL6" s="17"/>
      <c r="LM6" s="17"/>
      <c r="LN6" s="17"/>
      <c r="LO6" s="17"/>
      <c r="LP6" s="17"/>
      <c r="LQ6" s="17"/>
      <c r="LR6" s="17"/>
      <c r="LS6" s="17"/>
      <c r="LT6" s="17"/>
      <c r="LU6" s="17"/>
      <c r="LV6" s="17"/>
      <c r="LW6" s="17"/>
      <c r="LX6" s="17"/>
      <c r="LY6" s="17"/>
      <c r="LZ6" s="17"/>
      <c r="MA6" s="17"/>
      <c r="MB6" s="17"/>
      <c r="MC6" s="17"/>
      <c r="MD6" s="17"/>
      <c r="ME6" s="17"/>
      <c r="MF6" s="17"/>
      <c r="MG6" s="17"/>
      <c r="MH6" s="17"/>
      <c r="MI6" s="17"/>
      <c r="MJ6" s="17"/>
      <c r="MK6" s="17"/>
      <c r="ML6" s="17"/>
      <c r="MM6" s="17"/>
      <c r="MN6" s="17"/>
      <c r="MO6" s="17"/>
      <c r="MP6" s="17"/>
      <c r="MQ6" s="17"/>
      <c r="MR6" s="17"/>
      <c r="MS6" s="17"/>
      <c r="MT6" s="17"/>
      <c r="MU6" s="17"/>
      <c r="MV6" s="17"/>
      <c r="MW6" s="17"/>
      <c r="MX6" s="17"/>
      <c r="MY6" s="17"/>
      <c r="MZ6" s="17"/>
      <c r="NA6" s="17"/>
      <c r="NB6" s="17"/>
      <c r="NC6" s="17"/>
      <c r="ND6" s="17"/>
      <c r="NE6" s="17"/>
      <c r="NF6" s="17"/>
      <c r="NG6" s="17"/>
      <c r="NH6" s="17"/>
      <c r="NI6" s="17"/>
      <c r="NJ6" s="17"/>
      <c r="NK6" s="17"/>
      <c r="NL6" s="17"/>
      <c r="NM6" s="17"/>
      <c r="NN6" s="17"/>
      <c r="NO6" s="17"/>
      <c r="NP6" s="17"/>
      <c r="NQ6" s="17"/>
      <c r="NR6" s="17"/>
      <c r="NS6" s="17"/>
      <c r="NT6" s="17"/>
      <c r="NU6" s="17"/>
    </row>
    <row r="7" spans="1:386" ht="30" customHeight="1" thickTop="1" thickBot="1">
      <c r="A7" s="8"/>
      <c r="B7" s="11">
        <v>1</v>
      </c>
      <c r="C7" s="12" t="s">
        <v>56</v>
      </c>
      <c r="D7" s="12" t="s">
        <v>59</v>
      </c>
      <c r="E7" s="12">
        <v>1</v>
      </c>
      <c r="F7" s="12" t="s">
        <v>58</v>
      </c>
      <c r="G7" s="12"/>
      <c r="H7" s="1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</row>
    <row r="8" spans="1:386" ht="30" customHeight="1" thickTop="1" thickBot="1">
      <c r="A8" s="8"/>
      <c r="B8" s="11">
        <v>1</v>
      </c>
      <c r="C8" s="12" t="s">
        <v>60</v>
      </c>
      <c r="D8" s="12" t="s">
        <v>85</v>
      </c>
      <c r="E8" s="12">
        <v>1</v>
      </c>
      <c r="F8" s="12" t="s">
        <v>61</v>
      </c>
      <c r="G8" s="12"/>
      <c r="H8" s="1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7"/>
      <c r="AQ8" s="17"/>
      <c r="AR8" s="18"/>
      <c r="AS8" s="18"/>
      <c r="AT8" s="18"/>
      <c r="AU8" s="18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8"/>
      <c r="BV8" s="18"/>
      <c r="BW8" s="18"/>
      <c r="BX8" s="18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</row>
    <row r="9" spans="1:386" ht="30" customHeight="1" thickTop="1" thickBot="1">
      <c r="A9" s="8"/>
      <c r="B9" s="11">
        <v>1</v>
      </c>
      <c r="C9" s="12" t="s">
        <v>62</v>
      </c>
      <c r="D9" s="12" t="s">
        <v>86</v>
      </c>
      <c r="E9" s="12">
        <v>2</v>
      </c>
      <c r="F9" s="12" t="s">
        <v>63</v>
      </c>
      <c r="G9" s="12"/>
      <c r="H9" s="14"/>
      <c r="I9" s="9"/>
      <c r="J9" s="8"/>
      <c r="K9" s="8"/>
      <c r="L9" s="8"/>
      <c r="M9" s="10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8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</row>
    <row r="10" spans="1:386" ht="30" customHeight="1" thickTop="1" thickBot="1">
      <c r="A10" s="8"/>
      <c r="B10" s="11">
        <v>1</v>
      </c>
      <c r="C10" s="12" t="s">
        <v>62</v>
      </c>
      <c r="D10" s="12" t="s">
        <v>64</v>
      </c>
      <c r="E10" s="12">
        <v>1</v>
      </c>
      <c r="F10" s="12" t="s">
        <v>65</v>
      </c>
      <c r="G10" s="12"/>
      <c r="H10" s="15"/>
      <c r="I10" s="9"/>
      <c r="J10" s="8"/>
      <c r="K10" s="8"/>
      <c r="L10" s="8"/>
      <c r="M10" s="10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9"/>
      <c r="AP10" s="17"/>
      <c r="AQ10" s="17"/>
      <c r="AR10" s="18"/>
      <c r="AS10" s="18"/>
      <c r="AT10" s="18"/>
      <c r="AU10" s="18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8"/>
      <c r="BV10" s="18"/>
      <c r="BW10" s="18"/>
      <c r="BX10" s="18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8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</row>
    <row r="11" spans="1:386" ht="30" customHeight="1" thickTop="1" thickBot="1">
      <c r="A11" s="8"/>
      <c r="B11" s="11">
        <v>1</v>
      </c>
      <c r="C11" s="12" t="s">
        <v>56</v>
      </c>
      <c r="D11" s="12" t="s">
        <v>66</v>
      </c>
      <c r="E11" s="12">
        <v>900</v>
      </c>
      <c r="F11" s="12" t="s">
        <v>58</v>
      </c>
      <c r="G11" s="12"/>
      <c r="H11" s="1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19"/>
      <c r="LY11" s="19"/>
      <c r="LZ11" s="19"/>
      <c r="MA11" s="19"/>
      <c r="MB11" s="19"/>
      <c r="MC11" s="19"/>
      <c r="MD11" s="19"/>
      <c r="ME11" s="19"/>
      <c r="MF11" s="19"/>
      <c r="MG11" s="19"/>
      <c r="MH11" s="19"/>
      <c r="MI11" s="19"/>
      <c r="MJ11" s="19"/>
      <c r="MK11" s="19"/>
      <c r="ML11" s="19"/>
      <c r="MM11" s="19"/>
      <c r="MN11" s="19"/>
      <c r="MO11" s="19"/>
      <c r="MP11" s="19"/>
      <c r="MQ11" s="19"/>
      <c r="MR11" s="19"/>
      <c r="MS11" s="19"/>
      <c r="MT11" s="19"/>
      <c r="MU11" s="19"/>
      <c r="MV11" s="19"/>
      <c r="MW11" s="19"/>
      <c r="MX11" s="19"/>
      <c r="MY11" s="19"/>
      <c r="MZ11" s="19"/>
      <c r="NA11" s="19"/>
      <c r="NB11" s="19"/>
      <c r="NC11" s="19"/>
      <c r="ND11" s="19"/>
      <c r="NE11" s="19"/>
      <c r="NF11" s="19"/>
      <c r="NG11" s="19"/>
      <c r="NH11" s="19"/>
      <c r="NI11" s="19"/>
      <c r="NJ11" s="19"/>
      <c r="NK11" s="19"/>
      <c r="NL11" s="19"/>
      <c r="NM11" s="19"/>
      <c r="NN11" s="19"/>
      <c r="NO11" s="19"/>
      <c r="NP11" s="19"/>
      <c r="NQ11" s="19"/>
      <c r="NR11" s="19"/>
      <c r="NS11" s="19"/>
      <c r="NT11" s="19"/>
      <c r="NU11" s="19"/>
    </row>
    <row r="12" spans="1:386" ht="30" customHeight="1" thickTop="1" thickBot="1">
      <c r="A12" s="8"/>
      <c r="B12" s="11">
        <v>1</v>
      </c>
      <c r="C12" s="12" t="s">
        <v>67</v>
      </c>
      <c r="D12" s="12" t="s">
        <v>87</v>
      </c>
      <c r="E12" s="12">
        <v>1</v>
      </c>
      <c r="F12" s="12" t="s">
        <v>65</v>
      </c>
      <c r="G12" s="12"/>
      <c r="H12" s="14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7"/>
      <c r="AQ12" s="17"/>
      <c r="AR12" s="18"/>
      <c r="AS12" s="18"/>
      <c r="AT12" s="18"/>
      <c r="AU12" s="18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8"/>
      <c r="BV12" s="18"/>
      <c r="BW12" s="18"/>
      <c r="BX12" s="18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</row>
    <row r="13" spans="1:386" ht="30" customHeight="1" thickTop="1" thickBot="1">
      <c r="A13" s="8"/>
      <c r="B13" s="11">
        <v>1</v>
      </c>
      <c r="C13" s="12" t="s">
        <v>56</v>
      </c>
      <c r="D13" s="12" t="s">
        <v>68</v>
      </c>
      <c r="E13" s="12">
        <v>3</v>
      </c>
      <c r="F13" s="12" t="s">
        <v>96</v>
      </c>
      <c r="G13" s="12"/>
      <c r="H13" s="15"/>
      <c r="J13" s="8"/>
      <c r="K13" s="8"/>
      <c r="L13" s="8"/>
      <c r="M13" s="10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1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8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</row>
    <row r="14" spans="1:386" ht="30" customHeight="1" thickTop="1" thickBot="1">
      <c r="A14" s="8"/>
      <c r="B14" s="11">
        <v>1</v>
      </c>
      <c r="C14" s="12" t="s">
        <v>60</v>
      </c>
      <c r="D14" s="12" t="s">
        <v>69</v>
      </c>
      <c r="E14" s="12">
        <v>1</v>
      </c>
      <c r="F14" s="12" t="s">
        <v>61</v>
      </c>
      <c r="G14" s="12"/>
      <c r="H14" s="13"/>
      <c r="J14" s="8"/>
      <c r="K14" s="8"/>
      <c r="L14" s="8"/>
      <c r="M14" s="10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1"/>
      <c r="AP14" s="17"/>
      <c r="AQ14" s="17"/>
      <c r="AR14" s="18"/>
      <c r="AS14" s="18"/>
      <c r="AT14" s="18"/>
      <c r="AU14" s="18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8"/>
      <c r="BV14" s="18"/>
      <c r="BW14" s="18"/>
      <c r="BX14" s="18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8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</row>
    <row r="15" spans="1:386" ht="30" customHeight="1" thickTop="1" thickBot="1">
      <c r="A15" s="8"/>
      <c r="B15" s="11">
        <v>1</v>
      </c>
      <c r="C15" s="12" t="s">
        <v>67</v>
      </c>
      <c r="D15" s="12" t="s">
        <v>88</v>
      </c>
      <c r="E15" s="12">
        <v>1</v>
      </c>
      <c r="F15" s="12" t="s">
        <v>61</v>
      </c>
      <c r="G15" s="12"/>
      <c r="H15" s="13"/>
      <c r="J15" s="8"/>
      <c r="K15" s="8"/>
      <c r="L15" s="8"/>
      <c r="M15" s="10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1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8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19"/>
      <c r="LY15" s="19"/>
      <c r="LZ15" s="19"/>
      <c r="MA15" s="19"/>
      <c r="MB15" s="19"/>
      <c r="MC15" s="19"/>
      <c r="MD15" s="19"/>
      <c r="ME15" s="19"/>
      <c r="MF15" s="19"/>
      <c r="MG15" s="19"/>
      <c r="MH15" s="19"/>
      <c r="MI15" s="19"/>
      <c r="MJ15" s="19"/>
      <c r="MK15" s="19"/>
      <c r="ML15" s="19"/>
      <c r="MM15" s="19"/>
      <c r="MN15" s="19"/>
      <c r="MO15" s="19"/>
      <c r="MP15" s="19"/>
      <c r="MQ15" s="19"/>
      <c r="MR15" s="19"/>
      <c r="MS15" s="19"/>
      <c r="MT15" s="19"/>
      <c r="MU15" s="19"/>
      <c r="MV15" s="19"/>
      <c r="MW15" s="19"/>
      <c r="MX15" s="19"/>
      <c r="MY15" s="19"/>
      <c r="MZ15" s="19"/>
      <c r="NA15" s="19"/>
      <c r="NB15" s="19"/>
      <c r="NC15" s="19"/>
      <c r="ND15" s="19"/>
      <c r="NE15" s="19"/>
      <c r="NF15" s="19"/>
      <c r="NG15" s="19"/>
      <c r="NH15" s="19"/>
      <c r="NI15" s="19"/>
      <c r="NJ15" s="19"/>
      <c r="NK15" s="19"/>
      <c r="NL15" s="19"/>
      <c r="NM15" s="19"/>
      <c r="NN15" s="19"/>
      <c r="NO15" s="19"/>
      <c r="NP15" s="19"/>
      <c r="NQ15" s="19"/>
      <c r="NR15" s="19"/>
      <c r="NS15" s="19"/>
      <c r="NT15" s="19"/>
      <c r="NU15" s="19"/>
    </row>
    <row r="16" spans="1:386" ht="30" customHeight="1" thickTop="1" thickBot="1">
      <c r="A16" s="8"/>
      <c r="B16" s="11">
        <v>1</v>
      </c>
      <c r="C16" s="12" t="s">
        <v>60</v>
      </c>
      <c r="D16" s="12" t="s">
        <v>70</v>
      </c>
      <c r="E16" s="12">
        <v>1</v>
      </c>
      <c r="F16" s="12" t="s">
        <v>61</v>
      </c>
      <c r="G16" s="12"/>
      <c r="H16" s="13"/>
      <c r="J16" s="8"/>
      <c r="K16" s="8"/>
      <c r="L16" s="8"/>
      <c r="M16" s="10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1"/>
      <c r="AP16" s="17"/>
      <c r="AQ16" s="17"/>
      <c r="AR16" s="18"/>
      <c r="AS16" s="18"/>
      <c r="AT16" s="18"/>
      <c r="AU16" s="18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8"/>
      <c r="BV16" s="18"/>
      <c r="BW16" s="18"/>
      <c r="BX16" s="18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8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</row>
    <row r="17" spans="1:385" ht="30" customHeight="1" thickTop="1" thickBot="1">
      <c r="A17" s="8"/>
      <c r="B17" s="11">
        <v>1</v>
      </c>
      <c r="C17" s="12" t="s">
        <v>60</v>
      </c>
      <c r="D17" s="12" t="s">
        <v>71</v>
      </c>
      <c r="E17" s="12">
        <v>1</v>
      </c>
      <c r="F17" s="12" t="s">
        <v>61</v>
      </c>
      <c r="G17" s="12"/>
      <c r="H17" s="13"/>
      <c r="J17" s="8"/>
      <c r="K17" s="8"/>
      <c r="L17" s="8"/>
      <c r="M17" s="10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1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8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  <c r="FQ17" s="19"/>
      <c r="FR17" s="19"/>
      <c r="FS17" s="19"/>
      <c r="FT17" s="19"/>
      <c r="FU17" s="19"/>
      <c r="FV17" s="19"/>
      <c r="FW17" s="19"/>
      <c r="FX17" s="19"/>
      <c r="FY17" s="19"/>
      <c r="FZ17" s="19"/>
      <c r="GA17" s="19"/>
      <c r="GB17" s="19"/>
      <c r="GC17" s="19"/>
      <c r="GD17" s="19"/>
      <c r="GE17" s="19"/>
      <c r="GF17" s="19"/>
      <c r="GG17" s="19"/>
      <c r="GH17" s="19"/>
      <c r="GI17" s="19"/>
      <c r="GJ17" s="19"/>
      <c r="GK17" s="19"/>
      <c r="GL17" s="19"/>
      <c r="GM17" s="19"/>
      <c r="GN17" s="19"/>
      <c r="GO17" s="19"/>
      <c r="GP17" s="19"/>
      <c r="GQ17" s="19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  <c r="IR17" s="19"/>
      <c r="IS17" s="19"/>
      <c r="IT17" s="19"/>
      <c r="IU17" s="19"/>
      <c r="IV17" s="19"/>
      <c r="IW17" s="19"/>
      <c r="IX17" s="19"/>
      <c r="IY17" s="19"/>
      <c r="IZ17" s="19"/>
      <c r="JA17" s="19"/>
      <c r="JB17" s="19"/>
      <c r="JC17" s="19"/>
      <c r="JD17" s="19"/>
      <c r="JE17" s="19"/>
      <c r="JF17" s="19"/>
      <c r="JG17" s="19"/>
      <c r="JH17" s="19"/>
      <c r="JI17" s="19"/>
      <c r="JJ17" s="19"/>
      <c r="JK17" s="19"/>
      <c r="JL17" s="19"/>
      <c r="JM17" s="19"/>
      <c r="JN17" s="19"/>
      <c r="JO17" s="19"/>
      <c r="JP17" s="19"/>
      <c r="JQ17" s="19"/>
      <c r="JR17" s="19"/>
      <c r="JS17" s="19"/>
      <c r="JT17" s="19"/>
      <c r="JU17" s="19"/>
      <c r="JV17" s="19"/>
      <c r="JW17" s="19"/>
      <c r="JX17" s="19"/>
      <c r="JY17" s="19"/>
      <c r="JZ17" s="19"/>
      <c r="KA17" s="19"/>
      <c r="KB17" s="19"/>
      <c r="KC17" s="19"/>
      <c r="KD17" s="19"/>
      <c r="KE17" s="19"/>
      <c r="KF17" s="19"/>
      <c r="KG17" s="19"/>
      <c r="KH17" s="19"/>
      <c r="KI17" s="19"/>
      <c r="KJ17" s="19"/>
      <c r="KK17" s="19"/>
      <c r="KL17" s="19"/>
      <c r="KM17" s="19"/>
      <c r="KN17" s="19"/>
      <c r="KO17" s="19"/>
      <c r="KP17" s="19"/>
      <c r="KQ17" s="19"/>
      <c r="KR17" s="19"/>
      <c r="KS17" s="19"/>
      <c r="KT17" s="19"/>
      <c r="KU17" s="19"/>
      <c r="KV17" s="19"/>
      <c r="KW17" s="19"/>
      <c r="KX17" s="19"/>
      <c r="KY17" s="19"/>
      <c r="KZ17" s="19"/>
      <c r="LA17" s="19"/>
      <c r="LB17" s="19"/>
      <c r="LC17" s="19"/>
      <c r="LD17" s="19"/>
      <c r="LE17" s="19"/>
      <c r="LF17" s="19"/>
      <c r="LG17" s="19"/>
      <c r="LH17" s="19"/>
      <c r="LI17" s="19"/>
      <c r="LJ17" s="19"/>
      <c r="LK17" s="19"/>
      <c r="LL17" s="19"/>
      <c r="LM17" s="19"/>
      <c r="LN17" s="19"/>
      <c r="LO17" s="19"/>
      <c r="LP17" s="19"/>
      <c r="LQ17" s="19"/>
      <c r="LR17" s="19"/>
      <c r="LS17" s="19"/>
      <c r="LT17" s="19"/>
      <c r="LU17" s="19"/>
      <c r="LV17" s="19"/>
      <c r="LW17" s="19"/>
      <c r="LX17" s="19"/>
      <c r="LY17" s="19"/>
      <c r="LZ17" s="19"/>
      <c r="MA17" s="19"/>
      <c r="MB17" s="19"/>
      <c r="MC17" s="19"/>
      <c r="MD17" s="19"/>
      <c r="ME17" s="19"/>
      <c r="MF17" s="19"/>
      <c r="MG17" s="19"/>
      <c r="MH17" s="19"/>
      <c r="MI17" s="19"/>
      <c r="MJ17" s="19"/>
      <c r="MK17" s="19"/>
      <c r="ML17" s="19"/>
      <c r="MM17" s="19"/>
      <c r="MN17" s="19"/>
      <c r="MO17" s="19"/>
      <c r="MP17" s="19"/>
      <c r="MQ17" s="19"/>
      <c r="MR17" s="19"/>
      <c r="MS17" s="19"/>
      <c r="MT17" s="19"/>
      <c r="MU17" s="19"/>
      <c r="MV17" s="19"/>
      <c r="MW17" s="19"/>
      <c r="MX17" s="19"/>
      <c r="MY17" s="19"/>
      <c r="MZ17" s="19"/>
      <c r="NA17" s="19"/>
      <c r="NB17" s="19"/>
      <c r="NC17" s="19"/>
      <c r="ND17" s="19"/>
      <c r="NE17" s="19"/>
      <c r="NF17" s="19"/>
      <c r="NG17" s="19"/>
      <c r="NH17" s="19"/>
      <c r="NI17" s="19"/>
      <c r="NJ17" s="19"/>
      <c r="NK17" s="19"/>
      <c r="NL17" s="19"/>
      <c r="NM17" s="19"/>
      <c r="NN17" s="19"/>
      <c r="NO17" s="19"/>
      <c r="NP17" s="19"/>
      <c r="NQ17" s="19"/>
      <c r="NR17" s="19"/>
      <c r="NS17" s="19"/>
      <c r="NT17" s="19"/>
      <c r="NU17" s="19"/>
    </row>
    <row r="18" spans="1:385" ht="30" customHeight="1" thickTop="1" thickBot="1">
      <c r="A18" s="8"/>
      <c r="B18" s="11">
        <v>1</v>
      </c>
      <c r="C18" s="12" t="s">
        <v>60</v>
      </c>
      <c r="D18" s="12" t="s">
        <v>89</v>
      </c>
      <c r="E18" s="12">
        <v>1</v>
      </c>
      <c r="F18" s="12" t="s">
        <v>61</v>
      </c>
      <c r="G18" s="12"/>
      <c r="H18" s="13"/>
      <c r="J18" s="8"/>
      <c r="K18" s="8"/>
      <c r="L18" s="8"/>
      <c r="M18" s="10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1"/>
      <c r="AP18" s="17"/>
      <c r="AQ18" s="17"/>
      <c r="AR18" s="18"/>
      <c r="AS18" s="18"/>
      <c r="AT18" s="18"/>
      <c r="AU18" s="18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8"/>
      <c r="BV18" s="18"/>
      <c r="BW18" s="18"/>
      <c r="BX18" s="18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8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</row>
    <row r="19" spans="1:385" ht="30" customHeight="1" thickTop="1" thickBot="1">
      <c r="A19" s="8"/>
      <c r="B19" s="11">
        <v>1</v>
      </c>
      <c r="C19" s="12" t="s">
        <v>67</v>
      </c>
      <c r="D19" s="12" t="s">
        <v>90</v>
      </c>
      <c r="E19" s="12">
        <v>1</v>
      </c>
      <c r="F19" s="12" t="s">
        <v>65</v>
      </c>
      <c r="G19" s="12"/>
      <c r="H19" s="15"/>
      <c r="I19" s="9"/>
      <c r="J19" s="8"/>
      <c r="K19" s="8"/>
      <c r="L19" s="8"/>
      <c r="M19" s="10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8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</row>
    <row r="20" spans="1:385" ht="30" customHeight="1" thickTop="1" thickBot="1">
      <c r="A20" s="8"/>
      <c r="B20" s="11">
        <v>1</v>
      </c>
      <c r="C20" s="12" t="s">
        <v>67</v>
      </c>
      <c r="D20" s="12" t="s">
        <v>72</v>
      </c>
      <c r="E20" s="12">
        <v>1</v>
      </c>
      <c r="F20" s="12" t="s">
        <v>61</v>
      </c>
      <c r="G20" s="12"/>
      <c r="H20" s="13"/>
      <c r="I20" s="9"/>
      <c r="J20" s="8"/>
      <c r="K20" s="8"/>
      <c r="L20" s="8"/>
      <c r="M20" s="10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9"/>
      <c r="AP20" s="17"/>
      <c r="AQ20" s="17"/>
      <c r="AR20" s="18"/>
      <c r="AS20" s="18"/>
      <c r="AT20" s="18"/>
      <c r="AU20" s="18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8"/>
      <c r="BV20" s="18"/>
      <c r="BW20" s="18"/>
      <c r="BX20" s="18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8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</row>
    <row r="21" spans="1:385" ht="30" customHeight="1" thickTop="1" thickBot="1">
      <c r="A21" s="8"/>
      <c r="B21" s="11">
        <v>1</v>
      </c>
      <c r="C21" s="12" t="s">
        <v>73</v>
      </c>
      <c r="D21" s="12" t="s">
        <v>74</v>
      </c>
      <c r="E21" s="12">
        <v>2</v>
      </c>
      <c r="F21" s="12"/>
      <c r="G21" s="12"/>
      <c r="H21" s="15"/>
      <c r="I21" s="9"/>
      <c r="J21" s="8"/>
      <c r="K21" s="8"/>
      <c r="L21" s="8"/>
      <c r="M21" s="10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8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  <c r="FQ21" s="19"/>
      <c r="FR21" s="19"/>
      <c r="FS21" s="19"/>
      <c r="FT21" s="19"/>
      <c r="FU21" s="19"/>
      <c r="FV21" s="19"/>
      <c r="FW21" s="19"/>
      <c r="FX21" s="19"/>
      <c r="FY21" s="19"/>
      <c r="FZ21" s="19"/>
      <c r="GA21" s="19"/>
      <c r="GB21" s="19"/>
      <c r="GC21" s="19"/>
      <c r="GD21" s="19"/>
      <c r="GE21" s="19"/>
      <c r="GF21" s="19"/>
      <c r="GG21" s="19"/>
      <c r="GH21" s="19"/>
      <c r="GI21" s="19"/>
      <c r="GJ21" s="19"/>
      <c r="GK21" s="19"/>
      <c r="GL21" s="19"/>
      <c r="GM21" s="19"/>
      <c r="GN21" s="19"/>
      <c r="GO21" s="19"/>
      <c r="GP21" s="19"/>
      <c r="GQ21" s="19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  <c r="IR21" s="19"/>
      <c r="IS21" s="19"/>
      <c r="IT21" s="19"/>
      <c r="IU21" s="19"/>
      <c r="IV21" s="19"/>
      <c r="IW21" s="19"/>
      <c r="IX21" s="19"/>
      <c r="IY21" s="19"/>
      <c r="IZ21" s="19"/>
      <c r="JA21" s="19"/>
      <c r="JB21" s="19"/>
      <c r="JC21" s="19"/>
      <c r="JD21" s="19"/>
      <c r="JE21" s="19"/>
      <c r="JF21" s="19"/>
      <c r="JG21" s="19"/>
      <c r="JH21" s="19"/>
      <c r="JI21" s="19"/>
      <c r="JJ21" s="19"/>
      <c r="JK21" s="19"/>
      <c r="JL21" s="19"/>
      <c r="JM21" s="19"/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  <c r="LS21" s="19"/>
      <c r="LT21" s="19"/>
      <c r="LU21" s="19"/>
      <c r="LV21" s="19"/>
      <c r="LW21" s="19"/>
      <c r="LX21" s="19"/>
      <c r="LY21" s="19"/>
      <c r="LZ21" s="19"/>
      <c r="MA21" s="19"/>
      <c r="MB21" s="19"/>
      <c r="MC21" s="19"/>
      <c r="MD21" s="19"/>
      <c r="ME21" s="19"/>
      <c r="MF21" s="19"/>
      <c r="MG21" s="19"/>
      <c r="MH21" s="19"/>
      <c r="MI21" s="19"/>
      <c r="MJ21" s="19"/>
      <c r="MK21" s="19"/>
      <c r="ML21" s="19"/>
      <c r="MM21" s="19"/>
      <c r="MN21" s="19"/>
      <c r="MO21" s="19"/>
      <c r="MP21" s="19"/>
      <c r="MQ21" s="19"/>
      <c r="MR21" s="19"/>
      <c r="MS21" s="19"/>
      <c r="MT21" s="19"/>
      <c r="MU21" s="19"/>
      <c r="MV21" s="19"/>
      <c r="MW21" s="19"/>
      <c r="MX21" s="19"/>
      <c r="MY21" s="19"/>
      <c r="MZ21" s="19"/>
      <c r="NA21" s="19"/>
      <c r="NB21" s="19"/>
      <c r="NC21" s="19"/>
      <c r="ND21" s="19"/>
      <c r="NE21" s="19"/>
      <c r="NF21" s="19"/>
      <c r="NG21" s="19"/>
      <c r="NH21" s="19"/>
      <c r="NI21" s="19"/>
      <c r="NJ21" s="19"/>
      <c r="NK21" s="19"/>
      <c r="NL21" s="19"/>
      <c r="NM21" s="19"/>
      <c r="NN21" s="19"/>
      <c r="NO21" s="19"/>
      <c r="NP21" s="19"/>
      <c r="NQ21" s="19"/>
      <c r="NR21" s="19"/>
      <c r="NS21" s="19"/>
      <c r="NT21" s="19"/>
      <c r="NU21" s="19"/>
    </row>
    <row r="22" spans="1:385" ht="30" customHeight="1" thickTop="1" thickBot="1">
      <c r="A22" s="8"/>
      <c r="B22" s="11">
        <v>1</v>
      </c>
      <c r="C22" s="12" t="s">
        <v>67</v>
      </c>
      <c r="D22" s="12" t="s">
        <v>75</v>
      </c>
      <c r="E22" s="12">
        <v>1</v>
      </c>
      <c r="F22" s="12" t="s">
        <v>76</v>
      </c>
      <c r="G22" s="12"/>
      <c r="H22" s="12"/>
      <c r="J22" s="8"/>
      <c r="K22" s="8"/>
      <c r="L22" s="8"/>
      <c r="M22" s="10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1"/>
      <c r="AP22" s="17"/>
      <c r="AQ22" s="17"/>
      <c r="AR22" s="18"/>
      <c r="AS22" s="18"/>
      <c r="AT22" s="18"/>
      <c r="AU22" s="18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8"/>
      <c r="BV22" s="18"/>
      <c r="BW22" s="18"/>
      <c r="BX22" s="18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8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</row>
    <row r="23" spans="1:385" ht="30" customHeight="1" thickTop="1" thickBot="1">
      <c r="A23" s="8"/>
      <c r="B23" s="11">
        <v>1</v>
      </c>
      <c r="C23" s="12" t="s">
        <v>67</v>
      </c>
      <c r="D23" s="12" t="s">
        <v>75</v>
      </c>
      <c r="E23" s="12">
        <v>1</v>
      </c>
      <c r="F23" s="12" t="s">
        <v>65</v>
      </c>
      <c r="G23" s="12"/>
      <c r="H23" s="15"/>
      <c r="J23" s="8"/>
      <c r="K23" s="8"/>
      <c r="L23" s="8"/>
      <c r="M23" s="10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1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8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19"/>
      <c r="LY23" s="19"/>
      <c r="LZ23" s="19"/>
      <c r="MA23" s="19"/>
      <c r="MB23" s="19"/>
      <c r="MC23" s="19"/>
      <c r="MD23" s="19"/>
      <c r="ME23" s="19"/>
      <c r="MF23" s="19"/>
      <c r="MG23" s="19"/>
      <c r="MH23" s="19"/>
      <c r="MI23" s="19"/>
      <c r="MJ23" s="19"/>
      <c r="MK23" s="19"/>
      <c r="ML23" s="19"/>
      <c r="MM23" s="19"/>
      <c r="MN23" s="19"/>
      <c r="MO23" s="19"/>
      <c r="MP23" s="19"/>
      <c r="MQ23" s="19"/>
      <c r="MR23" s="19"/>
      <c r="MS23" s="19"/>
      <c r="MT23" s="19"/>
      <c r="MU23" s="19"/>
      <c r="MV23" s="19"/>
      <c r="MW23" s="19"/>
      <c r="MX23" s="19"/>
      <c r="MY23" s="19"/>
      <c r="MZ23" s="19"/>
      <c r="NA23" s="19"/>
      <c r="NB23" s="19"/>
      <c r="NC23" s="19"/>
      <c r="ND23" s="19"/>
      <c r="NE23" s="19"/>
      <c r="NF23" s="19"/>
      <c r="NG23" s="19"/>
      <c r="NH23" s="19"/>
      <c r="NI23" s="19"/>
      <c r="NJ23" s="19"/>
      <c r="NK23" s="19"/>
      <c r="NL23" s="19"/>
      <c r="NM23" s="19"/>
      <c r="NN23" s="19"/>
      <c r="NO23" s="19"/>
      <c r="NP23" s="19"/>
      <c r="NQ23" s="19"/>
      <c r="NR23" s="19"/>
      <c r="NS23" s="19"/>
      <c r="NT23" s="19"/>
      <c r="NU23" s="19"/>
    </row>
    <row r="24" spans="1:385" ht="30" customHeight="1" thickTop="1" thickBot="1">
      <c r="A24" s="8"/>
      <c r="B24" s="11">
        <v>1</v>
      </c>
      <c r="C24" s="12" t="s">
        <v>2</v>
      </c>
      <c r="D24" s="12" t="s">
        <v>77</v>
      </c>
      <c r="E24" s="12">
        <v>1</v>
      </c>
      <c r="F24" s="12" t="s">
        <v>65</v>
      </c>
      <c r="G24" s="12"/>
      <c r="H24" s="15"/>
      <c r="J24" s="8"/>
      <c r="K24" s="8"/>
      <c r="L24" s="8"/>
      <c r="M24" s="10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1"/>
      <c r="AP24" s="17"/>
      <c r="AQ24" s="17"/>
      <c r="AR24" s="18"/>
      <c r="AS24" s="18"/>
      <c r="AT24" s="18"/>
      <c r="AU24" s="18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8"/>
      <c r="BV24" s="18"/>
      <c r="BW24" s="18"/>
      <c r="BX24" s="18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8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  <c r="ME24" s="17"/>
      <c r="MF24" s="17"/>
      <c r="MG24" s="17"/>
      <c r="MH24" s="17"/>
      <c r="MI24" s="17"/>
      <c r="MJ24" s="17"/>
      <c r="MK24" s="17"/>
      <c r="ML24" s="17"/>
      <c r="MM24" s="17"/>
      <c r="MN24" s="17"/>
      <c r="MO24" s="17"/>
      <c r="MP24" s="17"/>
      <c r="MQ24" s="17"/>
      <c r="MR24" s="17"/>
      <c r="MS24" s="17"/>
      <c r="MT24" s="17"/>
      <c r="MU24" s="17"/>
      <c r="MV24" s="17"/>
      <c r="MW24" s="17"/>
      <c r="MX24" s="17"/>
      <c r="MY24" s="17"/>
      <c r="MZ24" s="17"/>
      <c r="NA24" s="17"/>
      <c r="NB24" s="17"/>
      <c r="NC24" s="17"/>
      <c r="ND24" s="17"/>
      <c r="NE24" s="17"/>
      <c r="NF24" s="17"/>
      <c r="NG24" s="17"/>
      <c r="NH24" s="17"/>
      <c r="NI24" s="17"/>
      <c r="NJ24" s="17"/>
      <c r="NK24" s="17"/>
      <c r="NL24" s="17"/>
      <c r="NM24" s="17"/>
      <c r="NN24" s="17"/>
      <c r="NO24" s="17"/>
      <c r="NP24" s="17"/>
      <c r="NQ24" s="17"/>
      <c r="NR24" s="17"/>
      <c r="NS24" s="17"/>
      <c r="NT24" s="17"/>
      <c r="NU24" s="17"/>
    </row>
    <row r="25" spans="1:385" ht="30" customHeight="1" thickTop="1" thickBot="1">
      <c r="A25" s="8"/>
      <c r="B25" s="12">
        <v>2</v>
      </c>
      <c r="C25" s="12" t="s">
        <v>67</v>
      </c>
      <c r="D25" s="12" t="s">
        <v>79</v>
      </c>
      <c r="E25" s="12">
        <v>1</v>
      </c>
      <c r="F25" s="12" t="s">
        <v>58</v>
      </c>
      <c r="G25" s="12"/>
      <c r="H25" s="14"/>
      <c r="J25" s="8"/>
      <c r="K25" s="8"/>
      <c r="L25" s="8"/>
      <c r="M25" s="10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1"/>
      <c r="AP25" s="17"/>
      <c r="AQ25" s="17"/>
      <c r="AR25" s="18"/>
      <c r="AS25" s="18"/>
      <c r="AT25" s="18"/>
      <c r="AU25" s="18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8"/>
      <c r="BV25" s="18"/>
      <c r="BW25" s="18"/>
      <c r="BX25" s="18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8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  <c r="ME25" s="17"/>
      <c r="MF25" s="17"/>
      <c r="MG25" s="17"/>
      <c r="MH25" s="17"/>
      <c r="MI25" s="17"/>
      <c r="MJ25" s="17"/>
      <c r="MK25" s="17"/>
      <c r="ML25" s="17"/>
      <c r="MM25" s="17"/>
      <c r="MN25" s="17"/>
      <c r="MO25" s="17"/>
      <c r="MP25" s="17"/>
      <c r="MQ25" s="17"/>
      <c r="MR25" s="17"/>
      <c r="MS25" s="17"/>
      <c r="MT25" s="17"/>
      <c r="MU25" s="17"/>
      <c r="MV25" s="17"/>
      <c r="MW25" s="17"/>
      <c r="MX25" s="17"/>
      <c r="MY25" s="17"/>
      <c r="MZ25" s="17"/>
      <c r="NA25" s="17"/>
      <c r="NB25" s="17"/>
      <c r="NC25" s="17"/>
      <c r="ND25" s="17"/>
      <c r="NE25" s="17"/>
      <c r="NF25" s="17"/>
      <c r="NG25" s="17"/>
      <c r="NH25" s="17"/>
      <c r="NI25" s="17"/>
      <c r="NJ25" s="17"/>
      <c r="NK25" s="17"/>
      <c r="NL25" s="17"/>
      <c r="NM25" s="17"/>
      <c r="NN25" s="17"/>
      <c r="NO25" s="17"/>
      <c r="NP25" s="17"/>
      <c r="NQ25" s="17"/>
      <c r="NR25" s="17"/>
      <c r="NS25" s="17"/>
      <c r="NT25" s="17"/>
      <c r="NU25" s="17"/>
    </row>
    <row r="26" spans="1:385" ht="30" customHeight="1" thickTop="1" thickBot="1">
      <c r="A26" s="8"/>
      <c r="B26" s="12">
        <v>2</v>
      </c>
      <c r="C26" s="12" t="s">
        <v>67</v>
      </c>
      <c r="D26" s="12" t="s">
        <v>79</v>
      </c>
      <c r="E26" s="12">
        <v>1</v>
      </c>
      <c r="F26" s="12" t="s">
        <v>65</v>
      </c>
      <c r="G26" s="12"/>
      <c r="H26" s="15"/>
      <c r="I26" s="9"/>
      <c r="J26" s="8"/>
      <c r="K26" s="8"/>
      <c r="L26" s="8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8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  <c r="FQ26" s="19"/>
      <c r="FR26" s="19"/>
      <c r="FS26" s="19"/>
      <c r="FT26" s="19"/>
      <c r="FU26" s="19"/>
      <c r="FV26" s="19"/>
      <c r="FW26" s="19"/>
      <c r="FX26" s="19"/>
      <c r="FY26" s="19"/>
      <c r="FZ26" s="19"/>
      <c r="GA26" s="19"/>
      <c r="GB26" s="19"/>
      <c r="GC26" s="19"/>
      <c r="GD26" s="19"/>
      <c r="GE26" s="19"/>
      <c r="GF26" s="19"/>
      <c r="GG26" s="19"/>
      <c r="GH26" s="19"/>
      <c r="GI26" s="19"/>
      <c r="GJ26" s="19"/>
      <c r="GK26" s="19"/>
      <c r="GL26" s="19"/>
      <c r="GM26" s="19"/>
      <c r="GN26" s="19"/>
      <c r="GO26" s="19"/>
      <c r="GP26" s="19"/>
      <c r="GQ26" s="19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  <c r="IR26" s="19"/>
      <c r="IS26" s="19"/>
      <c r="IT26" s="19"/>
      <c r="IU26" s="19"/>
      <c r="IV26" s="19"/>
      <c r="IW26" s="19"/>
      <c r="IX26" s="19"/>
      <c r="IY26" s="19"/>
      <c r="IZ26" s="19"/>
      <c r="JA26" s="19"/>
      <c r="JB26" s="19"/>
      <c r="JC26" s="19"/>
      <c r="JD26" s="19"/>
      <c r="JE26" s="19"/>
      <c r="JF26" s="19"/>
      <c r="JG26" s="19"/>
      <c r="JH26" s="19"/>
      <c r="JI26" s="19"/>
      <c r="JJ26" s="19"/>
      <c r="JK26" s="19"/>
      <c r="JL26" s="19"/>
      <c r="JM26" s="19"/>
      <c r="JN26" s="19"/>
      <c r="JO26" s="19"/>
      <c r="JP26" s="19"/>
      <c r="JQ26" s="19"/>
      <c r="JR26" s="19"/>
      <c r="JS26" s="19"/>
      <c r="JT26" s="19"/>
      <c r="JU26" s="19"/>
      <c r="JV26" s="19"/>
      <c r="JW26" s="19"/>
      <c r="JX26" s="19"/>
      <c r="JY26" s="19"/>
      <c r="JZ26" s="19"/>
      <c r="KA26" s="19"/>
      <c r="KB26" s="19"/>
      <c r="KC26" s="19"/>
      <c r="KD26" s="19"/>
      <c r="KE26" s="19"/>
      <c r="KF26" s="19"/>
      <c r="KG26" s="19"/>
      <c r="KH26" s="19"/>
      <c r="KI26" s="19"/>
      <c r="KJ26" s="19"/>
      <c r="KK26" s="19"/>
      <c r="KL26" s="19"/>
      <c r="KM26" s="19"/>
      <c r="KN26" s="19"/>
      <c r="KO26" s="19"/>
      <c r="KP26" s="19"/>
      <c r="KQ26" s="19"/>
      <c r="KR26" s="19"/>
      <c r="KS26" s="19"/>
      <c r="KT26" s="19"/>
      <c r="KU26" s="19"/>
      <c r="KV26" s="19"/>
      <c r="KW26" s="19"/>
      <c r="KX26" s="19"/>
      <c r="KY26" s="19"/>
      <c r="KZ26" s="19"/>
      <c r="LA26" s="19"/>
      <c r="LB26" s="19"/>
      <c r="LC26" s="19"/>
      <c r="LD26" s="19"/>
      <c r="LE26" s="19"/>
      <c r="LF26" s="19"/>
      <c r="LG26" s="19"/>
      <c r="LH26" s="19"/>
      <c r="LI26" s="19"/>
      <c r="LJ26" s="19"/>
      <c r="LK26" s="19"/>
      <c r="LL26" s="19"/>
      <c r="LM26" s="19"/>
      <c r="LN26" s="19"/>
      <c r="LO26" s="19"/>
      <c r="LP26" s="19"/>
      <c r="LQ26" s="19"/>
      <c r="LR26" s="19"/>
      <c r="LS26" s="19"/>
      <c r="LT26" s="19"/>
      <c r="LU26" s="19"/>
      <c r="LV26" s="19"/>
      <c r="LW26" s="19"/>
      <c r="LX26" s="19"/>
      <c r="LY26" s="19"/>
      <c r="LZ26" s="19"/>
      <c r="MA26" s="19"/>
      <c r="MB26" s="19"/>
      <c r="MC26" s="19"/>
      <c r="MD26" s="19"/>
      <c r="ME26" s="19"/>
      <c r="MF26" s="19"/>
      <c r="MG26" s="19"/>
      <c r="MH26" s="19"/>
      <c r="MI26" s="19"/>
      <c r="MJ26" s="19"/>
      <c r="MK26" s="19"/>
      <c r="ML26" s="19"/>
      <c r="MM26" s="19"/>
      <c r="MN26" s="19"/>
      <c r="MO26" s="19"/>
      <c r="MP26" s="19"/>
      <c r="MQ26" s="19"/>
      <c r="MR26" s="19"/>
      <c r="MS26" s="19"/>
      <c r="MT26" s="19"/>
      <c r="MU26" s="19"/>
      <c r="MV26" s="19"/>
      <c r="MW26" s="19"/>
      <c r="MX26" s="19"/>
      <c r="MY26" s="19"/>
      <c r="MZ26" s="19"/>
      <c r="NA26" s="19"/>
      <c r="NB26" s="19"/>
      <c r="NC26" s="19"/>
      <c r="ND26" s="19"/>
      <c r="NE26" s="19"/>
      <c r="NF26" s="19"/>
      <c r="NG26" s="19"/>
      <c r="NH26" s="19"/>
      <c r="NI26" s="19"/>
      <c r="NJ26" s="19"/>
      <c r="NK26" s="19"/>
      <c r="NL26" s="19"/>
      <c r="NM26" s="19"/>
      <c r="NN26" s="19"/>
      <c r="NO26" s="19"/>
      <c r="NP26" s="19"/>
      <c r="NQ26" s="19"/>
      <c r="NR26" s="19"/>
      <c r="NS26" s="19"/>
      <c r="NT26" s="19"/>
      <c r="NU26" s="19"/>
    </row>
    <row r="27" spans="1:385" ht="30" customHeight="1" thickTop="1" thickBot="1">
      <c r="A27" s="8"/>
      <c r="B27" s="12">
        <v>2</v>
      </c>
      <c r="C27" s="12" t="s">
        <v>67</v>
      </c>
      <c r="D27" s="12" t="s">
        <v>79</v>
      </c>
      <c r="E27" s="12">
        <v>1</v>
      </c>
      <c r="F27" s="12" t="s">
        <v>61</v>
      </c>
      <c r="G27" s="12"/>
      <c r="H27" s="14"/>
      <c r="I27" s="9"/>
      <c r="J27" s="8"/>
      <c r="K27" s="8"/>
      <c r="L27" s="8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9"/>
      <c r="AP27" s="17"/>
      <c r="AQ27" s="17"/>
      <c r="AR27" s="18"/>
      <c r="AS27" s="18"/>
      <c r="AT27" s="18"/>
      <c r="AU27" s="18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8"/>
      <c r="BV27" s="18"/>
      <c r="BW27" s="18"/>
      <c r="BX27" s="18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8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</row>
    <row r="28" spans="1:385" ht="30" customHeight="1" thickTop="1" thickBot="1">
      <c r="A28" s="8"/>
      <c r="B28" s="12">
        <v>2</v>
      </c>
      <c r="C28" s="12" t="s">
        <v>60</v>
      </c>
      <c r="D28" s="12" t="s">
        <v>70</v>
      </c>
      <c r="E28" s="12">
        <v>1</v>
      </c>
      <c r="F28" s="12" t="s">
        <v>61</v>
      </c>
      <c r="G28" s="12"/>
      <c r="H28" s="13"/>
      <c r="I28" s="9"/>
      <c r="J28" s="8"/>
      <c r="K28" s="8"/>
      <c r="L28" s="8"/>
      <c r="M28" s="10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8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  <c r="FQ28" s="19"/>
      <c r="FR28" s="19"/>
      <c r="FS28" s="19"/>
      <c r="FT28" s="19"/>
      <c r="FU28" s="19"/>
      <c r="FV28" s="19"/>
      <c r="FW28" s="19"/>
      <c r="FX28" s="19"/>
      <c r="FY28" s="19"/>
      <c r="FZ28" s="19"/>
      <c r="GA28" s="19"/>
      <c r="GB28" s="19"/>
      <c r="GC28" s="19"/>
      <c r="GD28" s="19"/>
      <c r="GE28" s="19"/>
      <c r="GF28" s="19"/>
      <c r="GG28" s="19"/>
      <c r="GH28" s="19"/>
      <c r="GI28" s="19"/>
      <c r="GJ28" s="19"/>
      <c r="GK28" s="19"/>
      <c r="GL28" s="19"/>
      <c r="GM28" s="19"/>
      <c r="GN28" s="19"/>
      <c r="GO28" s="19"/>
      <c r="GP28" s="19"/>
      <c r="GQ28" s="19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  <c r="IR28" s="19"/>
      <c r="IS28" s="19"/>
      <c r="IT28" s="19"/>
      <c r="IU28" s="19"/>
      <c r="IV28" s="19"/>
      <c r="IW28" s="19"/>
      <c r="IX28" s="19"/>
      <c r="IY28" s="19"/>
      <c r="IZ28" s="19"/>
      <c r="JA28" s="19"/>
      <c r="JB28" s="19"/>
      <c r="JC28" s="19"/>
      <c r="JD28" s="19"/>
      <c r="JE28" s="19"/>
      <c r="JF28" s="19"/>
      <c r="JG28" s="19"/>
      <c r="JH28" s="19"/>
      <c r="JI28" s="19"/>
      <c r="JJ28" s="19"/>
      <c r="JK28" s="19"/>
      <c r="JL28" s="19"/>
      <c r="JM28" s="19"/>
      <c r="JN28" s="19"/>
      <c r="JO28" s="19"/>
      <c r="JP28" s="19"/>
      <c r="JQ28" s="19"/>
      <c r="JR28" s="19"/>
      <c r="JS28" s="19"/>
      <c r="JT28" s="19"/>
      <c r="JU28" s="19"/>
      <c r="JV28" s="19"/>
      <c r="JW28" s="19"/>
      <c r="JX28" s="19"/>
      <c r="JY28" s="19"/>
      <c r="JZ28" s="19"/>
      <c r="KA28" s="19"/>
      <c r="KB28" s="19"/>
      <c r="KC28" s="19"/>
      <c r="KD28" s="19"/>
      <c r="KE28" s="19"/>
      <c r="KF28" s="19"/>
      <c r="KG28" s="19"/>
      <c r="KH28" s="19"/>
      <c r="KI28" s="19"/>
      <c r="KJ28" s="19"/>
      <c r="KK28" s="19"/>
      <c r="KL28" s="19"/>
      <c r="KM28" s="19"/>
      <c r="KN28" s="19"/>
      <c r="KO28" s="19"/>
      <c r="KP28" s="19"/>
      <c r="KQ28" s="19"/>
      <c r="KR28" s="19"/>
      <c r="KS28" s="19"/>
      <c r="KT28" s="19"/>
      <c r="KU28" s="19"/>
      <c r="KV28" s="19"/>
      <c r="KW28" s="19"/>
      <c r="KX28" s="19"/>
      <c r="KY28" s="19"/>
      <c r="KZ28" s="19"/>
      <c r="LA28" s="19"/>
      <c r="LB28" s="19"/>
      <c r="LC28" s="19"/>
      <c r="LD28" s="19"/>
      <c r="LE28" s="19"/>
      <c r="LF28" s="19"/>
      <c r="LG28" s="19"/>
      <c r="LH28" s="19"/>
      <c r="LI28" s="19"/>
      <c r="LJ28" s="19"/>
      <c r="LK28" s="19"/>
      <c r="LL28" s="19"/>
      <c r="LM28" s="19"/>
      <c r="LN28" s="19"/>
      <c r="LO28" s="19"/>
      <c r="LP28" s="19"/>
      <c r="LQ28" s="19"/>
      <c r="LR28" s="19"/>
      <c r="LS28" s="19"/>
      <c r="LT28" s="19"/>
      <c r="LU28" s="19"/>
      <c r="LV28" s="19"/>
      <c r="LW28" s="19"/>
      <c r="LX28" s="19"/>
      <c r="LY28" s="19"/>
      <c r="LZ28" s="19"/>
      <c r="MA28" s="19"/>
      <c r="MB28" s="19"/>
      <c r="MC28" s="19"/>
      <c r="MD28" s="19"/>
      <c r="ME28" s="19"/>
      <c r="MF28" s="19"/>
      <c r="MG28" s="19"/>
      <c r="MH28" s="19"/>
      <c r="MI28" s="19"/>
      <c r="MJ28" s="19"/>
      <c r="MK28" s="19"/>
      <c r="ML28" s="19"/>
      <c r="MM28" s="19"/>
      <c r="MN28" s="19"/>
      <c r="MO28" s="19"/>
      <c r="MP28" s="19"/>
      <c r="MQ28" s="19"/>
      <c r="MR28" s="19"/>
      <c r="MS28" s="19"/>
      <c r="MT28" s="19"/>
      <c r="MU28" s="19"/>
      <c r="MV28" s="19"/>
      <c r="MW28" s="19"/>
      <c r="MX28" s="19"/>
      <c r="MY28" s="19"/>
      <c r="MZ28" s="19"/>
      <c r="NA28" s="19"/>
      <c r="NB28" s="19"/>
      <c r="NC28" s="19"/>
      <c r="ND28" s="19"/>
      <c r="NE28" s="19"/>
      <c r="NF28" s="19"/>
      <c r="NG28" s="19"/>
      <c r="NH28" s="19"/>
      <c r="NI28" s="19"/>
      <c r="NJ28" s="19"/>
      <c r="NK28" s="19"/>
      <c r="NL28" s="19"/>
      <c r="NM28" s="19"/>
      <c r="NN28" s="19"/>
      <c r="NO28" s="19"/>
      <c r="NP28" s="19"/>
      <c r="NQ28" s="19"/>
      <c r="NR28" s="19"/>
      <c r="NS28" s="19"/>
      <c r="NT28" s="19"/>
      <c r="NU28" s="19"/>
    </row>
    <row r="29" spans="1:385" ht="65.25" customHeight="1" thickTop="1" thickBot="1">
      <c r="A29" s="8"/>
      <c r="B29" s="12">
        <v>2</v>
      </c>
      <c r="C29" s="12" t="s">
        <v>67</v>
      </c>
      <c r="D29" s="12" t="s">
        <v>91</v>
      </c>
      <c r="E29" s="12">
        <v>1</v>
      </c>
      <c r="F29" s="12" t="s">
        <v>58</v>
      </c>
      <c r="G29" s="12"/>
      <c r="H29" s="14"/>
      <c r="I29" s="9"/>
      <c r="J29" s="8"/>
      <c r="K29" s="8"/>
      <c r="L29" s="8"/>
      <c r="M29" s="10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9"/>
      <c r="AP29" s="17"/>
      <c r="AQ29" s="17"/>
      <c r="AR29" s="18"/>
      <c r="AS29" s="18"/>
      <c r="AT29" s="18"/>
      <c r="AU29" s="18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8"/>
      <c r="BV29" s="18"/>
      <c r="BW29" s="18"/>
      <c r="BX29" s="18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8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</row>
    <row r="30" spans="1:385" ht="30" customHeight="1" thickTop="1" thickBot="1">
      <c r="A30" s="8"/>
      <c r="B30" s="12">
        <v>2</v>
      </c>
      <c r="C30" s="12" t="s">
        <v>67</v>
      </c>
      <c r="D30" s="12" t="s">
        <v>92</v>
      </c>
      <c r="E30" s="12">
        <v>1</v>
      </c>
      <c r="F30" s="12" t="s">
        <v>65</v>
      </c>
      <c r="G30" s="12"/>
      <c r="H30" s="14"/>
      <c r="I30" s="9"/>
      <c r="J30" s="8"/>
      <c r="K30" s="8"/>
      <c r="L30" s="8"/>
      <c r="M30" s="10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8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</row>
    <row r="31" spans="1:385" ht="30" customHeight="1" thickTop="1" thickBot="1">
      <c r="A31" s="8"/>
      <c r="B31" s="12">
        <v>2</v>
      </c>
      <c r="C31" s="12" t="s">
        <v>67</v>
      </c>
      <c r="D31" s="12" t="s">
        <v>91</v>
      </c>
      <c r="E31" s="12">
        <v>1</v>
      </c>
      <c r="F31" s="12" t="s">
        <v>61</v>
      </c>
      <c r="G31" s="12"/>
      <c r="H31" s="14"/>
      <c r="I31" s="9"/>
      <c r="J31" s="8"/>
      <c r="K31" s="8"/>
      <c r="L31" s="8"/>
      <c r="M31" s="10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17"/>
      <c r="AQ31" s="17"/>
      <c r="AR31" s="18"/>
      <c r="AS31" s="18"/>
      <c r="AT31" s="18"/>
      <c r="AU31" s="18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8"/>
      <c r="BV31" s="18"/>
      <c r="BW31" s="18"/>
      <c r="BX31" s="18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8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</row>
    <row r="32" spans="1:385" ht="30" customHeight="1" thickTop="1" thickBot="1">
      <c r="A32" s="8"/>
      <c r="B32" s="12">
        <v>2</v>
      </c>
      <c r="C32" s="12" t="s">
        <v>67</v>
      </c>
      <c r="D32" s="12" t="s">
        <v>93</v>
      </c>
      <c r="E32" s="12">
        <v>1</v>
      </c>
      <c r="F32" s="12" t="s">
        <v>58</v>
      </c>
      <c r="G32" s="12"/>
      <c r="H32" s="14"/>
      <c r="I32" s="9"/>
      <c r="J32" s="8"/>
      <c r="K32" s="8"/>
      <c r="L32" s="8"/>
      <c r="M32" s="10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8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  <c r="FQ32" s="19"/>
      <c r="FR32" s="19"/>
      <c r="FS32" s="19"/>
      <c r="FT32" s="19"/>
      <c r="FU32" s="19"/>
      <c r="FV32" s="19"/>
      <c r="FW32" s="19"/>
      <c r="FX32" s="19"/>
      <c r="FY32" s="19"/>
      <c r="FZ32" s="19"/>
      <c r="GA32" s="19"/>
      <c r="GB32" s="19"/>
      <c r="GC32" s="19"/>
      <c r="GD32" s="19"/>
      <c r="GE32" s="19"/>
      <c r="GF32" s="19"/>
      <c r="GG32" s="19"/>
      <c r="GH32" s="19"/>
      <c r="GI32" s="19"/>
      <c r="GJ32" s="19"/>
      <c r="GK32" s="19"/>
      <c r="GL32" s="19"/>
      <c r="GM32" s="19"/>
      <c r="GN32" s="19"/>
      <c r="GO32" s="19"/>
      <c r="GP32" s="19"/>
      <c r="GQ32" s="19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  <c r="IR32" s="19"/>
      <c r="IS32" s="19"/>
      <c r="IT32" s="19"/>
      <c r="IU32" s="19"/>
      <c r="IV32" s="19"/>
      <c r="IW32" s="19"/>
      <c r="IX32" s="19"/>
      <c r="IY32" s="19"/>
      <c r="IZ32" s="19"/>
      <c r="JA32" s="19"/>
      <c r="JB32" s="19"/>
      <c r="JC32" s="19"/>
      <c r="JD32" s="19"/>
      <c r="JE32" s="19"/>
      <c r="JF32" s="19"/>
      <c r="JG32" s="19"/>
      <c r="JH32" s="19"/>
      <c r="JI32" s="19"/>
      <c r="JJ32" s="19"/>
      <c r="JK32" s="19"/>
      <c r="JL32" s="19"/>
      <c r="JM32" s="19"/>
      <c r="JN32" s="19"/>
      <c r="JO32" s="19"/>
      <c r="JP32" s="19"/>
      <c r="JQ32" s="19"/>
      <c r="JR32" s="19"/>
      <c r="JS32" s="19"/>
      <c r="JT32" s="19"/>
      <c r="JU32" s="19"/>
      <c r="JV32" s="19"/>
      <c r="JW32" s="19"/>
      <c r="JX32" s="19"/>
      <c r="JY32" s="19"/>
      <c r="JZ32" s="19"/>
      <c r="KA32" s="19"/>
      <c r="KB32" s="19"/>
      <c r="KC32" s="19"/>
      <c r="KD32" s="19"/>
      <c r="KE32" s="19"/>
      <c r="KF32" s="19"/>
      <c r="KG32" s="19"/>
      <c r="KH32" s="19"/>
      <c r="KI32" s="19"/>
      <c r="KJ32" s="19"/>
      <c r="KK32" s="19"/>
      <c r="KL32" s="19"/>
      <c r="KM32" s="19"/>
      <c r="KN32" s="19"/>
      <c r="KO32" s="19"/>
      <c r="KP32" s="19"/>
      <c r="KQ32" s="19"/>
      <c r="KR32" s="19"/>
      <c r="KS32" s="19"/>
      <c r="KT32" s="19"/>
      <c r="KU32" s="19"/>
      <c r="KV32" s="19"/>
      <c r="KW32" s="19"/>
      <c r="KX32" s="19"/>
      <c r="KY32" s="19"/>
      <c r="KZ32" s="19"/>
      <c r="LA32" s="19"/>
      <c r="LB32" s="19"/>
      <c r="LC32" s="19"/>
      <c r="LD32" s="19"/>
      <c r="LE32" s="19"/>
      <c r="LF32" s="19"/>
      <c r="LG32" s="19"/>
      <c r="LH32" s="19"/>
      <c r="LI32" s="19"/>
      <c r="LJ32" s="19"/>
      <c r="LK32" s="19"/>
      <c r="LL32" s="19"/>
      <c r="LM32" s="19"/>
      <c r="LN32" s="19"/>
      <c r="LO32" s="19"/>
      <c r="LP32" s="19"/>
      <c r="LQ32" s="19"/>
      <c r="LR32" s="19"/>
      <c r="LS32" s="19"/>
      <c r="LT32" s="19"/>
      <c r="LU32" s="19"/>
      <c r="LV32" s="19"/>
      <c r="LW32" s="19"/>
      <c r="LX32" s="19"/>
      <c r="LY32" s="19"/>
      <c r="LZ32" s="19"/>
      <c r="MA32" s="19"/>
      <c r="MB32" s="19"/>
      <c r="MC32" s="19"/>
      <c r="MD32" s="19"/>
      <c r="ME32" s="19"/>
      <c r="MF32" s="19"/>
      <c r="MG32" s="19"/>
      <c r="MH32" s="19"/>
      <c r="MI32" s="19"/>
      <c r="MJ32" s="19"/>
      <c r="MK32" s="19"/>
      <c r="ML32" s="19"/>
      <c r="MM32" s="19"/>
      <c r="MN32" s="19"/>
      <c r="MO32" s="19"/>
      <c r="MP32" s="19"/>
      <c r="MQ32" s="19"/>
      <c r="MR32" s="19"/>
      <c r="MS32" s="19"/>
      <c r="MT32" s="19"/>
      <c r="MU32" s="19"/>
      <c r="MV32" s="19"/>
      <c r="MW32" s="19"/>
      <c r="MX32" s="19"/>
      <c r="MY32" s="19"/>
      <c r="MZ32" s="19"/>
      <c r="NA32" s="19"/>
      <c r="NB32" s="19"/>
      <c r="NC32" s="19"/>
      <c r="ND32" s="19"/>
      <c r="NE32" s="19"/>
      <c r="NF32" s="19"/>
      <c r="NG32" s="19"/>
      <c r="NH32" s="19"/>
      <c r="NI32" s="19"/>
      <c r="NJ32" s="19"/>
      <c r="NK32" s="19"/>
      <c r="NL32" s="19"/>
      <c r="NM32" s="19"/>
      <c r="NN32" s="19"/>
      <c r="NO32" s="19"/>
      <c r="NP32" s="19"/>
      <c r="NQ32" s="19"/>
      <c r="NR32" s="19"/>
      <c r="NS32" s="19"/>
      <c r="NT32" s="19"/>
      <c r="NU32" s="19"/>
    </row>
    <row r="33" spans="1:385" ht="30" customHeight="1" thickTop="1" thickBot="1">
      <c r="A33" s="8"/>
      <c r="B33" s="12">
        <v>2</v>
      </c>
      <c r="C33" s="12" t="s">
        <v>67</v>
      </c>
      <c r="D33" s="12" t="s">
        <v>93</v>
      </c>
      <c r="E33" s="12">
        <v>1</v>
      </c>
      <c r="F33" s="12" t="s">
        <v>65</v>
      </c>
      <c r="G33" s="12"/>
      <c r="H33" s="14"/>
      <c r="I33" s="9"/>
      <c r="J33" s="8"/>
      <c r="K33" s="8"/>
      <c r="L33" s="8"/>
      <c r="M33" s="10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17"/>
      <c r="AQ33" s="17"/>
      <c r="AR33" s="18"/>
      <c r="AS33" s="18"/>
      <c r="AT33" s="18"/>
      <c r="AU33" s="18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8"/>
      <c r="BV33" s="18"/>
      <c r="BW33" s="18"/>
      <c r="BX33" s="18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8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</row>
    <row r="34" spans="1:385" ht="30" customHeight="1" thickTop="1" thickBot="1">
      <c r="A34" s="8"/>
      <c r="B34" s="12">
        <v>2</v>
      </c>
      <c r="C34" s="12" t="s">
        <v>67</v>
      </c>
      <c r="D34" s="12" t="s">
        <v>93</v>
      </c>
      <c r="E34" s="12">
        <v>1</v>
      </c>
      <c r="F34" s="12" t="s">
        <v>61</v>
      </c>
      <c r="G34" s="12"/>
      <c r="H34" s="14"/>
      <c r="I34" s="9"/>
      <c r="J34" s="8"/>
      <c r="K34" s="8"/>
      <c r="L34" s="8"/>
      <c r="M34" s="10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8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  <c r="FQ34" s="19"/>
      <c r="FR34" s="19"/>
      <c r="FS34" s="19"/>
      <c r="FT34" s="19"/>
      <c r="FU34" s="19"/>
      <c r="FV34" s="19"/>
      <c r="FW34" s="19"/>
      <c r="FX34" s="19"/>
      <c r="FY34" s="19"/>
      <c r="FZ34" s="19"/>
      <c r="GA34" s="19"/>
      <c r="GB34" s="19"/>
      <c r="GC34" s="19"/>
      <c r="GD34" s="19"/>
      <c r="GE34" s="19"/>
      <c r="GF34" s="19"/>
      <c r="GG34" s="19"/>
      <c r="GH34" s="19"/>
      <c r="GI34" s="19"/>
      <c r="GJ34" s="19"/>
      <c r="GK34" s="19"/>
      <c r="GL34" s="19"/>
      <c r="GM34" s="19"/>
      <c r="GN34" s="19"/>
      <c r="GO34" s="19"/>
      <c r="GP34" s="19"/>
      <c r="GQ34" s="19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  <c r="IR34" s="19"/>
      <c r="IS34" s="19"/>
      <c r="IT34" s="19"/>
      <c r="IU34" s="19"/>
      <c r="IV34" s="19"/>
      <c r="IW34" s="19"/>
      <c r="IX34" s="19"/>
      <c r="IY34" s="19"/>
      <c r="IZ34" s="19"/>
      <c r="JA34" s="19"/>
      <c r="JB34" s="19"/>
      <c r="JC34" s="19"/>
      <c r="JD34" s="19"/>
      <c r="JE34" s="19"/>
      <c r="JF34" s="19"/>
      <c r="JG34" s="19"/>
      <c r="JH34" s="19"/>
      <c r="JI34" s="19"/>
      <c r="JJ34" s="19"/>
      <c r="JK34" s="19"/>
      <c r="JL34" s="19"/>
      <c r="JM34" s="19"/>
      <c r="JN34" s="19"/>
      <c r="JO34" s="19"/>
      <c r="JP34" s="19"/>
      <c r="JQ34" s="19"/>
      <c r="JR34" s="19"/>
      <c r="JS34" s="19"/>
      <c r="JT34" s="19"/>
      <c r="JU34" s="19"/>
      <c r="JV34" s="19"/>
      <c r="JW34" s="19"/>
      <c r="JX34" s="19"/>
      <c r="JY34" s="19"/>
      <c r="JZ34" s="19"/>
      <c r="KA34" s="19"/>
      <c r="KB34" s="19"/>
      <c r="KC34" s="19"/>
      <c r="KD34" s="19"/>
      <c r="KE34" s="19"/>
      <c r="KF34" s="19"/>
      <c r="KG34" s="19"/>
      <c r="KH34" s="19"/>
      <c r="KI34" s="19"/>
      <c r="KJ34" s="19"/>
      <c r="KK34" s="19"/>
      <c r="KL34" s="19"/>
      <c r="KM34" s="19"/>
      <c r="KN34" s="19"/>
      <c r="KO34" s="19"/>
      <c r="KP34" s="19"/>
      <c r="KQ34" s="19"/>
      <c r="KR34" s="19"/>
      <c r="KS34" s="19"/>
      <c r="KT34" s="19"/>
      <c r="KU34" s="19"/>
      <c r="KV34" s="19"/>
      <c r="KW34" s="19"/>
      <c r="KX34" s="19"/>
      <c r="KY34" s="19"/>
      <c r="KZ34" s="19"/>
      <c r="LA34" s="19"/>
      <c r="LB34" s="19"/>
      <c r="LC34" s="19"/>
      <c r="LD34" s="19"/>
      <c r="LE34" s="19"/>
      <c r="LF34" s="19"/>
      <c r="LG34" s="19"/>
      <c r="LH34" s="19"/>
      <c r="LI34" s="19"/>
      <c r="LJ34" s="19"/>
      <c r="LK34" s="19"/>
      <c r="LL34" s="19"/>
      <c r="LM34" s="19"/>
      <c r="LN34" s="19"/>
      <c r="LO34" s="19"/>
      <c r="LP34" s="19"/>
      <c r="LQ34" s="19"/>
      <c r="LR34" s="19"/>
      <c r="LS34" s="19"/>
      <c r="LT34" s="19"/>
      <c r="LU34" s="19"/>
      <c r="LV34" s="19"/>
      <c r="LW34" s="19"/>
      <c r="LX34" s="19"/>
      <c r="LY34" s="19"/>
      <c r="LZ34" s="19"/>
      <c r="MA34" s="19"/>
      <c r="MB34" s="19"/>
      <c r="MC34" s="19"/>
      <c r="MD34" s="19"/>
      <c r="ME34" s="19"/>
      <c r="MF34" s="19"/>
      <c r="MG34" s="19"/>
      <c r="MH34" s="19"/>
      <c r="MI34" s="19"/>
      <c r="MJ34" s="19"/>
      <c r="MK34" s="19"/>
      <c r="ML34" s="19"/>
      <c r="MM34" s="19"/>
      <c r="MN34" s="19"/>
      <c r="MO34" s="19"/>
      <c r="MP34" s="19"/>
      <c r="MQ34" s="19"/>
      <c r="MR34" s="19"/>
      <c r="MS34" s="19"/>
      <c r="MT34" s="19"/>
      <c r="MU34" s="19"/>
      <c r="MV34" s="19"/>
      <c r="MW34" s="19"/>
      <c r="MX34" s="19"/>
      <c r="MY34" s="19"/>
      <c r="MZ34" s="19"/>
      <c r="NA34" s="19"/>
      <c r="NB34" s="19"/>
      <c r="NC34" s="19"/>
      <c r="ND34" s="19"/>
      <c r="NE34" s="19"/>
      <c r="NF34" s="19"/>
      <c r="NG34" s="19"/>
      <c r="NH34" s="19"/>
      <c r="NI34" s="19"/>
      <c r="NJ34" s="19"/>
      <c r="NK34" s="19"/>
      <c r="NL34" s="19"/>
      <c r="NM34" s="19"/>
      <c r="NN34" s="19"/>
      <c r="NO34" s="19"/>
      <c r="NP34" s="19"/>
      <c r="NQ34" s="19"/>
      <c r="NR34" s="19"/>
      <c r="NS34" s="19"/>
      <c r="NT34" s="19"/>
      <c r="NU34" s="19"/>
    </row>
    <row r="35" spans="1:385" ht="30" customHeight="1" thickTop="1" thickBot="1">
      <c r="A35" s="8"/>
      <c r="B35" s="12">
        <v>2</v>
      </c>
      <c r="C35" s="12" t="s">
        <v>67</v>
      </c>
      <c r="D35" s="12" t="s">
        <v>94</v>
      </c>
      <c r="E35" s="12">
        <v>1</v>
      </c>
      <c r="F35" s="12" t="s">
        <v>65</v>
      </c>
      <c r="G35" s="12"/>
      <c r="H35" s="14"/>
      <c r="I35" s="9"/>
      <c r="J35" s="8"/>
      <c r="K35" s="8"/>
      <c r="L35" s="8"/>
      <c r="M35" s="10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9"/>
      <c r="AP35" s="17"/>
      <c r="AQ35" s="17"/>
      <c r="AR35" s="18"/>
      <c r="AS35" s="18"/>
      <c r="AT35" s="18"/>
      <c r="AU35" s="18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8"/>
      <c r="BV35" s="18"/>
      <c r="BW35" s="18"/>
      <c r="BX35" s="18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8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</row>
    <row r="36" spans="1:385" ht="30" customHeight="1" thickTop="1" thickBot="1">
      <c r="A36" s="8"/>
      <c r="B36" s="12">
        <v>2</v>
      </c>
      <c r="C36" s="12" t="s">
        <v>67</v>
      </c>
      <c r="D36" s="12" t="s">
        <v>72</v>
      </c>
      <c r="E36" s="12">
        <v>1</v>
      </c>
      <c r="F36" s="12" t="s">
        <v>61</v>
      </c>
      <c r="G36" s="12"/>
      <c r="H36" s="13"/>
      <c r="I36" s="9"/>
      <c r="J36" s="8"/>
      <c r="K36" s="8"/>
      <c r="L36" s="8"/>
      <c r="M36" s="10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8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  <c r="JE36" s="19"/>
      <c r="JF36" s="19"/>
      <c r="JG36" s="19"/>
      <c r="JH36" s="19"/>
      <c r="JI36" s="19"/>
      <c r="JJ36" s="19"/>
      <c r="JK36" s="19"/>
      <c r="JL36" s="19"/>
      <c r="JM36" s="19"/>
      <c r="JN36" s="19"/>
      <c r="JO36" s="19"/>
      <c r="JP36" s="19"/>
      <c r="JQ36" s="19"/>
      <c r="JR36" s="19"/>
      <c r="JS36" s="19"/>
      <c r="JT36" s="19"/>
      <c r="JU36" s="19"/>
      <c r="JV36" s="19"/>
      <c r="JW36" s="19"/>
      <c r="JX36" s="19"/>
      <c r="JY36" s="19"/>
      <c r="JZ36" s="19"/>
      <c r="KA36" s="19"/>
      <c r="KB36" s="19"/>
      <c r="KC36" s="19"/>
      <c r="KD36" s="19"/>
      <c r="KE36" s="19"/>
      <c r="KF36" s="19"/>
      <c r="KG36" s="19"/>
      <c r="KH36" s="19"/>
      <c r="KI36" s="19"/>
      <c r="KJ36" s="19"/>
      <c r="KK36" s="19"/>
      <c r="KL36" s="19"/>
      <c r="KM36" s="19"/>
      <c r="KN36" s="19"/>
      <c r="KO36" s="19"/>
      <c r="KP36" s="19"/>
      <c r="KQ36" s="19"/>
      <c r="KR36" s="19"/>
      <c r="KS36" s="19"/>
      <c r="KT36" s="19"/>
      <c r="KU36" s="19"/>
      <c r="KV36" s="19"/>
      <c r="KW36" s="19"/>
      <c r="KX36" s="19"/>
      <c r="KY36" s="19"/>
      <c r="KZ36" s="19"/>
      <c r="LA36" s="19"/>
      <c r="LB36" s="19"/>
      <c r="LC36" s="19"/>
      <c r="LD36" s="19"/>
      <c r="LE36" s="19"/>
      <c r="LF36" s="19"/>
      <c r="LG36" s="19"/>
      <c r="LH36" s="19"/>
      <c r="LI36" s="19"/>
      <c r="LJ36" s="19"/>
      <c r="LK36" s="19"/>
      <c r="LL36" s="19"/>
      <c r="LM36" s="19"/>
      <c r="LN36" s="19"/>
      <c r="LO36" s="19"/>
      <c r="LP36" s="19"/>
      <c r="LQ36" s="19"/>
      <c r="LR36" s="19"/>
      <c r="LS36" s="19"/>
      <c r="LT36" s="19"/>
      <c r="LU36" s="19"/>
      <c r="LV36" s="19"/>
      <c r="LW36" s="19"/>
      <c r="LX36" s="19"/>
      <c r="LY36" s="19"/>
      <c r="LZ36" s="19"/>
      <c r="MA36" s="19"/>
      <c r="MB36" s="19"/>
      <c r="MC36" s="19"/>
      <c r="MD36" s="19"/>
      <c r="ME36" s="19"/>
      <c r="MF36" s="19"/>
      <c r="MG36" s="19"/>
      <c r="MH36" s="19"/>
      <c r="MI36" s="19"/>
      <c r="MJ36" s="19"/>
      <c r="MK36" s="19"/>
      <c r="ML36" s="19"/>
      <c r="MM36" s="19"/>
      <c r="MN36" s="19"/>
      <c r="MO36" s="19"/>
      <c r="MP36" s="19"/>
      <c r="MQ36" s="19"/>
      <c r="MR36" s="19"/>
      <c r="MS36" s="19"/>
      <c r="MT36" s="19"/>
      <c r="MU36" s="19"/>
      <c r="MV36" s="19"/>
      <c r="MW36" s="19"/>
      <c r="MX36" s="19"/>
      <c r="MY36" s="19"/>
      <c r="MZ36" s="19"/>
      <c r="NA36" s="19"/>
      <c r="NB36" s="19"/>
      <c r="NC36" s="19"/>
      <c r="ND36" s="19"/>
      <c r="NE36" s="19"/>
      <c r="NF36" s="19"/>
      <c r="NG36" s="19"/>
      <c r="NH36" s="19"/>
      <c r="NI36" s="19"/>
      <c r="NJ36" s="19"/>
      <c r="NK36" s="19"/>
      <c r="NL36" s="19"/>
      <c r="NM36" s="19"/>
      <c r="NN36" s="19"/>
      <c r="NO36" s="19"/>
      <c r="NP36" s="19"/>
      <c r="NQ36" s="19"/>
      <c r="NR36" s="19"/>
      <c r="NS36" s="19"/>
      <c r="NT36" s="19"/>
      <c r="NU36" s="19"/>
    </row>
    <row r="37" spans="1:385" ht="30" customHeight="1" thickTop="1" thickBot="1">
      <c r="A37" s="8"/>
      <c r="B37" s="12">
        <v>3</v>
      </c>
      <c r="C37" s="12" t="s">
        <v>56</v>
      </c>
      <c r="D37" s="12" t="s">
        <v>59</v>
      </c>
      <c r="E37" s="12">
        <v>1</v>
      </c>
      <c r="F37" s="12" t="s">
        <v>58</v>
      </c>
      <c r="G37" s="12"/>
      <c r="H37" s="13"/>
      <c r="I37" s="9"/>
      <c r="J37" s="8"/>
      <c r="K37" s="8"/>
      <c r="L37" s="8"/>
      <c r="M37" s="10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9"/>
      <c r="AP37" s="17"/>
      <c r="AQ37" s="17"/>
      <c r="AR37" s="18"/>
      <c r="AS37" s="18"/>
      <c r="AT37" s="18"/>
      <c r="AU37" s="18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8"/>
      <c r="BV37" s="18"/>
      <c r="BW37" s="18"/>
      <c r="BX37" s="18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8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</row>
    <row r="38" spans="1:385" ht="30" customHeight="1" thickTop="1" thickBot="1">
      <c r="A38" s="8"/>
      <c r="B38" s="12">
        <v>3</v>
      </c>
      <c r="C38" s="12" t="s">
        <v>60</v>
      </c>
      <c r="D38" s="12" t="s">
        <v>71</v>
      </c>
      <c r="E38" s="12">
        <v>1</v>
      </c>
      <c r="F38" s="12" t="s">
        <v>61</v>
      </c>
      <c r="G38" s="12"/>
      <c r="H38" s="13"/>
      <c r="I38" s="9"/>
      <c r="J38" s="8"/>
      <c r="K38" s="8"/>
      <c r="L38" s="8"/>
      <c r="M38" s="10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8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  <c r="FQ38" s="19"/>
      <c r="FR38" s="19"/>
      <c r="FS38" s="19"/>
      <c r="FT38" s="19"/>
      <c r="FU38" s="19"/>
      <c r="FV38" s="19"/>
      <c r="FW38" s="19"/>
      <c r="FX38" s="19"/>
      <c r="FY38" s="19"/>
      <c r="FZ38" s="19"/>
      <c r="GA38" s="19"/>
      <c r="GB38" s="19"/>
      <c r="GC38" s="19"/>
      <c r="GD38" s="19"/>
      <c r="GE38" s="19"/>
      <c r="GF38" s="19"/>
      <c r="GG38" s="19"/>
      <c r="GH38" s="19"/>
      <c r="GI38" s="19"/>
      <c r="GJ38" s="19"/>
      <c r="GK38" s="19"/>
      <c r="GL38" s="19"/>
      <c r="GM38" s="19"/>
      <c r="GN38" s="19"/>
      <c r="GO38" s="19"/>
      <c r="GP38" s="19"/>
      <c r="GQ38" s="19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  <c r="IR38" s="19"/>
      <c r="IS38" s="19"/>
      <c r="IT38" s="19"/>
      <c r="IU38" s="19"/>
      <c r="IV38" s="19"/>
      <c r="IW38" s="19"/>
      <c r="IX38" s="19"/>
      <c r="IY38" s="19"/>
      <c r="IZ38" s="19"/>
      <c r="JA38" s="19"/>
      <c r="JB38" s="19"/>
      <c r="JC38" s="19"/>
      <c r="JD38" s="19"/>
      <c r="JE38" s="19"/>
      <c r="JF38" s="19"/>
      <c r="JG38" s="19"/>
      <c r="JH38" s="19"/>
      <c r="JI38" s="19"/>
      <c r="JJ38" s="19"/>
      <c r="JK38" s="19"/>
      <c r="JL38" s="19"/>
      <c r="JM38" s="19"/>
      <c r="JN38" s="19"/>
      <c r="JO38" s="19"/>
      <c r="JP38" s="19"/>
      <c r="JQ38" s="19"/>
      <c r="JR38" s="19"/>
      <c r="JS38" s="19"/>
      <c r="JT38" s="19"/>
      <c r="JU38" s="19"/>
      <c r="JV38" s="19"/>
      <c r="JW38" s="19"/>
      <c r="JX38" s="19"/>
      <c r="JY38" s="19"/>
      <c r="JZ38" s="19"/>
      <c r="KA38" s="19"/>
      <c r="KB38" s="19"/>
      <c r="KC38" s="19"/>
      <c r="KD38" s="19"/>
      <c r="KE38" s="19"/>
      <c r="KF38" s="19"/>
      <c r="KG38" s="19"/>
      <c r="KH38" s="19"/>
      <c r="KI38" s="19"/>
      <c r="KJ38" s="19"/>
      <c r="KK38" s="19"/>
      <c r="KL38" s="19"/>
      <c r="KM38" s="19"/>
      <c r="KN38" s="19"/>
      <c r="KO38" s="19"/>
      <c r="KP38" s="19"/>
      <c r="KQ38" s="19"/>
      <c r="KR38" s="19"/>
      <c r="KS38" s="19"/>
      <c r="KT38" s="19"/>
      <c r="KU38" s="19"/>
      <c r="KV38" s="19"/>
      <c r="KW38" s="19"/>
      <c r="KX38" s="19"/>
      <c r="KY38" s="19"/>
      <c r="KZ38" s="19"/>
      <c r="LA38" s="19"/>
      <c r="LB38" s="19"/>
      <c r="LC38" s="19"/>
      <c r="LD38" s="19"/>
      <c r="LE38" s="19"/>
      <c r="LF38" s="19"/>
      <c r="LG38" s="19"/>
      <c r="LH38" s="19"/>
      <c r="LI38" s="19"/>
      <c r="LJ38" s="19"/>
      <c r="LK38" s="19"/>
      <c r="LL38" s="19"/>
      <c r="LM38" s="19"/>
      <c r="LN38" s="19"/>
      <c r="LO38" s="19"/>
      <c r="LP38" s="19"/>
      <c r="LQ38" s="19"/>
      <c r="LR38" s="19"/>
      <c r="LS38" s="19"/>
      <c r="LT38" s="19"/>
      <c r="LU38" s="19"/>
      <c r="LV38" s="19"/>
      <c r="LW38" s="19"/>
      <c r="LX38" s="19"/>
      <c r="LY38" s="19"/>
      <c r="LZ38" s="19"/>
      <c r="MA38" s="19"/>
      <c r="MB38" s="19"/>
      <c r="MC38" s="19"/>
      <c r="MD38" s="19"/>
      <c r="ME38" s="19"/>
      <c r="MF38" s="19"/>
      <c r="MG38" s="19"/>
      <c r="MH38" s="19"/>
      <c r="MI38" s="19"/>
      <c r="MJ38" s="19"/>
      <c r="MK38" s="19"/>
      <c r="ML38" s="19"/>
      <c r="MM38" s="19"/>
      <c r="MN38" s="19"/>
      <c r="MO38" s="19"/>
      <c r="MP38" s="19"/>
      <c r="MQ38" s="19"/>
      <c r="MR38" s="19"/>
      <c r="MS38" s="19"/>
      <c r="MT38" s="19"/>
      <c r="MU38" s="19"/>
      <c r="MV38" s="19"/>
      <c r="MW38" s="19"/>
      <c r="MX38" s="19"/>
      <c r="MY38" s="19"/>
      <c r="MZ38" s="19"/>
      <c r="NA38" s="19"/>
      <c r="NB38" s="19"/>
      <c r="NC38" s="19"/>
      <c r="ND38" s="19"/>
      <c r="NE38" s="19"/>
      <c r="NF38" s="19"/>
      <c r="NG38" s="19"/>
      <c r="NH38" s="19"/>
      <c r="NI38" s="19"/>
      <c r="NJ38" s="19"/>
      <c r="NK38" s="19"/>
      <c r="NL38" s="19"/>
      <c r="NM38" s="19"/>
      <c r="NN38" s="19"/>
      <c r="NO38" s="19"/>
      <c r="NP38" s="19"/>
      <c r="NQ38" s="19"/>
      <c r="NR38" s="19"/>
      <c r="NS38" s="19"/>
      <c r="NT38" s="19"/>
      <c r="NU38" s="19"/>
    </row>
    <row r="39" spans="1:385" ht="30" customHeight="1" thickTop="1" thickBot="1">
      <c r="A39" s="8"/>
      <c r="B39" s="12">
        <v>3</v>
      </c>
      <c r="C39" s="12" t="s">
        <v>60</v>
      </c>
      <c r="D39" s="12" t="s">
        <v>80</v>
      </c>
      <c r="E39" s="12">
        <v>1</v>
      </c>
      <c r="F39" s="12" t="s">
        <v>61</v>
      </c>
      <c r="G39" s="12"/>
      <c r="H39" s="13"/>
      <c r="I39" s="9"/>
      <c r="J39" s="8"/>
      <c r="K39" s="8"/>
      <c r="L39" s="8"/>
      <c r="M39" s="10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9"/>
      <c r="AP39" s="17"/>
      <c r="AQ39" s="17"/>
      <c r="AR39" s="18"/>
      <c r="AS39" s="18"/>
      <c r="AT39" s="18"/>
      <c r="AU39" s="18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8"/>
      <c r="BV39" s="18"/>
      <c r="BW39" s="18"/>
      <c r="BX39" s="18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8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</row>
    <row r="40" spans="1:385" ht="30" customHeight="1" thickTop="1" thickBot="1">
      <c r="A40" s="8"/>
      <c r="B40" s="12">
        <v>4</v>
      </c>
      <c r="C40" s="12" t="s">
        <v>81</v>
      </c>
      <c r="D40" s="12" t="s">
        <v>82</v>
      </c>
      <c r="E40" s="12">
        <v>1</v>
      </c>
      <c r="F40" s="12" t="s">
        <v>61</v>
      </c>
      <c r="G40" s="12"/>
      <c r="H40" s="13"/>
      <c r="I40" s="9"/>
      <c r="J40" s="8"/>
      <c r="K40" s="8"/>
      <c r="L40" s="8"/>
      <c r="M40" s="10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8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  <c r="FQ40" s="19"/>
      <c r="FR40" s="19"/>
      <c r="FS40" s="19"/>
      <c r="FT40" s="19"/>
      <c r="FU40" s="19"/>
      <c r="FV40" s="19"/>
      <c r="FW40" s="19"/>
      <c r="FX40" s="19"/>
      <c r="FY40" s="19"/>
      <c r="FZ40" s="19"/>
      <c r="GA40" s="19"/>
      <c r="GB40" s="19"/>
      <c r="GC40" s="19"/>
      <c r="GD40" s="19"/>
      <c r="GE40" s="19"/>
      <c r="GF40" s="19"/>
      <c r="GG40" s="19"/>
      <c r="GH40" s="19"/>
      <c r="GI40" s="19"/>
      <c r="GJ40" s="19"/>
      <c r="GK40" s="19"/>
      <c r="GL40" s="19"/>
      <c r="GM40" s="19"/>
      <c r="GN40" s="19"/>
      <c r="GO40" s="19"/>
      <c r="GP40" s="19"/>
      <c r="GQ40" s="19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  <c r="IR40" s="19"/>
      <c r="IS40" s="19"/>
      <c r="IT40" s="19"/>
      <c r="IU40" s="19"/>
      <c r="IV40" s="19"/>
      <c r="IW40" s="19"/>
      <c r="IX40" s="19"/>
      <c r="IY40" s="19"/>
      <c r="IZ40" s="19"/>
      <c r="JA40" s="19"/>
      <c r="JB40" s="19"/>
      <c r="JC40" s="19"/>
      <c r="JD40" s="19"/>
      <c r="JE40" s="19"/>
      <c r="JF40" s="19"/>
      <c r="JG40" s="19"/>
      <c r="JH40" s="19"/>
      <c r="JI40" s="19"/>
      <c r="JJ40" s="19"/>
      <c r="JK40" s="19"/>
      <c r="JL40" s="19"/>
      <c r="JM40" s="19"/>
      <c r="JN40" s="19"/>
      <c r="JO40" s="19"/>
      <c r="JP40" s="19"/>
      <c r="JQ40" s="19"/>
      <c r="JR40" s="19"/>
      <c r="JS40" s="19"/>
      <c r="JT40" s="19"/>
      <c r="JU40" s="19"/>
      <c r="JV40" s="19"/>
      <c r="JW40" s="19"/>
      <c r="JX40" s="19"/>
      <c r="JY40" s="19"/>
      <c r="JZ40" s="19"/>
      <c r="KA40" s="19"/>
      <c r="KB40" s="19"/>
      <c r="KC40" s="19"/>
      <c r="KD40" s="19"/>
      <c r="KE40" s="19"/>
      <c r="KF40" s="19"/>
      <c r="KG40" s="19"/>
      <c r="KH40" s="19"/>
      <c r="KI40" s="19"/>
      <c r="KJ40" s="19"/>
      <c r="KK40" s="19"/>
      <c r="KL40" s="19"/>
      <c r="KM40" s="19"/>
      <c r="KN40" s="19"/>
      <c r="KO40" s="19"/>
      <c r="KP40" s="19"/>
      <c r="KQ40" s="19"/>
      <c r="KR40" s="19"/>
      <c r="KS40" s="19"/>
      <c r="KT40" s="19"/>
      <c r="KU40" s="19"/>
      <c r="KV40" s="19"/>
      <c r="KW40" s="19"/>
      <c r="KX40" s="19"/>
      <c r="KY40" s="19"/>
      <c r="KZ40" s="19"/>
      <c r="LA40" s="19"/>
      <c r="LB40" s="19"/>
      <c r="LC40" s="19"/>
      <c r="LD40" s="19"/>
      <c r="LE40" s="19"/>
      <c r="LF40" s="19"/>
      <c r="LG40" s="19"/>
      <c r="LH40" s="19"/>
      <c r="LI40" s="19"/>
      <c r="LJ40" s="19"/>
      <c r="LK40" s="19"/>
      <c r="LL40" s="19"/>
      <c r="LM40" s="19"/>
      <c r="LN40" s="19"/>
      <c r="LO40" s="19"/>
      <c r="LP40" s="19"/>
      <c r="LQ40" s="19"/>
      <c r="LR40" s="19"/>
      <c r="LS40" s="19"/>
      <c r="LT40" s="19"/>
      <c r="LU40" s="19"/>
      <c r="LV40" s="19"/>
      <c r="LW40" s="19"/>
      <c r="LX40" s="19"/>
      <c r="LY40" s="19"/>
      <c r="LZ40" s="19"/>
      <c r="MA40" s="19"/>
      <c r="MB40" s="19"/>
      <c r="MC40" s="19"/>
      <c r="MD40" s="19"/>
      <c r="ME40" s="19"/>
      <c r="MF40" s="19"/>
      <c r="MG40" s="19"/>
      <c r="MH40" s="19"/>
      <c r="MI40" s="19"/>
      <c r="MJ40" s="19"/>
      <c r="MK40" s="19"/>
      <c r="ML40" s="19"/>
      <c r="MM40" s="19"/>
      <c r="MN40" s="19"/>
      <c r="MO40" s="19"/>
      <c r="MP40" s="19"/>
      <c r="MQ40" s="19"/>
      <c r="MR40" s="19"/>
      <c r="MS40" s="19"/>
      <c r="MT40" s="19"/>
      <c r="MU40" s="19"/>
      <c r="MV40" s="19"/>
      <c r="MW40" s="19"/>
      <c r="MX40" s="19"/>
      <c r="MY40" s="19"/>
      <c r="MZ40" s="19"/>
      <c r="NA40" s="19"/>
      <c r="NB40" s="19"/>
      <c r="NC40" s="19"/>
      <c r="ND40" s="19"/>
      <c r="NE40" s="19"/>
      <c r="NF40" s="19"/>
      <c r="NG40" s="19"/>
      <c r="NH40" s="19"/>
      <c r="NI40" s="19"/>
      <c r="NJ40" s="19"/>
      <c r="NK40" s="19"/>
      <c r="NL40" s="19"/>
      <c r="NM40" s="19"/>
      <c r="NN40" s="19"/>
      <c r="NO40" s="19"/>
      <c r="NP40" s="19"/>
      <c r="NQ40" s="19"/>
      <c r="NR40" s="19"/>
      <c r="NS40" s="19"/>
      <c r="NT40" s="19"/>
      <c r="NU40" s="19"/>
    </row>
    <row r="41" spans="1:385" ht="30" customHeight="1" thickTop="1" thickBot="1">
      <c r="A41" s="8"/>
      <c r="B41" s="12">
        <v>4</v>
      </c>
      <c r="C41" s="12" t="s">
        <v>56</v>
      </c>
      <c r="D41" s="12" t="s">
        <v>68</v>
      </c>
      <c r="E41" s="12">
        <v>1</v>
      </c>
      <c r="F41" s="12" t="s">
        <v>96</v>
      </c>
      <c r="G41" s="12"/>
      <c r="H41" s="15"/>
      <c r="I41" s="9"/>
      <c r="J41" s="8"/>
      <c r="K41" s="8"/>
      <c r="L41" s="8"/>
      <c r="M41" s="10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9"/>
      <c r="AP41" s="17"/>
      <c r="AQ41" s="17"/>
      <c r="AR41" s="18"/>
      <c r="AS41" s="18"/>
      <c r="AT41" s="18"/>
      <c r="AU41" s="18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8"/>
      <c r="BV41" s="18"/>
      <c r="BW41" s="18"/>
      <c r="BX41" s="18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8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</row>
    <row r="42" spans="1:385" ht="30" customHeight="1" thickTop="1" thickBot="1">
      <c r="A42" s="8"/>
      <c r="B42" s="12">
        <v>5</v>
      </c>
      <c r="C42" s="12" t="s">
        <v>78</v>
      </c>
      <c r="D42" s="12" t="s">
        <v>95</v>
      </c>
      <c r="E42" s="12">
        <v>1</v>
      </c>
      <c r="F42" s="12" t="s">
        <v>65</v>
      </c>
      <c r="G42" s="12"/>
      <c r="H42" s="14"/>
      <c r="I42" s="9"/>
      <c r="J42" s="8"/>
      <c r="K42" s="8"/>
      <c r="L42" s="8"/>
      <c r="M42" s="10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9"/>
      <c r="AP42" s="17"/>
      <c r="AQ42" s="17"/>
      <c r="AR42" s="18"/>
      <c r="AS42" s="18"/>
      <c r="AT42" s="18"/>
      <c r="AU42" s="18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8"/>
      <c r="BV42" s="18"/>
      <c r="BW42" s="18"/>
      <c r="BX42" s="18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8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</row>
    <row r="43" spans="1:385" ht="30" customHeight="1" thickTop="1" thickBot="1">
      <c r="A43" s="8"/>
      <c r="B43" s="12">
        <v>5</v>
      </c>
      <c r="C43" s="12" t="s">
        <v>78</v>
      </c>
      <c r="D43" s="12" t="s">
        <v>95</v>
      </c>
      <c r="E43" s="12">
        <v>1</v>
      </c>
      <c r="F43" s="12" t="s">
        <v>58</v>
      </c>
      <c r="G43" s="12"/>
      <c r="H43" s="14"/>
      <c r="I43" s="9"/>
      <c r="J43" s="8"/>
      <c r="K43" s="8"/>
      <c r="L43" s="8"/>
      <c r="M43" s="10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8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19"/>
      <c r="LY43" s="19"/>
      <c r="LZ43" s="19"/>
      <c r="MA43" s="19"/>
      <c r="MB43" s="19"/>
      <c r="MC43" s="19"/>
      <c r="MD43" s="19"/>
      <c r="ME43" s="19"/>
      <c r="MF43" s="19"/>
      <c r="MG43" s="19"/>
      <c r="MH43" s="19"/>
      <c r="MI43" s="19"/>
      <c r="MJ43" s="19"/>
      <c r="MK43" s="19"/>
      <c r="ML43" s="19"/>
      <c r="MM43" s="19"/>
      <c r="MN43" s="19"/>
      <c r="MO43" s="19"/>
      <c r="MP43" s="19"/>
      <c r="MQ43" s="19"/>
      <c r="MR43" s="19"/>
      <c r="MS43" s="19"/>
      <c r="MT43" s="19"/>
      <c r="MU43" s="19"/>
      <c r="MV43" s="19"/>
      <c r="MW43" s="19"/>
      <c r="MX43" s="19"/>
      <c r="MY43" s="19"/>
      <c r="MZ43" s="19"/>
      <c r="NA43" s="19"/>
      <c r="NB43" s="19"/>
      <c r="NC43" s="19"/>
      <c r="ND43" s="19"/>
      <c r="NE43" s="19"/>
      <c r="NF43" s="19"/>
      <c r="NG43" s="19"/>
      <c r="NH43" s="19"/>
      <c r="NI43" s="19"/>
      <c r="NJ43" s="19"/>
      <c r="NK43" s="19"/>
      <c r="NL43" s="19"/>
      <c r="NM43" s="19"/>
      <c r="NN43" s="19"/>
      <c r="NO43" s="19"/>
      <c r="NP43" s="19"/>
      <c r="NQ43" s="19"/>
      <c r="NR43" s="19"/>
      <c r="NS43" s="19"/>
      <c r="NT43" s="19"/>
      <c r="NU43" s="19"/>
    </row>
    <row r="44" spans="1:385" ht="30" customHeight="1" thickTop="1" thickBot="1">
      <c r="A44" s="8"/>
      <c r="B44" s="12">
        <v>5</v>
      </c>
      <c r="C44" s="12" t="s">
        <v>62</v>
      </c>
      <c r="D44" s="12" t="s">
        <v>86</v>
      </c>
      <c r="E44" s="12">
        <v>2</v>
      </c>
      <c r="F44" s="12" t="s">
        <v>63</v>
      </c>
      <c r="G44" s="12"/>
      <c r="H44" s="14"/>
      <c r="I44" s="9"/>
      <c r="J44" s="8"/>
      <c r="K44" s="8"/>
      <c r="L44" s="8"/>
      <c r="M44" s="10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9"/>
      <c r="AP44" s="17"/>
      <c r="AQ44" s="17"/>
      <c r="AR44" s="18"/>
      <c r="AS44" s="18"/>
      <c r="AT44" s="18"/>
      <c r="AU44" s="18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8"/>
      <c r="BV44" s="18"/>
      <c r="BW44" s="18"/>
      <c r="BX44" s="18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8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</row>
    <row r="45" spans="1:385" ht="30" customHeight="1" thickTop="1" thickBot="1">
      <c r="A45" s="8"/>
      <c r="B45" s="12">
        <v>5</v>
      </c>
      <c r="C45" s="12" t="s">
        <v>67</v>
      </c>
      <c r="D45" s="12" t="s">
        <v>83</v>
      </c>
      <c r="E45" s="12">
        <v>1</v>
      </c>
      <c r="F45" s="12"/>
      <c r="G45" s="12"/>
      <c r="H45" s="15"/>
      <c r="I45" s="9"/>
      <c r="J45" s="8"/>
      <c r="K45" s="8"/>
      <c r="L45" s="8"/>
      <c r="M45" s="10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8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  <c r="FQ45" s="19"/>
      <c r="FR45" s="19"/>
      <c r="FS45" s="19"/>
      <c r="FT45" s="19"/>
      <c r="FU45" s="19"/>
      <c r="FV45" s="19"/>
      <c r="FW45" s="19"/>
      <c r="FX45" s="19"/>
      <c r="FY45" s="19"/>
      <c r="FZ45" s="19"/>
      <c r="GA45" s="19"/>
      <c r="GB45" s="19"/>
      <c r="GC45" s="19"/>
      <c r="GD45" s="19"/>
      <c r="GE45" s="19"/>
      <c r="GF45" s="19"/>
      <c r="GG45" s="19"/>
      <c r="GH45" s="19"/>
      <c r="GI45" s="19"/>
      <c r="GJ45" s="19"/>
      <c r="GK45" s="19"/>
      <c r="GL45" s="19"/>
      <c r="GM45" s="19"/>
      <c r="GN45" s="19"/>
      <c r="GO45" s="19"/>
      <c r="GP45" s="19"/>
      <c r="GQ45" s="19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  <c r="IR45" s="19"/>
      <c r="IS45" s="19"/>
      <c r="IT45" s="19"/>
      <c r="IU45" s="19"/>
      <c r="IV45" s="19"/>
      <c r="IW45" s="19"/>
      <c r="IX45" s="19"/>
      <c r="IY45" s="19"/>
      <c r="IZ45" s="19"/>
      <c r="JA45" s="19"/>
      <c r="JB45" s="19"/>
      <c r="JC45" s="19"/>
      <c r="JD45" s="19"/>
      <c r="JE45" s="19"/>
      <c r="JF45" s="19"/>
      <c r="JG45" s="19"/>
      <c r="JH45" s="19"/>
      <c r="JI45" s="19"/>
      <c r="JJ45" s="19"/>
      <c r="JK45" s="19"/>
      <c r="JL45" s="19"/>
      <c r="JM45" s="19"/>
      <c r="JN45" s="19"/>
      <c r="JO45" s="19"/>
      <c r="JP45" s="19"/>
      <c r="JQ45" s="19"/>
      <c r="JR45" s="19"/>
      <c r="JS45" s="19"/>
      <c r="JT45" s="19"/>
      <c r="JU45" s="19"/>
      <c r="JV45" s="19"/>
      <c r="JW45" s="19"/>
      <c r="JX45" s="19"/>
      <c r="JY45" s="19"/>
      <c r="JZ45" s="19"/>
      <c r="KA45" s="19"/>
      <c r="KB45" s="19"/>
      <c r="KC45" s="19"/>
      <c r="KD45" s="19"/>
      <c r="KE45" s="19"/>
      <c r="KF45" s="19"/>
      <c r="KG45" s="19"/>
      <c r="KH45" s="19"/>
      <c r="KI45" s="19"/>
      <c r="KJ45" s="19"/>
      <c r="KK45" s="19"/>
      <c r="KL45" s="19"/>
      <c r="KM45" s="19"/>
      <c r="KN45" s="19"/>
      <c r="KO45" s="19"/>
      <c r="KP45" s="19"/>
      <c r="KQ45" s="19"/>
      <c r="KR45" s="19"/>
      <c r="KS45" s="19"/>
      <c r="KT45" s="19"/>
      <c r="KU45" s="19"/>
      <c r="KV45" s="19"/>
      <c r="KW45" s="19"/>
      <c r="KX45" s="19"/>
      <c r="KY45" s="19"/>
      <c r="KZ45" s="19"/>
      <c r="LA45" s="19"/>
      <c r="LB45" s="19"/>
      <c r="LC45" s="19"/>
      <c r="LD45" s="19"/>
      <c r="LE45" s="19"/>
      <c r="LF45" s="19"/>
      <c r="LG45" s="19"/>
      <c r="LH45" s="19"/>
      <c r="LI45" s="19"/>
      <c r="LJ45" s="19"/>
      <c r="LK45" s="19"/>
      <c r="LL45" s="19"/>
      <c r="LM45" s="19"/>
      <c r="LN45" s="19"/>
      <c r="LO45" s="19"/>
      <c r="LP45" s="19"/>
      <c r="LQ45" s="19"/>
      <c r="LR45" s="19"/>
      <c r="LS45" s="19"/>
      <c r="LT45" s="19"/>
      <c r="LU45" s="19"/>
      <c r="LV45" s="19"/>
      <c r="LW45" s="19"/>
      <c r="LX45" s="19"/>
      <c r="LY45" s="19"/>
      <c r="LZ45" s="19"/>
      <c r="MA45" s="19"/>
      <c r="MB45" s="19"/>
      <c r="MC45" s="19"/>
      <c r="MD45" s="19"/>
      <c r="ME45" s="19"/>
      <c r="MF45" s="19"/>
      <c r="MG45" s="19"/>
      <c r="MH45" s="19"/>
      <c r="MI45" s="19"/>
      <c r="MJ45" s="19"/>
      <c r="MK45" s="19"/>
      <c r="ML45" s="19"/>
      <c r="MM45" s="19"/>
      <c r="MN45" s="19"/>
      <c r="MO45" s="19"/>
      <c r="MP45" s="19"/>
      <c r="MQ45" s="19"/>
      <c r="MR45" s="19"/>
      <c r="MS45" s="19"/>
      <c r="MT45" s="19"/>
      <c r="MU45" s="19"/>
      <c r="MV45" s="19"/>
      <c r="MW45" s="19"/>
      <c r="MX45" s="19"/>
      <c r="MY45" s="19"/>
      <c r="MZ45" s="19"/>
      <c r="NA45" s="19"/>
      <c r="NB45" s="19"/>
      <c r="NC45" s="19"/>
      <c r="ND45" s="19"/>
      <c r="NE45" s="19"/>
      <c r="NF45" s="19"/>
      <c r="NG45" s="19"/>
      <c r="NH45" s="19"/>
      <c r="NI45" s="19"/>
      <c r="NJ45" s="19"/>
      <c r="NK45" s="19"/>
      <c r="NL45" s="19"/>
      <c r="NM45" s="19"/>
      <c r="NN45" s="19"/>
      <c r="NO45" s="19"/>
      <c r="NP45" s="19"/>
      <c r="NQ45" s="19"/>
      <c r="NR45" s="19"/>
      <c r="NS45" s="19"/>
      <c r="NT45" s="19"/>
      <c r="NU45" s="19"/>
    </row>
    <row r="46" spans="1:385" ht="30" customHeight="1" thickTop="1"/>
  </sheetData>
  <mergeCells count="27">
    <mergeCell ref="D2:G2"/>
    <mergeCell ref="CY2:EC2"/>
    <mergeCell ref="CY3:EB3"/>
    <mergeCell ref="ED3:FH3"/>
    <mergeCell ref="ED2:FH2"/>
    <mergeCell ref="FJ3:GM3"/>
    <mergeCell ref="FJ2:GM2"/>
    <mergeCell ref="AP2:BR2"/>
    <mergeCell ref="BS2:CX2"/>
    <mergeCell ref="I2:AN2"/>
    <mergeCell ref="I3:AN3"/>
    <mergeCell ref="BS3:CW3"/>
    <mergeCell ref="AP3:BQ3"/>
    <mergeCell ref="JA3:KD3"/>
    <mergeCell ref="JA2:KD2"/>
    <mergeCell ref="KF3:LJ3"/>
    <mergeCell ref="KF2:LJ2"/>
    <mergeCell ref="GO3:HS3"/>
    <mergeCell ref="GO2:HS2"/>
    <mergeCell ref="HU3:IY3"/>
    <mergeCell ref="HU2:IY2"/>
    <mergeCell ref="LL3:MO3"/>
    <mergeCell ref="LL1:MO1"/>
    <mergeCell ref="LL2:MO2"/>
    <mergeCell ref="MQ3:NU3"/>
    <mergeCell ref="MQ1:NT1"/>
    <mergeCell ref="MQ2:NU2"/>
  </mergeCells>
  <phoneticPr fontId="23" type="noConversion"/>
  <conditionalFormatting sqref="D6:H45 J6:AN45 AQ6:BR45 BT6:NU45">
    <cfRule type="expression" priority="37" stopIfTrue="1">
      <formula>D6=""</formula>
    </cfRule>
    <cfRule type="expression" dxfId="13" priority="38" stopIfTrue="1">
      <formula>D6=CléPersonnalisée2</formula>
    </cfRule>
    <cfRule type="expression" dxfId="12" priority="39" stopIfTrue="1">
      <formula>D6=CléPersonnalisée1</formula>
    </cfRule>
    <cfRule type="expression" dxfId="11" priority="40" stopIfTrue="1">
      <formula>D6=CléMaladie</formula>
    </cfRule>
    <cfRule type="expression" dxfId="10" priority="41" stopIfTrue="1">
      <formula>D6=CléPersonnel</formula>
    </cfRule>
    <cfRule type="expression" dxfId="9" priority="42" stopIfTrue="1">
      <formula>D6=CléCongé</formula>
    </cfRule>
  </conditionalFormatting>
  <conditionalFormatting sqref="AO7">
    <cfRule type="expression" priority="57" stopIfTrue="1">
      <formula>AO7=""</formula>
    </cfRule>
    <cfRule type="expression" dxfId="8" priority="62" stopIfTrue="1">
      <formula>AO7=CléPersonnalisée2</formula>
    </cfRule>
    <cfRule type="expression" dxfId="7" priority="63" stopIfTrue="1">
      <formula>AO7=CléPersonnalisée1</formula>
    </cfRule>
    <cfRule type="expression" dxfId="6" priority="64" stopIfTrue="1">
      <formula>AO7=CléMaladie</formula>
    </cfRule>
    <cfRule type="expression" dxfId="5" priority="65" stopIfTrue="1">
      <formula>AO7=CléPersonnel</formula>
    </cfRule>
    <cfRule type="expression" dxfId="4" priority="66" stopIfTrue="1">
      <formula>AO7=CléCongé</formula>
    </cfRule>
  </conditionalFormatting>
  <dataValidations xWindow="1478" yWindow="371" count="2">
    <dataValidation allowBlank="1" showInputMessage="1" showErrorMessage="1" prompt="Le titre de la feuille de calcul figure dans cette cellule. " sqref="I1 BS1 AP1 D2" xr:uid="{F61E6882-FE5C-43CD-B756-4B881652736D}"/>
    <dataValidation allowBlank="1" showInputMessage="1" showErrorMessage="1" sqref="C5:H45" xr:uid="{3AAECE9C-B11C-48AB-B92F-E295987F977A}"/>
  </dataValidations>
  <pageMargins left="0.7" right="0.7" top="0.75" bottom="0.75" header="0.3" footer="0.3"/>
  <pageSetup paperSize="9" fitToHeight="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1413D0BA88B742AB1434BF412A55BB" ma:contentTypeVersion="16" ma:contentTypeDescription="Crée un document." ma:contentTypeScope="" ma:versionID="ca363efc3cd67416b15b42c546cf0bbe">
  <xsd:schema xmlns:xsd="http://www.w3.org/2001/XMLSchema" xmlns:xs="http://www.w3.org/2001/XMLSchema" xmlns:p="http://schemas.microsoft.com/office/2006/metadata/properties" xmlns:ns2="806fee18-fa87-423e-acf3-7924b67235c5" xmlns:ns3="63ac8d33-bbca-4573-b80b-f699a78c44c7" targetNamespace="http://schemas.microsoft.com/office/2006/metadata/properties" ma:root="true" ma:fieldsID="f1768a750638d1a5631043696f4552fb" ns2:_="" ns3:_="">
    <xsd:import namespace="806fee18-fa87-423e-acf3-7924b67235c5"/>
    <xsd:import namespace="63ac8d33-bbca-4573-b80b-f699a78c44c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6fee18-fa87-423e-acf3-7924b67235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269ff17-b4f8-4470-86c5-070774c731c2}" ma:internalName="TaxCatchAll" ma:showField="CatchAllData" ma:web="806fee18-fa87-423e-acf3-7924b67235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ac8d33-bbca-4573-b80b-f699a78c44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0bd16df8-dabc-44d0-8df7-b8700de98f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06fee18-fa87-423e-acf3-7924b67235c5" xsi:nil="true"/>
    <lcf76f155ced4ddcb4097134ff3c332f xmlns="63ac8d33-bbca-4573-b80b-f699a78c44c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323ADC57-04CE-419E-B4DB-8FCA0FC9E3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6fee18-fa87-423e-acf3-7924b67235c5"/>
    <ds:schemaRef ds:uri="63ac8d33-bbca-4573-b80b-f699a78c44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416EBA-1ECE-4253-8F5F-379C4C21BCA1}">
  <ds:schemaRefs>
    <ds:schemaRef ds:uri="http://schemas.microsoft.com/office/2006/metadata/properties"/>
    <ds:schemaRef ds:uri="http://schemas.microsoft.com/office/infopath/2007/PartnerControls"/>
    <ds:schemaRef ds:uri="806fee18-fa87-423e-acf3-7924b67235c5"/>
    <ds:schemaRef ds:uri="63ac8d33-bbca-4573-b80b-f699a78c44c7"/>
  </ds:schemaRefs>
</ds:datastoreItem>
</file>

<file path=customXml/itemProps3.xml><?xml version="1.0" encoding="utf-8"?>
<ds:datastoreItem xmlns:ds="http://schemas.openxmlformats.org/officeDocument/2006/customXml" ds:itemID="{5C1DB48D-B39A-4027-AC09-EC0D149B506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3EAB128-1DB6-4517-A3F1-A102DE081472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TM03987167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Cec</vt:lpstr>
      <vt:lpstr>Calendrier Maintenance</vt:lpstr>
      <vt:lpstr>CalendarYear</vt:lpstr>
      <vt:lpstr>'Calendrier Maintenance'!Impression_des_titres</vt:lpstr>
      <vt:lpstr>'Calendrier Maintenance'!NomMois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2023-01-31T06:59:27Z</dcterms:created>
  <dcterms:modified xsi:type="dcterms:W3CDTF">2026-02-24T06:22:50Z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0x010100021413D0BA88B742AB1434BF412A55BB</vt:lpwstr>
  </property>
  <property fmtid="{D5CDD505-2E9C-101B-9397-08002B2CF9AE}" pid="3" name="MediaServiceImageTags">
    <vt:lpwstr/>
  </property>
</Properties>
</file>