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omments1.xml" ContentType="application/vnd.openxmlformats-officedocument.spreadsheetml.comments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/>
  <mc:AlternateContent xmlns:mc="http://schemas.openxmlformats.org/markup-compatibility/2006">
    <mc:Choice Requires="x15">
      <x15ac:absPath xmlns:x15ac="http://schemas.microsoft.com/office/spreadsheetml/2010/11/ac" url="C:\Users\dmago\Downloads\"/>
    </mc:Choice>
  </mc:AlternateContent>
  <xr:revisionPtr revIDLastSave="0" documentId="13_ncr:1_{F0E4225A-B518-4F90-9057-4F7E71647C31}" xr6:coauthVersionLast="47" xr6:coauthVersionMax="47" xr10:uidLastSave="{00000000-0000-0000-0000-000000000000}"/>
  <bookViews>
    <workbookView xWindow="-108" yWindow="-108" windowWidth="23256" windowHeight="12576" xr2:uid="{BA7CE951-2A9C-4249-AC00-465A4348EEFD}"/>
  </bookViews>
  <sheets>
    <sheet name="Requête1" sheetId="13" r:id="rId1"/>
    <sheet name="Report N-1" sheetId="14" r:id="rId2"/>
    <sheet name="MOIS 1" sheetId="1" r:id="rId3"/>
    <sheet name="MOIS 2" sheetId="2" r:id="rId4"/>
    <sheet name="MOIS 3" sheetId="3" r:id="rId5"/>
    <sheet name="MOIS 4" sheetId="4" r:id="rId6"/>
    <sheet name="MOIS 5" sheetId="5" r:id="rId7"/>
    <sheet name="MOIS 6" sheetId="6" r:id="rId8"/>
    <sheet name="MOIS 7" sheetId="7" r:id="rId9"/>
    <sheet name="MOIS 8" sheetId="8" r:id="rId10"/>
    <sheet name="MOIS 9" sheetId="9" r:id="rId11"/>
    <sheet name="MOIS 10" sheetId="10" r:id="rId12"/>
    <sheet name="MOIS 11" sheetId="11" r:id="rId13"/>
    <sheet name="MOIS 12" sheetId="12" r:id="rId14"/>
  </sheets>
  <definedNames>
    <definedName name="DateEntree">'MOIS 1'!$F$4</definedName>
    <definedName name="DebPer">Requête1!$C$4</definedName>
    <definedName name="DonnéesExternes_1" localSheetId="0" hidden="1">Requête1!$B$6:$H$14</definedName>
    <definedName name="FinPer">Requête1!$E$4</definedName>
    <definedName name="ReportPrec">'MOIS 1'!$C$17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16" i="1" l="1"/>
  <c r="P15" i="1"/>
  <c r="O15" i="1"/>
  <c r="P14" i="1"/>
  <c r="O14" i="1"/>
  <c r="C3" i="13"/>
  <c r="C4" i="13" s="1"/>
  <c r="E4" i="13" s="1"/>
  <c r="C18" i="1"/>
  <c r="F31" i="12"/>
  <c r="F14" i="12"/>
  <c r="H14" i="12" s="1"/>
  <c r="G13" i="12"/>
  <c r="F13" i="12"/>
  <c r="H13" i="12" s="1"/>
  <c r="H12" i="12"/>
  <c r="G12" i="12"/>
  <c r="F12" i="12"/>
  <c r="G11" i="12"/>
  <c r="F11" i="12"/>
  <c r="H11" i="12" s="1"/>
  <c r="G10" i="12"/>
  <c r="F10" i="12"/>
  <c r="F15" i="12" s="1"/>
  <c r="F31" i="11"/>
  <c r="F14" i="11"/>
  <c r="H14" i="11" s="1"/>
  <c r="G13" i="11"/>
  <c r="F13" i="11"/>
  <c r="H13" i="11" s="1"/>
  <c r="H12" i="11"/>
  <c r="G12" i="11"/>
  <c r="F12" i="11"/>
  <c r="G11" i="11"/>
  <c r="F11" i="11"/>
  <c r="H11" i="11" s="1"/>
  <c r="G10" i="11"/>
  <c r="F10" i="11"/>
  <c r="F15" i="11" s="1"/>
  <c r="F31" i="10"/>
  <c r="F14" i="10"/>
  <c r="H14" i="10" s="1"/>
  <c r="G13" i="10"/>
  <c r="F13" i="10"/>
  <c r="H13" i="10" s="1"/>
  <c r="H12" i="10"/>
  <c r="G12" i="10"/>
  <c r="F12" i="10"/>
  <c r="G11" i="10"/>
  <c r="F11" i="10"/>
  <c r="H11" i="10" s="1"/>
  <c r="G10" i="10"/>
  <c r="F10" i="10"/>
  <c r="H10" i="10" s="1"/>
  <c r="F31" i="9"/>
  <c r="F14" i="9"/>
  <c r="H14" i="9" s="1"/>
  <c r="G13" i="9"/>
  <c r="F13" i="9"/>
  <c r="H13" i="9" s="1"/>
  <c r="H12" i="9"/>
  <c r="G12" i="9"/>
  <c r="F12" i="9"/>
  <c r="G11" i="9"/>
  <c r="F11" i="9"/>
  <c r="H11" i="9" s="1"/>
  <c r="G10" i="9"/>
  <c r="F10" i="9"/>
  <c r="F31" i="8"/>
  <c r="H14" i="8"/>
  <c r="F14" i="8"/>
  <c r="G13" i="8"/>
  <c r="F13" i="8"/>
  <c r="H13" i="8" s="1"/>
  <c r="G12" i="8"/>
  <c r="F12" i="8"/>
  <c r="H11" i="8"/>
  <c r="G11" i="8"/>
  <c r="F11" i="8"/>
  <c r="G10" i="8"/>
  <c r="F10" i="8"/>
  <c r="H10" i="8" s="1"/>
  <c r="F31" i="7"/>
  <c r="F14" i="7"/>
  <c r="H14" i="7" s="1"/>
  <c r="G13" i="7"/>
  <c r="F13" i="7"/>
  <c r="H13" i="7" s="1"/>
  <c r="G12" i="7"/>
  <c r="F12" i="7"/>
  <c r="G11" i="7"/>
  <c r="F11" i="7"/>
  <c r="H11" i="7" s="1"/>
  <c r="G10" i="7"/>
  <c r="F10" i="7"/>
  <c r="H10" i="7" s="1"/>
  <c r="F31" i="6"/>
  <c r="F14" i="5"/>
  <c r="H14" i="5" s="1"/>
  <c r="F13" i="5"/>
  <c r="H13" i="5" s="1"/>
  <c r="F12" i="5"/>
  <c r="H12" i="5" s="1"/>
  <c r="H11" i="5"/>
  <c r="F11" i="5"/>
  <c r="F10" i="5"/>
  <c r="F14" i="4"/>
  <c r="H14" i="4" s="1"/>
  <c r="F13" i="4"/>
  <c r="H13" i="4" s="1"/>
  <c r="F12" i="4"/>
  <c r="H12" i="4" s="1"/>
  <c r="F10" i="4"/>
  <c r="F14" i="3"/>
  <c r="H14" i="3" s="1"/>
  <c r="F13" i="3"/>
  <c r="H13" i="3" s="1"/>
  <c r="H12" i="3"/>
  <c r="F12" i="3"/>
  <c r="F11" i="3"/>
  <c r="H11" i="3" s="1"/>
  <c r="F10" i="3"/>
  <c r="H10" i="5" l="1"/>
  <c r="H11" i="4"/>
  <c r="H10" i="4"/>
  <c r="H10" i="12"/>
  <c r="H10" i="11"/>
  <c r="F15" i="10"/>
  <c r="H10" i="9"/>
  <c r="H12" i="8"/>
  <c r="H12" i="7"/>
  <c r="H10" i="3"/>
  <c r="F14" i="2"/>
  <c r="H14" i="2" s="1"/>
  <c r="F13" i="2"/>
  <c r="H13" i="2" s="1"/>
  <c r="F12" i="2"/>
  <c r="H12" i="2" s="1"/>
  <c r="F11" i="2"/>
  <c r="H11" i="2" s="1"/>
  <c r="F10" i="2"/>
  <c r="F11" i="1"/>
  <c r="F12" i="1"/>
  <c r="F13" i="1"/>
  <c r="F14" i="1"/>
  <c r="H10" i="2" l="1"/>
  <c r="F10" i="1"/>
  <c r="H13" i="1" s="1"/>
  <c r="C19" i="1" l="1"/>
  <c r="H11" i="1" l="1"/>
  <c r="H12" i="1"/>
  <c r="H10" i="1"/>
  <c r="F3" i="14" l="1"/>
  <c r="I3" i="14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Elodie GALLERAND</author>
  </authors>
  <commentList>
    <comment ref="C17" authorId="0" shapeId="0" xr:uid="{5D10DA15-99EC-4FC3-B504-21C97BEFFE5D}">
      <text>
        <r>
          <rPr>
            <b/>
            <sz val="9"/>
            <color indexed="81"/>
            <rFont val="Tahoma"/>
            <family val="2"/>
          </rPr>
          <t>Elodie GALLERAND:</t>
        </r>
        <r>
          <rPr>
            <sz val="9"/>
            <color indexed="81"/>
            <rFont val="Tahoma"/>
            <family val="2"/>
          </rPr>
          <t xml:space="preserve">
CA que l'agent co avait atteint à fin février 2025, ce qui correspond à une rémunération à 60%</t>
        </r>
      </text>
    </comment>
    <comment ref="C18" authorId="0" shapeId="0" xr:uid="{7E3CDE87-DE62-45CF-BEC6-1B0821E6ED27}">
      <text>
        <r>
          <rPr>
            <b/>
            <sz val="9"/>
            <color indexed="81"/>
            <rFont val="Tahoma"/>
            <family val="2"/>
          </rPr>
          <t>Elodie GALLERAND:</t>
        </r>
        <r>
          <rPr>
            <sz val="9"/>
            <color indexed="81"/>
            <rFont val="Tahoma"/>
            <family val="2"/>
          </rPr>
          <t xml:space="preserve">
&lt;= Il faut faire le cumul de la colonne F seulement pour les promesses signés en N-1 c’est-à-dire avant le 1/03/25</t>
        </r>
      </text>
    </comment>
    <comment ref="C21" authorId="0" shapeId="0" xr:uid="{9A2CCF78-96EE-4F16-8035-6E3930A6BD08}">
      <text>
        <r>
          <rPr>
            <b/>
            <sz val="9"/>
            <color indexed="81"/>
            <rFont val="Tahoma"/>
            <family val="2"/>
          </rPr>
          <t>Elodie GALLERAND:</t>
        </r>
        <r>
          <rPr>
            <sz val="9"/>
            <color indexed="81"/>
            <rFont val="Tahoma"/>
            <family val="2"/>
          </rPr>
          <t xml:space="preserve">
&lt;= Il faut faire le cumul de la colonne F seulement pour les promesses signés en N c’est-à-dire a partir 1/03/25</t>
        </r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4216B7AA-081B-42D6-8B30-E4DE96E97C9C}" keepAlive="1" name="Requête - DebPer" description="Connexion à la requête « DebPer » dans le classeur." type="5" refreshedVersion="0" background="1">
    <dbPr connection="Provider=Microsoft.Mashup.OleDb.1;Data Source=$Workbook$;Location=DebPer;Extended Properties=&quot;&quot;" command="SELECT * FROM [DebPer]"/>
  </connection>
  <connection id="2" xr16:uid="{F52625F3-8AEB-4170-8B12-7F5C8BB9E400}" keepAlive="1" name="Requête - FinPer" description="Connexion à la requête « FinPer » dans le classeur." type="5" refreshedVersion="0" background="1">
    <dbPr connection="Provider=Microsoft.Mashup.OleDb.1;Data Source=$Workbook$;Location=FinPer;Extended Properties=&quot;&quot;" command="SELECT * FROM [FinPer]"/>
  </connection>
  <connection id="3" xr16:uid="{66644A26-D8B5-4712-BC61-0F85B2342253}" keepAlive="1" name="Requête - Recap commission" description="Connexion à la requête « Recap commission » dans le classeur." type="5" refreshedVersion="8" background="1" saveData="1">
    <dbPr connection="Provider=Microsoft.Mashup.OleDb.1;Data Source=$Workbook$;Location=&quot;Recap commission&quot;;Extended Properties=&quot;&quot;" command="SELECT * FROM [Recap commission]"/>
  </connection>
</connections>
</file>

<file path=xl/sharedStrings.xml><?xml version="1.0" encoding="utf-8"?>
<sst xmlns="http://schemas.openxmlformats.org/spreadsheetml/2006/main" count="331" uniqueCount="60">
  <si>
    <t>N°</t>
  </si>
  <si>
    <t>Signature Acte 
Authentique</t>
  </si>
  <si>
    <t>CA TTC</t>
  </si>
  <si>
    <t>CA HT</t>
  </si>
  <si>
    <t>Diagnostics</t>
  </si>
  <si>
    <t>Commission</t>
  </si>
  <si>
    <t>Nom du Dossier</t>
  </si>
  <si>
    <t>Apporteur
d'Affaire</t>
  </si>
  <si>
    <t>TOTAL MENSUEL</t>
  </si>
  <si>
    <t>PRODUCTION PERSONNELLE</t>
  </si>
  <si>
    <t>PRODUCTION AMBASSADEUR</t>
  </si>
  <si>
    <t>Signature 
Promesse</t>
  </si>
  <si>
    <t>Niveau 
Amabassa</t>
  </si>
  <si>
    <t>Paul</t>
  </si>
  <si>
    <t>Commission HT
du mand.</t>
  </si>
  <si>
    <t>Nom du Mandataire</t>
  </si>
  <si>
    <t>DATE D'ENTRÉE :</t>
  </si>
  <si>
    <t>CA HT N-1 ENCAISSÉ SUR N</t>
  </si>
  <si>
    <t>REPORT CUMUL CA HT FIN N-1</t>
  </si>
  <si>
    <t>CUMUL TOTAL CA HT N-1</t>
  </si>
  <si>
    <t>Du</t>
  </si>
  <si>
    <t>NOM :</t>
  </si>
  <si>
    <t>% 
Rémunération</t>
  </si>
  <si>
    <t>au</t>
  </si>
  <si>
    <t>CUMUL CA HT N ENCAISSÉ SUR N</t>
  </si>
  <si>
    <t>REMUNERATION MARS 2025</t>
  </si>
  <si>
    <t>REMUNERATION AVRIL 2025</t>
  </si>
  <si>
    <t>REMUNERATION MAI 2025</t>
  </si>
  <si>
    <t>REMUNERATION JUIN 2025</t>
  </si>
  <si>
    <t>REMUNERATION JUILLET 2025</t>
  </si>
  <si>
    <t>REMUNERATION AOUT 2025</t>
  </si>
  <si>
    <t>REMUNERATION SEPTEMBRE 2025</t>
  </si>
  <si>
    <t>REMUNERATION OCTOBRE 2025</t>
  </si>
  <si>
    <t>REMUNERATION NOVEMBRE 2025</t>
  </si>
  <si>
    <t>REMUNERATION DECEMBRE 2025</t>
  </si>
  <si>
    <t>REMUNERATION JANVIER 2026</t>
  </si>
  <si>
    <t>REMUNERATION FEVRIER 2026</t>
  </si>
  <si>
    <t>VENDEUR/ACQUEREUR</t>
  </si>
  <si>
    <t>&lt;= Il faut faire le cumul de la colonne F seulement pour les promesses signés en N-1 c’est-à-dire avant le 1/03</t>
  </si>
  <si>
    <t>&lt;= Il faut faire le cumul de la colonne F seulement pour les promesses signés en N c’est-à-dire a partir 1/03</t>
  </si>
  <si>
    <t>&lt;= Il faut reprendre le cumul du mois précédent et ajouter le cumul de la colonne F seulement pour les promesses signés en N-1 c’est-à-dire avant le 1/03</t>
  </si>
  <si>
    <t>&lt;= Il faut reprendre le cumul du mois précédent et ajouter le cumul de la colonne F seulement pour les promesses signés en N c’est-à-dire a partir du 1/03</t>
  </si>
  <si>
    <t>*Si je voulais aller plus loin dans la complexité des formules il faut dissocier les 2 taux sur cette meme vente, c’est-à-dire 70 % et 80%, mais dans un premier temps je ferai le calcul manuellement lorsqu'il y aura un changement de palier</t>
  </si>
  <si>
    <t>*Si je voulais aller plus loin dans la complexité des formules il faut dissocier les 2 taux sur cette meme vente, c’est-à-dire 3466,67 € à 60% et 11116,66 € à 70 %,, mais dans un premier temps je ferai le calcul manuellement lorsqu'il y aura un changement de palier</t>
  </si>
  <si>
    <t>&lt;= 1ère signature de promesse de l'année N c’est-à-dire depuis le 1/03, nous sommes donc dans la tranche de 0 à 50000 €, il faut donc 60% en cellule G12</t>
  </si>
  <si>
    <t>&lt;= Le mois précédent le CA cumulé de l'année N était de 8750 € + 16666,67 € de cette vente on arrive à 25416,67 € nous sommes donc encore dans la tranche de 0 à 50000 €, il faudrait donc 60% dans la cellule G10</t>
  </si>
  <si>
    <t>&lt;= Au 28/02/2024 (c’est-à-dire N-1) le CA cumulé était de 38200 € + 8333,33 € de cette vente on arrive à 46533,33 € nous sommes donc encore dans la tranche de 0 à 50000 €, il faudrait donc 60% dans la cellule G10</t>
  </si>
  <si>
    <t>&lt;= Au 28/02/2024 (c’est-à-dire N-1) le CA cumulé était de 38200 € + 8333,33 € de la vente précédente + 14583,33 € de cette vente on arrive à 61116,,66 €, nous sommes donc passé dans la tranche de 50001 à 90000 €, il faudrait donc 70% dans la cellule G11</t>
  </si>
  <si>
    <t>&lt;= Le mois précédent le CA cumulé pour N-1 était de 61116,66 € + 6250 € de cette vente on arrive à 67366,66 € nous sommes donc encore dans la tranche de 50001 à 90000 €, il faudrait donc 70% dans la cellule G10</t>
  </si>
  <si>
    <t>&lt;= Le mois précédent le CA cumulé pour N-1 était de 67366,66 € + 9166,67 € de cette vente on arrive à 76 533,33 € nous sommes donc encore dans la tranche de 50001 à 90000 €, il faudrait donc 70% dans la cellule G10</t>
  </si>
  <si>
    <t>&lt;= Le mois précédent le CA cumulé pour N-1 était de 76533,33 € + 16666,67 € de cette vente on arrive à 93200 € nous sommes donc passé dans la tranche de + 90000 €, il faudrait donc 80% dans la cellule G10</t>
  </si>
  <si>
    <t>&lt;= Report du CA que l'agent co avait atteint à fin  N-1 (c’est-à-dire février 2025 dans notre cas), ce qui correspond à une rémunération à 60%</t>
  </si>
  <si>
    <t>Date entrée</t>
  </si>
  <si>
    <t>Période</t>
  </si>
  <si>
    <t>Report N-1</t>
  </si>
  <si>
    <t>https://forum.excel-pratique.com/excel/calcul-de-remuneration-200988</t>
  </si>
  <si>
    <t>N-1</t>
  </si>
  <si>
    <t>N</t>
  </si>
  <si>
    <t>CA Cumul</t>
  </si>
  <si>
    <t>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</si>
</sst>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#,##0.00\ &quot;€&quot;"/>
  </numFmts>
  <fonts count="17" x14ac:knownFonts="1">
    <font>
      <sz val="11"/>
      <color theme="1"/>
      <name val="Calibri"/>
      <family val="2"/>
    </font>
    <font>
      <sz val="11"/>
      <color theme="1"/>
      <name val="Calibri"/>
      <family val="2"/>
    </font>
    <font>
      <b/>
      <sz val="11"/>
      <color theme="1"/>
      <name val="Calibri"/>
      <family val="2"/>
    </font>
    <font>
      <b/>
      <sz val="11"/>
      <color rgb="FFFF00FF"/>
      <name val="Calibri"/>
      <family val="2"/>
    </font>
    <font>
      <b/>
      <sz val="12"/>
      <color rgb="FFFF00FF"/>
      <name val="Calibri"/>
      <family val="2"/>
    </font>
    <font>
      <b/>
      <sz val="14"/>
      <color rgb="FFFF00FF"/>
      <name val="Calibri"/>
      <family val="2"/>
    </font>
    <font>
      <b/>
      <sz val="14"/>
      <color theme="0"/>
      <name val="Calibri"/>
      <family val="2"/>
    </font>
    <font>
      <b/>
      <sz val="14"/>
      <color theme="1"/>
      <name val="Calibri"/>
      <family val="2"/>
    </font>
    <font>
      <b/>
      <sz val="20"/>
      <name val="Calibri"/>
      <family val="2"/>
    </font>
    <font>
      <sz val="10"/>
      <color theme="1"/>
      <name val="Calibri"/>
      <family val="2"/>
    </font>
    <font>
      <sz val="11"/>
      <color rgb="FFFF0000"/>
      <name val="Calibri"/>
      <family val="2"/>
    </font>
    <font>
      <i/>
      <sz val="11"/>
      <color theme="1"/>
      <name val="Calibri"/>
      <family val="2"/>
    </font>
    <font>
      <sz val="12"/>
      <color rgb="FFFF0000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8"/>
      <name val="Calibri"/>
      <family val="2"/>
    </font>
    <font>
      <u/>
      <sz val="11"/>
      <color theme="1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E4F8E7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6" fillId="0" borderId="0" applyNumberFormat="0" applyFill="0" applyBorder="0" applyAlignment="0" applyProtection="0"/>
  </cellStyleXfs>
  <cellXfs count="85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/>
    <xf numFmtId="164" fontId="0" fillId="0" borderId="0" xfId="0" applyNumberFormat="1"/>
    <xf numFmtId="0" fontId="0" fillId="0" borderId="1" xfId="0" applyBorder="1"/>
    <xf numFmtId="14" fontId="0" fillId="0" borderId="1" xfId="0" applyNumberFormat="1" applyBorder="1"/>
    <xf numFmtId="164" fontId="0" fillId="0" borderId="1" xfId="0" applyNumberFormat="1" applyBorder="1"/>
    <xf numFmtId="0" fontId="3" fillId="0" borderId="0" xfId="0" applyFont="1" applyAlignment="1">
      <alignment horizontal="left"/>
    </xf>
    <xf numFmtId="0" fontId="2" fillId="0" borderId="0" xfId="0" applyFont="1"/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9" fontId="0" fillId="0" borderId="1" xfId="1" applyFont="1" applyBorder="1" applyAlignment="1">
      <alignment horizontal="center"/>
    </xf>
    <xf numFmtId="164" fontId="0" fillId="0" borderId="6" xfId="0" applyNumberFormat="1" applyBorder="1"/>
    <xf numFmtId="0" fontId="0" fillId="0" borderId="6" xfId="0" applyBorder="1"/>
    <xf numFmtId="14" fontId="0" fillId="0" borderId="6" xfId="0" applyNumberFormat="1" applyBorder="1"/>
    <xf numFmtId="164" fontId="4" fillId="0" borderId="2" xfId="0" applyNumberFormat="1" applyFont="1" applyBorder="1" applyAlignment="1">
      <alignment vertical="center"/>
    </xf>
    <xf numFmtId="0" fontId="0" fillId="0" borderId="0" xfId="0" applyAlignment="1">
      <alignment vertical="center"/>
    </xf>
    <xf numFmtId="164" fontId="0" fillId="0" borderId="0" xfId="0" applyNumberFormat="1" applyAlignment="1">
      <alignment vertical="center"/>
    </xf>
    <xf numFmtId="14" fontId="0" fillId="4" borderId="1" xfId="0" applyNumberFormat="1" applyFill="1" applyBorder="1"/>
    <xf numFmtId="164" fontId="2" fillId="0" borderId="1" xfId="0" applyNumberFormat="1" applyFont="1" applyBorder="1" applyAlignment="1">
      <alignment vertical="center"/>
    </xf>
    <xf numFmtId="0" fontId="4" fillId="0" borderId="0" xfId="0" applyFont="1" applyAlignment="1">
      <alignment horizontal="center" vertical="center"/>
    </xf>
    <xf numFmtId="164" fontId="4" fillId="0" borderId="0" xfId="0" applyNumberFormat="1" applyFont="1" applyAlignment="1">
      <alignment vertical="center"/>
    </xf>
    <xf numFmtId="164" fontId="0" fillId="0" borderId="0" xfId="0" applyNumberFormat="1" applyAlignment="1">
      <alignment horizontal="center"/>
    </xf>
    <xf numFmtId="0" fontId="7" fillId="0" borderId="0" xfId="0" applyFont="1"/>
    <xf numFmtId="0" fontId="5" fillId="0" borderId="0" xfId="0" applyFont="1" applyAlignment="1">
      <alignment horizontal="left"/>
    </xf>
    <xf numFmtId="44" fontId="0" fillId="0" borderId="1" xfId="0" applyNumberFormat="1" applyBorder="1"/>
    <xf numFmtId="44" fontId="0" fillId="0" borderId="6" xfId="0" applyNumberFormat="1" applyBorder="1"/>
    <xf numFmtId="14" fontId="0" fillId="5" borderId="1" xfId="0" applyNumberFormat="1" applyFill="1" applyBorder="1"/>
    <xf numFmtId="164" fontId="0" fillId="6" borderId="1" xfId="0" applyNumberFormat="1" applyFill="1" applyBorder="1"/>
    <xf numFmtId="164" fontId="0" fillId="6" borderId="6" xfId="0" applyNumberFormat="1" applyFill="1" applyBorder="1"/>
    <xf numFmtId="0" fontId="0" fillId="6" borderId="1" xfId="0" applyFill="1" applyBorder="1" applyAlignment="1">
      <alignment horizontal="center"/>
    </xf>
    <xf numFmtId="0" fontId="0" fillId="6" borderId="6" xfId="0" applyFill="1" applyBorder="1" applyAlignment="1">
      <alignment horizontal="center"/>
    </xf>
    <xf numFmtId="14" fontId="0" fillId="6" borderId="1" xfId="0" applyNumberFormat="1" applyFill="1" applyBorder="1"/>
    <xf numFmtId="14" fontId="0" fillId="6" borderId="6" xfId="0" applyNumberFormat="1" applyFill="1" applyBorder="1"/>
    <xf numFmtId="164" fontId="0" fillId="0" borderId="1" xfId="0" applyNumberFormat="1" applyBorder="1" applyAlignment="1">
      <alignment vertical="center"/>
    </xf>
    <xf numFmtId="14" fontId="9" fillId="0" borderId="0" xfId="0" applyNumberFormat="1" applyFont="1"/>
    <xf numFmtId="0" fontId="0" fillId="0" borderId="0" xfId="0" applyAlignment="1">
      <alignment horizontal="right"/>
    </xf>
    <xf numFmtId="164" fontId="0" fillId="6" borderId="1" xfId="0" applyNumberFormat="1" applyFill="1" applyBorder="1" applyAlignment="1">
      <alignment vertical="center"/>
    </xf>
    <xf numFmtId="164" fontId="2" fillId="6" borderId="1" xfId="0" applyNumberFormat="1" applyFont="1" applyFill="1" applyBorder="1" applyAlignment="1">
      <alignment vertical="center"/>
    </xf>
    <xf numFmtId="9" fontId="0" fillId="6" borderId="1" xfId="1" applyFont="1" applyFill="1" applyBorder="1" applyAlignment="1">
      <alignment horizontal="center"/>
    </xf>
    <xf numFmtId="0" fontId="12" fillId="0" borderId="0" xfId="0" applyFont="1" applyAlignment="1">
      <alignment horizontal="left" vertical="center"/>
    </xf>
    <xf numFmtId="0" fontId="10" fillId="0" borderId="0" xfId="0" applyFont="1"/>
    <xf numFmtId="0" fontId="8" fillId="0" borderId="3" xfId="0" applyFont="1" applyBorder="1" applyAlignment="1">
      <alignment horizontal="center"/>
    </xf>
    <xf numFmtId="0" fontId="8" fillId="0" borderId="4" xfId="0" applyFont="1" applyBorder="1" applyAlignment="1">
      <alignment horizontal="center"/>
    </xf>
    <xf numFmtId="0" fontId="8" fillId="0" borderId="5" xfId="0" applyFont="1" applyBorder="1" applyAlignment="1">
      <alignment horizontal="center"/>
    </xf>
    <xf numFmtId="0" fontId="6" fillId="3" borderId="7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left" vertical="center"/>
    </xf>
    <xf numFmtId="0" fontId="11" fillId="7" borderId="1" xfId="0" applyFont="1" applyFill="1" applyBorder="1" applyAlignment="1">
      <alignment horizontal="left" vertical="center"/>
    </xf>
    <xf numFmtId="0" fontId="0" fillId="7" borderId="1" xfId="0" applyFill="1" applyBorder="1" applyAlignment="1">
      <alignment horizontal="left" vertical="center"/>
    </xf>
    <xf numFmtId="0" fontId="2" fillId="4" borderId="8" xfId="0" applyFont="1" applyFill="1" applyBorder="1" applyAlignment="1">
      <alignment horizontal="left" vertical="center"/>
    </xf>
    <xf numFmtId="0" fontId="2" fillId="4" borderId="9" xfId="0" applyFont="1" applyFill="1" applyBorder="1" applyAlignment="1">
      <alignment horizontal="left" vertical="center"/>
    </xf>
    <xf numFmtId="0" fontId="5" fillId="0" borderId="0" xfId="0" applyFont="1" applyAlignment="1">
      <alignment horizontal="right"/>
    </xf>
    <xf numFmtId="14" fontId="7" fillId="0" borderId="0" xfId="0" applyNumberFormat="1" applyFont="1" applyAlignment="1">
      <alignment horizontal="left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164" fontId="0" fillId="0" borderId="3" xfId="0" applyNumberFormat="1" applyBorder="1" applyAlignment="1">
      <alignment horizontal="center"/>
    </xf>
    <xf numFmtId="164" fontId="0" fillId="0" borderId="4" xfId="0" applyNumberFormat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44" fontId="0" fillId="0" borderId="8" xfId="0" applyNumberFormat="1" applyBorder="1"/>
    <xf numFmtId="0" fontId="2" fillId="2" borderId="11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 wrapText="1"/>
    </xf>
    <xf numFmtId="0" fontId="2" fillId="2" borderId="12" xfId="0" applyFont="1" applyFill="1" applyBorder="1" applyAlignment="1">
      <alignment horizontal="center" vertical="center"/>
    </xf>
    <xf numFmtId="0" fontId="2" fillId="2" borderId="13" xfId="0" applyFont="1" applyFill="1" applyBorder="1" applyAlignment="1">
      <alignment horizontal="center" vertical="center" wrapText="1"/>
    </xf>
    <xf numFmtId="0" fontId="4" fillId="0" borderId="14" xfId="0" applyFont="1" applyBorder="1" applyAlignment="1">
      <alignment vertical="center"/>
    </xf>
    <xf numFmtId="0" fontId="4" fillId="0" borderId="15" xfId="0" applyFont="1" applyBorder="1" applyAlignment="1">
      <alignment vertical="center"/>
    </xf>
    <xf numFmtId="164" fontId="4" fillId="0" borderId="16" xfId="0" applyNumberFormat="1" applyFont="1" applyBorder="1" applyAlignment="1">
      <alignment vertical="center"/>
    </xf>
    <xf numFmtId="164" fontId="0" fillId="0" borderId="14" xfId="0" applyNumberFormat="1" applyBorder="1"/>
    <xf numFmtId="164" fontId="0" fillId="0" borderId="15" xfId="0" applyNumberFormat="1" applyBorder="1"/>
    <xf numFmtId="0" fontId="0" fillId="0" borderId="8" xfId="0" applyBorder="1"/>
    <xf numFmtId="44" fontId="0" fillId="0" borderId="8" xfId="2" applyFont="1" applyBorder="1"/>
    <xf numFmtId="0" fontId="4" fillId="0" borderId="14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16" fillId="0" borderId="0" xfId="3"/>
    <xf numFmtId="14" fontId="0" fillId="4" borderId="6" xfId="0" applyNumberFormat="1" applyFill="1" applyBorder="1"/>
    <xf numFmtId="9" fontId="0" fillId="6" borderId="6" xfId="1" applyFont="1" applyFill="1" applyBorder="1" applyAlignment="1">
      <alignment horizontal="center"/>
    </xf>
    <xf numFmtId="44" fontId="0" fillId="0" borderId="17" xfId="0" applyNumberFormat="1" applyBorder="1"/>
    <xf numFmtId="0" fontId="0" fillId="0" borderId="0" xfId="0" applyAlignment="1">
      <alignment horizontal="left" indent="1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right" indent="1"/>
    </xf>
    <xf numFmtId="14" fontId="0" fillId="0" borderId="0" xfId="0" applyNumberFormat="1" applyAlignment="1">
      <alignment horizontal="right"/>
    </xf>
    <xf numFmtId="14" fontId="0" fillId="0" borderId="0" xfId="0" applyNumberFormat="1" applyAlignment="1">
      <alignment horizontal="left"/>
    </xf>
  </cellXfs>
  <cellStyles count="4">
    <cellStyle name="Lien hypertexte" xfId="3" builtinId="8"/>
    <cellStyle name="Monétaire" xfId="2" builtinId="4"/>
    <cellStyle name="Normal" xfId="0" builtinId="0"/>
    <cellStyle name="Pourcentage" xfId="1" builtinId="5"/>
  </cellStyles>
  <dxfs count="164">
    <dxf>
      <alignment horizontal="center" vertical="center" textRotation="0" wrapText="1" indent="0" justifyLastLine="0" shrinkToFit="0" readingOrder="0"/>
    </dxf>
    <dxf>
      <numFmt numFmtId="164" formatCode="#,##0.00\ &quot;€&quot;"/>
      <alignment horizontal="right" vertical="bottom" textRotation="0" wrapText="0" relativeIndent="1" justifyLastLine="0" shrinkToFit="0" readingOrder="0"/>
    </dxf>
    <dxf>
      <numFmt numFmtId="164" formatCode="#,##0.00\ &quot;€&quot;"/>
      <alignment horizontal="right" vertical="bottom" textRotation="0" wrapText="0" indent="1" justifyLastLine="0" shrinkToFit="0" readingOrder="0"/>
    </dxf>
    <dxf>
      <numFmt numFmtId="164" formatCode="#,##0.00\ &quot;€&quot;"/>
      <alignment horizontal="right" vertical="bottom" textRotation="0" wrapText="0" indent="1" justifyLastLine="0" shrinkToFit="0" readingOrder="0"/>
    </dxf>
    <dxf>
      <numFmt numFmtId="19" formatCode="dd/mm/yyyy"/>
      <alignment horizontal="center" textRotation="0" indent="0" justifyLastLine="0" shrinkToFit="0" readingOrder="0"/>
    </dxf>
    <dxf>
      <numFmt numFmtId="19" formatCode="dd/mm/yyyy"/>
      <alignment horizontal="center" textRotation="0" indent="0" justifyLastLine="0" shrinkToFit="0" readingOrder="0"/>
    </dxf>
    <dxf>
      <alignment horizontal="left" textRotation="0" relativeIndent="1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34" formatCode="_-* #,##0.00\ &quot;€&quot;_-;\-* #,##0.00\ &quot;€&quot;_-;_-* &quot;-&quot;??\ &quot;€&quot;_-;_-@_-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34" formatCode="_-* #,##0.00\ &quot;€&quot;_-;\-* #,##0.00\ &quot;€&quot;_-;_-* &quot;-&quot;??\ &quot;€&quot;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34" formatCode="_-* #,##0.00\ &quot;€&quot;_-;\-* #,##0.00\ &quot;€&quot;_-;_-* &quot;-&quot;??\ &quot;€&quot;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9" formatCode="dd/mm/yyyy"/>
      <fill>
        <patternFill patternType="solid">
          <fgColor indexed="64"/>
          <bgColor theme="6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4" formatCode="_-* #,##0.00\ &quot;€&quot;_-;\-* #,##0.00\ &quot;€&quot;_-;_-* &quot;-&quot;??\ &quot;€&quot;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4" formatCode="_-* #,##0.00\ &quot;€&quot;_-;\-* #,##0.00\ &quot;€&quot;_-;_-* &quot;-&quot;??\ &quot;€&quot;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4" formatCode="_-* #,##0.00\ &quot;€&quot;_-;\-* #,##0.00\ &quot;€&quot;_-;_-* &quot;-&quot;??\ &quot;€&quot;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4" formatCode="_-* #,##0.00\ &quot;€&quot;_-;\-* #,##0.00\ &quot;€&quot;_-;_-* &quot;-&quot;??\ &quot;€&quot;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4" formatCode="_-* #,##0.00\ &quot;€&quot;_-;\-* #,##0.00\ &quot;€&quot;_-;_-* &quot;-&quot;??\ &quot;€&quot;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4" formatCode="_-* #,##0.00\ &quot;€&quot;_-;\-* #,##0.00\ &quot;€&quot;_-;_-* &quot;-&quot;??\ &quot;€&quot;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4" formatCode="_-* #,##0.00\ &quot;€&quot;_-;\-* #,##0.00\ &quot;€&quot;_-;_-* &quot;-&quot;??\ &quot;€&quot;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4" formatCode="_-* #,##0.00\ &quot;€&quot;_-;\-* #,##0.00\ &quot;€&quot;_-;_-* &quot;-&quot;??\ &quot;€&quot;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4" formatCode="_-* #,##0.00\ &quot;€&quot;_-;\-* #,##0.00\ &quot;€&quot;_-;_-* &quot;-&quot;??\ &quot;€&quot;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4" formatCode="_-* #,##0.00\ &quot;€&quot;_-;\-* #,##0.00\ &quot;€&quot;_-;_-* &quot;-&quot;??\ &quot;€&quot;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4" formatCode="_-* #,##0.00\ &quot;€&quot;_-;\-* #,##0.00\ &quot;€&quot;_-;_-* &quot;-&quot;??\ &quot;€&quot;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4" formatCode="_-* #,##0.00\ &quot;€&quot;_-;\-* #,##0.00\ &quot;€&quot;_-;_-* &quot;-&quot;??\ &quot;€&quot;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4" formatCode="_-* #,##0.00\ &quot;€&quot;_-;\-* #,##0.00\ &quot;€&quot;_-;_-* &quot;-&quot;??\ &quot;€&quot;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4" formatCode="_-* #,##0.00\ &quot;€&quot;_-;\-* #,##0.00\ &quot;€&quot;_-;_-* &quot;-&quot;??\ &quot;€&quot;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4" formatCode="_-* #,##0.00\ &quot;€&quot;_-;\-* #,##0.00\ &quot;€&quot;_-;_-* &quot;-&quot;??\ &quot;€&quot;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4" formatCode="_-* #,##0.00\ &quot;€&quot;_-;\-* #,##0.00\ &quot;€&quot;_-;_-* &quot;-&quot;??\ &quot;€&quot;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4" formatCode="_-* #,##0.00\ &quot;€&quot;_-;\-* #,##0.00\ &quot;€&quot;_-;_-* &quot;-&quot;??\ &quot;€&quot;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4" formatCode="_-* #,##0.00\ &quot;€&quot;_-;\-* #,##0.00\ &quot;€&quot;_-;_-* &quot;-&quot;??\ &quot;€&quot;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4" formatCode="_-* #,##0.00\ &quot;€&quot;_-;\-* #,##0.00\ &quot;€&quot;_-;_-* &quot;-&quot;??\ &quot;€&quot;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4" formatCode="_-* #,##0.00\ &quot;€&quot;_-;\-* #,##0.00\ &quot;€&quot;_-;_-* &quot;-&quot;??\ &quot;€&quot;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4" formatCode="_-* #,##0.00\ &quot;€&quot;_-;\-* #,##0.00\ &quot;€&quot;_-;_-* &quot;-&quot;??\ &quot;€&quot;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4" formatCode="_-* #,##0.00\ &quot;€&quot;_-;\-* #,##0.00\ &quot;€&quot;_-;_-* &quot;-&quot;??\ &quot;€&quot;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34" formatCode="_-* #,##0.00\ &quot;€&quot;_-;\-* #,##0.00\ &quot;€&quot;_-;_-* &quot;-&quot;??\ &quot;€&quot;_-;_-@_-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4" formatCode="_-* #,##0.00\ &quot;€&quot;_-;\-* #,##0.00\ &quot;€&quot;_-;_-* &quot;-&quot;??\ &quot;€&quot;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4" formatCode="_-* #,##0.00\ &quot;€&quot;_-;\-* #,##0.00\ &quot;€&quot;_-;_-* &quot;-&quot;??\ &quot;€&quot;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</dxfs>
  <tableStyles count="0" defaultTableStyle="TableStyleMedium2" defaultPivotStyle="PivotStyleLight16"/>
  <colors>
    <mruColors>
      <color rgb="FFE4F8E7"/>
      <color rgb="FFFF00FF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connections" Target="connections.xml"/><Relationship Id="rId20" Type="http://schemas.openxmlformats.org/officeDocument/2006/relationships/customXml" Target="../customXml/item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3" xr16:uid="{DFED519F-5F26-4BFA-803C-485666D0F1D2}" autoFormatId="16" applyNumberFormats="0" applyBorderFormats="0" applyFontFormats="0" applyPatternFormats="0" applyAlignmentFormats="0" applyWidthHeightFormats="0">
  <queryTableRefresh nextId="25">
    <queryTableFields count="7">
      <queryTableField id="23" name="Période" tableColumnId="21"/>
      <queryTableField id="2" name="Nom du Dossier" tableColumnId="2"/>
      <queryTableField id="3" name="Signature _x000a_Promesse" tableColumnId="3"/>
      <queryTableField id="4" name="Signature Acte _x000a_Authentique" tableColumnId="4"/>
      <queryTableField id="6" name="CA HT" tableColumnId="6"/>
      <queryTableField id="21" name="CA Cumul" tableColumnId="19"/>
      <queryTableField id="22" name="Commission" tableColumnId="20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A577EB52-B00E-4236-A60C-B72640D1BDC1}" name="Recap_commission" displayName="Recap_commission" ref="B6:H14" tableType="queryTable" totalsRowShown="0" headerRowDxfId="0">
  <autoFilter ref="B6:H14" xr:uid="{A577EB52-B00E-4236-A60C-B72640D1BDC1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</autoFilter>
  <tableColumns count="7">
    <tableColumn id="21" xr3:uid="{4F7D71AB-3ECD-4ECB-BE38-10250CAE3416}" uniqueName="21" name="Période" queryTableFieldId="23" dataDxfId="7"/>
    <tableColumn id="2" xr3:uid="{4A1125A9-FE27-4D4C-8910-11B725B6D422}" uniqueName="2" name="Nom du Dossier" queryTableFieldId="2" dataDxfId="6"/>
    <tableColumn id="3" xr3:uid="{8113130E-CCFD-42B2-87DF-F1C8D2D1FE55}" uniqueName="3" name="Signature _x000a_Promesse" queryTableFieldId="3" dataDxfId="5"/>
    <tableColumn id="4" xr3:uid="{BF975434-1F04-4A5C-8F6B-5FE8347CD8F1}" uniqueName="4" name="Signature Acte _x000a_Authentique" queryTableFieldId="4" dataDxfId="4"/>
    <tableColumn id="6" xr3:uid="{B42D2BF9-E985-4112-AD69-5E53FD4F07DD}" uniqueName="6" name="CA HT" queryTableFieldId="6" dataDxfId="3"/>
    <tableColumn id="19" xr3:uid="{E93172BC-1410-440C-9A87-480FD335D695}" uniqueName="19" name="CA Cumul" queryTableFieldId="21" dataDxfId="2"/>
    <tableColumn id="20" xr3:uid="{FE817307-FDE9-497C-9A5A-EEBA15D24B9C}" uniqueName="20" name="Commission" queryTableFieldId="22" dataDxfId="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00A410A4-B325-456C-AC52-D4D7B70AEE17}" name="t_Report" displayName="t_Report" ref="B2:I3" totalsRowShown="0" headerRowDxfId="8" headerRowBorderDxfId="18" tableBorderDxfId="19" totalsRowBorderDxfId="17">
  <autoFilter ref="B2:I3" xr:uid="{00A410A4-B325-456C-AC52-D4D7B70AEE17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3A89B974-2CE1-481C-86CD-F8209AC5C118}" name="N°" dataDxfId="16"/>
    <tableColumn id="2" xr3:uid="{DF627371-DCEC-4917-8A37-FF44C4E6932D}" name="Nom du Dossier" dataDxfId="15"/>
    <tableColumn id="3" xr3:uid="{B44F8668-57FE-4AE0-9D25-5740A4454CCE}" name="Signature _x000a_Promesse" dataDxfId="14"/>
    <tableColumn id="4" xr3:uid="{9195858A-B92D-4615-8ECE-F2043AA369FB}" name="Signature Acte _x000a_Authentique" dataDxfId="13"/>
    <tableColumn id="5" xr3:uid="{38EBB9ED-BAD6-40A9-9E02-C57246EFD64D}" name="CA TTC" dataDxfId="12">
      <calculatedColumnFormula>t_Report[[#This Row],[CA HT]]*1.2</calculatedColumnFormula>
    </tableColumn>
    <tableColumn id="6" xr3:uid="{775145E9-6653-4AB6-827B-CD4768340842}" name="CA HT" dataDxfId="11"/>
    <tableColumn id="7" xr3:uid="{AF286034-64AC-4B3C-B25F-0E4D9D0E8838}" name="% _x000a_Rémunération" dataDxfId="10" dataCellStyle="Pourcentage"/>
    <tableColumn id="8" xr3:uid="{FABC7712-2D0A-4B8A-8582-FDE5CD9D1284}" name="Commission" dataDxfId="9">
      <calculatedColumnFormula>G3*H3</calculatedColumnFormula>
    </tableColumn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0B2C903-7F56-48CA-8C10-2B24C65E2708}" name="t_Mars" displayName="t_Mars" ref="A9:H14" totalsRowShown="0" headerRowDxfId="152" headerRowBorderDxfId="162" tableBorderDxfId="163" totalsRowBorderDxfId="161">
  <autoFilter ref="A9:H14" xr:uid="{F0B2C903-7F56-48CA-8C10-2B24C65E2708}"/>
  <tableColumns count="8">
    <tableColumn id="1" xr3:uid="{F2424D19-C840-4AAF-9AB8-E940F46ADA50}" name="N°" dataDxfId="160"/>
    <tableColumn id="2" xr3:uid="{3B5F0BC9-7519-4ABA-B546-43CAECC16D0B}" name="Nom du Dossier" dataDxfId="159"/>
    <tableColumn id="3" xr3:uid="{641DE27B-D2EA-42B3-89CB-03E73CF0EA93}" name="Signature _x000a_Promesse" dataDxfId="158"/>
    <tableColumn id="4" xr3:uid="{155DC061-97A9-408C-9A97-0067A1C26844}" name="Signature Acte _x000a_Authentique" dataDxfId="157"/>
    <tableColumn id="5" xr3:uid="{BB4D780C-AEDA-4DF9-A4C7-300D8CF20400}" name="CA TTC" dataDxfId="156"/>
    <tableColumn id="6" xr3:uid="{222D11AD-0514-4893-9BE2-66FAEA0A99B3}" name="CA HT" dataDxfId="155">
      <calculatedColumnFormula>E10/1.2</calculatedColumnFormula>
    </tableColumn>
    <tableColumn id="7" xr3:uid="{98A8EC7D-F715-4D6F-BD1D-55F34807E0C4}" name="% _x000a_Rémunération" dataDxfId="154" dataCellStyle="Pourcentage"/>
    <tableColumn id="8" xr3:uid="{08DE2168-4328-4C6C-B7D7-C2BE223A1D2F}" name="Commission" dataDxfId="153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3A7689D-12F9-44FD-87D0-214D9BDEF293}" name="t_Avril" displayName="t_Avril" ref="A9:H14" totalsRowShown="0" headerRowDxfId="140" headerRowBorderDxfId="150" tableBorderDxfId="151" totalsRowBorderDxfId="149">
  <autoFilter ref="A9:H14" xr:uid="{53A7689D-12F9-44FD-87D0-214D9BDEF293}"/>
  <tableColumns count="8">
    <tableColumn id="1" xr3:uid="{615EC159-FF1E-41D3-A2A8-279DD0665F2D}" name="N°" dataDxfId="148"/>
    <tableColumn id="2" xr3:uid="{13760998-2E24-47D5-9E6D-CC2C5D5ADFB9}" name="Nom du Dossier" dataDxfId="147"/>
    <tableColumn id="3" xr3:uid="{64A0066B-353F-4230-96E6-76BB6F29EDA5}" name="Signature _x000a_Promesse" dataDxfId="146"/>
    <tableColumn id="4" xr3:uid="{CE190C97-CC1D-453D-B129-BB597CE3E6E8}" name="Signature Acte _x000a_Authentique" dataDxfId="145"/>
    <tableColumn id="5" xr3:uid="{384A33DE-8D53-4CF6-AAB7-C29F827D4CCC}" name="CA TTC" dataDxfId="144"/>
    <tableColumn id="6" xr3:uid="{F7CCC70A-78CC-4BA5-8D4C-6CD12E5DAEE2}" name="CA HT" dataDxfId="143">
      <calculatedColumnFormula>E10/1.2</calculatedColumnFormula>
    </tableColumn>
    <tableColumn id="7" xr3:uid="{EC019D69-465F-4B42-8275-9E5330D89868}" name="% _x000a_Rémunération" dataDxfId="142" dataCellStyle="Pourcentage"/>
    <tableColumn id="8" xr3:uid="{B4CAA2D8-55A9-431E-956B-EE5A14A17F19}" name="Commission" dataDxfId="141">
      <calculatedColumnFormula>F10*G10</calculatedColumnFormula>
    </tableColumn>
  </tableColumns>
  <tableStyleInfo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F7E2FAF-9B30-4E65-8791-783BA61975A0}" name="t_Mai" displayName="t_Mai" ref="A9:H14" totalsRowShown="0" headerRowDxfId="128" headerRowBorderDxfId="138" tableBorderDxfId="139" totalsRowBorderDxfId="137">
  <autoFilter ref="A9:H14" xr:uid="{9F7E2FAF-9B30-4E65-8791-783BA61975A0}"/>
  <tableColumns count="8">
    <tableColumn id="1" xr3:uid="{8F397DCF-32C9-4D56-957F-16E40E7DBFD6}" name="N°" dataDxfId="136"/>
    <tableColumn id="2" xr3:uid="{343DF8B2-B384-4F21-B80F-CA3DB254A58B}" name="Nom du Dossier" dataDxfId="135"/>
    <tableColumn id="3" xr3:uid="{7524871A-BA91-419D-AD77-05B4F597E327}" name="Signature _x000a_Promesse" dataDxfId="134"/>
    <tableColumn id="4" xr3:uid="{71553614-E0BB-4E67-A3DB-415FBDD1702C}" name="Signature Acte _x000a_Authentique" dataDxfId="133"/>
    <tableColumn id="5" xr3:uid="{6E353440-5242-4E90-9E7C-AD6DDA718E1D}" name="CA TTC" dataDxfId="132"/>
    <tableColumn id="6" xr3:uid="{2F9E2B27-EB28-4B94-8F92-09C010555311}" name="CA HT" dataDxfId="131">
      <calculatedColumnFormula>E10/1.2</calculatedColumnFormula>
    </tableColumn>
    <tableColumn id="7" xr3:uid="{A1074C86-707F-4E8E-9AD9-3911F10ED7CF}" name="% _x000a_Rémunération" dataDxfId="130" dataCellStyle="Pourcentage"/>
    <tableColumn id="8" xr3:uid="{09576DA0-10D0-4863-9572-80CB74B34899}" name="Commission" dataDxfId="129">
      <calculatedColumnFormula>F10*G10</calculatedColumnFormula>
    </tableColumn>
  </tableColumns>
  <tableStyleInfo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930A61F0-A290-4CC2-B96F-2E6E0D51C8F5}" name="t_Juin" displayName="t_Juin" ref="A9:H14" totalsRowShown="0" headerRowDxfId="116" headerRowBorderDxfId="126" tableBorderDxfId="127" totalsRowBorderDxfId="125">
  <autoFilter ref="A9:H14" xr:uid="{930A61F0-A290-4CC2-B96F-2E6E0D51C8F5}"/>
  <tableColumns count="8">
    <tableColumn id="1" xr3:uid="{C96899F2-0C00-4BEC-8434-D796CD04D228}" name="N°" dataDxfId="124"/>
    <tableColumn id="2" xr3:uid="{45160BE6-EF2F-42B8-BB21-934887F9E8CA}" name="Nom du Dossier" dataDxfId="123"/>
    <tableColumn id="3" xr3:uid="{F9B8FFD8-BB12-47BA-A961-9F9BB41D90D5}" name="Signature _x000a_Promesse" dataDxfId="122"/>
    <tableColumn id="4" xr3:uid="{92427306-66C0-4D02-BFA9-97EF36FAF51F}" name="Signature Acte _x000a_Authentique" dataDxfId="121"/>
    <tableColumn id="5" xr3:uid="{3F21DA74-6BD3-45E8-B137-EEE740C7B66E}" name="CA TTC" dataDxfId="120"/>
    <tableColumn id="6" xr3:uid="{2D545F64-2681-46F6-AF94-000F6B255AA6}" name="CA HT" dataDxfId="119">
      <calculatedColumnFormula>E10/1.2</calculatedColumnFormula>
    </tableColumn>
    <tableColumn id="7" xr3:uid="{A3E8BC8D-0CC5-4837-BEE4-A1429043637C}" name="% _x000a_Rémunération" dataDxfId="118" dataCellStyle="Pourcentage"/>
    <tableColumn id="8" xr3:uid="{C60A4131-9597-4D71-AA68-3D0BE1C12DCF}" name="Commission" dataDxfId="117" dataCellStyle="Monétaire">
      <calculatedColumnFormula>F10*G10</calculatedColumnFormula>
    </tableColumn>
  </tableColumns>
  <tableStyleInfo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22695796-B46B-459F-AD82-3D6B26FBCF68}" name="t_Juillet" displayName="t_Juillet" ref="A9:H14" totalsRowShown="0" headerRowDxfId="104" headerRowBorderDxfId="114" tableBorderDxfId="115" totalsRowBorderDxfId="113">
  <autoFilter ref="A9:H14" xr:uid="{22695796-B46B-459F-AD82-3D6B26FBCF68}"/>
  <tableColumns count="8">
    <tableColumn id="1" xr3:uid="{0170B428-C7AB-4499-867E-1C93AEF26108}" name="N°" dataDxfId="112"/>
    <tableColumn id="2" xr3:uid="{4469F085-302A-4428-BF41-49A3D5929298}" name="Nom du Dossier" dataDxfId="111"/>
    <tableColumn id="3" xr3:uid="{B95E220F-B7BB-4C97-AA12-DF92BADA0069}" name="Signature _x000a_Promesse" dataDxfId="110"/>
    <tableColumn id="4" xr3:uid="{7ED508C0-C439-46C7-9A09-7E572D935EF3}" name="Signature Acte _x000a_Authentique" dataDxfId="109"/>
    <tableColumn id="5" xr3:uid="{7865E9D7-8833-48F4-9C7A-3016EDAC72B1}" name="CA TTC" dataDxfId="108"/>
    <tableColumn id="6" xr3:uid="{9721F04A-BF5A-46E4-966F-05DB001E3D58}" name="CA HT" dataDxfId="107">
      <calculatedColumnFormula>E10/1.2</calculatedColumnFormula>
    </tableColumn>
    <tableColumn id="7" xr3:uid="{FD030D3B-564B-4F61-A26B-82FF5322F9A0}" name="% _x000a_Rémunération" dataDxfId="106" dataCellStyle="Pourcentage"/>
    <tableColumn id="8" xr3:uid="{19B1C2FD-B208-41BA-84DC-0B3FC337DAF0}" name="Commission" dataDxfId="105" dataCellStyle="Monétaire">
      <calculatedColumnFormula>F10*G10</calculatedColumnFormula>
    </tableColumn>
  </tableColumns>
  <tableStyleInfo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2EE45371-1E8A-4BA7-85DA-0845910A4D80}" name="t_Aout" displayName="t_Aout" ref="A9:H14" totalsRowShown="0" headerRowDxfId="92" headerRowBorderDxfId="102" tableBorderDxfId="103" totalsRowBorderDxfId="101">
  <autoFilter ref="A9:H14" xr:uid="{2EE45371-1E8A-4BA7-85DA-0845910A4D80}"/>
  <tableColumns count="8">
    <tableColumn id="1" xr3:uid="{BB639CE1-62C8-4BBC-BF5B-0A0E6227265E}" name="N°" dataDxfId="100"/>
    <tableColumn id="2" xr3:uid="{B744B7D5-CD23-4C5C-9FD0-D62226561024}" name="Nom du Dossier" dataDxfId="99"/>
    <tableColumn id="3" xr3:uid="{809DA496-E5F3-43F3-9215-F42DD93E19B7}" name="Signature _x000a_Promesse" dataDxfId="98"/>
    <tableColumn id="4" xr3:uid="{C61B2843-03CB-4113-9358-78D8019CDE7D}" name="Signature Acte _x000a_Authentique" dataDxfId="97"/>
    <tableColumn id="5" xr3:uid="{DA2935A9-F7A3-4AB9-9A22-06DC9CE56C5E}" name="CA TTC" dataDxfId="96"/>
    <tableColumn id="6" xr3:uid="{CB8964A0-4AA1-4A58-A0AA-36AE94540395}" name="CA HT" dataDxfId="95"/>
    <tableColumn id="7" xr3:uid="{4A407E33-B653-49C8-99B6-94B9435F4DBE}" name="% _x000a_Rémunération" dataDxfId="94" dataCellStyle="Pourcentage"/>
    <tableColumn id="8" xr3:uid="{7F6BFA38-EB19-40AB-BC58-E4CD3D2F3E95}" name="Commission" dataDxfId="93"/>
  </tableColumns>
  <tableStyleInfo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6EE70A19-FE88-4F1F-AFC3-F83023BFE2CC}" name="t_Septembre" displayName="t_Septembre" ref="A9:H14" totalsRowShown="0" headerRowDxfId="80" headerRowBorderDxfId="90" tableBorderDxfId="91" totalsRowBorderDxfId="89">
  <autoFilter ref="A9:H14" xr:uid="{6EE70A19-FE88-4F1F-AFC3-F83023BFE2CC}"/>
  <tableColumns count="8">
    <tableColumn id="1" xr3:uid="{BC592C2F-0BE9-4707-87EF-B5E629FA338B}" name="N°" dataDxfId="88"/>
    <tableColumn id="2" xr3:uid="{E7627855-405E-42CB-877A-7648E4202F09}" name="Nom du Dossier" dataDxfId="87"/>
    <tableColumn id="3" xr3:uid="{F73B5612-FEF7-4BC8-9596-A8DD8C5C187A}" name="Signature _x000a_Promesse" dataDxfId="86"/>
    <tableColumn id="4" xr3:uid="{C32EDC26-E3C3-4095-B731-F445DCB71B5F}" name="Signature Acte _x000a_Authentique" dataDxfId="85"/>
    <tableColumn id="5" xr3:uid="{8C467D27-FF9C-44B2-A7A8-167EDF9CD98E}" name="CA TTC" dataDxfId="84"/>
    <tableColumn id="6" xr3:uid="{BDDB4EFC-DB22-48B1-8C71-E5D64082EEFF}" name="CA HT" dataDxfId="83">
      <calculatedColumnFormula>E10/1.2</calculatedColumnFormula>
    </tableColumn>
    <tableColumn id="7" xr3:uid="{6E150788-0BBB-42A3-B329-117A4F4387A9}" name="% _x000a_Rémunération" dataDxfId="82" dataCellStyle="Pourcentage"/>
    <tableColumn id="8" xr3:uid="{257F683B-6EAB-4E3A-81A7-D26618CC58F6}" name="Commission" dataDxfId="81">
      <calculatedColumnFormula>F10*G10</calculatedColumnFormula>
    </tableColumn>
  </tableColumns>
  <tableStyleInfo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BAE3E0DD-647D-4F05-B280-5DE3A4840065}" name="t_Octobre" displayName="t_Octobre" ref="A9:H14" totalsRowShown="0" headerRowDxfId="68" headerRowBorderDxfId="78" tableBorderDxfId="79" totalsRowBorderDxfId="77">
  <autoFilter ref="A9:H14" xr:uid="{BAE3E0DD-647D-4F05-B280-5DE3A4840065}"/>
  <tableColumns count="8">
    <tableColumn id="1" xr3:uid="{96BA2CDF-9FA1-415C-B167-823BED7734AB}" name="N°" dataDxfId="76"/>
    <tableColumn id="2" xr3:uid="{0F188356-FF14-49DD-9CF1-565D18CD9CEB}" name="Nom du Dossier" dataDxfId="75"/>
    <tableColumn id="3" xr3:uid="{660FEE6D-7DD9-499D-9258-F575992DF411}" name="Signature _x000a_Promesse" dataDxfId="74"/>
    <tableColumn id="4" xr3:uid="{FD89B9EF-5E30-4034-85E4-9A655C39722B}" name="Signature Acte _x000a_Authentique" dataDxfId="73"/>
    <tableColumn id="5" xr3:uid="{BDFB57AD-EEFD-4281-80F2-5A55C288983B}" name="CA TTC" dataDxfId="72"/>
    <tableColumn id="6" xr3:uid="{4C4E663C-D077-4E68-B411-E5C33156F052}" name="CA HT" dataDxfId="71">
      <calculatedColumnFormula>E10/1.2</calculatedColumnFormula>
    </tableColumn>
    <tableColumn id="7" xr3:uid="{1DB9FE13-FC67-4AE1-85C8-0E238FBDD701}" name="% _x000a_Rémunération" dataDxfId="70" dataCellStyle="Pourcentage"/>
    <tableColumn id="8" xr3:uid="{4850002B-55E9-4E18-BFA2-1347D5139ED8}" name="Commission" dataDxfId="69" dataCellStyle="Monétaire">
      <calculatedColumnFormula>F10*G10</calculatedColumnFormula>
    </tableColumn>
  </tableColumns>
  <tableStyleInfo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A016D954-32F2-4C60-995D-1C16B7D79A54}" name="t_Novembre" displayName="t_Novembre" ref="A9:H14" totalsRowShown="0" headerRowDxfId="56" headerRowBorderDxfId="66" tableBorderDxfId="67" totalsRowBorderDxfId="65">
  <autoFilter ref="A9:H14" xr:uid="{A016D954-32F2-4C60-995D-1C16B7D79A54}"/>
  <tableColumns count="8">
    <tableColumn id="1" xr3:uid="{8AB6E86F-74EA-4B01-AAFD-C73EA30F47C8}" name="N°" dataDxfId="64"/>
    <tableColumn id="2" xr3:uid="{AEA744E4-F8F8-442E-95CE-AA5DCA3F7FDB}" name="Nom du Dossier" dataDxfId="63"/>
    <tableColumn id="3" xr3:uid="{C9BD4026-FD58-44D0-8A07-7D3167D4B2A4}" name="Signature _x000a_Promesse" dataDxfId="62"/>
    <tableColumn id="4" xr3:uid="{A090D1C6-E00C-4684-AD12-A60AE1C5EB3D}" name="Signature Acte _x000a_Authentique" dataDxfId="61"/>
    <tableColumn id="5" xr3:uid="{1AE8249D-9430-4D65-82E0-67472A4CC5CB}" name="CA TTC" dataDxfId="60"/>
    <tableColumn id="6" xr3:uid="{E1122FD7-A3B1-4E7F-9AC4-408DF6351939}" name="CA HT" dataDxfId="59">
      <calculatedColumnFormula>E10/1.2</calculatedColumnFormula>
    </tableColumn>
    <tableColumn id="7" xr3:uid="{68702EC5-9FE8-4E9A-8FF4-3CDA776CA8A2}" name="% _x000a_Rémunération" dataDxfId="58" dataCellStyle="Pourcentage"/>
    <tableColumn id="8" xr3:uid="{6FF6C8F9-79EB-4A96-B93E-CA9F13ABF523}" name="Commission" dataDxfId="57">
      <calculatedColumnFormula>F10*G10</calculatedColumnFormula>
    </tableColumn>
  </tableColumns>
  <tableStyleInfo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CE69EF32-0AD5-441C-BD8C-C4FB9EDDCDD4}" name="t_Decembre" displayName="t_Decembre" ref="A9:H14" totalsRowShown="0" headerRowDxfId="44" headerRowBorderDxfId="54" tableBorderDxfId="55" totalsRowBorderDxfId="53">
  <autoFilter ref="A9:H14" xr:uid="{CE69EF32-0AD5-441C-BD8C-C4FB9EDDCDD4}"/>
  <tableColumns count="8">
    <tableColumn id="1" xr3:uid="{409FF02B-C9AC-4A54-8A8A-D6CE5F07A1C1}" name="N°" dataDxfId="52"/>
    <tableColumn id="2" xr3:uid="{8E9CC42F-4D1C-4D2A-A728-16E1C7173A0C}" name="Nom du Dossier" dataDxfId="51"/>
    <tableColumn id="3" xr3:uid="{E31AAA41-DCC4-4153-9EA2-280C775276AF}" name="Signature _x000a_Promesse" dataDxfId="50"/>
    <tableColumn id="4" xr3:uid="{B10B7137-AF17-4E9A-9BF5-221A28E34777}" name="Signature Acte _x000a_Authentique" dataDxfId="49"/>
    <tableColumn id="5" xr3:uid="{DD921DBE-F337-404D-9AAE-DE56954F9CFE}" name="CA TTC" dataDxfId="48"/>
    <tableColumn id="6" xr3:uid="{6DD0CFBC-BEA6-4DCD-B906-D891413CD26A}" name="CA HT" dataDxfId="47">
      <calculatedColumnFormula>E10/1.2</calculatedColumnFormula>
    </tableColumn>
    <tableColumn id="7" xr3:uid="{02EF59B0-DA79-4626-AFBD-7F4E04099597}" name="% _x000a_Rémunération" dataDxfId="46" dataCellStyle="Pourcentage"/>
    <tableColumn id="8" xr3:uid="{D9B9F468-A8B4-497F-83E2-169DF207ED45}" name="Commission" dataDxfId="45">
      <calculatedColumnFormula>F10*G10</calculatedColumnFormula>
    </tableColumn>
  </tableColumns>
  <tableStyleInfo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64AD1FB3-9884-400A-A216-7D9184208A2C}" name="t_Janvier" displayName="t_Janvier" ref="A9:H14" totalsRowShown="0" headerRowDxfId="32" headerRowBorderDxfId="42" tableBorderDxfId="43" totalsRowBorderDxfId="41">
  <autoFilter ref="A9:H14" xr:uid="{64AD1FB3-9884-400A-A216-7D9184208A2C}"/>
  <tableColumns count="8">
    <tableColumn id="1" xr3:uid="{0CB60BEB-DF4C-4ED4-B012-561C9C62A8E9}" name="N°" dataDxfId="40"/>
    <tableColumn id="2" xr3:uid="{D1541F37-DBD2-40EB-B355-AED482E29917}" name="Nom du Dossier" dataDxfId="39"/>
    <tableColumn id="3" xr3:uid="{E6D9B725-4C46-4A9B-B04C-0838E7ACA4B0}" name="Signature _x000a_Promesse" dataDxfId="38"/>
    <tableColumn id="4" xr3:uid="{2FDC005C-A5DF-41F3-BA74-AAA470962BB2}" name="Signature Acte _x000a_Authentique" dataDxfId="37"/>
    <tableColumn id="5" xr3:uid="{748DFFE5-C307-46E5-B419-BE7844FE0524}" name="CA TTC" dataDxfId="36"/>
    <tableColumn id="6" xr3:uid="{914903E3-C8B6-460C-A012-995B178CD124}" name="CA HT" dataDxfId="35">
      <calculatedColumnFormula>E10/1.2</calculatedColumnFormula>
    </tableColumn>
    <tableColumn id="7" xr3:uid="{B9FD5D83-96BD-4084-9DA6-B8CF7EF4097B}" name="% _x000a_Rémunération" dataDxfId="34" dataCellStyle="Pourcentage"/>
    <tableColumn id="8" xr3:uid="{AD2991DD-0986-4CD4-B788-F50C5EF5CFF0}" name="Commission" dataDxfId="33">
      <calculatedColumnFormula>F10*G10</calculatedColumnFormula>
    </tableColumn>
  </tableColumns>
  <tableStyleInfo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3E4B238B-31B9-46BB-89BD-F09A6AAB1413}" name="t_Fevrier" displayName="t_Fevrier" ref="A9:H14" totalsRowShown="0" headerRowDxfId="20" headerRowBorderDxfId="30" tableBorderDxfId="31" totalsRowBorderDxfId="29">
  <autoFilter ref="A9:H14" xr:uid="{3E4B238B-31B9-46BB-89BD-F09A6AAB1413}"/>
  <tableColumns count="8">
    <tableColumn id="1" xr3:uid="{FC60084C-BB13-4BFE-B3D5-CBE74A8B5FE1}" name="N°" dataDxfId="28"/>
    <tableColumn id="2" xr3:uid="{9FF2A816-6F7C-42F2-8932-A2E21F657FE2}" name="Nom du Dossier" dataDxfId="27"/>
    <tableColumn id="3" xr3:uid="{8F7F44CC-2C0E-44BC-9872-DD986F3F3A8F}" name="Signature _x000a_Promesse" dataDxfId="26"/>
    <tableColumn id="4" xr3:uid="{FD03E1B5-28B3-47B8-8B9B-5C379A5C9B35}" name="Signature Acte _x000a_Authentique" dataDxfId="25"/>
    <tableColumn id="5" xr3:uid="{1ADD4316-1303-4BE8-AB4C-3F261A653E0E}" name="CA TTC" dataDxfId="24"/>
    <tableColumn id="6" xr3:uid="{37F82533-160F-46A0-A2F6-88246C09DAC8}" name="CA HT" dataDxfId="23">
      <calculatedColumnFormula>E10/1.2</calculatedColumnFormula>
    </tableColumn>
    <tableColumn id="7" xr3:uid="{D561A478-AC54-4184-90D2-058A76B716F1}" name="% _x000a_Rémunération" dataDxfId="22" dataCellStyle="Pourcentage"/>
    <tableColumn id="8" xr3:uid="{4A7CF893-FBE7-4781-9438-C7346E8CBBB0}" name="Commission" dataDxfId="21">
      <calculatedColumnFormula>F10*G10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hyperlink" Target="https://forum.excel-pratique.com/excel/calcul-de-remuneration-200988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printerSettings" Target="../printerSettings/printerSettings7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printerSettings" Target="../printerSettings/printerSettings8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1.xml"/><Relationship Id="rId1" Type="http://schemas.openxmlformats.org/officeDocument/2006/relationships/printerSettings" Target="../printerSettings/printerSettings9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printerSettings" Target="../printerSettings/printerSettings10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3.xml"/><Relationship Id="rId1" Type="http://schemas.openxmlformats.org/officeDocument/2006/relationships/printerSettings" Target="../printerSettings/printerSettings11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4.xml"/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244F1B-E515-4FC2-A0EB-9EDEEF76EE21}">
  <dimension ref="B2:J14"/>
  <sheetViews>
    <sheetView showGridLines="0" tabSelected="1" workbookViewId="0">
      <selection activeCell="F18" sqref="F18"/>
    </sheetView>
  </sheetViews>
  <sheetFormatPr baseColWidth="10" defaultRowHeight="14.4" x14ac:dyDescent="0.3"/>
  <cols>
    <col min="1" max="1" width="3.77734375" customWidth="1"/>
    <col min="2" max="2" width="10.6640625" bestFit="1" customWidth="1"/>
    <col min="3" max="3" width="21.88671875" bestFit="1" customWidth="1"/>
    <col min="4" max="5" width="14.77734375" customWidth="1"/>
    <col min="6" max="6" width="11.6640625" bestFit="1" customWidth="1"/>
    <col min="7" max="7" width="12.33203125" bestFit="1" customWidth="1"/>
    <col min="8" max="9" width="13.44140625" bestFit="1" customWidth="1"/>
    <col min="10" max="10" width="7.88671875" bestFit="1" customWidth="1"/>
    <col min="11" max="11" width="61.109375" bestFit="1" customWidth="1"/>
  </cols>
  <sheetData>
    <row r="2" spans="2:10" x14ac:dyDescent="0.3">
      <c r="B2" s="9" t="s">
        <v>59</v>
      </c>
      <c r="C2" s="37"/>
      <c r="I2" s="76" t="s">
        <v>55</v>
      </c>
    </row>
    <row r="3" spans="2:10" x14ac:dyDescent="0.3">
      <c r="B3" s="9" t="s">
        <v>52</v>
      </c>
      <c r="C3" s="83">
        <f>DateEntree</f>
        <v>44623</v>
      </c>
      <c r="F3" s="3"/>
      <c r="G3" s="3"/>
      <c r="H3" s="3"/>
      <c r="I3" s="3"/>
      <c r="J3" s="3"/>
    </row>
    <row r="4" spans="2:10" x14ac:dyDescent="0.3">
      <c r="B4" s="9" t="s">
        <v>53</v>
      </c>
      <c r="C4" s="83">
        <f ca="1">DATE(YEAR(TODAY()),MONTH(C3),1)</f>
        <v>45717</v>
      </c>
      <c r="D4" s="1" t="s">
        <v>23</v>
      </c>
      <c r="E4" s="84">
        <f ca="1">EOMONTH(EDATE(C4,11),0)</f>
        <v>46081</v>
      </c>
      <c r="F4" s="3"/>
      <c r="G4" s="3"/>
      <c r="H4" s="3"/>
      <c r="I4" s="3"/>
      <c r="J4" s="3"/>
    </row>
    <row r="6" spans="2:10" s="74" customFormat="1" ht="28.8" x14ac:dyDescent="0.3">
      <c r="B6" s="2" t="s">
        <v>53</v>
      </c>
      <c r="C6" s="75" t="s">
        <v>6</v>
      </c>
      <c r="D6" s="74" t="s">
        <v>11</v>
      </c>
      <c r="E6" s="74" t="s">
        <v>1</v>
      </c>
      <c r="F6" s="74" t="s">
        <v>3</v>
      </c>
      <c r="G6" s="2" t="s">
        <v>58</v>
      </c>
      <c r="H6" s="2" t="s">
        <v>5</v>
      </c>
    </row>
    <row r="7" spans="2:10" x14ac:dyDescent="0.3">
      <c r="B7" s="1" t="s">
        <v>56</v>
      </c>
      <c r="C7" s="80" t="s">
        <v>54</v>
      </c>
      <c r="D7" s="81">
        <v>45352</v>
      </c>
      <c r="E7" s="81">
        <v>45716</v>
      </c>
      <c r="F7" s="82">
        <v>38200</v>
      </c>
      <c r="G7" s="82">
        <v>38200</v>
      </c>
      <c r="H7" s="82">
        <v>22920</v>
      </c>
    </row>
    <row r="8" spans="2:10" x14ac:dyDescent="0.3">
      <c r="B8" s="1" t="s">
        <v>56</v>
      </c>
      <c r="C8" s="80" t="s">
        <v>37</v>
      </c>
      <c r="D8" s="81">
        <v>45628</v>
      </c>
      <c r="E8" s="81">
        <v>45731</v>
      </c>
      <c r="F8" s="82">
        <v>8333.3333000000002</v>
      </c>
      <c r="G8" s="82">
        <v>46533.333299999998</v>
      </c>
      <c r="H8" s="82">
        <v>27919.999979999997</v>
      </c>
    </row>
    <row r="9" spans="2:10" x14ac:dyDescent="0.3">
      <c r="B9" s="1" t="s">
        <v>56</v>
      </c>
      <c r="C9" s="80" t="s">
        <v>37</v>
      </c>
      <c r="D9" s="81">
        <v>45672</v>
      </c>
      <c r="E9" s="81">
        <v>45746</v>
      </c>
      <c r="F9" s="82">
        <v>14583.3333</v>
      </c>
      <c r="G9" s="82">
        <v>61116.666599999997</v>
      </c>
      <c r="H9" s="82">
        <v>37781.666619999996</v>
      </c>
    </row>
    <row r="10" spans="2:10" x14ac:dyDescent="0.3">
      <c r="B10" s="1" t="s">
        <v>56</v>
      </c>
      <c r="C10" s="80" t="s">
        <v>37</v>
      </c>
      <c r="D10" s="81">
        <v>45590</v>
      </c>
      <c r="E10" s="81">
        <v>45754</v>
      </c>
      <c r="F10" s="82">
        <v>6250</v>
      </c>
      <c r="G10" s="82">
        <v>67366.666599999997</v>
      </c>
      <c r="H10" s="82">
        <v>42156.666619999996</v>
      </c>
    </row>
    <row r="11" spans="2:10" x14ac:dyDescent="0.3">
      <c r="B11" s="1" t="s">
        <v>56</v>
      </c>
      <c r="C11" s="80" t="s">
        <v>37</v>
      </c>
      <c r="D11" s="81">
        <v>45686</v>
      </c>
      <c r="E11" s="81">
        <v>45784</v>
      </c>
      <c r="F11" s="82">
        <v>9166.6666999999998</v>
      </c>
      <c r="G11" s="82">
        <v>76533.333299999998</v>
      </c>
      <c r="H11" s="82">
        <v>48573.333310000002</v>
      </c>
    </row>
    <row r="12" spans="2:10" x14ac:dyDescent="0.3">
      <c r="B12" s="1" t="s">
        <v>56</v>
      </c>
      <c r="C12" s="80" t="s">
        <v>37</v>
      </c>
      <c r="D12" s="81">
        <v>45708</v>
      </c>
      <c r="E12" s="81">
        <v>45825</v>
      </c>
      <c r="F12" s="82">
        <v>16666.666700000002</v>
      </c>
      <c r="G12" s="82">
        <v>93200</v>
      </c>
      <c r="H12" s="82">
        <v>60560</v>
      </c>
    </row>
    <row r="13" spans="2:10" x14ac:dyDescent="0.3">
      <c r="B13" s="1" t="s">
        <v>57</v>
      </c>
      <c r="C13" s="80" t="s">
        <v>37</v>
      </c>
      <c r="D13" s="81">
        <v>45719</v>
      </c>
      <c r="E13" s="81">
        <v>45837</v>
      </c>
      <c r="F13" s="82">
        <v>8750</v>
      </c>
      <c r="G13" s="82">
        <v>8750</v>
      </c>
      <c r="H13" s="82">
        <v>5250</v>
      </c>
    </row>
    <row r="14" spans="2:10" x14ac:dyDescent="0.3">
      <c r="B14" s="1" t="s">
        <v>57</v>
      </c>
      <c r="C14" s="80" t="s">
        <v>37</v>
      </c>
      <c r="D14" s="81">
        <v>45762</v>
      </c>
      <c r="E14" s="81">
        <v>45848</v>
      </c>
      <c r="F14" s="82">
        <v>16666.666700000002</v>
      </c>
      <c r="G14" s="82">
        <v>25416.666700000002</v>
      </c>
      <c r="H14" s="82">
        <v>15250.000019999999</v>
      </c>
    </row>
  </sheetData>
  <phoneticPr fontId="15" type="noConversion"/>
  <hyperlinks>
    <hyperlink ref="I2" r:id="rId1" xr:uid="{72DE99EA-02D2-4481-8C10-306E8CDA8C41}"/>
  </hyperlinks>
  <pageMargins left="0.7" right="0.7" top="0.75" bottom="0.75" header="0.3" footer="0.3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1A2F83-41C4-4EEF-92F8-96D478EDD63B}">
  <dimension ref="B2:I3"/>
  <sheetViews>
    <sheetView workbookViewId="0">
      <selection activeCell="G4" sqref="G4"/>
    </sheetView>
  </sheetViews>
  <sheetFormatPr baseColWidth="10" defaultRowHeight="14.4" x14ac:dyDescent="0.3"/>
  <cols>
    <col min="3" max="3" width="16.109375" customWidth="1"/>
    <col min="9" max="9" width="13.109375" customWidth="1"/>
  </cols>
  <sheetData>
    <row r="2" spans="2:9" ht="43.2" x14ac:dyDescent="0.3">
      <c r="B2" s="61" t="s">
        <v>0</v>
      </c>
      <c r="C2" s="62" t="s">
        <v>6</v>
      </c>
      <c r="D2" s="62" t="s">
        <v>11</v>
      </c>
      <c r="E2" s="62" t="s">
        <v>1</v>
      </c>
      <c r="F2" s="63" t="s">
        <v>2</v>
      </c>
      <c r="G2" s="63" t="s">
        <v>3</v>
      </c>
      <c r="H2" s="62" t="s">
        <v>22</v>
      </c>
      <c r="I2" s="64" t="s">
        <v>5</v>
      </c>
    </row>
    <row r="3" spans="2:9" x14ac:dyDescent="0.3">
      <c r="B3" s="59"/>
      <c r="C3" s="14" t="s">
        <v>54</v>
      </c>
      <c r="D3" s="77">
        <v>45352</v>
      </c>
      <c r="E3" s="15">
        <v>45716</v>
      </c>
      <c r="F3" s="27">
        <f>t_Report[[#This Row],[CA HT]]*1.2</f>
        <v>45840</v>
      </c>
      <c r="G3" s="27">
        <v>38200</v>
      </c>
      <c r="H3" s="78"/>
      <c r="I3" s="79">
        <f>G3*H3</f>
        <v>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885398-555E-4F49-94DE-E2B911F6AD2A}">
  <sheetPr>
    <pageSetUpPr fitToPage="1"/>
  </sheetPr>
  <dimension ref="A1:P28"/>
  <sheetViews>
    <sheetView zoomScale="90" zoomScaleNormal="90" workbookViewId="0">
      <selection activeCell="A9" sqref="A9:H10"/>
    </sheetView>
  </sheetViews>
  <sheetFormatPr baseColWidth="10" defaultRowHeight="14.4" x14ac:dyDescent="0.3"/>
  <cols>
    <col min="1" max="1" width="5.109375" style="1" customWidth="1"/>
    <col min="2" max="2" width="26.5546875" customWidth="1"/>
    <col min="3" max="6" width="12.77734375" customWidth="1"/>
    <col min="7" max="7" width="10.77734375" customWidth="1"/>
    <col min="8" max="8" width="13.5546875" customWidth="1"/>
  </cols>
  <sheetData>
    <row r="1" spans="1:16" ht="26.4" thickBot="1" x14ac:dyDescent="0.55000000000000004">
      <c r="A1" s="43" t="s">
        <v>25</v>
      </c>
      <c r="B1" s="44"/>
      <c r="C1" s="44"/>
      <c r="D1" s="44"/>
      <c r="E1" s="44"/>
      <c r="F1" s="44"/>
      <c r="G1" s="44"/>
      <c r="H1" s="45"/>
    </row>
    <row r="2" spans="1:16" x14ac:dyDescent="0.3">
      <c r="C2" s="37"/>
      <c r="D2" s="36"/>
      <c r="E2" s="1"/>
      <c r="F2" s="36"/>
      <c r="G2" s="37"/>
      <c r="H2" s="36"/>
    </row>
    <row r="4" spans="1:16" ht="18" x14ac:dyDescent="0.35">
      <c r="A4" s="25" t="s">
        <v>21</v>
      </c>
      <c r="C4" s="24"/>
      <c r="D4" s="52" t="s">
        <v>16</v>
      </c>
      <c r="E4" s="52"/>
      <c r="F4" s="53">
        <v>44623</v>
      </c>
      <c r="G4" s="53"/>
    </row>
    <row r="5" spans="1:16" ht="14.4" customHeight="1" x14ac:dyDescent="0.35">
      <c r="A5" s="25"/>
      <c r="C5" s="24"/>
    </row>
    <row r="6" spans="1:16" ht="14.4" customHeight="1" x14ac:dyDescent="0.35">
      <c r="A6" s="25"/>
      <c r="C6" s="24"/>
    </row>
    <row r="7" spans="1:16" x14ac:dyDescent="0.3">
      <c r="A7" s="8"/>
      <c r="C7" s="9"/>
    </row>
    <row r="8" spans="1:16" ht="18" x14ac:dyDescent="0.3">
      <c r="A8" s="46" t="s">
        <v>9</v>
      </c>
      <c r="B8" s="46"/>
      <c r="C8" s="46"/>
      <c r="D8" s="46"/>
      <c r="E8" s="46"/>
      <c r="F8" s="46"/>
      <c r="G8" s="46"/>
      <c r="H8" s="46"/>
    </row>
    <row r="9" spans="1:16" s="2" customFormat="1" ht="43.2" x14ac:dyDescent="0.3">
      <c r="A9" s="61" t="s">
        <v>0</v>
      </c>
      <c r="B9" s="62" t="s">
        <v>6</v>
      </c>
      <c r="C9" s="62" t="s">
        <v>11</v>
      </c>
      <c r="D9" s="62" t="s">
        <v>1</v>
      </c>
      <c r="E9" s="63" t="s">
        <v>2</v>
      </c>
      <c r="F9" s="63" t="s">
        <v>3</v>
      </c>
      <c r="G9" s="62" t="s">
        <v>22</v>
      </c>
      <c r="H9" s="64" t="s">
        <v>5</v>
      </c>
    </row>
    <row r="10" spans="1:16" x14ac:dyDescent="0.3">
      <c r="A10" s="58"/>
      <c r="B10" s="5" t="s">
        <v>37</v>
      </c>
      <c r="C10" s="19">
        <v>45628</v>
      </c>
      <c r="D10" s="6">
        <v>45731</v>
      </c>
      <c r="E10" s="26">
        <v>10000</v>
      </c>
      <c r="F10" s="26">
        <f>E10/1.2</f>
        <v>8333.3333333333339</v>
      </c>
      <c r="G10" s="40"/>
      <c r="H10" s="60">
        <f>F10*G10</f>
        <v>0</v>
      </c>
      <c r="I10" s="42" t="s">
        <v>46</v>
      </c>
    </row>
    <row r="11" spans="1:16" x14ac:dyDescent="0.3">
      <c r="A11" s="58"/>
      <c r="B11" s="5" t="s">
        <v>37</v>
      </c>
      <c r="C11" s="19">
        <v>45672</v>
      </c>
      <c r="D11" s="6">
        <v>45746</v>
      </c>
      <c r="E11" s="26">
        <v>17500</v>
      </c>
      <c r="F11" s="26">
        <f t="shared" ref="F11:F14" si="0">E11/1.2</f>
        <v>14583.333333333334</v>
      </c>
      <c r="G11" s="40"/>
      <c r="H11" s="60">
        <f>F11*G11</f>
        <v>0</v>
      </c>
      <c r="I11" s="42" t="s">
        <v>47</v>
      </c>
    </row>
    <row r="12" spans="1:16" x14ac:dyDescent="0.3">
      <c r="A12" s="58"/>
      <c r="B12" s="5"/>
      <c r="C12" s="6"/>
      <c r="D12" s="6"/>
      <c r="E12" s="26"/>
      <c r="F12" s="26">
        <f t="shared" si="0"/>
        <v>0</v>
      </c>
      <c r="G12" s="40"/>
      <c r="H12" s="60">
        <f t="shared" ref="H12:H13" si="1">F12*G12</f>
        <v>0</v>
      </c>
      <c r="I12" s="42" t="s">
        <v>43</v>
      </c>
    </row>
    <row r="13" spans="1:16" x14ac:dyDescent="0.3">
      <c r="A13" s="58"/>
      <c r="B13" s="5"/>
      <c r="C13" s="6"/>
      <c r="D13" s="6"/>
      <c r="E13" s="26"/>
      <c r="F13" s="26">
        <f t="shared" si="0"/>
        <v>0</v>
      </c>
      <c r="G13" s="40"/>
      <c r="H13" s="60">
        <f t="shared" si="1"/>
        <v>0</v>
      </c>
    </row>
    <row r="14" spans="1:16" x14ac:dyDescent="0.3">
      <c r="A14" s="59"/>
      <c r="B14" s="14"/>
      <c r="C14" s="15"/>
      <c r="D14" s="15"/>
      <c r="E14" s="27"/>
      <c r="F14" s="26">
        <f t="shared" si="0"/>
        <v>0</v>
      </c>
      <c r="G14" s="40"/>
      <c r="H14" s="60"/>
      <c r="O14">
        <f>38200+8333.33</f>
        <v>46533.33</v>
      </c>
      <c r="P14">
        <f>O14*60%</f>
        <v>27919.998</v>
      </c>
    </row>
    <row r="15" spans="1:16" ht="26.4" customHeight="1" thickBot="1" x14ac:dyDescent="0.35">
      <c r="A15" s="65" t="s">
        <v>8</v>
      </c>
      <c r="B15" s="66"/>
      <c r="C15" s="66"/>
      <c r="D15" s="66"/>
      <c r="E15" s="66"/>
      <c r="F15" s="67"/>
      <c r="G15" s="68"/>
      <c r="H15" s="69"/>
      <c r="O15">
        <f>O14+14583.33</f>
        <v>61116.66</v>
      </c>
      <c r="P15">
        <f>50000*60%</f>
        <v>30000</v>
      </c>
    </row>
    <row r="16" spans="1:16" ht="14.4" customHeight="1" x14ac:dyDescent="0.3">
      <c r="A16" s="21"/>
      <c r="B16" s="21"/>
      <c r="C16" s="21"/>
      <c r="D16" s="21"/>
      <c r="E16" s="21"/>
      <c r="F16" s="22"/>
      <c r="G16" s="23"/>
      <c r="H16" s="23"/>
      <c r="P16">
        <f>11116.66*70%</f>
        <v>7781.6619999999994</v>
      </c>
    </row>
    <row r="17" spans="1:8" ht="20.399999999999999" customHeight="1" x14ac:dyDescent="0.3">
      <c r="A17" s="48" t="s">
        <v>18</v>
      </c>
      <c r="B17" s="48"/>
      <c r="C17" s="35">
        <v>38200</v>
      </c>
      <c r="D17" s="41" t="s">
        <v>51</v>
      </c>
      <c r="E17" s="21"/>
      <c r="F17" s="22"/>
      <c r="G17" s="23"/>
      <c r="H17" s="23"/>
    </row>
    <row r="18" spans="1:8" ht="20.399999999999999" customHeight="1" x14ac:dyDescent="0.3">
      <c r="A18" s="49" t="s">
        <v>17</v>
      </c>
      <c r="B18" s="49"/>
      <c r="C18" s="38">
        <f>SUMIFS(F10:F14, C10:C14, "&lt;=" &amp; DATE(2022,12,31))</f>
        <v>0</v>
      </c>
      <c r="D18" s="41" t="s">
        <v>38</v>
      </c>
      <c r="E18" s="21"/>
      <c r="F18" s="22"/>
      <c r="G18" s="23"/>
      <c r="H18" s="23"/>
    </row>
    <row r="19" spans="1:8" ht="20.399999999999999" customHeight="1" x14ac:dyDescent="0.3">
      <c r="A19" s="50" t="s">
        <v>19</v>
      </c>
      <c r="B19" s="51"/>
      <c r="C19" s="20">
        <f>C17+C18</f>
        <v>38200</v>
      </c>
      <c r="D19" s="21"/>
      <c r="E19" s="21"/>
      <c r="F19" s="22"/>
      <c r="G19" s="23"/>
      <c r="H19" s="23"/>
    </row>
    <row r="20" spans="1:8" ht="14.4" customHeight="1" x14ac:dyDescent="0.3">
      <c r="A20" s="2"/>
      <c r="B20" s="17"/>
      <c r="C20" s="18"/>
      <c r="D20" s="21"/>
      <c r="E20" s="21"/>
      <c r="F20" s="22"/>
      <c r="G20" s="23"/>
      <c r="H20" s="23"/>
    </row>
    <row r="21" spans="1:8" ht="20.399999999999999" customHeight="1" x14ac:dyDescent="0.3">
      <c r="A21" s="47" t="s">
        <v>24</v>
      </c>
      <c r="B21" s="47"/>
      <c r="C21" s="39"/>
      <c r="D21" s="41" t="s">
        <v>39</v>
      </c>
      <c r="E21" s="21"/>
      <c r="F21" s="22"/>
      <c r="G21" s="23"/>
      <c r="H21" s="23"/>
    </row>
    <row r="22" spans="1:8" ht="14.4" customHeight="1" x14ac:dyDescent="0.3">
      <c r="C22" s="3"/>
      <c r="D22" s="21"/>
      <c r="E22" s="21"/>
      <c r="F22" s="22"/>
      <c r="G22" s="23"/>
      <c r="H22" s="23"/>
    </row>
    <row r="23" spans="1:8" ht="14.4" customHeight="1" x14ac:dyDescent="0.3">
      <c r="A23" s="21"/>
      <c r="B23" s="21"/>
      <c r="C23" s="21"/>
      <c r="D23" s="21"/>
      <c r="E23" s="21"/>
      <c r="F23" s="22"/>
      <c r="G23" s="23"/>
      <c r="H23" s="23"/>
    </row>
    <row r="24" spans="1:8" ht="21" customHeight="1" x14ac:dyDescent="0.3">
      <c r="D24" s="3"/>
      <c r="E24" s="4"/>
      <c r="F24" s="4"/>
      <c r="G24" s="4"/>
      <c r="H24" s="4"/>
    </row>
    <row r="25" spans="1:8" x14ac:dyDescent="0.3">
      <c r="D25" s="3"/>
      <c r="E25" s="4"/>
      <c r="F25" s="4"/>
      <c r="G25" s="4"/>
      <c r="H25" s="4"/>
    </row>
    <row r="26" spans="1:8" x14ac:dyDescent="0.3">
      <c r="E26" s="4"/>
      <c r="F26" s="4"/>
      <c r="G26" s="4"/>
      <c r="H26" s="4"/>
    </row>
    <row r="27" spans="1:8" x14ac:dyDescent="0.3">
      <c r="E27" s="4"/>
      <c r="F27" s="4"/>
      <c r="G27" s="4"/>
      <c r="H27" s="4"/>
    </row>
    <row r="28" spans="1:8" x14ac:dyDescent="0.3">
      <c r="E28" s="4"/>
      <c r="F28" s="4"/>
      <c r="G28" s="4"/>
      <c r="H28" s="4"/>
    </row>
  </sheetData>
  <mergeCells count="8">
    <mergeCell ref="A1:H1"/>
    <mergeCell ref="A8:H8"/>
    <mergeCell ref="A21:B21"/>
    <mergeCell ref="A17:B17"/>
    <mergeCell ref="A18:B18"/>
    <mergeCell ref="A19:B19"/>
    <mergeCell ref="D4:E4"/>
    <mergeCell ref="F4:G4"/>
  </mergeCells>
  <phoneticPr fontId="15" type="noConversion"/>
  <pageMargins left="0.7" right="0.7" top="0.75" bottom="0.75" header="0.3" footer="0.3"/>
  <pageSetup paperSize="9" scale="62" fitToHeight="0" orientation="landscape" r:id="rId1"/>
  <legacy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710F77-A4D5-42B4-B3A8-A5CA00F568A4}">
  <sheetPr>
    <pageSetUpPr fitToPage="1"/>
  </sheetPr>
  <dimension ref="A1:I29"/>
  <sheetViews>
    <sheetView topLeftCell="D1" zoomScale="90" zoomScaleNormal="90" workbookViewId="0">
      <selection activeCell="A9" sqref="A9:H14"/>
    </sheetView>
  </sheetViews>
  <sheetFormatPr baseColWidth="10" defaultRowHeight="14.4" x14ac:dyDescent="0.3"/>
  <cols>
    <col min="1" max="1" width="5.109375" style="1" customWidth="1"/>
    <col min="2" max="2" width="26.5546875" customWidth="1"/>
    <col min="3" max="6" width="12.77734375" customWidth="1"/>
    <col min="7" max="7" width="10.77734375" customWidth="1"/>
    <col min="8" max="8" width="13.5546875" customWidth="1"/>
  </cols>
  <sheetData>
    <row r="1" spans="1:9" ht="26.4" thickBot="1" x14ac:dyDescent="0.55000000000000004">
      <c r="A1" s="43" t="s">
        <v>26</v>
      </c>
      <c r="B1" s="44"/>
      <c r="C1" s="44"/>
      <c r="D1" s="44"/>
      <c r="E1" s="44"/>
      <c r="F1" s="44"/>
      <c r="G1" s="44"/>
      <c r="H1" s="45"/>
    </row>
    <row r="2" spans="1:9" x14ac:dyDescent="0.3">
      <c r="C2" s="37"/>
      <c r="D2" s="36"/>
      <c r="E2" s="1"/>
      <c r="F2" s="36"/>
      <c r="G2" s="37"/>
      <c r="H2" s="36"/>
    </row>
    <row r="4" spans="1:9" ht="18" x14ac:dyDescent="0.35">
      <c r="A4" s="25" t="s">
        <v>21</v>
      </c>
      <c r="C4" s="24"/>
      <c r="D4" s="52" t="s">
        <v>16</v>
      </c>
      <c r="E4" s="52"/>
      <c r="F4" s="53">
        <v>44623</v>
      </c>
      <c r="G4" s="53"/>
    </row>
    <row r="5" spans="1:9" ht="14.4" customHeight="1" x14ac:dyDescent="0.35">
      <c r="A5" s="25"/>
      <c r="C5" s="24"/>
    </row>
    <row r="6" spans="1:9" ht="14.4" customHeight="1" x14ac:dyDescent="0.35">
      <c r="A6" s="25"/>
      <c r="C6" s="24"/>
    </row>
    <row r="7" spans="1:9" x14ac:dyDescent="0.3">
      <c r="A7" s="8"/>
      <c r="C7" s="9"/>
    </row>
    <row r="8" spans="1:9" ht="18" x14ac:dyDescent="0.3">
      <c r="A8" s="46" t="s">
        <v>9</v>
      </c>
      <c r="B8" s="46"/>
      <c r="C8" s="46"/>
      <c r="D8" s="46"/>
      <c r="E8" s="46"/>
      <c r="F8" s="46"/>
      <c r="G8" s="46"/>
      <c r="H8" s="46"/>
    </row>
    <row r="9" spans="1:9" s="2" customFormat="1" ht="43.2" x14ac:dyDescent="0.3">
      <c r="A9" s="61" t="s">
        <v>0</v>
      </c>
      <c r="B9" s="62" t="s">
        <v>6</v>
      </c>
      <c r="C9" s="62" t="s">
        <v>11</v>
      </c>
      <c r="D9" s="62" t="s">
        <v>1</v>
      </c>
      <c r="E9" s="63" t="s">
        <v>2</v>
      </c>
      <c r="F9" s="63" t="s">
        <v>3</v>
      </c>
      <c r="G9" s="62" t="s">
        <v>22</v>
      </c>
      <c r="H9" s="64" t="s">
        <v>5</v>
      </c>
    </row>
    <row r="10" spans="1:9" x14ac:dyDescent="0.3">
      <c r="A10" s="58"/>
      <c r="B10" s="5" t="s">
        <v>37</v>
      </c>
      <c r="C10" s="19">
        <v>45590</v>
      </c>
      <c r="D10" s="6">
        <v>45754</v>
      </c>
      <c r="E10" s="26">
        <v>7500</v>
      </c>
      <c r="F10" s="26">
        <f>E10/1.2</f>
        <v>6250</v>
      </c>
      <c r="G10" s="40"/>
      <c r="H10" s="70">
        <f>F10*G10</f>
        <v>0</v>
      </c>
      <c r="I10" s="42" t="s">
        <v>48</v>
      </c>
    </row>
    <row r="11" spans="1:9" x14ac:dyDescent="0.3">
      <c r="A11" s="58"/>
      <c r="B11" s="5"/>
      <c r="C11" s="6"/>
      <c r="D11" s="6"/>
      <c r="E11" s="26"/>
      <c r="F11" s="26">
        <f t="shared" ref="F11:F14" si="0">E11/1.2</f>
        <v>0</v>
      </c>
      <c r="G11" s="40"/>
      <c r="H11" s="70">
        <f t="shared" ref="H11:H14" si="1">F11*G11</f>
        <v>0</v>
      </c>
    </row>
    <row r="12" spans="1:9" x14ac:dyDescent="0.3">
      <c r="A12" s="58"/>
      <c r="B12" s="5"/>
      <c r="C12" s="6"/>
      <c r="D12" s="6"/>
      <c r="E12" s="26"/>
      <c r="F12" s="26">
        <f t="shared" si="0"/>
        <v>0</v>
      </c>
      <c r="G12" s="40"/>
      <c r="H12" s="70">
        <f t="shared" si="1"/>
        <v>0</v>
      </c>
    </row>
    <row r="13" spans="1:9" x14ac:dyDescent="0.3">
      <c r="A13" s="58"/>
      <c r="B13" s="5"/>
      <c r="C13" s="6"/>
      <c r="D13" s="6"/>
      <c r="E13" s="26"/>
      <c r="F13" s="26">
        <f t="shared" si="0"/>
        <v>0</v>
      </c>
      <c r="G13" s="40"/>
      <c r="H13" s="70">
        <f t="shared" si="1"/>
        <v>0</v>
      </c>
    </row>
    <row r="14" spans="1:9" x14ac:dyDescent="0.3">
      <c r="A14" s="59"/>
      <c r="B14" s="14"/>
      <c r="C14" s="15"/>
      <c r="D14" s="15"/>
      <c r="E14" s="27"/>
      <c r="F14" s="26">
        <f t="shared" si="0"/>
        <v>0</v>
      </c>
      <c r="G14" s="40"/>
      <c r="H14" s="70">
        <f t="shared" si="1"/>
        <v>0</v>
      </c>
    </row>
    <row r="15" spans="1:9" ht="26.4" customHeight="1" thickBot="1" x14ac:dyDescent="0.35">
      <c r="A15" s="65" t="s">
        <v>8</v>
      </c>
      <c r="B15" s="66"/>
      <c r="C15" s="66"/>
      <c r="D15" s="66"/>
      <c r="E15" s="66"/>
      <c r="F15" s="67"/>
      <c r="G15" s="68"/>
      <c r="H15" s="69"/>
    </row>
    <row r="16" spans="1:9" ht="14.4" customHeight="1" x14ac:dyDescent="0.3">
      <c r="A16" s="21"/>
      <c r="B16" s="21"/>
      <c r="C16" s="21"/>
      <c r="D16" s="21"/>
      <c r="E16" s="21"/>
      <c r="F16" s="22"/>
      <c r="G16" s="23"/>
      <c r="H16" s="23"/>
    </row>
    <row r="17" spans="1:8" ht="20.399999999999999" customHeight="1" x14ac:dyDescent="0.3">
      <c r="A17" s="50" t="s">
        <v>17</v>
      </c>
      <c r="B17" s="51"/>
      <c r="C17" s="39"/>
      <c r="D17" s="41" t="s">
        <v>40</v>
      </c>
      <c r="E17" s="21"/>
      <c r="F17" s="22"/>
      <c r="G17" s="23"/>
      <c r="H17" s="23"/>
    </row>
    <row r="18" spans="1:8" ht="14.4" customHeight="1" x14ac:dyDescent="0.3">
      <c r="A18" s="2"/>
      <c r="B18" s="17"/>
      <c r="C18" s="18"/>
      <c r="D18" s="21"/>
      <c r="E18" s="21"/>
      <c r="F18" s="22"/>
      <c r="G18" s="23"/>
      <c r="H18" s="23"/>
    </row>
    <row r="19" spans="1:8" ht="20.399999999999999" customHeight="1" x14ac:dyDescent="0.3">
      <c r="A19" s="47" t="s">
        <v>24</v>
      </c>
      <c r="B19" s="47"/>
      <c r="C19" s="39"/>
      <c r="D19" s="41" t="s">
        <v>41</v>
      </c>
      <c r="E19" s="21"/>
      <c r="F19" s="22"/>
      <c r="G19" s="23"/>
      <c r="H19" s="23"/>
    </row>
    <row r="20" spans="1:8" ht="14.4" customHeight="1" x14ac:dyDescent="0.3">
      <c r="C20" s="3"/>
      <c r="D20" s="21"/>
      <c r="E20" s="21"/>
      <c r="F20" s="22"/>
      <c r="G20" s="23"/>
      <c r="H20" s="23"/>
    </row>
    <row r="21" spans="1:8" ht="14.4" customHeight="1" x14ac:dyDescent="0.3">
      <c r="A21" s="21"/>
      <c r="B21" s="21"/>
      <c r="C21" s="21"/>
      <c r="D21" s="21"/>
      <c r="E21" s="21"/>
      <c r="F21" s="22"/>
      <c r="G21" s="23"/>
      <c r="H21" s="23"/>
    </row>
    <row r="22" spans="1:8" x14ac:dyDescent="0.3">
      <c r="D22" s="3"/>
      <c r="E22" s="4"/>
      <c r="F22" s="4"/>
      <c r="G22" s="4"/>
      <c r="H22" s="4"/>
    </row>
    <row r="23" spans="1:8" ht="21" customHeight="1" x14ac:dyDescent="0.3">
      <c r="D23" s="3"/>
      <c r="E23" s="4"/>
      <c r="F23" s="4"/>
      <c r="G23" s="4"/>
      <c r="H23" s="4"/>
    </row>
    <row r="24" spans="1:8" x14ac:dyDescent="0.3">
      <c r="D24" s="3"/>
      <c r="E24" s="4"/>
      <c r="F24" s="4"/>
      <c r="G24" s="4"/>
      <c r="H24" s="4"/>
    </row>
    <row r="25" spans="1:8" ht="21" customHeight="1" x14ac:dyDescent="0.3">
      <c r="D25" s="3"/>
      <c r="E25" s="4"/>
      <c r="F25" s="4"/>
      <c r="G25" s="4"/>
      <c r="H25" s="4"/>
    </row>
    <row r="26" spans="1:8" x14ac:dyDescent="0.3">
      <c r="D26" s="3"/>
      <c r="E26" s="4"/>
      <c r="F26" s="4"/>
      <c r="G26" s="4"/>
      <c r="H26" s="4"/>
    </row>
    <row r="27" spans="1:8" x14ac:dyDescent="0.3">
      <c r="E27" s="4"/>
      <c r="F27" s="4"/>
      <c r="G27" s="4"/>
      <c r="H27" s="4"/>
    </row>
    <row r="28" spans="1:8" x14ac:dyDescent="0.3">
      <c r="E28" s="4"/>
      <c r="F28" s="4"/>
      <c r="G28" s="4"/>
      <c r="H28" s="4"/>
    </row>
    <row r="29" spans="1:8" x14ac:dyDescent="0.3">
      <c r="E29" s="4"/>
      <c r="F29" s="4"/>
      <c r="G29" s="4"/>
      <c r="H29" s="4"/>
    </row>
  </sheetData>
  <mergeCells count="6">
    <mergeCell ref="A17:B17"/>
    <mergeCell ref="A19:B19"/>
    <mergeCell ref="A1:H1"/>
    <mergeCell ref="D4:E4"/>
    <mergeCell ref="F4:G4"/>
    <mergeCell ref="A8:H8"/>
  </mergeCells>
  <pageMargins left="0.7" right="0.7" top="0.75" bottom="0.75" header="0.3" footer="0.3"/>
  <pageSetup paperSize="9" scale="62" fitToHeight="0" orientation="landscape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FE7BDB-4717-4372-95F4-A6CE8EB86B2B}">
  <sheetPr>
    <pageSetUpPr fitToPage="1"/>
  </sheetPr>
  <dimension ref="A1:I29"/>
  <sheetViews>
    <sheetView zoomScale="90" zoomScaleNormal="90" workbookViewId="0">
      <selection activeCell="A9" sqref="A9:H14"/>
    </sheetView>
  </sheetViews>
  <sheetFormatPr baseColWidth="10" defaultRowHeight="14.4" x14ac:dyDescent="0.3"/>
  <cols>
    <col min="1" max="1" width="5.109375" style="1" customWidth="1"/>
    <col min="2" max="2" width="26.5546875" customWidth="1"/>
    <col min="3" max="6" width="12.77734375" customWidth="1"/>
    <col min="7" max="7" width="10.77734375" customWidth="1"/>
    <col min="8" max="8" width="13.5546875" customWidth="1"/>
  </cols>
  <sheetData>
    <row r="1" spans="1:9" ht="26.4" thickBot="1" x14ac:dyDescent="0.55000000000000004">
      <c r="A1" s="43" t="s">
        <v>27</v>
      </c>
      <c r="B1" s="44"/>
      <c r="C1" s="44"/>
      <c r="D1" s="44"/>
      <c r="E1" s="44"/>
      <c r="F1" s="44"/>
      <c r="G1" s="44"/>
      <c r="H1" s="45"/>
    </row>
    <row r="2" spans="1:9" x14ac:dyDescent="0.3">
      <c r="C2" s="37"/>
      <c r="D2" s="36"/>
      <c r="E2" s="1"/>
      <c r="F2" s="36"/>
      <c r="G2" s="37"/>
      <c r="H2" s="36"/>
    </row>
    <row r="4" spans="1:9" ht="18" x14ac:dyDescent="0.35">
      <c r="A4" s="25" t="s">
        <v>21</v>
      </c>
      <c r="C4" s="24"/>
      <c r="D4" s="52" t="s">
        <v>16</v>
      </c>
      <c r="E4" s="52"/>
      <c r="F4" s="53">
        <v>44623</v>
      </c>
      <c r="G4" s="53"/>
    </row>
    <row r="5" spans="1:9" ht="14.4" customHeight="1" x14ac:dyDescent="0.35">
      <c r="A5" s="25"/>
      <c r="C5" s="24"/>
    </row>
    <row r="6" spans="1:9" ht="14.4" customHeight="1" x14ac:dyDescent="0.35">
      <c r="A6" s="25"/>
      <c r="C6" s="24"/>
    </row>
    <row r="7" spans="1:9" x14ac:dyDescent="0.3">
      <c r="A7" s="8"/>
      <c r="C7" s="9"/>
    </row>
    <row r="8" spans="1:9" ht="18" x14ac:dyDescent="0.3">
      <c r="A8" s="46" t="s">
        <v>9</v>
      </c>
      <c r="B8" s="46"/>
      <c r="C8" s="46"/>
      <c r="D8" s="46"/>
      <c r="E8" s="46"/>
      <c r="F8" s="46"/>
      <c r="G8" s="46"/>
      <c r="H8" s="46"/>
    </row>
    <row r="9" spans="1:9" s="2" customFormat="1" ht="43.2" x14ac:dyDescent="0.3">
      <c r="A9" s="61" t="s">
        <v>0</v>
      </c>
      <c r="B9" s="62" t="s">
        <v>6</v>
      </c>
      <c r="C9" s="62" t="s">
        <v>11</v>
      </c>
      <c r="D9" s="62" t="s">
        <v>1</v>
      </c>
      <c r="E9" s="63" t="s">
        <v>2</v>
      </c>
      <c r="F9" s="63" t="s">
        <v>3</v>
      </c>
      <c r="G9" s="62" t="s">
        <v>22</v>
      </c>
      <c r="H9" s="64" t="s">
        <v>5</v>
      </c>
    </row>
    <row r="10" spans="1:9" x14ac:dyDescent="0.3">
      <c r="A10" s="58"/>
      <c r="B10" s="5" t="s">
        <v>37</v>
      </c>
      <c r="C10" s="19">
        <v>45686</v>
      </c>
      <c r="D10" s="6">
        <v>45784</v>
      </c>
      <c r="E10" s="26">
        <v>11000</v>
      </c>
      <c r="F10" s="26">
        <f>E10/1.2</f>
        <v>9166.6666666666679</v>
      </c>
      <c r="G10" s="40"/>
      <c r="H10" s="70">
        <f>F10*G10</f>
        <v>0</v>
      </c>
      <c r="I10" s="42" t="s">
        <v>49</v>
      </c>
    </row>
    <row r="11" spans="1:9" x14ac:dyDescent="0.3">
      <c r="A11" s="58"/>
      <c r="B11" s="5"/>
      <c r="C11" s="6"/>
      <c r="D11" s="6"/>
      <c r="E11" s="26"/>
      <c r="F11" s="26">
        <f t="shared" ref="F11:F14" si="0">E11/1.2</f>
        <v>0</v>
      </c>
      <c r="G11" s="40"/>
      <c r="H11" s="70">
        <f t="shared" ref="H11:H14" si="1">F11*G11</f>
        <v>0</v>
      </c>
    </row>
    <row r="12" spans="1:9" x14ac:dyDescent="0.3">
      <c r="A12" s="58"/>
      <c r="B12" s="5"/>
      <c r="C12" s="6"/>
      <c r="D12" s="6"/>
      <c r="E12" s="26"/>
      <c r="F12" s="26">
        <f t="shared" si="0"/>
        <v>0</v>
      </c>
      <c r="G12" s="40"/>
      <c r="H12" s="70">
        <f t="shared" si="1"/>
        <v>0</v>
      </c>
    </row>
    <row r="13" spans="1:9" x14ac:dyDescent="0.3">
      <c r="A13" s="58"/>
      <c r="B13" s="5"/>
      <c r="C13" s="6"/>
      <c r="D13" s="6"/>
      <c r="E13" s="26"/>
      <c r="F13" s="26">
        <f t="shared" si="0"/>
        <v>0</v>
      </c>
      <c r="G13" s="40"/>
      <c r="H13" s="70">
        <f t="shared" si="1"/>
        <v>0</v>
      </c>
    </row>
    <row r="14" spans="1:9" x14ac:dyDescent="0.3">
      <c r="A14" s="59"/>
      <c r="B14" s="14"/>
      <c r="C14" s="15"/>
      <c r="D14" s="15"/>
      <c r="E14" s="27"/>
      <c r="F14" s="26">
        <f t="shared" si="0"/>
        <v>0</v>
      </c>
      <c r="G14" s="40"/>
      <c r="H14" s="70">
        <f t="shared" si="1"/>
        <v>0</v>
      </c>
    </row>
    <row r="15" spans="1:9" ht="26.4" customHeight="1" thickBot="1" x14ac:dyDescent="0.35">
      <c r="A15" s="65" t="s">
        <v>8</v>
      </c>
      <c r="B15" s="66"/>
      <c r="C15" s="66"/>
      <c r="D15" s="66"/>
      <c r="E15" s="66"/>
      <c r="F15" s="67"/>
      <c r="G15" s="68"/>
      <c r="H15" s="69"/>
    </row>
    <row r="16" spans="1:9" ht="14.4" customHeight="1" x14ac:dyDescent="0.3">
      <c r="A16" s="21"/>
      <c r="B16" s="21"/>
      <c r="C16" s="21"/>
      <c r="D16" s="21"/>
      <c r="E16" s="21"/>
      <c r="F16" s="22"/>
      <c r="G16" s="23"/>
      <c r="H16" s="23"/>
    </row>
    <row r="17" spans="1:8" ht="20.399999999999999" customHeight="1" x14ac:dyDescent="0.3">
      <c r="A17" s="50" t="s">
        <v>17</v>
      </c>
      <c r="B17" s="51"/>
      <c r="C17" s="39"/>
      <c r="D17" s="41" t="s">
        <v>40</v>
      </c>
      <c r="E17" s="21"/>
      <c r="F17" s="22"/>
      <c r="G17" s="23"/>
      <c r="H17" s="23"/>
    </row>
    <row r="18" spans="1:8" ht="14.4" customHeight="1" x14ac:dyDescent="0.3">
      <c r="A18" s="2"/>
      <c r="B18" s="17"/>
      <c r="C18" s="18"/>
      <c r="D18" s="21"/>
      <c r="E18" s="21"/>
      <c r="F18" s="22"/>
      <c r="G18" s="23"/>
      <c r="H18" s="23"/>
    </row>
    <row r="19" spans="1:8" ht="20.399999999999999" customHeight="1" x14ac:dyDescent="0.3">
      <c r="A19" s="47" t="s">
        <v>24</v>
      </c>
      <c r="B19" s="47"/>
      <c r="C19" s="39"/>
      <c r="D19" s="41" t="s">
        <v>41</v>
      </c>
      <c r="E19" s="21"/>
      <c r="F19" s="22"/>
      <c r="G19" s="23"/>
      <c r="H19" s="23"/>
    </row>
    <row r="20" spans="1:8" ht="14.4" customHeight="1" x14ac:dyDescent="0.3">
      <c r="C20" s="3"/>
      <c r="D20" s="21"/>
      <c r="E20" s="21"/>
      <c r="F20" s="22"/>
      <c r="G20" s="23"/>
      <c r="H20" s="23"/>
    </row>
    <row r="21" spans="1:8" ht="14.4" customHeight="1" x14ac:dyDescent="0.3">
      <c r="A21" s="21"/>
      <c r="B21" s="21"/>
      <c r="C21" s="21"/>
      <c r="D21" s="21"/>
      <c r="E21" s="21"/>
      <c r="F21" s="22"/>
      <c r="G21" s="23"/>
      <c r="H21" s="23"/>
    </row>
    <row r="22" spans="1:8" x14ac:dyDescent="0.3">
      <c r="D22" s="3"/>
      <c r="E22" s="4"/>
      <c r="F22" s="4"/>
      <c r="G22" s="4"/>
      <c r="H22" s="4"/>
    </row>
    <row r="23" spans="1:8" ht="21" customHeight="1" x14ac:dyDescent="0.3">
      <c r="D23" s="3"/>
      <c r="E23" s="4"/>
      <c r="F23" s="4"/>
      <c r="G23" s="4"/>
      <c r="H23" s="4"/>
    </row>
    <row r="24" spans="1:8" x14ac:dyDescent="0.3">
      <c r="D24" s="3"/>
      <c r="E24" s="4"/>
      <c r="F24" s="4"/>
      <c r="G24" s="4"/>
      <c r="H24" s="4"/>
    </row>
    <row r="25" spans="1:8" ht="21" customHeight="1" x14ac:dyDescent="0.3">
      <c r="D25" s="3"/>
      <c r="E25" s="4"/>
      <c r="F25" s="4"/>
      <c r="G25" s="4"/>
      <c r="H25" s="4"/>
    </row>
    <row r="26" spans="1:8" x14ac:dyDescent="0.3">
      <c r="D26" s="3"/>
      <c r="E26" s="4"/>
      <c r="F26" s="4"/>
      <c r="G26" s="4"/>
      <c r="H26" s="4"/>
    </row>
    <row r="27" spans="1:8" x14ac:dyDescent="0.3">
      <c r="E27" s="4"/>
      <c r="F27" s="4"/>
      <c r="G27" s="4"/>
      <c r="H27" s="4"/>
    </row>
    <row r="28" spans="1:8" x14ac:dyDescent="0.3">
      <c r="E28" s="4"/>
      <c r="F28" s="4"/>
      <c r="G28" s="4"/>
      <c r="H28" s="4"/>
    </row>
    <row r="29" spans="1:8" x14ac:dyDescent="0.3">
      <c r="E29" s="4"/>
      <c r="F29" s="4"/>
      <c r="G29" s="4"/>
      <c r="H29" s="4"/>
    </row>
  </sheetData>
  <mergeCells count="6">
    <mergeCell ref="A19:B19"/>
    <mergeCell ref="A1:H1"/>
    <mergeCell ref="D4:E4"/>
    <mergeCell ref="F4:G4"/>
    <mergeCell ref="A8:H8"/>
    <mergeCell ref="A17:B17"/>
  </mergeCells>
  <pageMargins left="0.7" right="0.7" top="0.75" bottom="0.75" header="0.3" footer="0.3"/>
  <pageSetup paperSize="9" scale="62" fitToHeight="0" orientation="landscape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E92388-88E2-4D46-9806-8F69FABFB8F1}">
  <sheetPr>
    <pageSetUpPr fitToPage="1"/>
  </sheetPr>
  <dimension ref="A1:I22"/>
  <sheetViews>
    <sheetView zoomScale="90" zoomScaleNormal="90" workbookViewId="0">
      <selection activeCell="A9" sqref="A9:H14"/>
    </sheetView>
  </sheetViews>
  <sheetFormatPr baseColWidth="10" defaultRowHeight="14.4" x14ac:dyDescent="0.3"/>
  <cols>
    <col min="1" max="1" width="5.109375" style="1" customWidth="1"/>
    <col min="2" max="2" width="26.5546875" customWidth="1"/>
    <col min="3" max="6" width="12.77734375" customWidth="1"/>
    <col min="7" max="7" width="10.77734375" customWidth="1"/>
    <col min="8" max="8" width="13.5546875" customWidth="1"/>
  </cols>
  <sheetData>
    <row r="1" spans="1:9" ht="26.4" thickBot="1" x14ac:dyDescent="0.55000000000000004">
      <c r="A1" s="43" t="s">
        <v>28</v>
      </c>
      <c r="B1" s="44"/>
      <c r="C1" s="44"/>
      <c r="D1" s="44"/>
      <c r="E1" s="44"/>
      <c r="F1" s="44"/>
      <c r="G1" s="44"/>
      <c r="H1" s="45"/>
    </row>
    <row r="2" spans="1:9" x14ac:dyDescent="0.3">
      <c r="C2" s="37"/>
      <c r="D2" s="36"/>
      <c r="E2" s="1"/>
      <c r="F2" s="36"/>
      <c r="G2" s="37"/>
      <c r="H2" s="36"/>
    </row>
    <row r="4" spans="1:9" ht="18" x14ac:dyDescent="0.35">
      <c r="A4" s="25" t="s">
        <v>21</v>
      </c>
      <c r="C4" s="24"/>
      <c r="D4" s="52" t="s">
        <v>16</v>
      </c>
      <c r="E4" s="52"/>
      <c r="F4" s="53">
        <v>44623</v>
      </c>
      <c r="G4" s="53"/>
    </row>
    <row r="5" spans="1:9" ht="14.4" customHeight="1" x14ac:dyDescent="0.35">
      <c r="A5" s="25"/>
      <c r="C5" s="24"/>
    </row>
    <row r="6" spans="1:9" ht="14.4" customHeight="1" x14ac:dyDescent="0.35">
      <c r="A6" s="25"/>
      <c r="C6" s="24"/>
    </row>
    <row r="7" spans="1:9" x14ac:dyDescent="0.3">
      <c r="A7" s="8"/>
      <c r="C7" s="9"/>
    </row>
    <row r="8" spans="1:9" ht="18" x14ac:dyDescent="0.3">
      <c r="A8" s="46" t="s">
        <v>9</v>
      </c>
      <c r="B8" s="46"/>
      <c r="C8" s="46"/>
      <c r="D8" s="46"/>
      <c r="E8" s="46"/>
      <c r="F8" s="46"/>
      <c r="G8" s="46"/>
      <c r="H8" s="46"/>
    </row>
    <row r="9" spans="1:9" s="2" customFormat="1" ht="43.2" x14ac:dyDescent="0.3">
      <c r="A9" s="61" t="s">
        <v>0</v>
      </c>
      <c r="B9" s="62" t="s">
        <v>6</v>
      </c>
      <c r="C9" s="62" t="s">
        <v>11</v>
      </c>
      <c r="D9" s="62" t="s">
        <v>1</v>
      </c>
      <c r="E9" s="63" t="s">
        <v>2</v>
      </c>
      <c r="F9" s="63" t="s">
        <v>3</v>
      </c>
      <c r="G9" s="62" t="s">
        <v>22</v>
      </c>
      <c r="H9" s="64" t="s">
        <v>5</v>
      </c>
    </row>
    <row r="10" spans="1:9" x14ac:dyDescent="0.3">
      <c r="A10" s="58"/>
      <c r="B10" s="5" t="s">
        <v>37</v>
      </c>
      <c r="C10" s="19">
        <v>45708</v>
      </c>
      <c r="D10" s="6">
        <v>45825</v>
      </c>
      <c r="E10" s="26">
        <v>20000</v>
      </c>
      <c r="F10" s="26">
        <f>E10/1.2</f>
        <v>16666.666666666668</v>
      </c>
      <c r="G10" s="40"/>
      <c r="H10" s="71">
        <f>F10*G10</f>
        <v>0</v>
      </c>
      <c r="I10" s="42" t="s">
        <v>50</v>
      </c>
    </row>
    <row r="11" spans="1:9" x14ac:dyDescent="0.3">
      <c r="A11" s="58"/>
      <c r="B11" s="5"/>
      <c r="C11" s="6"/>
      <c r="D11" s="6"/>
      <c r="E11" s="26"/>
      <c r="F11" s="26"/>
      <c r="G11" s="40"/>
      <c r="H11" s="71">
        <f t="shared" ref="H11:H14" si="0">F11*G11</f>
        <v>0</v>
      </c>
      <c r="I11" s="42" t="s">
        <v>42</v>
      </c>
    </row>
    <row r="12" spans="1:9" x14ac:dyDescent="0.3">
      <c r="A12" s="58"/>
      <c r="B12" s="5" t="s">
        <v>37</v>
      </c>
      <c r="C12" s="28">
        <v>45719</v>
      </c>
      <c r="D12" s="6">
        <v>45837</v>
      </c>
      <c r="E12" s="26">
        <v>10500</v>
      </c>
      <c r="F12" s="26">
        <f t="shared" ref="F12:F14" si="1">E12/1.2</f>
        <v>8750</v>
      </c>
      <c r="G12" s="40"/>
      <c r="H12" s="71">
        <f t="shared" si="0"/>
        <v>0</v>
      </c>
      <c r="I12" s="42" t="s">
        <v>44</v>
      </c>
    </row>
    <row r="13" spans="1:9" x14ac:dyDescent="0.3">
      <c r="A13" s="58"/>
      <c r="B13" s="5"/>
      <c r="C13" s="6"/>
      <c r="D13" s="6"/>
      <c r="E13" s="26"/>
      <c r="F13" s="26">
        <f t="shared" si="1"/>
        <v>0</v>
      </c>
      <c r="G13" s="40"/>
      <c r="H13" s="71">
        <f t="shared" si="0"/>
        <v>0</v>
      </c>
    </row>
    <row r="14" spans="1:9" x14ac:dyDescent="0.3">
      <c r="A14" s="59"/>
      <c r="B14" s="14"/>
      <c r="C14" s="15"/>
      <c r="D14" s="15"/>
      <c r="E14" s="27"/>
      <c r="F14" s="26">
        <f t="shared" si="1"/>
        <v>0</v>
      </c>
      <c r="G14" s="40"/>
      <c r="H14" s="71">
        <f t="shared" si="0"/>
        <v>0</v>
      </c>
    </row>
    <row r="15" spans="1:9" ht="26.4" customHeight="1" thickBot="1" x14ac:dyDescent="0.35">
      <c r="A15" s="65" t="s">
        <v>8</v>
      </c>
      <c r="B15" s="66"/>
      <c r="C15" s="66"/>
      <c r="D15" s="66"/>
      <c r="E15" s="66"/>
      <c r="F15" s="67"/>
      <c r="G15" s="68"/>
      <c r="H15" s="69"/>
    </row>
    <row r="16" spans="1:9" ht="14.4" customHeight="1" x14ac:dyDescent="0.3">
      <c r="A16" s="21"/>
      <c r="B16" s="21"/>
      <c r="C16" s="21"/>
      <c r="D16" s="21"/>
      <c r="E16" s="21"/>
      <c r="F16" s="22"/>
      <c r="G16" s="23"/>
      <c r="H16" s="23"/>
    </row>
    <row r="17" spans="1:8" ht="20.399999999999999" customHeight="1" x14ac:dyDescent="0.3">
      <c r="A17" s="50" t="s">
        <v>17</v>
      </c>
      <c r="B17" s="51"/>
      <c r="C17" s="39"/>
      <c r="D17" s="41" t="s">
        <v>40</v>
      </c>
      <c r="E17" s="21"/>
      <c r="F17" s="22"/>
      <c r="G17" s="23"/>
      <c r="H17" s="23"/>
    </row>
    <row r="18" spans="1:8" ht="14.4" customHeight="1" x14ac:dyDescent="0.3">
      <c r="A18" s="2"/>
      <c r="B18" s="17"/>
      <c r="C18" s="18"/>
      <c r="D18" s="21"/>
      <c r="E18" s="21"/>
      <c r="F18" s="22"/>
      <c r="G18" s="23"/>
      <c r="H18" s="23"/>
    </row>
    <row r="19" spans="1:8" ht="20.399999999999999" customHeight="1" x14ac:dyDescent="0.3">
      <c r="A19" s="47" t="s">
        <v>24</v>
      </c>
      <c r="B19" s="47"/>
      <c r="C19" s="39"/>
      <c r="D19" s="41" t="s">
        <v>41</v>
      </c>
      <c r="E19" s="21"/>
      <c r="F19" s="22"/>
      <c r="G19" s="23"/>
      <c r="H19" s="23"/>
    </row>
    <row r="20" spans="1:8" ht="14.4" customHeight="1" x14ac:dyDescent="0.3">
      <c r="C20" s="3"/>
      <c r="D20" s="21"/>
      <c r="E20" s="21"/>
      <c r="F20" s="22"/>
      <c r="G20" s="23"/>
      <c r="H20" s="23"/>
    </row>
    <row r="21" spans="1:8" x14ac:dyDescent="0.3">
      <c r="E21" s="4"/>
      <c r="F21" s="4"/>
      <c r="G21" s="4"/>
      <c r="H21" s="4"/>
    </row>
    <row r="22" spans="1:8" x14ac:dyDescent="0.3">
      <c r="E22" s="4"/>
      <c r="F22" s="4"/>
      <c r="G22" s="4"/>
      <c r="H22" s="4"/>
    </row>
  </sheetData>
  <mergeCells count="6">
    <mergeCell ref="A19:B19"/>
    <mergeCell ref="A1:H1"/>
    <mergeCell ref="D4:E4"/>
    <mergeCell ref="F4:G4"/>
    <mergeCell ref="A8:H8"/>
    <mergeCell ref="A17:B17"/>
  </mergeCells>
  <pageMargins left="0.7" right="0.7" top="0.75" bottom="0.75" header="0.3" footer="0.3"/>
  <pageSetup paperSize="9" scale="62" fitToHeight="0" orientation="landscape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D0DB2F-4E13-480E-9BB8-7F01EB20CA0B}">
  <sheetPr>
    <pageSetUpPr fitToPage="1"/>
  </sheetPr>
  <dimension ref="A1:I24"/>
  <sheetViews>
    <sheetView zoomScale="90" zoomScaleNormal="90" workbookViewId="0">
      <selection activeCell="A9" sqref="A9:H14"/>
    </sheetView>
  </sheetViews>
  <sheetFormatPr baseColWidth="10" defaultRowHeight="14.4" x14ac:dyDescent="0.3"/>
  <cols>
    <col min="1" max="1" width="5.109375" style="1" customWidth="1"/>
    <col min="2" max="2" width="26.5546875" customWidth="1"/>
    <col min="3" max="6" width="12.77734375" customWidth="1"/>
    <col min="7" max="7" width="10.77734375" customWidth="1"/>
    <col min="8" max="8" width="13.5546875" customWidth="1"/>
  </cols>
  <sheetData>
    <row r="1" spans="1:9" ht="26.4" thickBot="1" x14ac:dyDescent="0.55000000000000004">
      <c r="A1" s="43" t="s">
        <v>29</v>
      </c>
      <c r="B1" s="44"/>
      <c r="C1" s="44"/>
      <c r="D1" s="44"/>
      <c r="E1" s="44"/>
      <c r="F1" s="44"/>
      <c r="G1" s="44"/>
      <c r="H1" s="45"/>
    </row>
    <row r="2" spans="1:9" x14ac:dyDescent="0.3">
      <c r="C2" s="37"/>
      <c r="D2" s="36"/>
      <c r="E2" s="1"/>
      <c r="F2" s="36"/>
      <c r="G2" s="37"/>
      <c r="H2" s="36"/>
    </row>
    <row r="4" spans="1:9" ht="18" x14ac:dyDescent="0.35">
      <c r="A4" s="25" t="s">
        <v>21</v>
      </c>
      <c r="C4" s="24"/>
      <c r="D4" s="52" t="s">
        <v>16</v>
      </c>
      <c r="E4" s="52"/>
      <c r="F4" s="53">
        <v>44623</v>
      </c>
      <c r="G4" s="53"/>
    </row>
    <row r="5" spans="1:9" ht="14.4" customHeight="1" x14ac:dyDescent="0.35">
      <c r="A5" s="25"/>
      <c r="C5" s="24"/>
    </row>
    <row r="6" spans="1:9" ht="14.4" customHeight="1" x14ac:dyDescent="0.35">
      <c r="A6" s="25"/>
      <c r="C6" s="24"/>
    </row>
    <row r="7" spans="1:9" x14ac:dyDescent="0.3">
      <c r="A7" s="8"/>
      <c r="C7" s="9"/>
    </row>
    <row r="8" spans="1:9" ht="18" x14ac:dyDescent="0.3">
      <c r="A8" s="46" t="s">
        <v>9</v>
      </c>
      <c r="B8" s="46"/>
      <c r="C8" s="46"/>
      <c r="D8" s="46"/>
      <c r="E8" s="46"/>
      <c r="F8" s="46"/>
      <c r="G8" s="46"/>
      <c r="H8" s="46"/>
    </row>
    <row r="9" spans="1:9" s="2" customFormat="1" ht="43.2" x14ac:dyDescent="0.3">
      <c r="A9" s="61" t="s">
        <v>0</v>
      </c>
      <c r="B9" s="62" t="s">
        <v>6</v>
      </c>
      <c r="C9" s="62" t="s">
        <v>11</v>
      </c>
      <c r="D9" s="62" t="s">
        <v>1</v>
      </c>
      <c r="E9" s="63" t="s">
        <v>2</v>
      </c>
      <c r="F9" s="63" t="s">
        <v>3</v>
      </c>
      <c r="G9" s="62" t="s">
        <v>22</v>
      </c>
      <c r="H9" s="64" t="s">
        <v>5</v>
      </c>
    </row>
    <row r="10" spans="1:9" x14ac:dyDescent="0.3">
      <c r="A10" s="58"/>
      <c r="B10" s="5" t="s">
        <v>37</v>
      </c>
      <c r="C10" s="28">
        <v>45762</v>
      </c>
      <c r="D10" s="6">
        <v>45848</v>
      </c>
      <c r="E10" s="26">
        <v>20000</v>
      </c>
      <c r="F10" s="26">
        <f>E10/1.2</f>
        <v>16666.666666666668</v>
      </c>
      <c r="G10" s="40"/>
      <c r="H10" s="71">
        <f>F10*G10</f>
        <v>0</v>
      </c>
      <c r="I10" s="42" t="s">
        <v>45</v>
      </c>
    </row>
    <row r="11" spans="1:9" x14ac:dyDescent="0.3">
      <c r="A11" s="58"/>
      <c r="B11" s="5"/>
      <c r="C11" s="6"/>
      <c r="D11" s="6"/>
      <c r="E11" s="26"/>
      <c r="F11" s="26">
        <f t="shared" ref="F11:F14" si="0">E11/1.2</f>
        <v>0</v>
      </c>
      <c r="G11" s="40"/>
      <c r="H11" s="71">
        <f t="shared" ref="H11:H14" si="1">F11*G11</f>
        <v>0</v>
      </c>
    </row>
    <row r="12" spans="1:9" x14ac:dyDescent="0.3">
      <c r="A12" s="58"/>
      <c r="B12" s="5"/>
      <c r="C12" s="6"/>
      <c r="D12" s="6"/>
      <c r="E12" s="26"/>
      <c r="F12" s="26">
        <f t="shared" si="0"/>
        <v>0</v>
      </c>
      <c r="G12" s="40"/>
      <c r="H12" s="71">
        <f t="shared" si="1"/>
        <v>0</v>
      </c>
    </row>
    <row r="13" spans="1:9" x14ac:dyDescent="0.3">
      <c r="A13" s="58"/>
      <c r="B13" s="5"/>
      <c r="C13" s="6"/>
      <c r="D13" s="6"/>
      <c r="E13" s="26"/>
      <c r="F13" s="26">
        <f t="shared" si="0"/>
        <v>0</v>
      </c>
      <c r="G13" s="40"/>
      <c r="H13" s="71">
        <f t="shared" si="1"/>
        <v>0</v>
      </c>
    </row>
    <row r="14" spans="1:9" x14ac:dyDescent="0.3">
      <c r="A14" s="59"/>
      <c r="B14" s="14"/>
      <c r="C14" s="15"/>
      <c r="D14" s="15"/>
      <c r="E14" s="27"/>
      <c r="F14" s="26">
        <f t="shared" si="0"/>
        <v>0</v>
      </c>
      <c r="G14" s="40"/>
      <c r="H14" s="71">
        <f t="shared" si="1"/>
        <v>0</v>
      </c>
    </row>
    <row r="15" spans="1:9" ht="26.4" customHeight="1" thickBot="1" x14ac:dyDescent="0.35">
      <c r="A15" s="65" t="s">
        <v>8</v>
      </c>
      <c r="B15" s="66"/>
      <c r="C15" s="66"/>
      <c r="D15" s="66"/>
      <c r="E15" s="66"/>
      <c r="F15" s="67"/>
      <c r="G15" s="68"/>
      <c r="H15" s="69"/>
    </row>
    <row r="16" spans="1:9" ht="14.4" customHeight="1" x14ac:dyDescent="0.3">
      <c r="A16" s="21"/>
      <c r="B16" s="21"/>
      <c r="C16" s="21"/>
      <c r="D16" s="21"/>
      <c r="E16" s="21"/>
      <c r="F16" s="22"/>
      <c r="G16" s="23"/>
      <c r="H16" s="23"/>
    </row>
    <row r="17" spans="1:8" ht="20.399999999999999" customHeight="1" x14ac:dyDescent="0.3">
      <c r="A17" s="50" t="s">
        <v>17</v>
      </c>
      <c r="B17" s="51"/>
      <c r="C17" s="39"/>
      <c r="D17" s="41" t="s">
        <v>40</v>
      </c>
      <c r="E17" s="21"/>
      <c r="F17" s="22"/>
      <c r="G17" s="23"/>
      <c r="H17" s="23"/>
    </row>
    <row r="18" spans="1:8" ht="14.4" customHeight="1" x14ac:dyDescent="0.3">
      <c r="A18" s="2"/>
      <c r="B18" s="17"/>
      <c r="C18" s="18"/>
      <c r="D18" s="21"/>
      <c r="E18" s="21"/>
      <c r="F18" s="22"/>
      <c r="G18" s="23"/>
      <c r="H18" s="23"/>
    </row>
    <row r="19" spans="1:8" ht="20.399999999999999" customHeight="1" x14ac:dyDescent="0.3">
      <c r="A19" s="47" t="s">
        <v>24</v>
      </c>
      <c r="B19" s="47"/>
      <c r="C19" s="39"/>
      <c r="D19" s="41" t="s">
        <v>41</v>
      </c>
      <c r="E19" s="21"/>
      <c r="F19" s="22"/>
      <c r="G19" s="23"/>
      <c r="H19" s="23"/>
    </row>
    <row r="20" spans="1:8" ht="14.4" customHeight="1" x14ac:dyDescent="0.3">
      <c r="C20" s="3"/>
      <c r="D20" s="21"/>
      <c r="E20" s="21"/>
      <c r="F20" s="22"/>
      <c r="G20" s="23"/>
      <c r="H20" s="23"/>
    </row>
    <row r="21" spans="1:8" ht="14.4" customHeight="1" x14ac:dyDescent="0.3">
      <c r="A21" s="21"/>
      <c r="B21" s="21"/>
      <c r="C21" s="21"/>
      <c r="D21" s="21"/>
      <c r="E21" s="21"/>
      <c r="F21" s="22"/>
      <c r="G21" s="23"/>
      <c r="H21" s="23"/>
    </row>
    <row r="22" spans="1:8" x14ac:dyDescent="0.3">
      <c r="E22" s="4"/>
      <c r="F22" s="4"/>
      <c r="G22" s="4"/>
      <c r="H22" s="4"/>
    </row>
    <row r="23" spans="1:8" x14ac:dyDescent="0.3">
      <c r="E23" s="4"/>
      <c r="F23" s="4"/>
      <c r="G23" s="4"/>
      <c r="H23" s="4"/>
    </row>
    <row r="24" spans="1:8" x14ac:dyDescent="0.3">
      <c r="E24" s="4"/>
      <c r="F24" s="4"/>
      <c r="G24" s="4"/>
      <c r="H24" s="4"/>
    </row>
  </sheetData>
  <mergeCells count="6">
    <mergeCell ref="A19:B19"/>
    <mergeCell ref="A1:H1"/>
    <mergeCell ref="D4:E4"/>
    <mergeCell ref="F4:G4"/>
    <mergeCell ref="A8:H8"/>
    <mergeCell ref="A17:B17"/>
  </mergeCells>
  <pageMargins left="0.7" right="0.7" top="0.75" bottom="0.75" header="0.3" footer="0.3"/>
  <pageSetup paperSize="9" scale="62" fitToHeight="0" orientation="landscape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097674-2872-498F-8FBE-0A378C8E084B}">
  <sheetPr>
    <pageSetUpPr fitToPage="1"/>
  </sheetPr>
  <dimension ref="A1:H43"/>
  <sheetViews>
    <sheetView zoomScale="90" zoomScaleNormal="90" workbookViewId="0">
      <selection activeCell="A9" sqref="A9:H14"/>
    </sheetView>
  </sheetViews>
  <sheetFormatPr baseColWidth="10" defaultRowHeight="14.4" x14ac:dyDescent="0.3"/>
  <cols>
    <col min="1" max="1" width="5.109375" style="1" customWidth="1"/>
    <col min="2" max="2" width="26.5546875" customWidth="1"/>
    <col min="3" max="6" width="12.77734375" customWidth="1"/>
    <col min="7" max="7" width="10.77734375" customWidth="1"/>
    <col min="8" max="8" width="13.5546875" customWidth="1"/>
  </cols>
  <sheetData>
    <row r="1" spans="1:8" ht="26.4" thickBot="1" x14ac:dyDescent="0.55000000000000004">
      <c r="A1" s="43" t="s">
        <v>30</v>
      </c>
      <c r="B1" s="44"/>
      <c r="C1" s="44"/>
      <c r="D1" s="44"/>
      <c r="E1" s="44"/>
      <c r="F1" s="44"/>
      <c r="G1" s="44"/>
      <c r="H1" s="45"/>
    </row>
    <row r="2" spans="1:8" x14ac:dyDescent="0.3">
      <c r="C2" s="37"/>
      <c r="D2" s="36"/>
      <c r="E2" s="1"/>
      <c r="F2" s="36"/>
      <c r="G2" s="37"/>
      <c r="H2" s="36"/>
    </row>
    <row r="4" spans="1:8" ht="18" x14ac:dyDescent="0.35">
      <c r="A4" s="25" t="s">
        <v>21</v>
      </c>
      <c r="C4" s="24"/>
      <c r="D4" s="52" t="s">
        <v>16</v>
      </c>
      <c r="E4" s="52"/>
      <c r="F4" s="53">
        <v>44623</v>
      </c>
      <c r="G4" s="53"/>
    </row>
    <row r="5" spans="1:8" ht="14.4" customHeight="1" x14ac:dyDescent="0.35">
      <c r="A5" s="25"/>
      <c r="C5" s="24"/>
    </row>
    <row r="6" spans="1:8" ht="14.4" customHeight="1" x14ac:dyDescent="0.35">
      <c r="A6" s="25"/>
      <c r="C6" s="24"/>
    </row>
    <row r="7" spans="1:8" x14ac:dyDescent="0.3">
      <c r="A7" s="8"/>
      <c r="C7" s="9"/>
    </row>
    <row r="8" spans="1:8" ht="18" x14ac:dyDescent="0.3">
      <c r="A8" s="46" t="s">
        <v>9</v>
      </c>
      <c r="B8" s="46"/>
      <c r="C8" s="46"/>
      <c r="D8" s="46"/>
      <c r="E8" s="46"/>
      <c r="F8" s="46"/>
      <c r="G8" s="46"/>
      <c r="H8" s="46"/>
    </row>
    <row r="9" spans="1:8" s="2" customFormat="1" ht="43.2" x14ac:dyDescent="0.3">
      <c r="A9" s="61" t="s">
        <v>0</v>
      </c>
      <c r="B9" s="62" t="s">
        <v>6</v>
      </c>
      <c r="C9" s="62" t="s">
        <v>11</v>
      </c>
      <c r="D9" s="62" t="s">
        <v>1</v>
      </c>
      <c r="E9" s="63" t="s">
        <v>2</v>
      </c>
      <c r="F9" s="63" t="s">
        <v>3</v>
      </c>
      <c r="G9" s="62" t="s">
        <v>22</v>
      </c>
      <c r="H9" s="64" t="s">
        <v>5</v>
      </c>
    </row>
    <row r="10" spans="1:8" x14ac:dyDescent="0.3">
      <c r="A10" s="58"/>
      <c r="B10" s="5"/>
      <c r="C10" s="6"/>
      <c r="D10" s="6"/>
      <c r="E10" s="26"/>
      <c r="F10" s="26"/>
      <c r="G10" s="12"/>
      <c r="H10" s="70"/>
    </row>
    <row r="11" spans="1:8" x14ac:dyDescent="0.3">
      <c r="A11" s="58"/>
      <c r="B11" s="5"/>
      <c r="C11" s="6"/>
      <c r="D11" s="6"/>
      <c r="E11" s="26"/>
      <c r="F11" s="26"/>
      <c r="G11" s="12"/>
      <c r="H11" s="70"/>
    </row>
    <row r="12" spans="1:8" x14ac:dyDescent="0.3">
      <c r="A12" s="58"/>
      <c r="B12" s="5"/>
      <c r="C12" s="6"/>
      <c r="D12" s="6"/>
      <c r="E12" s="26"/>
      <c r="F12" s="26"/>
      <c r="G12" s="12"/>
      <c r="H12" s="70"/>
    </row>
    <row r="13" spans="1:8" x14ac:dyDescent="0.3">
      <c r="A13" s="58"/>
      <c r="B13" s="5"/>
      <c r="C13" s="6"/>
      <c r="D13" s="6"/>
      <c r="E13" s="26"/>
      <c r="F13" s="26"/>
      <c r="G13" s="12"/>
      <c r="H13" s="70"/>
    </row>
    <row r="14" spans="1:8" x14ac:dyDescent="0.3">
      <c r="A14" s="59"/>
      <c r="B14" s="14"/>
      <c r="C14" s="15"/>
      <c r="D14" s="15"/>
      <c r="E14" s="27"/>
      <c r="F14" s="26"/>
      <c r="G14" s="12"/>
      <c r="H14" s="70"/>
    </row>
    <row r="15" spans="1:8" ht="26.4" customHeight="1" thickBot="1" x14ac:dyDescent="0.35">
      <c r="A15" s="65" t="s">
        <v>8</v>
      </c>
      <c r="B15" s="66"/>
      <c r="C15" s="66"/>
      <c r="D15" s="66"/>
      <c r="E15" s="66"/>
      <c r="F15" s="67"/>
      <c r="G15" s="68"/>
      <c r="H15" s="69"/>
    </row>
    <row r="16" spans="1:8" ht="14.4" customHeight="1" x14ac:dyDescent="0.3">
      <c r="A16" s="21"/>
      <c r="B16" s="21"/>
      <c r="C16" s="21"/>
      <c r="D16" s="21"/>
      <c r="E16" s="21"/>
      <c r="F16" s="22"/>
      <c r="G16" s="23"/>
      <c r="H16" s="23"/>
    </row>
    <row r="17" spans="1:8" ht="20.399999999999999" customHeight="1" x14ac:dyDescent="0.3">
      <c r="A17" s="50" t="s">
        <v>17</v>
      </c>
      <c r="B17" s="51"/>
      <c r="C17" s="20"/>
      <c r="D17" s="21"/>
      <c r="E17" s="21"/>
      <c r="F17" s="22"/>
      <c r="G17" s="23"/>
      <c r="H17" s="23"/>
    </row>
    <row r="18" spans="1:8" ht="14.4" customHeight="1" x14ac:dyDescent="0.3">
      <c r="A18" s="2"/>
      <c r="B18" s="17"/>
      <c r="C18" s="18"/>
      <c r="D18" s="21"/>
      <c r="E18" s="21"/>
      <c r="F18" s="22"/>
      <c r="G18" s="23"/>
      <c r="H18" s="23"/>
    </row>
    <row r="19" spans="1:8" ht="20.399999999999999" customHeight="1" x14ac:dyDescent="0.3">
      <c r="A19" s="47" t="s">
        <v>24</v>
      </c>
      <c r="B19" s="47"/>
      <c r="C19" s="20"/>
      <c r="D19" s="21"/>
      <c r="E19" s="21"/>
      <c r="F19" s="22"/>
      <c r="G19" s="23"/>
      <c r="H19" s="23"/>
    </row>
    <row r="20" spans="1:8" ht="14.4" customHeight="1" x14ac:dyDescent="0.3">
      <c r="C20" s="3"/>
      <c r="D20" s="21"/>
      <c r="E20" s="21"/>
      <c r="F20" s="22"/>
      <c r="G20" s="23"/>
      <c r="H20" s="23"/>
    </row>
    <row r="21" spans="1:8" ht="14.4" customHeight="1" x14ac:dyDescent="0.3">
      <c r="A21" s="21"/>
      <c r="B21" s="21"/>
      <c r="C21" s="21"/>
      <c r="D21" s="21"/>
      <c r="E21" s="21"/>
      <c r="F21" s="22"/>
      <c r="G21" s="23"/>
      <c r="H21" s="23"/>
    </row>
    <row r="22" spans="1:8" ht="14.4" customHeight="1" x14ac:dyDescent="0.3">
      <c r="A22" s="21"/>
      <c r="B22" s="21"/>
      <c r="C22" s="21"/>
      <c r="D22" s="21"/>
      <c r="E22" s="21"/>
      <c r="F22" s="22"/>
      <c r="G22" s="23"/>
      <c r="H22" s="23"/>
    </row>
    <row r="23" spans="1:8" ht="14.4" customHeight="1" x14ac:dyDescent="0.3">
      <c r="A23" s="21"/>
      <c r="B23" s="21"/>
      <c r="C23" s="21"/>
      <c r="D23" s="21"/>
      <c r="E23" s="21"/>
      <c r="F23" s="22"/>
      <c r="G23" s="23"/>
      <c r="H23" s="23"/>
    </row>
    <row r="24" spans="1:8" ht="18" customHeight="1" x14ac:dyDescent="0.3">
      <c r="A24" s="46" t="s">
        <v>10</v>
      </c>
      <c r="B24" s="46"/>
      <c r="C24" s="46"/>
      <c r="D24" s="46"/>
      <c r="E24" s="46"/>
      <c r="F24" s="46"/>
      <c r="G24" s="46"/>
      <c r="H24" s="46"/>
    </row>
    <row r="25" spans="1:8" ht="43.2" customHeight="1" x14ac:dyDescent="0.3">
      <c r="A25" s="10" t="s">
        <v>0</v>
      </c>
      <c r="B25" s="11" t="s">
        <v>15</v>
      </c>
      <c r="C25" s="11" t="s">
        <v>12</v>
      </c>
      <c r="D25" s="11" t="s">
        <v>1</v>
      </c>
      <c r="E25" s="11" t="s">
        <v>14</v>
      </c>
      <c r="F25" s="10" t="s">
        <v>3</v>
      </c>
      <c r="G25" s="10" t="s">
        <v>4</v>
      </c>
      <c r="H25" s="11" t="s">
        <v>7</v>
      </c>
    </row>
    <row r="26" spans="1:8" ht="14.4" customHeight="1" x14ac:dyDescent="0.3">
      <c r="A26" s="31">
        <v>91</v>
      </c>
      <c r="B26" s="5" t="s">
        <v>13</v>
      </c>
      <c r="C26" s="5">
        <v>1</v>
      </c>
      <c r="D26" s="33"/>
      <c r="E26" s="29"/>
      <c r="F26" s="7"/>
      <c r="G26" s="7"/>
      <c r="H26" s="7"/>
    </row>
    <row r="27" spans="1:8" ht="14.4" customHeight="1" x14ac:dyDescent="0.3">
      <c r="A27" s="31"/>
      <c r="B27" s="5"/>
      <c r="C27" s="5"/>
      <c r="D27" s="33"/>
      <c r="E27" s="29"/>
      <c r="F27" s="7"/>
      <c r="G27" s="7"/>
      <c r="H27" s="7"/>
    </row>
    <row r="28" spans="1:8" ht="14.4" customHeight="1" x14ac:dyDescent="0.3">
      <c r="A28" s="31"/>
      <c r="B28" s="5"/>
      <c r="C28" s="5"/>
      <c r="D28" s="33"/>
      <c r="E28" s="29"/>
      <c r="F28" s="7"/>
      <c r="G28" s="7"/>
      <c r="H28" s="7"/>
    </row>
    <row r="29" spans="1:8" ht="14.4" customHeight="1" x14ac:dyDescent="0.3">
      <c r="A29" s="31"/>
      <c r="B29" s="5"/>
      <c r="C29" s="5"/>
      <c r="D29" s="33"/>
      <c r="E29" s="29"/>
      <c r="F29" s="7"/>
      <c r="G29" s="7"/>
      <c r="H29" s="7"/>
    </row>
    <row r="30" spans="1:8" ht="14.4" customHeight="1" thickBot="1" x14ac:dyDescent="0.35">
      <c r="A30" s="32"/>
      <c r="B30" s="14"/>
      <c r="C30" s="14"/>
      <c r="D30" s="34"/>
      <c r="E30" s="30"/>
      <c r="F30" s="13"/>
      <c r="G30" s="13"/>
      <c r="H30" s="13"/>
    </row>
    <row r="31" spans="1:8" ht="26.4" customHeight="1" thickBot="1" x14ac:dyDescent="0.35">
      <c r="A31" s="54" t="s">
        <v>8</v>
      </c>
      <c r="B31" s="55"/>
      <c r="C31" s="55"/>
      <c r="D31" s="55"/>
      <c r="E31" s="55"/>
      <c r="F31" s="16">
        <f>SUM(F26:F30)</f>
        <v>0</v>
      </c>
      <c r="G31" s="56"/>
      <c r="H31" s="57"/>
    </row>
    <row r="32" spans="1:8" ht="14.4" customHeight="1" x14ac:dyDescent="0.3">
      <c r="A32" s="21"/>
      <c r="B32" s="21"/>
      <c r="C32" s="21"/>
      <c r="D32" s="21"/>
      <c r="E32" s="21"/>
      <c r="F32" s="22"/>
      <c r="G32" s="23"/>
      <c r="H32" s="23"/>
    </row>
    <row r="33" spans="1:8" ht="14.4" customHeight="1" x14ac:dyDescent="0.3">
      <c r="A33" s="21"/>
      <c r="B33" s="21"/>
      <c r="C33" s="21"/>
      <c r="D33" s="21"/>
      <c r="E33" s="21"/>
      <c r="F33" s="22"/>
      <c r="G33" s="23"/>
      <c r="H33" s="23"/>
    </row>
    <row r="34" spans="1:8" ht="14.4" customHeight="1" x14ac:dyDescent="0.3">
      <c r="C34" s="3"/>
      <c r="D34" s="3"/>
      <c r="E34" s="4"/>
      <c r="F34" s="4"/>
      <c r="G34" s="4"/>
      <c r="H34" s="4"/>
    </row>
    <row r="35" spans="1:8" ht="21" customHeight="1" x14ac:dyDescent="0.3">
      <c r="D35" s="3"/>
      <c r="E35" s="4"/>
      <c r="F35" s="4"/>
      <c r="G35" s="4"/>
      <c r="H35" s="4"/>
    </row>
    <row r="36" spans="1:8" x14ac:dyDescent="0.3">
      <c r="D36" s="3"/>
      <c r="E36" s="4"/>
      <c r="F36" s="4"/>
      <c r="G36" s="4"/>
      <c r="H36" s="4"/>
    </row>
    <row r="37" spans="1:8" ht="21" customHeight="1" x14ac:dyDescent="0.3">
      <c r="D37" s="3"/>
      <c r="E37" s="4"/>
      <c r="F37" s="4"/>
      <c r="G37" s="4"/>
      <c r="H37" s="4"/>
    </row>
    <row r="38" spans="1:8" x14ac:dyDescent="0.3">
      <c r="D38" s="3"/>
      <c r="E38" s="4"/>
      <c r="F38" s="4"/>
      <c r="G38" s="4"/>
      <c r="H38" s="4"/>
    </row>
    <row r="39" spans="1:8" ht="21" customHeight="1" x14ac:dyDescent="0.3">
      <c r="D39" s="3"/>
      <c r="E39" s="4"/>
      <c r="F39" s="4"/>
      <c r="G39" s="4"/>
      <c r="H39" s="4"/>
    </row>
    <row r="40" spans="1:8" x14ac:dyDescent="0.3">
      <c r="D40" s="3"/>
      <c r="E40" s="4"/>
      <c r="F40" s="4"/>
      <c r="G40" s="4"/>
      <c r="H40" s="4"/>
    </row>
    <row r="41" spans="1:8" x14ac:dyDescent="0.3">
      <c r="E41" s="4"/>
      <c r="F41" s="4"/>
      <c r="G41" s="4"/>
      <c r="H41" s="4"/>
    </row>
    <row r="42" spans="1:8" x14ac:dyDescent="0.3">
      <c r="E42" s="4"/>
      <c r="F42" s="4"/>
      <c r="G42" s="4"/>
      <c r="H42" s="4"/>
    </row>
    <row r="43" spans="1:8" x14ac:dyDescent="0.3">
      <c r="E43" s="4"/>
      <c r="F43" s="4"/>
      <c r="G43" s="4"/>
      <c r="H43" s="4"/>
    </row>
  </sheetData>
  <mergeCells count="9">
    <mergeCell ref="A19:B19"/>
    <mergeCell ref="A24:H24"/>
    <mergeCell ref="A31:E31"/>
    <mergeCell ref="G31:H31"/>
    <mergeCell ref="A1:H1"/>
    <mergeCell ref="D4:E4"/>
    <mergeCell ref="F4:G4"/>
    <mergeCell ref="A8:H8"/>
    <mergeCell ref="A17:B17"/>
  </mergeCells>
  <pageMargins left="0.7" right="0.7" top="0.75" bottom="0.75" header="0.3" footer="0.3"/>
  <pageSetup paperSize="9" scale="62" fitToHeight="0" orientation="landscape"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BDF572-ABDA-46A8-AD2E-D4D0BFE152A2}">
  <sheetPr>
    <pageSetUpPr fitToPage="1"/>
  </sheetPr>
  <dimension ref="A1:H43"/>
  <sheetViews>
    <sheetView zoomScale="90" zoomScaleNormal="90" workbookViewId="0">
      <selection activeCell="A9" sqref="A9:H14"/>
    </sheetView>
  </sheetViews>
  <sheetFormatPr baseColWidth="10" defaultRowHeight="14.4" x14ac:dyDescent="0.3"/>
  <cols>
    <col min="1" max="1" width="5.109375" style="1" customWidth="1"/>
    <col min="2" max="2" width="26.5546875" customWidth="1"/>
    <col min="3" max="6" width="12.77734375" customWidth="1"/>
    <col min="7" max="7" width="10.77734375" customWidth="1"/>
    <col min="8" max="8" width="13.5546875" customWidth="1"/>
  </cols>
  <sheetData>
    <row r="1" spans="1:8" ht="26.4" thickBot="1" x14ac:dyDescent="0.55000000000000004">
      <c r="A1" s="43" t="s">
        <v>31</v>
      </c>
      <c r="B1" s="44"/>
      <c r="C1" s="44"/>
      <c r="D1" s="44"/>
      <c r="E1" s="44"/>
      <c r="F1" s="44"/>
      <c r="G1" s="44"/>
      <c r="H1" s="45"/>
    </row>
    <row r="2" spans="1:8" x14ac:dyDescent="0.3">
      <c r="C2" s="37"/>
      <c r="D2" s="36"/>
      <c r="E2" s="1"/>
      <c r="F2" s="36"/>
      <c r="G2" s="37"/>
      <c r="H2" s="36"/>
    </row>
    <row r="4" spans="1:8" ht="18" x14ac:dyDescent="0.35">
      <c r="A4" s="25" t="s">
        <v>21</v>
      </c>
      <c r="C4" s="24"/>
      <c r="D4" s="52" t="s">
        <v>16</v>
      </c>
      <c r="E4" s="52"/>
      <c r="F4" s="53">
        <v>44623</v>
      </c>
      <c r="G4" s="53"/>
    </row>
    <row r="5" spans="1:8" ht="14.4" customHeight="1" x14ac:dyDescent="0.35">
      <c r="A5" s="25"/>
      <c r="C5" s="24"/>
    </row>
    <row r="6" spans="1:8" ht="14.4" customHeight="1" x14ac:dyDescent="0.35">
      <c r="A6" s="25"/>
      <c r="C6" s="24"/>
    </row>
    <row r="7" spans="1:8" x14ac:dyDescent="0.3">
      <c r="A7" s="8"/>
      <c r="C7" s="9"/>
    </row>
    <row r="8" spans="1:8" ht="18" x14ac:dyDescent="0.3">
      <c r="A8" s="46" t="s">
        <v>9</v>
      </c>
      <c r="B8" s="46"/>
      <c r="C8" s="46"/>
      <c r="D8" s="46"/>
      <c r="E8" s="46"/>
      <c r="F8" s="46"/>
      <c r="G8" s="46"/>
      <c r="H8" s="46"/>
    </row>
    <row r="9" spans="1:8" s="2" customFormat="1" ht="43.2" x14ac:dyDescent="0.3">
      <c r="A9" s="61" t="s">
        <v>0</v>
      </c>
      <c r="B9" s="62" t="s">
        <v>6</v>
      </c>
      <c r="C9" s="62" t="s">
        <v>11</v>
      </c>
      <c r="D9" s="62" t="s">
        <v>1</v>
      </c>
      <c r="E9" s="63" t="s">
        <v>2</v>
      </c>
      <c r="F9" s="63" t="s">
        <v>3</v>
      </c>
      <c r="G9" s="62" t="s">
        <v>22</v>
      </c>
      <c r="H9" s="64" t="s">
        <v>5</v>
      </c>
    </row>
    <row r="10" spans="1:8" x14ac:dyDescent="0.3">
      <c r="A10" s="58"/>
      <c r="B10" s="5"/>
      <c r="C10" s="6"/>
      <c r="D10" s="6"/>
      <c r="E10" s="26"/>
      <c r="F10" s="26">
        <f>E10/1.2</f>
        <v>0</v>
      </c>
      <c r="G10" s="12" t="str">
        <f>IF(C10,LOOKUP(IF(YEAR(D10)=YEAR(C10),$C$19,$C$17),{0,0.6;50001,0.7;90001,0.8}),"")</f>
        <v/>
      </c>
      <c r="H10" s="70" t="e">
        <f>F10*G10</f>
        <v>#VALUE!</v>
      </c>
    </row>
    <row r="11" spans="1:8" x14ac:dyDescent="0.3">
      <c r="A11" s="58"/>
      <c r="B11" s="5"/>
      <c r="C11" s="6"/>
      <c r="D11" s="6"/>
      <c r="E11" s="26"/>
      <c r="F11" s="26">
        <f t="shared" ref="F11:F14" si="0">E11/1.2</f>
        <v>0</v>
      </c>
      <c r="G11" s="12" t="str">
        <f>IF(C11,LOOKUP(IF(YEAR(D11)=YEAR(C11),$C$19,$C$17),{0,0.6;50001,0.7;90001,0.8}),"")</f>
        <v/>
      </c>
      <c r="H11" s="70" t="e">
        <f t="shared" ref="H11:H14" si="1">F11*G11</f>
        <v>#VALUE!</v>
      </c>
    </row>
    <row r="12" spans="1:8" x14ac:dyDescent="0.3">
      <c r="A12" s="58"/>
      <c r="B12" s="5"/>
      <c r="C12" s="6"/>
      <c r="D12" s="6"/>
      <c r="E12" s="26"/>
      <c r="F12" s="26">
        <f t="shared" si="0"/>
        <v>0</v>
      </c>
      <c r="G12" s="12" t="str">
        <f>IF(C12,LOOKUP(IF(YEAR(D12)=YEAR(C12),$C$19,$C$17),{0,0.6;50001,0.7;90001,0.8}),"")</f>
        <v/>
      </c>
      <c r="H12" s="70" t="e">
        <f t="shared" si="1"/>
        <v>#VALUE!</v>
      </c>
    </row>
    <row r="13" spans="1:8" x14ac:dyDescent="0.3">
      <c r="A13" s="58"/>
      <c r="B13" s="5"/>
      <c r="C13" s="6"/>
      <c r="D13" s="6"/>
      <c r="E13" s="26"/>
      <c r="F13" s="26">
        <f t="shared" si="0"/>
        <v>0</v>
      </c>
      <c r="G13" s="12" t="str">
        <f>IF(C13,LOOKUP(IF(YEAR(D13)=YEAR(C13),$C$19,$C$17),{0,0.6;50001,0.7;90001,0.8}),"")</f>
        <v/>
      </c>
      <c r="H13" s="70" t="e">
        <f t="shared" si="1"/>
        <v>#VALUE!</v>
      </c>
    </row>
    <row r="14" spans="1:8" x14ac:dyDescent="0.3">
      <c r="A14" s="59"/>
      <c r="B14" s="14"/>
      <c r="C14" s="15"/>
      <c r="D14" s="15"/>
      <c r="E14" s="27"/>
      <c r="F14" s="26">
        <f t="shared" si="0"/>
        <v>0</v>
      </c>
      <c r="G14" s="12"/>
      <c r="H14" s="70">
        <f t="shared" si="1"/>
        <v>0</v>
      </c>
    </row>
    <row r="15" spans="1:8" ht="26.4" customHeight="1" thickBot="1" x14ac:dyDescent="0.35">
      <c r="A15" s="65" t="s">
        <v>8</v>
      </c>
      <c r="B15" s="66"/>
      <c r="C15" s="66"/>
      <c r="D15" s="66"/>
      <c r="E15" s="66"/>
      <c r="F15" s="67"/>
      <c r="G15" s="68"/>
      <c r="H15" s="69"/>
    </row>
    <row r="16" spans="1:8" ht="14.4" customHeight="1" x14ac:dyDescent="0.3">
      <c r="A16" s="21"/>
      <c r="B16" s="21"/>
      <c r="C16" s="21"/>
      <c r="D16" s="21"/>
      <c r="E16" s="21"/>
      <c r="F16" s="22"/>
      <c r="G16" s="23"/>
      <c r="H16" s="23"/>
    </row>
    <row r="17" spans="1:8" ht="20.399999999999999" customHeight="1" x14ac:dyDescent="0.3">
      <c r="A17" s="50" t="s">
        <v>17</v>
      </c>
      <c r="B17" s="51"/>
      <c r="C17" s="20"/>
      <c r="D17" s="21"/>
      <c r="E17" s="21"/>
      <c r="F17" s="22"/>
      <c r="G17" s="23"/>
      <c r="H17" s="23"/>
    </row>
    <row r="18" spans="1:8" ht="14.4" customHeight="1" x14ac:dyDescent="0.3">
      <c r="A18" s="2"/>
      <c r="B18" s="17"/>
      <c r="C18" s="18"/>
      <c r="D18" s="21"/>
      <c r="E18" s="21"/>
      <c r="F18" s="22"/>
      <c r="G18" s="23"/>
      <c r="H18" s="23"/>
    </row>
    <row r="19" spans="1:8" ht="20.399999999999999" customHeight="1" x14ac:dyDescent="0.3">
      <c r="A19" s="47" t="s">
        <v>24</v>
      </c>
      <c r="B19" s="47"/>
      <c r="C19" s="20"/>
      <c r="D19" s="21"/>
      <c r="E19" s="21"/>
      <c r="F19" s="22"/>
      <c r="G19" s="23"/>
      <c r="H19" s="23"/>
    </row>
    <row r="20" spans="1:8" ht="14.4" customHeight="1" x14ac:dyDescent="0.3">
      <c r="C20" s="3"/>
      <c r="D20" s="21"/>
      <c r="E20" s="21"/>
      <c r="F20" s="22"/>
      <c r="G20" s="23"/>
      <c r="H20" s="23"/>
    </row>
    <row r="21" spans="1:8" ht="14.4" customHeight="1" x14ac:dyDescent="0.3">
      <c r="A21" s="21"/>
      <c r="B21" s="21"/>
      <c r="C21" s="21"/>
      <c r="D21" s="21"/>
      <c r="E21" s="21"/>
      <c r="F21" s="22"/>
      <c r="G21" s="23"/>
      <c r="H21" s="23"/>
    </row>
    <row r="22" spans="1:8" ht="14.4" customHeight="1" x14ac:dyDescent="0.3">
      <c r="A22" s="21"/>
      <c r="B22" s="21"/>
      <c r="C22" s="21"/>
      <c r="D22" s="21"/>
      <c r="E22" s="21"/>
      <c r="F22" s="22"/>
      <c r="G22" s="23"/>
      <c r="H22" s="23"/>
    </row>
    <row r="23" spans="1:8" ht="14.4" customHeight="1" x14ac:dyDescent="0.3">
      <c r="A23" s="21"/>
      <c r="B23" s="21"/>
      <c r="C23" s="21"/>
      <c r="D23" s="21"/>
      <c r="E23" s="21"/>
      <c r="F23" s="22"/>
      <c r="G23" s="23"/>
      <c r="H23" s="23"/>
    </row>
    <row r="24" spans="1:8" ht="18" customHeight="1" x14ac:dyDescent="0.3">
      <c r="A24" s="46" t="s">
        <v>10</v>
      </c>
      <c r="B24" s="46"/>
      <c r="C24" s="46"/>
      <c r="D24" s="46"/>
      <c r="E24" s="46"/>
      <c r="F24" s="46"/>
      <c r="G24" s="46"/>
      <c r="H24" s="46"/>
    </row>
    <row r="25" spans="1:8" ht="43.2" customHeight="1" x14ac:dyDescent="0.3">
      <c r="A25" s="10" t="s">
        <v>0</v>
      </c>
      <c r="B25" s="11" t="s">
        <v>15</v>
      </c>
      <c r="C25" s="11" t="s">
        <v>12</v>
      </c>
      <c r="D25" s="11" t="s">
        <v>1</v>
      </c>
      <c r="E25" s="11" t="s">
        <v>14</v>
      </c>
      <c r="F25" s="10" t="s">
        <v>3</v>
      </c>
      <c r="G25" s="10" t="s">
        <v>4</v>
      </c>
      <c r="H25" s="11" t="s">
        <v>7</v>
      </c>
    </row>
    <row r="26" spans="1:8" ht="14.4" customHeight="1" x14ac:dyDescent="0.3">
      <c r="A26" s="31">
        <v>91</v>
      </c>
      <c r="B26" s="5" t="s">
        <v>13</v>
      </c>
      <c r="C26" s="5">
        <v>1</v>
      </c>
      <c r="D26" s="33"/>
      <c r="E26" s="29"/>
      <c r="F26" s="7"/>
      <c r="G26" s="7"/>
      <c r="H26" s="7"/>
    </row>
    <row r="27" spans="1:8" ht="14.4" customHeight="1" x14ac:dyDescent="0.3">
      <c r="A27" s="31"/>
      <c r="B27" s="5"/>
      <c r="C27" s="5"/>
      <c r="D27" s="33"/>
      <c r="E27" s="29"/>
      <c r="F27" s="7"/>
      <c r="G27" s="7"/>
      <c r="H27" s="7"/>
    </row>
    <row r="28" spans="1:8" ht="14.4" customHeight="1" x14ac:dyDescent="0.3">
      <c r="A28" s="31"/>
      <c r="B28" s="5"/>
      <c r="C28" s="5"/>
      <c r="D28" s="33"/>
      <c r="E28" s="29"/>
      <c r="F28" s="7"/>
      <c r="G28" s="7"/>
      <c r="H28" s="7"/>
    </row>
    <row r="29" spans="1:8" ht="14.4" customHeight="1" x14ac:dyDescent="0.3">
      <c r="A29" s="31"/>
      <c r="B29" s="5"/>
      <c r="C29" s="5"/>
      <c r="D29" s="33"/>
      <c r="E29" s="29"/>
      <c r="F29" s="7"/>
      <c r="G29" s="7"/>
      <c r="H29" s="7"/>
    </row>
    <row r="30" spans="1:8" ht="14.4" customHeight="1" thickBot="1" x14ac:dyDescent="0.35">
      <c r="A30" s="32"/>
      <c r="B30" s="14"/>
      <c r="C30" s="14"/>
      <c r="D30" s="34"/>
      <c r="E30" s="30"/>
      <c r="F30" s="13"/>
      <c r="G30" s="13"/>
      <c r="H30" s="13"/>
    </row>
    <row r="31" spans="1:8" ht="26.4" customHeight="1" thickBot="1" x14ac:dyDescent="0.35">
      <c r="A31" s="54" t="s">
        <v>8</v>
      </c>
      <c r="B31" s="55"/>
      <c r="C31" s="55"/>
      <c r="D31" s="55"/>
      <c r="E31" s="55"/>
      <c r="F31" s="16">
        <f>SUM(F26:F30)</f>
        <v>0</v>
      </c>
      <c r="G31" s="56"/>
      <c r="H31" s="57"/>
    </row>
    <row r="32" spans="1:8" ht="14.4" customHeight="1" x14ac:dyDescent="0.3">
      <c r="A32" s="21"/>
      <c r="B32" s="21"/>
      <c r="C32" s="21"/>
      <c r="D32" s="21"/>
      <c r="E32" s="21"/>
      <c r="F32" s="22"/>
      <c r="G32" s="23"/>
      <c r="H32" s="23"/>
    </row>
    <row r="33" spans="1:8" ht="14.4" customHeight="1" x14ac:dyDescent="0.3">
      <c r="A33" s="21"/>
      <c r="B33" s="21"/>
      <c r="C33" s="21"/>
      <c r="D33" s="21"/>
      <c r="E33" s="21"/>
      <c r="F33" s="22"/>
      <c r="G33" s="23"/>
      <c r="H33" s="23"/>
    </row>
    <row r="34" spans="1:8" ht="14.4" customHeight="1" x14ac:dyDescent="0.3">
      <c r="C34" s="3"/>
      <c r="D34" s="3"/>
      <c r="E34" s="4"/>
      <c r="F34" s="4"/>
      <c r="G34" s="4"/>
      <c r="H34" s="4"/>
    </row>
    <row r="35" spans="1:8" ht="21" customHeight="1" x14ac:dyDescent="0.3">
      <c r="D35" s="3"/>
      <c r="E35" s="4"/>
      <c r="F35" s="4"/>
      <c r="G35" s="4"/>
      <c r="H35" s="4"/>
    </row>
    <row r="36" spans="1:8" x14ac:dyDescent="0.3">
      <c r="D36" s="3"/>
      <c r="E36" s="4"/>
      <c r="F36" s="4"/>
      <c r="G36" s="4"/>
      <c r="H36" s="4"/>
    </row>
    <row r="37" spans="1:8" ht="21" customHeight="1" x14ac:dyDescent="0.3">
      <c r="D37" s="3"/>
      <c r="E37" s="4"/>
      <c r="F37" s="4"/>
      <c r="G37" s="4"/>
      <c r="H37" s="4"/>
    </row>
    <row r="38" spans="1:8" x14ac:dyDescent="0.3">
      <c r="D38" s="3"/>
      <c r="E38" s="4"/>
      <c r="F38" s="4"/>
      <c r="G38" s="4"/>
      <c r="H38" s="4"/>
    </row>
    <row r="39" spans="1:8" ht="21" customHeight="1" x14ac:dyDescent="0.3">
      <c r="D39" s="3"/>
      <c r="E39" s="4"/>
      <c r="F39" s="4"/>
      <c r="G39" s="4"/>
      <c r="H39" s="4"/>
    </row>
    <row r="40" spans="1:8" x14ac:dyDescent="0.3">
      <c r="D40" s="3"/>
      <c r="E40" s="4"/>
      <c r="F40" s="4"/>
      <c r="G40" s="4"/>
      <c r="H40" s="4"/>
    </row>
    <row r="41" spans="1:8" x14ac:dyDescent="0.3">
      <c r="E41" s="4"/>
      <c r="F41" s="4"/>
      <c r="G41" s="4"/>
      <c r="H41" s="4"/>
    </row>
    <row r="42" spans="1:8" x14ac:dyDescent="0.3">
      <c r="E42" s="4"/>
      <c r="F42" s="4"/>
      <c r="G42" s="4"/>
      <c r="H42" s="4"/>
    </row>
    <row r="43" spans="1:8" x14ac:dyDescent="0.3">
      <c r="E43" s="4"/>
      <c r="F43" s="4"/>
      <c r="G43" s="4"/>
      <c r="H43" s="4"/>
    </row>
  </sheetData>
  <mergeCells count="9">
    <mergeCell ref="A19:B19"/>
    <mergeCell ref="A24:H24"/>
    <mergeCell ref="A31:E31"/>
    <mergeCell ref="G31:H31"/>
    <mergeCell ref="A1:H1"/>
    <mergeCell ref="D4:E4"/>
    <mergeCell ref="F4:G4"/>
    <mergeCell ref="A8:H8"/>
    <mergeCell ref="A17:B17"/>
  </mergeCells>
  <pageMargins left="0.7" right="0.7" top="0.75" bottom="0.75" header="0.3" footer="0.3"/>
  <pageSetup paperSize="9" scale="62" fitToHeight="0" orientation="landscape" r:id="rId1"/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4DC046-58E9-4AB8-BCF0-5E3EFBA768B4}">
  <sheetPr>
    <pageSetUpPr fitToPage="1"/>
  </sheetPr>
  <dimension ref="A1:H43"/>
  <sheetViews>
    <sheetView zoomScale="90" zoomScaleNormal="90" workbookViewId="0">
      <selection activeCell="A9" sqref="A9:H14"/>
    </sheetView>
  </sheetViews>
  <sheetFormatPr baseColWidth="10" defaultRowHeight="14.4" x14ac:dyDescent="0.3"/>
  <cols>
    <col min="1" max="1" width="5.109375" style="1" customWidth="1"/>
    <col min="2" max="2" width="26.5546875" customWidth="1"/>
    <col min="3" max="6" width="12.77734375" customWidth="1"/>
    <col min="7" max="7" width="10.77734375" customWidth="1"/>
    <col min="8" max="8" width="13.5546875" customWidth="1"/>
  </cols>
  <sheetData>
    <row r="1" spans="1:8" ht="26.4" thickBot="1" x14ac:dyDescent="0.55000000000000004">
      <c r="A1" s="43" t="s">
        <v>32</v>
      </c>
      <c r="B1" s="44"/>
      <c r="C1" s="44"/>
      <c r="D1" s="44"/>
      <c r="E1" s="44"/>
      <c r="F1" s="44"/>
      <c r="G1" s="44"/>
      <c r="H1" s="45"/>
    </row>
    <row r="2" spans="1:8" x14ac:dyDescent="0.3">
      <c r="C2" s="37"/>
      <c r="D2" s="36"/>
      <c r="E2" s="1"/>
      <c r="F2" s="36"/>
      <c r="G2" s="37"/>
      <c r="H2" s="36"/>
    </row>
    <row r="4" spans="1:8" ht="18" x14ac:dyDescent="0.35">
      <c r="A4" s="25" t="s">
        <v>21</v>
      </c>
      <c r="C4" s="24"/>
      <c r="D4" s="52" t="s">
        <v>16</v>
      </c>
      <c r="E4" s="52"/>
      <c r="F4" s="53">
        <v>44623</v>
      </c>
      <c r="G4" s="53"/>
    </row>
    <row r="5" spans="1:8" ht="14.4" customHeight="1" x14ac:dyDescent="0.35">
      <c r="A5" s="25"/>
      <c r="C5" s="24"/>
    </row>
    <row r="6" spans="1:8" ht="14.4" customHeight="1" x14ac:dyDescent="0.35">
      <c r="A6" s="25"/>
      <c r="C6" s="24"/>
    </row>
    <row r="7" spans="1:8" x14ac:dyDescent="0.3">
      <c r="A7" s="8"/>
      <c r="C7" s="9"/>
    </row>
    <row r="8" spans="1:8" ht="18" x14ac:dyDescent="0.3">
      <c r="A8" s="46" t="s">
        <v>9</v>
      </c>
      <c r="B8" s="46"/>
      <c r="C8" s="46"/>
      <c r="D8" s="46"/>
      <c r="E8" s="46"/>
      <c r="F8" s="46"/>
      <c r="G8" s="46"/>
      <c r="H8" s="46"/>
    </row>
    <row r="9" spans="1:8" s="2" customFormat="1" ht="43.2" x14ac:dyDescent="0.3">
      <c r="A9" s="61" t="s">
        <v>0</v>
      </c>
      <c r="B9" s="62" t="s">
        <v>6</v>
      </c>
      <c r="C9" s="62" t="s">
        <v>11</v>
      </c>
      <c r="D9" s="62" t="s">
        <v>1</v>
      </c>
      <c r="E9" s="63" t="s">
        <v>2</v>
      </c>
      <c r="F9" s="63" t="s">
        <v>3</v>
      </c>
      <c r="G9" s="62" t="s">
        <v>22</v>
      </c>
      <c r="H9" s="64" t="s">
        <v>5</v>
      </c>
    </row>
    <row r="10" spans="1:8" x14ac:dyDescent="0.3">
      <c r="A10" s="58"/>
      <c r="B10" s="5"/>
      <c r="C10" s="6"/>
      <c r="D10" s="6"/>
      <c r="E10" s="26"/>
      <c r="F10" s="26">
        <f>E10/1.2</f>
        <v>0</v>
      </c>
      <c r="G10" s="12" t="str">
        <f>IF(C10,LOOKUP(IF(YEAR(D10)=YEAR(C10),$C$19,$C$17),{0,0.6;50001,0.7;90001,0.8}),"")</f>
        <v/>
      </c>
      <c r="H10" s="71" t="e">
        <f>F10*G10</f>
        <v>#VALUE!</v>
      </c>
    </row>
    <row r="11" spans="1:8" x14ac:dyDescent="0.3">
      <c r="A11" s="58"/>
      <c r="B11" s="5"/>
      <c r="C11" s="6"/>
      <c r="D11" s="6"/>
      <c r="E11" s="26"/>
      <c r="F11" s="26">
        <f t="shared" ref="F11:F14" si="0">E11/1.2</f>
        <v>0</v>
      </c>
      <c r="G11" s="12" t="str">
        <f>IF(C11,LOOKUP(IF(YEAR(D11)=YEAR(C11),$C$19,$C$17),{0,0.6;50001,0.7;90001,0.8}),"")</f>
        <v/>
      </c>
      <c r="H11" s="71" t="e">
        <f t="shared" ref="H11:H14" si="1">F11*G11</f>
        <v>#VALUE!</v>
      </c>
    </row>
    <row r="12" spans="1:8" x14ac:dyDescent="0.3">
      <c r="A12" s="58"/>
      <c r="B12" s="5"/>
      <c r="C12" s="6"/>
      <c r="D12" s="6"/>
      <c r="E12" s="26"/>
      <c r="F12" s="26">
        <f t="shared" si="0"/>
        <v>0</v>
      </c>
      <c r="G12" s="12" t="str">
        <f>IF(C12,LOOKUP(IF(YEAR(D12)=YEAR(C12),$C$19,$C$17),{0,0.6;50001,0.7;90001,0.8}),"")</f>
        <v/>
      </c>
      <c r="H12" s="71" t="e">
        <f t="shared" si="1"/>
        <v>#VALUE!</v>
      </c>
    </row>
    <row r="13" spans="1:8" x14ac:dyDescent="0.3">
      <c r="A13" s="58"/>
      <c r="B13" s="5"/>
      <c r="C13" s="6"/>
      <c r="D13" s="6"/>
      <c r="E13" s="26"/>
      <c r="F13" s="26">
        <f t="shared" si="0"/>
        <v>0</v>
      </c>
      <c r="G13" s="12" t="str">
        <f>IF(C13,LOOKUP(IF(YEAR(D13)=YEAR(C13),$C$19,$C$17),{0,0.6;50001,0.7;90001,0.8}),"")</f>
        <v/>
      </c>
      <c r="H13" s="71" t="e">
        <f t="shared" si="1"/>
        <v>#VALUE!</v>
      </c>
    </row>
    <row r="14" spans="1:8" x14ac:dyDescent="0.3">
      <c r="A14" s="59"/>
      <c r="B14" s="14"/>
      <c r="C14" s="15"/>
      <c r="D14" s="15"/>
      <c r="E14" s="27"/>
      <c r="F14" s="26">
        <f t="shared" si="0"/>
        <v>0</v>
      </c>
      <c r="G14" s="12"/>
      <c r="H14" s="71">
        <f t="shared" si="1"/>
        <v>0</v>
      </c>
    </row>
    <row r="15" spans="1:8" ht="26.4" customHeight="1" thickBot="1" x14ac:dyDescent="0.35">
      <c r="A15" s="65" t="s">
        <v>8</v>
      </c>
      <c r="B15" s="66"/>
      <c r="C15" s="66"/>
      <c r="D15" s="66"/>
      <c r="E15" s="66"/>
      <c r="F15" s="67"/>
      <c r="G15" s="68"/>
      <c r="H15" s="69"/>
    </row>
    <row r="16" spans="1:8" ht="14.4" customHeight="1" x14ac:dyDescent="0.3">
      <c r="A16" s="21"/>
      <c r="B16" s="21"/>
      <c r="C16" s="21"/>
      <c r="D16" s="21"/>
      <c r="E16" s="21"/>
      <c r="F16" s="22"/>
      <c r="G16" s="23"/>
      <c r="H16" s="23"/>
    </row>
    <row r="17" spans="1:8" ht="20.399999999999999" customHeight="1" x14ac:dyDescent="0.3">
      <c r="A17" s="50" t="s">
        <v>17</v>
      </c>
      <c r="B17" s="51"/>
      <c r="C17" s="20"/>
      <c r="D17" s="21"/>
      <c r="E17" s="21"/>
      <c r="F17" s="22"/>
      <c r="G17" s="23"/>
      <c r="H17" s="23"/>
    </row>
    <row r="18" spans="1:8" ht="14.4" customHeight="1" x14ac:dyDescent="0.3">
      <c r="A18" s="2"/>
      <c r="B18" s="17"/>
      <c r="C18" s="18"/>
      <c r="D18" s="21"/>
      <c r="E18" s="21"/>
      <c r="F18" s="22"/>
      <c r="G18" s="23"/>
      <c r="H18" s="23"/>
    </row>
    <row r="19" spans="1:8" ht="20.399999999999999" customHeight="1" x14ac:dyDescent="0.3">
      <c r="A19" s="47" t="s">
        <v>24</v>
      </c>
      <c r="B19" s="47"/>
      <c r="C19" s="20"/>
      <c r="D19" s="21"/>
      <c r="E19" s="21"/>
      <c r="F19" s="22"/>
      <c r="G19" s="23"/>
      <c r="H19" s="23"/>
    </row>
    <row r="20" spans="1:8" ht="14.4" customHeight="1" x14ac:dyDescent="0.3">
      <c r="C20" s="3"/>
      <c r="D20" s="21"/>
      <c r="E20" s="21"/>
      <c r="F20" s="22"/>
      <c r="G20" s="23"/>
      <c r="H20" s="23"/>
    </row>
    <row r="21" spans="1:8" ht="14.4" customHeight="1" x14ac:dyDescent="0.3">
      <c r="A21" s="21"/>
      <c r="B21" s="21"/>
      <c r="C21" s="21"/>
      <c r="D21" s="21"/>
      <c r="E21" s="21"/>
      <c r="F21" s="22"/>
      <c r="G21" s="23"/>
      <c r="H21" s="23"/>
    </row>
    <row r="22" spans="1:8" ht="14.4" customHeight="1" x14ac:dyDescent="0.3">
      <c r="A22" s="21"/>
      <c r="B22" s="21"/>
      <c r="C22" s="21"/>
      <c r="D22" s="21"/>
      <c r="E22" s="21"/>
      <c r="F22" s="22"/>
      <c r="G22" s="23"/>
      <c r="H22" s="23"/>
    </row>
    <row r="23" spans="1:8" ht="14.4" customHeight="1" x14ac:dyDescent="0.3">
      <c r="A23" s="21"/>
      <c r="B23" s="21"/>
      <c r="C23" s="21"/>
      <c r="D23" s="21"/>
      <c r="E23" s="21"/>
      <c r="F23" s="22"/>
      <c r="G23" s="23"/>
      <c r="H23" s="23"/>
    </row>
    <row r="24" spans="1:8" ht="18" customHeight="1" x14ac:dyDescent="0.3">
      <c r="A24" s="46" t="s">
        <v>10</v>
      </c>
      <c r="B24" s="46"/>
      <c r="C24" s="46"/>
      <c r="D24" s="46"/>
      <c r="E24" s="46"/>
      <c r="F24" s="46"/>
      <c r="G24" s="46"/>
      <c r="H24" s="46"/>
    </row>
    <row r="25" spans="1:8" ht="43.2" customHeight="1" x14ac:dyDescent="0.3">
      <c r="A25" s="10" t="s">
        <v>0</v>
      </c>
      <c r="B25" s="11" t="s">
        <v>15</v>
      </c>
      <c r="C25" s="11" t="s">
        <v>12</v>
      </c>
      <c r="D25" s="11" t="s">
        <v>1</v>
      </c>
      <c r="E25" s="11" t="s">
        <v>14</v>
      </c>
      <c r="F25" s="10" t="s">
        <v>3</v>
      </c>
      <c r="G25" s="10" t="s">
        <v>4</v>
      </c>
      <c r="H25" s="11" t="s">
        <v>7</v>
      </c>
    </row>
    <row r="26" spans="1:8" ht="14.4" customHeight="1" x14ac:dyDescent="0.3">
      <c r="A26" s="31">
        <v>91</v>
      </c>
      <c r="B26" s="5" t="s">
        <v>13</v>
      </c>
      <c r="C26" s="5">
        <v>1</v>
      </c>
      <c r="D26" s="33"/>
      <c r="E26" s="29"/>
      <c r="F26" s="7"/>
      <c r="G26" s="7"/>
      <c r="H26" s="7"/>
    </row>
    <row r="27" spans="1:8" ht="14.4" customHeight="1" x14ac:dyDescent="0.3">
      <c r="A27" s="31"/>
      <c r="B27" s="5"/>
      <c r="C27" s="5"/>
      <c r="D27" s="33"/>
      <c r="E27" s="29"/>
      <c r="F27" s="7"/>
      <c r="G27" s="7"/>
      <c r="H27" s="7"/>
    </row>
    <row r="28" spans="1:8" ht="14.4" customHeight="1" x14ac:dyDescent="0.3">
      <c r="A28" s="31"/>
      <c r="B28" s="5"/>
      <c r="C28" s="5"/>
      <c r="D28" s="33"/>
      <c r="E28" s="29"/>
      <c r="F28" s="7"/>
      <c r="G28" s="7"/>
      <c r="H28" s="7"/>
    </row>
    <row r="29" spans="1:8" ht="14.4" customHeight="1" x14ac:dyDescent="0.3">
      <c r="A29" s="31"/>
      <c r="B29" s="5"/>
      <c r="C29" s="5"/>
      <c r="D29" s="33"/>
      <c r="E29" s="29"/>
      <c r="F29" s="7"/>
      <c r="G29" s="7"/>
      <c r="H29" s="7"/>
    </row>
    <row r="30" spans="1:8" ht="14.4" customHeight="1" thickBot="1" x14ac:dyDescent="0.35">
      <c r="A30" s="32"/>
      <c r="B30" s="14"/>
      <c r="C30" s="14"/>
      <c r="D30" s="34"/>
      <c r="E30" s="30"/>
      <c r="F30" s="13"/>
      <c r="G30" s="13"/>
      <c r="H30" s="13"/>
    </row>
    <row r="31" spans="1:8" ht="26.4" customHeight="1" thickBot="1" x14ac:dyDescent="0.35">
      <c r="A31" s="54" t="s">
        <v>8</v>
      </c>
      <c r="B31" s="55"/>
      <c r="C31" s="55"/>
      <c r="D31" s="55"/>
      <c r="E31" s="55"/>
      <c r="F31" s="16">
        <f>SUM(F26:F30)</f>
        <v>0</v>
      </c>
      <c r="G31" s="56"/>
      <c r="H31" s="57"/>
    </row>
    <row r="32" spans="1:8" ht="14.4" customHeight="1" x14ac:dyDescent="0.3">
      <c r="A32" s="21"/>
      <c r="B32" s="21"/>
      <c r="C32" s="21"/>
      <c r="D32" s="21"/>
      <c r="E32" s="21"/>
      <c r="F32" s="22"/>
      <c r="G32" s="23"/>
      <c r="H32" s="23"/>
    </row>
    <row r="33" spans="1:8" ht="14.4" customHeight="1" x14ac:dyDescent="0.3">
      <c r="A33" s="21"/>
      <c r="B33" s="21"/>
      <c r="C33" s="21"/>
      <c r="D33" s="21"/>
      <c r="E33" s="21"/>
      <c r="F33" s="22"/>
      <c r="G33" s="23"/>
      <c r="H33" s="23"/>
    </row>
    <row r="34" spans="1:8" ht="14.4" customHeight="1" x14ac:dyDescent="0.3">
      <c r="C34" s="3"/>
      <c r="D34" s="3"/>
      <c r="E34" s="4"/>
      <c r="F34" s="4"/>
      <c r="G34" s="4"/>
      <c r="H34" s="4"/>
    </row>
    <row r="35" spans="1:8" ht="21" customHeight="1" x14ac:dyDescent="0.3">
      <c r="D35" s="3"/>
      <c r="E35" s="4"/>
      <c r="F35" s="4"/>
      <c r="G35" s="4"/>
      <c r="H35" s="4"/>
    </row>
    <row r="36" spans="1:8" x14ac:dyDescent="0.3">
      <c r="D36" s="3"/>
      <c r="E36" s="4"/>
      <c r="F36" s="4"/>
      <c r="G36" s="4"/>
      <c r="H36" s="4"/>
    </row>
    <row r="37" spans="1:8" ht="21" customHeight="1" x14ac:dyDescent="0.3">
      <c r="D37" s="3"/>
      <c r="E37" s="4"/>
      <c r="F37" s="4"/>
      <c r="G37" s="4"/>
      <c r="H37" s="4"/>
    </row>
    <row r="38" spans="1:8" x14ac:dyDescent="0.3">
      <c r="D38" s="3"/>
      <c r="E38" s="4"/>
      <c r="F38" s="4"/>
      <c r="G38" s="4"/>
      <c r="H38" s="4"/>
    </row>
    <row r="39" spans="1:8" ht="21" customHeight="1" x14ac:dyDescent="0.3">
      <c r="D39" s="3"/>
      <c r="E39" s="4"/>
      <c r="F39" s="4"/>
      <c r="G39" s="4"/>
      <c r="H39" s="4"/>
    </row>
    <row r="40" spans="1:8" x14ac:dyDescent="0.3">
      <c r="D40" s="3"/>
      <c r="E40" s="4"/>
      <c r="F40" s="4"/>
      <c r="G40" s="4"/>
      <c r="H40" s="4"/>
    </row>
    <row r="41" spans="1:8" x14ac:dyDescent="0.3">
      <c r="E41" s="4"/>
      <c r="F41" s="4"/>
      <c r="G41" s="4"/>
      <c r="H41" s="4"/>
    </row>
    <row r="42" spans="1:8" x14ac:dyDescent="0.3">
      <c r="E42" s="4"/>
      <c r="F42" s="4"/>
      <c r="G42" s="4"/>
      <c r="H42" s="4"/>
    </row>
    <row r="43" spans="1:8" x14ac:dyDescent="0.3">
      <c r="E43" s="4"/>
      <c r="F43" s="4"/>
      <c r="G43" s="4"/>
      <c r="H43" s="4"/>
    </row>
  </sheetData>
  <mergeCells count="9">
    <mergeCell ref="A19:B19"/>
    <mergeCell ref="A24:H24"/>
    <mergeCell ref="A31:E31"/>
    <mergeCell ref="G31:H31"/>
    <mergeCell ref="A1:H1"/>
    <mergeCell ref="D4:E4"/>
    <mergeCell ref="F4:G4"/>
    <mergeCell ref="A8:H8"/>
    <mergeCell ref="A17:B17"/>
  </mergeCells>
  <pageMargins left="0.7" right="0.7" top="0.75" bottom="0.75" header="0.3" footer="0.3"/>
  <pageSetup paperSize="9" scale="62" fitToHeight="0" orientation="landscape" r:id="rId1"/>
  <tableParts count="1">
    <tablePart r:id="rId2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325036-23C1-4DF5-B8DE-918A52CB9EB0}">
  <sheetPr>
    <pageSetUpPr fitToPage="1"/>
  </sheetPr>
  <dimension ref="A1:H43"/>
  <sheetViews>
    <sheetView zoomScale="90" zoomScaleNormal="90" workbookViewId="0">
      <selection activeCell="A9" sqref="A9:H14"/>
    </sheetView>
  </sheetViews>
  <sheetFormatPr baseColWidth="10" defaultRowHeight="14.4" x14ac:dyDescent="0.3"/>
  <cols>
    <col min="1" max="1" width="5.109375" style="1" customWidth="1"/>
    <col min="2" max="2" width="26.5546875" customWidth="1"/>
    <col min="3" max="6" width="12.77734375" customWidth="1"/>
    <col min="7" max="7" width="10.77734375" customWidth="1"/>
    <col min="8" max="8" width="13.5546875" customWidth="1"/>
  </cols>
  <sheetData>
    <row r="1" spans="1:8" ht="26.4" thickBot="1" x14ac:dyDescent="0.55000000000000004">
      <c r="A1" s="43" t="s">
        <v>33</v>
      </c>
      <c r="B1" s="44"/>
      <c r="C1" s="44"/>
      <c r="D1" s="44"/>
      <c r="E1" s="44"/>
      <c r="F1" s="44"/>
      <c r="G1" s="44"/>
      <c r="H1" s="45"/>
    </row>
    <row r="2" spans="1:8" x14ac:dyDescent="0.3">
      <c r="C2" s="37" t="s">
        <v>20</v>
      </c>
      <c r="D2" s="36">
        <v>45962</v>
      </c>
      <c r="E2" s="1" t="s">
        <v>23</v>
      </c>
      <c r="F2" s="36">
        <v>45991</v>
      </c>
      <c r="G2" s="37"/>
      <c r="H2" s="36"/>
    </row>
    <row r="4" spans="1:8" ht="18" x14ac:dyDescent="0.35">
      <c r="A4" s="25" t="s">
        <v>21</v>
      </c>
      <c r="C4" s="24"/>
      <c r="D4" s="52" t="s">
        <v>16</v>
      </c>
      <c r="E4" s="52"/>
      <c r="F4" s="53">
        <v>44623</v>
      </c>
      <c r="G4" s="53"/>
    </row>
    <row r="5" spans="1:8" ht="14.4" customHeight="1" x14ac:dyDescent="0.35">
      <c r="A5" s="25"/>
      <c r="C5" s="24"/>
    </row>
    <row r="6" spans="1:8" ht="14.4" customHeight="1" x14ac:dyDescent="0.35">
      <c r="A6" s="25"/>
      <c r="C6" s="24"/>
    </row>
    <row r="7" spans="1:8" x14ac:dyDescent="0.3">
      <c r="A7" s="8"/>
      <c r="C7" s="9"/>
    </row>
    <row r="8" spans="1:8" ht="18" x14ac:dyDescent="0.3">
      <c r="A8" s="46" t="s">
        <v>9</v>
      </c>
      <c r="B8" s="46"/>
      <c r="C8" s="46"/>
      <c r="D8" s="46"/>
      <c r="E8" s="46"/>
      <c r="F8" s="46"/>
      <c r="G8" s="46"/>
      <c r="H8" s="46"/>
    </row>
    <row r="9" spans="1:8" s="2" customFormat="1" ht="43.2" x14ac:dyDescent="0.3">
      <c r="A9" s="61" t="s">
        <v>0</v>
      </c>
      <c r="B9" s="62" t="s">
        <v>6</v>
      </c>
      <c r="C9" s="62" t="s">
        <v>11</v>
      </c>
      <c r="D9" s="62" t="s">
        <v>1</v>
      </c>
      <c r="E9" s="63" t="s">
        <v>2</v>
      </c>
      <c r="F9" s="63" t="s">
        <v>3</v>
      </c>
      <c r="G9" s="62" t="s">
        <v>22</v>
      </c>
      <c r="H9" s="64" t="s">
        <v>5</v>
      </c>
    </row>
    <row r="10" spans="1:8" x14ac:dyDescent="0.3">
      <c r="A10" s="58"/>
      <c r="B10" s="5"/>
      <c r="C10" s="6"/>
      <c r="D10" s="6"/>
      <c r="E10" s="26"/>
      <c r="F10" s="26">
        <f>E10/1.2</f>
        <v>0</v>
      </c>
      <c r="G10" s="12" t="str">
        <f>IF(C10,LOOKUP(IF(YEAR(D10)=YEAR(C10),$C$19,$C$17),{0,0.6;50001,0.7;90001,0.8}),"")</f>
        <v/>
      </c>
      <c r="H10" s="70" t="e">
        <f>F10*G10</f>
        <v>#VALUE!</v>
      </c>
    </row>
    <row r="11" spans="1:8" x14ac:dyDescent="0.3">
      <c r="A11" s="58"/>
      <c r="B11" s="5"/>
      <c r="C11" s="6"/>
      <c r="D11" s="6"/>
      <c r="E11" s="26"/>
      <c r="F11" s="26">
        <f t="shared" ref="F11:F14" si="0">E11/1.2</f>
        <v>0</v>
      </c>
      <c r="G11" s="12" t="str">
        <f>IF(C11,LOOKUP(IF(YEAR(D11)=YEAR(C11),$C$19,$C$17),{0,0.6;50001,0.7;90001,0.8}),"")</f>
        <v/>
      </c>
      <c r="H11" s="70" t="e">
        <f t="shared" ref="H11:H14" si="1">F11*G11</f>
        <v>#VALUE!</v>
      </c>
    </row>
    <row r="12" spans="1:8" x14ac:dyDescent="0.3">
      <c r="A12" s="58"/>
      <c r="B12" s="5"/>
      <c r="C12" s="6"/>
      <c r="D12" s="6"/>
      <c r="E12" s="26"/>
      <c r="F12" s="26">
        <f t="shared" si="0"/>
        <v>0</v>
      </c>
      <c r="G12" s="12" t="str">
        <f>IF(C12,LOOKUP(IF(YEAR(D12)=YEAR(C12),$C$19,$C$17),{0,0.6;50001,0.7;90001,0.8}),"")</f>
        <v/>
      </c>
      <c r="H12" s="70" t="e">
        <f t="shared" si="1"/>
        <v>#VALUE!</v>
      </c>
    </row>
    <row r="13" spans="1:8" x14ac:dyDescent="0.3">
      <c r="A13" s="58"/>
      <c r="B13" s="5"/>
      <c r="C13" s="6"/>
      <c r="D13" s="6"/>
      <c r="E13" s="26"/>
      <c r="F13" s="26">
        <f t="shared" si="0"/>
        <v>0</v>
      </c>
      <c r="G13" s="12" t="str">
        <f>IF(C13,LOOKUP(IF(YEAR(D13)=YEAR(C13),$C$19,$C$17),{0,0.6;50001,0.7;90001,0.8}),"")</f>
        <v/>
      </c>
      <c r="H13" s="70" t="e">
        <f t="shared" si="1"/>
        <v>#VALUE!</v>
      </c>
    </row>
    <row r="14" spans="1:8" x14ac:dyDescent="0.3">
      <c r="A14" s="59"/>
      <c r="B14" s="14"/>
      <c r="C14" s="15"/>
      <c r="D14" s="15"/>
      <c r="E14" s="27"/>
      <c r="F14" s="26">
        <f t="shared" si="0"/>
        <v>0</v>
      </c>
      <c r="G14" s="12"/>
      <c r="H14" s="70">
        <f t="shared" si="1"/>
        <v>0</v>
      </c>
    </row>
    <row r="15" spans="1:8" ht="26.4" customHeight="1" thickBot="1" x14ac:dyDescent="0.35">
      <c r="A15" s="65" t="s">
        <v>8</v>
      </c>
      <c r="B15" s="66"/>
      <c r="C15" s="66"/>
      <c r="D15" s="66"/>
      <c r="E15" s="66"/>
      <c r="F15" s="67"/>
      <c r="G15" s="68"/>
      <c r="H15" s="69"/>
    </row>
    <row r="16" spans="1:8" ht="14.4" customHeight="1" x14ac:dyDescent="0.3">
      <c r="A16" s="21"/>
      <c r="B16" s="21"/>
      <c r="C16" s="21"/>
      <c r="D16" s="21"/>
      <c r="E16" s="21"/>
      <c r="F16" s="22"/>
      <c r="G16" s="23"/>
      <c r="H16" s="23"/>
    </row>
    <row r="17" spans="1:8" ht="20.399999999999999" customHeight="1" x14ac:dyDescent="0.3">
      <c r="A17" s="50" t="s">
        <v>17</v>
      </c>
      <c r="B17" s="51"/>
      <c r="C17" s="20"/>
      <c r="D17" s="21"/>
      <c r="E17" s="21"/>
      <c r="F17" s="22"/>
      <c r="G17" s="23"/>
      <c r="H17" s="23"/>
    </row>
    <row r="18" spans="1:8" ht="14.4" customHeight="1" x14ac:dyDescent="0.3">
      <c r="A18" s="2"/>
      <c r="B18" s="17"/>
      <c r="C18" s="18"/>
      <c r="D18" s="21"/>
      <c r="E18" s="21"/>
      <c r="F18" s="22"/>
      <c r="G18" s="23"/>
      <c r="H18" s="23"/>
    </row>
    <row r="19" spans="1:8" ht="20.399999999999999" customHeight="1" x14ac:dyDescent="0.3">
      <c r="A19" s="47" t="s">
        <v>24</v>
      </c>
      <c r="B19" s="47"/>
      <c r="C19" s="20"/>
      <c r="D19" s="21"/>
      <c r="E19" s="21"/>
      <c r="F19" s="22"/>
      <c r="G19" s="23"/>
      <c r="H19" s="23"/>
    </row>
    <row r="20" spans="1:8" ht="14.4" customHeight="1" x14ac:dyDescent="0.3">
      <c r="C20" s="3"/>
      <c r="D20" s="21"/>
      <c r="E20" s="21"/>
      <c r="F20" s="22"/>
      <c r="G20" s="23"/>
      <c r="H20" s="23"/>
    </row>
    <row r="21" spans="1:8" ht="14.4" customHeight="1" x14ac:dyDescent="0.3">
      <c r="A21" s="21"/>
      <c r="B21" s="21"/>
      <c r="C21" s="21"/>
      <c r="D21" s="21"/>
      <c r="E21" s="21"/>
      <c r="F21" s="22"/>
      <c r="G21" s="23"/>
      <c r="H21" s="23"/>
    </row>
    <row r="22" spans="1:8" ht="14.4" customHeight="1" x14ac:dyDescent="0.3">
      <c r="A22" s="21"/>
      <c r="B22" s="21"/>
      <c r="C22" s="21"/>
      <c r="D22" s="21"/>
      <c r="E22" s="21"/>
      <c r="F22" s="22"/>
      <c r="G22" s="23"/>
      <c r="H22" s="23"/>
    </row>
    <row r="23" spans="1:8" ht="14.4" customHeight="1" x14ac:dyDescent="0.3">
      <c r="A23" s="21"/>
      <c r="B23" s="21"/>
      <c r="C23" s="21"/>
      <c r="D23" s="21"/>
      <c r="E23" s="21"/>
      <c r="F23" s="22"/>
      <c r="G23" s="23"/>
      <c r="H23" s="23"/>
    </row>
    <row r="24" spans="1:8" ht="18" customHeight="1" x14ac:dyDescent="0.3">
      <c r="A24" s="46" t="s">
        <v>10</v>
      </c>
      <c r="B24" s="46"/>
      <c r="C24" s="46"/>
      <c r="D24" s="46"/>
      <c r="E24" s="46"/>
      <c r="F24" s="46"/>
      <c r="G24" s="46"/>
      <c r="H24" s="46"/>
    </row>
    <row r="25" spans="1:8" ht="43.2" customHeight="1" x14ac:dyDescent="0.3">
      <c r="A25" s="10" t="s">
        <v>0</v>
      </c>
      <c r="B25" s="11" t="s">
        <v>15</v>
      </c>
      <c r="C25" s="11" t="s">
        <v>12</v>
      </c>
      <c r="D25" s="11" t="s">
        <v>1</v>
      </c>
      <c r="E25" s="11" t="s">
        <v>14</v>
      </c>
      <c r="F25" s="10" t="s">
        <v>3</v>
      </c>
      <c r="G25" s="10" t="s">
        <v>4</v>
      </c>
      <c r="H25" s="11" t="s">
        <v>7</v>
      </c>
    </row>
    <row r="26" spans="1:8" ht="14.4" customHeight="1" x14ac:dyDescent="0.3">
      <c r="A26" s="31">
        <v>91</v>
      </c>
      <c r="B26" s="5" t="s">
        <v>13</v>
      </c>
      <c r="C26" s="5">
        <v>1</v>
      </c>
      <c r="D26" s="33"/>
      <c r="E26" s="29"/>
      <c r="F26" s="7"/>
      <c r="G26" s="7"/>
      <c r="H26" s="7"/>
    </row>
    <row r="27" spans="1:8" ht="14.4" customHeight="1" x14ac:dyDescent="0.3">
      <c r="A27" s="31"/>
      <c r="B27" s="5"/>
      <c r="C27" s="5"/>
      <c r="D27" s="33"/>
      <c r="E27" s="29"/>
      <c r="F27" s="7"/>
      <c r="G27" s="7"/>
      <c r="H27" s="7"/>
    </row>
    <row r="28" spans="1:8" ht="14.4" customHeight="1" x14ac:dyDescent="0.3">
      <c r="A28" s="31"/>
      <c r="B28" s="5"/>
      <c r="C28" s="5"/>
      <c r="D28" s="33"/>
      <c r="E28" s="29"/>
      <c r="F28" s="7"/>
      <c r="G28" s="7"/>
      <c r="H28" s="7"/>
    </row>
    <row r="29" spans="1:8" ht="14.4" customHeight="1" x14ac:dyDescent="0.3">
      <c r="A29" s="31"/>
      <c r="B29" s="5"/>
      <c r="C29" s="5"/>
      <c r="D29" s="33"/>
      <c r="E29" s="29"/>
      <c r="F29" s="7"/>
      <c r="G29" s="7"/>
      <c r="H29" s="7"/>
    </row>
    <row r="30" spans="1:8" ht="14.4" customHeight="1" thickBot="1" x14ac:dyDescent="0.35">
      <c r="A30" s="32"/>
      <c r="B30" s="14"/>
      <c r="C30" s="14"/>
      <c r="D30" s="34"/>
      <c r="E30" s="30"/>
      <c r="F30" s="13"/>
      <c r="G30" s="13"/>
      <c r="H30" s="13"/>
    </row>
    <row r="31" spans="1:8" ht="26.4" customHeight="1" thickBot="1" x14ac:dyDescent="0.35">
      <c r="A31" s="54" t="s">
        <v>8</v>
      </c>
      <c r="B31" s="55"/>
      <c r="C31" s="55"/>
      <c r="D31" s="55"/>
      <c r="E31" s="55"/>
      <c r="F31" s="16">
        <f>SUM(F26:F30)</f>
        <v>0</v>
      </c>
      <c r="G31" s="56"/>
      <c r="H31" s="57"/>
    </row>
    <row r="32" spans="1:8" ht="14.4" customHeight="1" x14ac:dyDescent="0.3">
      <c r="A32" s="21"/>
      <c r="B32" s="21"/>
      <c r="C32" s="21"/>
      <c r="D32" s="21"/>
      <c r="E32" s="21"/>
      <c r="F32" s="22"/>
      <c r="G32" s="23"/>
      <c r="H32" s="23"/>
    </row>
    <row r="33" spans="1:8" ht="14.4" customHeight="1" x14ac:dyDescent="0.3">
      <c r="A33" s="21"/>
      <c r="B33" s="21"/>
      <c r="C33" s="21"/>
      <c r="D33" s="21"/>
      <c r="E33" s="21"/>
      <c r="F33" s="22"/>
      <c r="G33" s="23"/>
      <c r="H33" s="23"/>
    </row>
    <row r="34" spans="1:8" ht="14.4" customHeight="1" x14ac:dyDescent="0.3">
      <c r="C34" s="3"/>
      <c r="D34" s="3"/>
      <c r="E34" s="4"/>
      <c r="F34" s="4"/>
      <c r="G34" s="4"/>
      <c r="H34" s="4"/>
    </row>
    <row r="35" spans="1:8" ht="21" customHeight="1" x14ac:dyDescent="0.3">
      <c r="D35" s="3"/>
      <c r="E35" s="4"/>
      <c r="F35" s="4"/>
      <c r="G35" s="4"/>
      <c r="H35" s="4"/>
    </row>
    <row r="36" spans="1:8" x14ac:dyDescent="0.3">
      <c r="D36" s="3"/>
      <c r="E36" s="4"/>
      <c r="F36" s="4"/>
      <c r="G36" s="4"/>
      <c r="H36" s="4"/>
    </row>
    <row r="37" spans="1:8" ht="21" customHeight="1" x14ac:dyDescent="0.3">
      <c r="D37" s="3"/>
      <c r="E37" s="4"/>
      <c r="F37" s="4"/>
      <c r="G37" s="4"/>
      <c r="H37" s="4"/>
    </row>
    <row r="38" spans="1:8" x14ac:dyDescent="0.3">
      <c r="D38" s="3"/>
      <c r="E38" s="4"/>
      <c r="F38" s="4"/>
      <c r="G38" s="4"/>
      <c r="H38" s="4"/>
    </row>
    <row r="39" spans="1:8" ht="21" customHeight="1" x14ac:dyDescent="0.3">
      <c r="D39" s="3"/>
      <c r="E39" s="4"/>
      <c r="F39" s="4"/>
      <c r="G39" s="4"/>
      <c r="H39" s="4"/>
    </row>
    <row r="40" spans="1:8" x14ac:dyDescent="0.3">
      <c r="D40" s="3"/>
      <c r="E40" s="4"/>
      <c r="F40" s="4"/>
      <c r="G40" s="4"/>
      <c r="H40" s="4"/>
    </row>
    <row r="41" spans="1:8" x14ac:dyDescent="0.3">
      <c r="E41" s="4"/>
      <c r="F41" s="4"/>
      <c r="G41" s="4"/>
      <c r="H41" s="4"/>
    </row>
    <row r="42" spans="1:8" x14ac:dyDescent="0.3">
      <c r="E42" s="4"/>
      <c r="F42" s="4"/>
      <c r="G42" s="4"/>
      <c r="H42" s="4"/>
    </row>
    <row r="43" spans="1:8" x14ac:dyDescent="0.3">
      <c r="E43" s="4"/>
      <c r="F43" s="4"/>
      <c r="G43" s="4"/>
      <c r="H43" s="4"/>
    </row>
  </sheetData>
  <mergeCells count="9">
    <mergeCell ref="A19:B19"/>
    <mergeCell ref="A24:H24"/>
    <mergeCell ref="A31:E31"/>
    <mergeCell ref="G31:H31"/>
    <mergeCell ref="A1:H1"/>
    <mergeCell ref="D4:E4"/>
    <mergeCell ref="F4:G4"/>
    <mergeCell ref="A8:H8"/>
    <mergeCell ref="A17:B17"/>
  </mergeCells>
  <pageMargins left="0.7" right="0.7" top="0.75" bottom="0.75" header="0.3" footer="0.3"/>
  <pageSetup paperSize="9" scale="62" fitToHeight="0" orientation="landscape" r:id="rId1"/>
  <tableParts count="1">
    <tablePart r:id="rId2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45F555-48AC-4438-8380-44CFD95D216E}">
  <sheetPr>
    <pageSetUpPr fitToPage="1"/>
  </sheetPr>
  <dimension ref="A1:H43"/>
  <sheetViews>
    <sheetView zoomScale="90" zoomScaleNormal="90" workbookViewId="0">
      <selection activeCell="A9" sqref="A9:H14"/>
    </sheetView>
  </sheetViews>
  <sheetFormatPr baseColWidth="10" defaultRowHeight="14.4" x14ac:dyDescent="0.3"/>
  <cols>
    <col min="1" max="1" width="5.109375" style="1" customWidth="1"/>
    <col min="2" max="2" width="26.5546875" customWidth="1"/>
    <col min="3" max="6" width="12.77734375" customWidth="1"/>
    <col min="7" max="7" width="10.77734375" customWidth="1"/>
    <col min="8" max="8" width="13.5546875" customWidth="1"/>
  </cols>
  <sheetData>
    <row r="1" spans="1:8" ht="26.4" thickBot="1" x14ac:dyDescent="0.55000000000000004">
      <c r="A1" s="43" t="s">
        <v>34</v>
      </c>
      <c r="B1" s="44"/>
      <c r="C1" s="44"/>
      <c r="D1" s="44"/>
      <c r="E1" s="44"/>
      <c r="F1" s="44"/>
      <c r="G1" s="44"/>
      <c r="H1" s="45"/>
    </row>
    <row r="2" spans="1:8" x14ac:dyDescent="0.3">
      <c r="C2" s="37" t="s">
        <v>20</v>
      </c>
      <c r="D2" s="36">
        <v>45992</v>
      </c>
      <c r="E2" s="1" t="s">
        <v>23</v>
      </c>
      <c r="F2" s="36">
        <v>46022</v>
      </c>
      <c r="G2" s="37"/>
      <c r="H2" s="36"/>
    </row>
    <row r="4" spans="1:8" ht="18" x14ac:dyDescent="0.35">
      <c r="A4" s="25" t="s">
        <v>21</v>
      </c>
      <c r="C4" s="24"/>
      <c r="D4" s="52" t="s">
        <v>16</v>
      </c>
      <c r="E4" s="52"/>
      <c r="F4" s="53">
        <v>44623</v>
      </c>
      <c r="G4" s="53"/>
    </row>
    <row r="5" spans="1:8" ht="14.4" customHeight="1" x14ac:dyDescent="0.35">
      <c r="A5" s="25"/>
      <c r="C5" s="24"/>
    </row>
    <row r="6" spans="1:8" ht="14.4" customHeight="1" x14ac:dyDescent="0.35">
      <c r="A6" s="25"/>
      <c r="C6" s="24"/>
    </row>
    <row r="7" spans="1:8" x14ac:dyDescent="0.3">
      <c r="A7" s="8"/>
      <c r="C7" s="9"/>
    </row>
    <row r="8" spans="1:8" ht="18" x14ac:dyDescent="0.3">
      <c r="A8" s="46" t="s">
        <v>9</v>
      </c>
      <c r="B8" s="46"/>
      <c r="C8" s="46"/>
      <c r="D8" s="46"/>
      <c r="E8" s="46"/>
      <c r="F8" s="46"/>
      <c r="G8" s="46"/>
      <c r="H8" s="46"/>
    </row>
    <row r="9" spans="1:8" s="2" customFormat="1" ht="43.2" x14ac:dyDescent="0.3">
      <c r="A9" s="61" t="s">
        <v>0</v>
      </c>
      <c r="B9" s="62" t="s">
        <v>6</v>
      </c>
      <c r="C9" s="62" t="s">
        <v>11</v>
      </c>
      <c r="D9" s="62" t="s">
        <v>1</v>
      </c>
      <c r="E9" s="63" t="s">
        <v>2</v>
      </c>
      <c r="F9" s="63" t="s">
        <v>3</v>
      </c>
      <c r="G9" s="62" t="s">
        <v>22</v>
      </c>
      <c r="H9" s="64" t="s">
        <v>5</v>
      </c>
    </row>
    <row r="10" spans="1:8" x14ac:dyDescent="0.3">
      <c r="A10" s="58"/>
      <c r="B10" s="5"/>
      <c r="C10" s="6"/>
      <c r="D10" s="6"/>
      <c r="E10" s="26"/>
      <c r="F10" s="26">
        <f>E10/1.2</f>
        <v>0</v>
      </c>
      <c r="G10" s="12" t="str">
        <f>IF(C10,LOOKUP(IF(YEAR(D10)=YEAR(C10),$C$19,$C$17),{0,0.6;50001,0.7;90001,0.8}),"")</f>
        <v/>
      </c>
      <c r="H10" s="70" t="e">
        <f>F10*G10</f>
        <v>#VALUE!</v>
      </c>
    </row>
    <row r="11" spans="1:8" x14ac:dyDescent="0.3">
      <c r="A11" s="58"/>
      <c r="B11" s="5"/>
      <c r="C11" s="6"/>
      <c r="D11" s="6"/>
      <c r="E11" s="26"/>
      <c r="F11" s="26">
        <f t="shared" ref="F11:F14" si="0">E11/1.2</f>
        <v>0</v>
      </c>
      <c r="G11" s="12" t="str">
        <f>IF(C11,LOOKUP(IF(YEAR(D11)=YEAR(C11),$C$19,$C$17),{0,0.6;50001,0.7;90001,0.8}),"")</f>
        <v/>
      </c>
      <c r="H11" s="70" t="e">
        <f t="shared" ref="H11:H14" si="1">F11*G11</f>
        <v>#VALUE!</v>
      </c>
    </row>
    <row r="12" spans="1:8" x14ac:dyDescent="0.3">
      <c r="A12" s="58"/>
      <c r="B12" s="5"/>
      <c r="C12" s="6"/>
      <c r="D12" s="6"/>
      <c r="E12" s="26"/>
      <c r="F12" s="26">
        <f t="shared" si="0"/>
        <v>0</v>
      </c>
      <c r="G12" s="12" t="str">
        <f>IF(C12,LOOKUP(IF(YEAR(D12)=YEAR(C12),$C$19,$C$17),{0,0.6;50001,0.7;90001,0.8}),"")</f>
        <v/>
      </c>
      <c r="H12" s="70" t="e">
        <f t="shared" si="1"/>
        <v>#VALUE!</v>
      </c>
    </row>
    <row r="13" spans="1:8" x14ac:dyDescent="0.3">
      <c r="A13" s="58"/>
      <c r="B13" s="5"/>
      <c r="C13" s="6"/>
      <c r="D13" s="6"/>
      <c r="E13" s="26"/>
      <c r="F13" s="26">
        <f t="shared" si="0"/>
        <v>0</v>
      </c>
      <c r="G13" s="12" t="str">
        <f>IF(C13,LOOKUP(IF(YEAR(D13)=YEAR(C13),$C$19,$C$17),{0,0.6;50001,0.7;90001,0.8}),"")</f>
        <v/>
      </c>
      <c r="H13" s="70" t="e">
        <f t="shared" si="1"/>
        <v>#VALUE!</v>
      </c>
    </row>
    <row r="14" spans="1:8" x14ac:dyDescent="0.3">
      <c r="A14" s="59"/>
      <c r="B14" s="14"/>
      <c r="C14" s="15"/>
      <c r="D14" s="15"/>
      <c r="E14" s="27"/>
      <c r="F14" s="26">
        <f t="shared" si="0"/>
        <v>0</v>
      </c>
      <c r="G14" s="12"/>
      <c r="H14" s="70">
        <f t="shared" si="1"/>
        <v>0</v>
      </c>
    </row>
    <row r="15" spans="1:8" ht="26.4" customHeight="1" thickBot="1" x14ac:dyDescent="0.35">
      <c r="A15" s="72" t="s">
        <v>8</v>
      </c>
      <c r="B15" s="73"/>
      <c r="C15" s="73"/>
      <c r="D15" s="73"/>
      <c r="E15" s="73"/>
      <c r="F15" s="67">
        <f>SUM(F10:F14)</f>
        <v>0</v>
      </c>
      <c r="G15" s="68"/>
      <c r="H15" s="69"/>
    </row>
    <row r="16" spans="1:8" ht="14.4" customHeight="1" x14ac:dyDescent="0.3">
      <c r="A16" s="21"/>
      <c r="B16" s="21"/>
      <c r="C16" s="21"/>
      <c r="D16" s="21"/>
      <c r="E16" s="21"/>
      <c r="F16" s="22"/>
      <c r="G16" s="23"/>
      <c r="H16" s="23"/>
    </row>
    <row r="17" spans="1:8" ht="20.399999999999999" customHeight="1" x14ac:dyDescent="0.3">
      <c r="A17" s="50" t="s">
        <v>17</v>
      </c>
      <c r="B17" s="51"/>
      <c r="C17" s="20"/>
      <c r="D17" s="21"/>
      <c r="E17" s="21"/>
      <c r="F17" s="22"/>
      <c r="G17" s="23"/>
      <c r="H17" s="23"/>
    </row>
    <row r="18" spans="1:8" ht="14.4" customHeight="1" x14ac:dyDescent="0.3">
      <c r="A18" s="2"/>
      <c r="B18" s="17"/>
      <c r="C18" s="18"/>
      <c r="D18" s="21"/>
      <c r="E18" s="21"/>
      <c r="F18" s="22"/>
      <c r="G18" s="23"/>
      <c r="H18" s="23"/>
    </row>
    <row r="19" spans="1:8" ht="20.399999999999999" customHeight="1" x14ac:dyDescent="0.3">
      <c r="A19" s="47" t="s">
        <v>24</v>
      </c>
      <c r="B19" s="47"/>
      <c r="C19" s="20"/>
      <c r="D19" s="21"/>
      <c r="E19" s="21"/>
      <c r="F19" s="22"/>
      <c r="G19" s="23"/>
      <c r="H19" s="23"/>
    </row>
    <row r="20" spans="1:8" ht="14.4" customHeight="1" x14ac:dyDescent="0.3">
      <c r="C20" s="3"/>
      <c r="D20" s="21"/>
      <c r="E20" s="21"/>
      <c r="F20" s="22"/>
      <c r="G20" s="23"/>
      <c r="H20" s="23"/>
    </row>
    <row r="21" spans="1:8" ht="14.4" customHeight="1" x14ac:dyDescent="0.3">
      <c r="A21" s="21"/>
      <c r="B21" s="21"/>
      <c r="C21" s="21"/>
      <c r="D21" s="21"/>
      <c r="E21" s="21"/>
      <c r="F21" s="22"/>
      <c r="G21" s="23"/>
      <c r="H21" s="23"/>
    </row>
    <row r="22" spans="1:8" ht="14.4" customHeight="1" x14ac:dyDescent="0.3">
      <c r="A22" s="21"/>
      <c r="B22" s="21"/>
      <c r="C22" s="21"/>
      <c r="D22" s="21"/>
      <c r="E22" s="21"/>
      <c r="F22" s="22"/>
      <c r="G22" s="23"/>
      <c r="H22" s="23"/>
    </row>
    <row r="23" spans="1:8" ht="14.4" customHeight="1" x14ac:dyDescent="0.3">
      <c r="A23" s="21"/>
      <c r="B23" s="21"/>
      <c r="C23" s="21"/>
      <c r="D23" s="21"/>
      <c r="E23" s="21"/>
      <c r="F23" s="22"/>
      <c r="G23" s="23"/>
      <c r="H23" s="23"/>
    </row>
    <row r="24" spans="1:8" ht="18" customHeight="1" x14ac:dyDescent="0.3">
      <c r="A24" s="46" t="s">
        <v>10</v>
      </c>
      <c r="B24" s="46"/>
      <c r="C24" s="46"/>
      <c r="D24" s="46"/>
      <c r="E24" s="46"/>
      <c r="F24" s="46"/>
      <c r="G24" s="46"/>
      <c r="H24" s="46"/>
    </row>
    <row r="25" spans="1:8" ht="43.2" customHeight="1" x14ac:dyDescent="0.3">
      <c r="A25" s="10" t="s">
        <v>0</v>
      </c>
      <c r="B25" s="11" t="s">
        <v>15</v>
      </c>
      <c r="C25" s="11" t="s">
        <v>12</v>
      </c>
      <c r="D25" s="11" t="s">
        <v>1</v>
      </c>
      <c r="E25" s="11" t="s">
        <v>14</v>
      </c>
      <c r="F25" s="10" t="s">
        <v>3</v>
      </c>
      <c r="G25" s="10" t="s">
        <v>4</v>
      </c>
      <c r="H25" s="11" t="s">
        <v>7</v>
      </c>
    </row>
    <row r="26" spans="1:8" ht="14.4" customHeight="1" x14ac:dyDescent="0.3">
      <c r="A26" s="31">
        <v>91</v>
      </c>
      <c r="B26" s="5" t="s">
        <v>13</v>
      </c>
      <c r="C26" s="5">
        <v>1</v>
      </c>
      <c r="D26" s="33"/>
      <c r="E26" s="29"/>
      <c r="F26" s="7"/>
      <c r="G26" s="7"/>
      <c r="H26" s="7"/>
    </row>
    <row r="27" spans="1:8" ht="14.4" customHeight="1" x14ac:dyDescent="0.3">
      <c r="A27" s="31"/>
      <c r="B27" s="5"/>
      <c r="C27" s="5"/>
      <c r="D27" s="33"/>
      <c r="E27" s="29"/>
      <c r="F27" s="7"/>
      <c r="G27" s="7"/>
      <c r="H27" s="7"/>
    </row>
    <row r="28" spans="1:8" ht="14.4" customHeight="1" x14ac:dyDescent="0.3">
      <c r="A28" s="31"/>
      <c r="B28" s="5"/>
      <c r="C28" s="5"/>
      <c r="D28" s="33"/>
      <c r="E28" s="29"/>
      <c r="F28" s="7"/>
      <c r="G28" s="7"/>
      <c r="H28" s="7"/>
    </row>
    <row r="29" spans="1:8" ht="14.4" customHeight="1" x14ac:dyDescent="0.3">
      <c r="A29" s="31"/>
      <c r="B29" s="5"/>
      <c r="C29" s="5"/>
      <c r="D29" s="33"/>
      <c r="E29" s="29"/>
      <c r="F29" s="7"/>
      <c r="G29" s="7"/>
      <c r="H29" s="7"/>
    </row>
    <row r="30" spans="1:8" ht="14.4" customHeight="1" thickBot="1" x14ac:dyDescent="0.35">
      <c r="A30" s="32"/>
      <c r="B30" s="14"/>
      <c r="C30" s="14"/>
      <c r="D30" s="34"/>
      <c r="E30" s="30"/>
      <c r="F30" s="13"/>
      <c r="G30" s="13"/>
      <c r="H30" s="13"/>
    </row>
    <row r="31" spans="1:8" ht="26.4" customHeight="1" thickBot="1" x14ac:dyDescent="0.35">
      <c r="A31" s="54" t="s">
        <v>8</v>
      </c>
      <c r="B31" s="55"/>
      <c r="C31" s="55"/>
      <c r="D31" s="55"/>
      <c r="E31" s="55"/>
      <c r="F31" s="16">
        <f>SUM(F26:F30)</f>
        <v>0</v>
      </c>
      <c r="G31" s="56"/>
      <c r="H31" s="57"/>
    </row>
    <row r="32" spans="1:8" ht="14.4" customHeight="1" x14ac:dyDescent="0.3">
      <c r="A32" s="21"/>
      <c r="B32" s="21"/>
      <c r="C32" s="21"/>
      <c r="D32" s="21"/>
      <c r="E32" s="21"/>
      <c r="F32" s="22"/>
      <c r="G32" s="23"/>
      <c r="H32" s="23"/>
    </row>
    <row r="33" spans="1:8" ht="14.4" customHeight="1" x14ac:dyDescent="0.3">
      <c r="A33" s="21"/>
      <c r="B33" s="21"/>
      <c r="C33" s="21"/>
      <c r="D33" s="21"/>
      <c r="E33" s="21"/>
      <c r="F33" s="22"/>
      <c r="G33" s="23"/>
      <c r="H33" s="23"/>
    </row>
    <row r="34" spans="1:8" ht="14.4" customHeight="1" x14ac:dyDescent="0.3">
      <c r="C34" s="3"/>
      <c r="D34" s="3"/>
      <c r="E34" s="4"/>
      <c r="F34" s="4"/>
      <c r="G34" s="4"/>
      <c r="H34" s="4"/>
    </row>
    <row r="35" spans="1:8" ht="21" customHeight="1" x14ac:dyDescent="0.3">
      <c r="D35" s="3"/>
      <c r="E35" s="4"/>
      <c r="F35" s="4"/>
      <c r="G35" s="4"/>
      <c r="H35" s="4"/>
    </row>
    <row r="36" spans="1:8" x14ac:dyDescent="0.3">
      <c r="D36" s="3"/>
      <c r="E36" s="4"/>
      <c r="F36" s="4"/>
      <c r="G36" s="4"/>
      <c r="H36" s="4"/>
    </row>
    <row r="37" spans="1:8" ht="21" customHeight="1" x14ac:dyDescent="0.3">
      <c r="D37" s="3"/>
      <c r="E37" s="4"/>
      <c r="F37" s="4"/>
      <c r="G37" s="4"/>
      <c r="H37" s="4"/>
    </row>
    <row r="38" spans="1:8" x14ac:dyDescent="0.3">
      <c r="D38" s="3"/>
      <c r="E38" s="4"/>
      <c r="F38" s="4"/>
      <c r="G38" s="4"/>
      <c r="H38" s="4"/>
    </row>
    <row r="39" spans="1:8" ht="21" customHeight="1" x14ac:dyDescent="0.3">
      <c r="D39" s="3"/>
      <c r="E39" s="4"/>
      <c r="F39" s="4"/>
      <c r="G39" s="4"/>
      <c r="H39" s="4"/>
    </row>
    <row r="40" spans="1:8" x14ac:dyDescent="0.3">
      <c r="D40" s="3"/>
      <c r="E40" s="4"/>
      <c r="F40" s="4"/>
      <c r="G40" s="4"/>
      <c r="H40" s="4"/>
    </row>
    <row r="41" spans="1:8" x14ac:dyDescent="0.3">
      <c r="E41" s="4"/>
      <c r="F41" s="4"/>
      <c r="G41" s="4"/>
      <c r="H41" s="4"/>
    </row>
    <row r="42" spans="1:8" x14ac:dyDescent="0.3">
      <c r="E42" s="4"/>
      <c r="F42" s="4"/>
      <c r="G42" s="4"/>
      <c r="H42" s="4"/>
    </row>
    <row r="43" spans="1:8" x14ac:dyDescent="0.3">
      <c r="E43" s="4"/>
      <c r="F43" s="4"/>
      <c r="G43" s="4"/>
      <c r="H43" s="4"/>
    </row>
  </sheetData>
  <mergeCells count="10">
    <mergeCell ref="A19:B19"/>
    <mergeCell ref="A24:H24"/>
    <mergeCell ref="A31:E31"/>
    <mergeCell ref="G31:H31"/>
    <mergeCell ref="A1:H1"/>
    <mergeCell ref="D4:E4"/>
    <mergeCell ref="F4:G4"/>
    <mergeCell ref="A8:H8"/>
    <mergeCell ref="A15:E15"/>
    <mergeCell ref="A17:B17"/>
  </mergeCells>
  <pageMargins left="0.7" right="0.7" top="0.75" bottom="0.75" header="0.3" footer="0.3"/>
  <pageSetup paperSize="9" scale="62" fitToHeight="0" orientation="landscape" r:id="rId1"/>
  <tableParts count="1">
    <tablePart r:id="rId2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A0732D-3879-48FA-A101-76199176408C}">
  <sheetPr>
    <pageSetUpPr fitToPage="1"/>
  </sheetPr>
  <dimension ref="A1:H43"/>
  <sheetViews>
    <sheetView zoomScale="90" zoomScaleNormal="90" workbookViewId="0">
      <selection activeCell="A9" sqref="A9:H14"/>
    </sheetView>
  </sheetViews>
  <sheetFormatPr baseColWidth="10" defaultRowHeight="14.4" x14ac:dyDescent="0.3"/>
  <cols>
    <col min="1" max="1" width="5.109375" style="1" customWidth="1"/>
    <col min="2" max="2" width="26.5546875" customWidth="1"/>
    <col min="3" max="6" width="12.77734375" customWidth="1"/>
    <col min="7" max="7" width="10.77734375" customWidth="1"/>
    <col min="8" max="8" width="13.5546875" customWidth="1"/>
  </cols>
  <sheetData>
    <row r="1" spans="1:8" ht="26.4" thickBot="1" x14ac:dyDescent="0.55000000000000004">
      <c r="A1" s="43" t="s">
        <v>35</v>
      </c>
      <c r="B1" s="44"/>
      <c r="C1" s="44"/>
      <c r="D1" s="44"/>
      <c r="E1" s="44"/>
      <c r="F1" s="44"/>
      <c r="G1" s="44"/>
      <c r="H1" s="45"/>
    </row>
    <row r="2" spans="1:8" x14ac:dyDescent="0.3">
      <c r="C2" s="37" t="s">
        <v>20</v>
      </c>
      <c r="D2" s="36">
        <v>46023</v>
      </c>
      <c r="E2" s="1" t="s">
        <v>23</v>
      </c>
      <c r="F2" s="36">
        <v>46053</v>
      </c>
      <c r="G2" s="37"/>
      <c r="H2" s="36"/>
    </row>
    <row r="4" spans="1:8" ht="18" x14ac:dyDescent="0.35">
      <c r="A4" s="25" t="s">
        <v>21</v>
      </c>
      <c r="C4" s="24"/>
      <c r="D4" s="52" t="s">
        <v>16</v>
      </c>
      <c r="E4" s="52"/>
      <c r="F4" s="53">
        <v>44623</v>
      </c>
      <c r="G4" s="53"/>
    </row>
    <row r="5" spans="1:8" ht="14.4" customHeight="1" x14ac:dyDescent="0.35">
      <c r="A5" s="25"/>
      <c r="C5" s="24"/>
    </row>
    <row r="6" spans="1:8" ht="14.4" customHeight="1" x14ac:dyDescent="0.35">
      <c r="A6" s="25"/>
      <c r="C6" s="24"/>
    </row>
    <row r="7" spans="1:8" x14ac:dyDescent="0.3">
      <c r="A7" s="8"/>
      <c r="C7" s="9"/>
    </row>
    <row r="8" spans="1:8" ht="18" x14ac:dyDescent="0.3">
      <c r="A8" s="46" t="s">
        <v>9</v>
      </c>
      <c r="B8" s="46"/>
      <c r="C8" s="46"/>
      <c r="D8" s="46"/>
      <c r="E8" s="46"/>
      <c r="F8" s="46"/>
      <c r="G8" s="46"/>
      <c r="H8" s="46"/>
    </row>
    <row r="9" spans="1:8" s="2" customFormat="1" ht="43.2" x14ac:dyDescent="0.3">
      <c r="A9" s="61" t="s">
        <v>0</v>
      </c>
      <c r="B9" s="62" t="s">
        <v>6</v>
      </c>
      <c r="C9" s="62" t="s">
        <v>11</v>
      </c>
      <c r="D9" s="62" t="s">
        <v>1</v>
      </c>
      <c r="E9" s="63" t="s">
        <v>2</v>
      </c>
      <c r="F9" s="63" t="s">
        <v>3</v>
      </c>
      <c r="G9" s="62" t="s">
        <v>22</v>
      </c>
      <c r="H9" s="64" t="s">
        <v>5</v>
      </c>
    </row>
    <row r="10" spans="1:8" x14ac:dyDescent="0.3">
      <c r="A10" s="58"/>
      <c r="B10" s="5"/>
      <c r="C10" s="6"/>
      <c r="D10" s="6"/>
      <c r="E10" s="26"/>
      <c r="F10" s="26">
        <f>E10/1.2</f>
        <v>0</v>
      </c>
      <c r="G10" s="12" t="str">
        <f>IF(C10,LOOKUP(IF(YEAR(D10)=YEAR(C10),$C$19,$C$17),{0,0.6;50001,0.7;90001,0.8}),"")</f>
        <v/>
      </c>
      <c r="H10" s="70" t="e">
        <f>F10*G10</f>
        <v>#VALUE!</v>
      </c>
    </row>
    <row r="11" spans="1:8" x14ac:dyDescent="0.3">
      <c r="A11" s="58"/>
      <c r="B11" s="5"/>
      <c r="C11" s="6"/>
      <c r="D11" s="6"/>
      <c r="E11" s="26"/>
      <c r="F11" s="26">
        <f t="shared" ref="F11:F14" si="0">E11/1.2</f>
        <v>0</v>
      </c>
      <c r="G11" s="12" t="str">
        <f>IF(C11,LOOKUP(IF(YEAR(D11)=YEAR(C11),$C$19,$C$17),{0,0.6;50001,0.7;90001,0.8}),"")</f>
        <v/>
      </c>
      <c r="H11" s="70" t="e">
        <f t="shared" ref="H11:H14" si="1">F11*G11</f>
        <v>#VALUE!</v>
      </c>
    </row>
    <row r="12" spans="1:8" x14ac:dyDescent="0.3">
      <c r="A12" s="58"/>
      <c r="B12" s="5"/>
      <c r="C12" s="6"/>
      <c r="D12" s="6"/>
      <c r="E12" s="26"/>
      <c r="F12" s="26">
        <f t="shared" si="0"/>
        <v>0</v>
      </c>
      <c r="G12" s="12" t="str">
        <f>IF(C12,LOOKUP(IF(YEAR(D12)=YEAR(C12),$C$19,$C$17),{0,0.6;50001,0.7;90001,0.8}),"")</f>
        <v/>
      </c>
      <c r="H12" s="70" t="e">
        <f t="shared" si="1"/>
        <v>#VALUE!</v>
      </c>
    </row>
    <row r="13" spans="1:8" x14ac:dyDescent="0.3">
      <c r="A13" s="58"/>
      <c r="B13" s="5"/>
      <c r="C13" s="6"/>
      <c r="D13" s="6"/>
      <c r="E13" s="26"/>
      <c r="F13" s="26">
        <f t="shared" si="0"/>
        <v>0</v>
      </c>
      <c r="G13" s="12" t="str">
        <f>IF(C13,LOOKUP(IF(YEAR(D13)=YEAR(C13),$C$19,$C$17),{0,0.6;50001,0.7;90001,0.8}),"")</f>
        <v/>
      </c>
      <c r="H13" s="70" t="e">
        <f t="shared" si="1"/>
        <v>#VALUE!</v>
      </c>
    </row>
    <row r="14" spans="1:8" x14ac:dyDescent="0.3">
      <c r="A14" s="59"/>
      <c r="B14" s="14"/>
      <c r="C14" s="15"/>
      <c r="D14" s="15"/>
      <c r="E14" s="27"/>
      <c r="F14" s="26">
        <f t="shared" si="0"/>
        <v>0</v>
      </c>
      <c r="G14" s="12"/>
      <c r="H14" s="70">
        <f t="shared" si="1"/>
        <v>0</v>
      </c>
    </row>
    <row r="15" spans="1:8" ht="26.4" customHeight="1" thickBot="1" x14ac:dyDescent="0.35">
      <c r="A15" s="72" t="s">
        <v>8</v>
      </c>
      <c r="B15" s="73"/>
      <c r="C15" s="73"/>
      <c r="D15" s="73"/>
      <c r="E15" s="73"/>
      <c r="F15" s="67">
        <f>SUM(F10:F14)</f>
        <v>0</v>
      </c>
      <c r="G15" s="68"/>
      <c r="H15" s="69"/>
    </row>
    <row r="16" spans="1:8" ht="14.4" customHeight="1" x14ac:dyDescent="0.3">
      <c r="A16" s="21"/>
      <c r="B16" s="21"/>
      <c r="C16" s="21"/>
      <c r="D16" s="21"/>
      <c r="E16" s="21"/>
      <c r="F16" s="22"/>
      <c r="G16" s="23"/>
      <c r="H16" s="23"/>
    </row>
    <row r="17" spans="1:8" ht="20.399999999999999" customHeight="1" x14ac:dyDescent="0.3">
      <c r="A17" s="50" t="s">
        <v>17</v>
      </c>
      <c r="B17" s="51"/>
      <c r="C17" s="20"/>
      <c r="D17" s="21"/>
      <c r="E17" s="21"/>
      <c r="F17" s="22"/>
      <c r="G17" s="23"/>
      <c r="H17" s="23"/>
    </row>
    <row r="18" spans="1:8" ht="14.4" customHeight="1" x14ac:dyDescent="0.3">
      <c r="A18" s="2"/>
      <c r="B18" s="17"/>
      <c r="C18" s="18"/>
      <c r="D18" s="21"/>
      <c r="E18" s="21"/>
      <c r="F18" s="22"/>
      <c r="G18" s="23"/>
      <c r="H18" s="23"/>
    </row>
    <row r="19" spans="1:8" ht="20.399999999999999" customHeight="1" x14ac:dyDescent="0.3">
      <c r="A19" s="47" t="s">
        <v>24</v>
      </c>
      <c r="B19" s="47"/>
      <c r="C19" s="20"/>
      <c r="D19" s="21"/>
      <c r="E19" s="21"/>
      <c r="F19" s="22"/>
      <c r="G19" s="23"/>
      <c r="H19" s="23"/>
    </row>
    <row r="20" spans="1:8" ht="14.4" customHeight="1" x14ac:dyDescent="0.3">
      <c r="C20" s="3"/>
      <c r="D20" s="21"/>
      <c r="E20" s="21"/>
      <c r="F20" s="22"/>
      <c r="G20" s="23"/>
      <c r="H20" s="23"/>
    </row>
    <row r="21" spans="1:8" ht="14.4" customHeight="1" x14ac:dyDescent="0.3">
      <c r="A21" s="21"/>
      <c r="B21" s="21"/>
      <c r="C21" s="21"/>
      <c r="D21" s="21"/>
      <c r="E21" s="21"/>
      <c r="F21" s="22"/>
      <c r="G21" s="23"/>
      <c r="H21" s="23"/>
    </row>
    <row r="22" spans="1:8" ht="14.4" customHeight="1" x14ac:dyDescent="0.3">
      <c r="A22" s="21"/>
      <c r="B22" s="21"/>
      <c r="C22" s="21"/>
      <c r="D22" s="21"/>
      <c r="E22" s="21"/>
      <c r="F22" s="22"/>
      <c r="G22" s="23"/>
      <c r="H22" s="23"/>
    </row>
    <row r="23" spans="1:8" ht="14.4" customHeight="1" x14ac:dyDescent="0.3">
      <c r="A23" s="21"/>
      <c r="B23" s="21"/>
      <c r="C23" s="21"/>
      <c r="D23" s="21"/>
      <c r="E23" s="21"/>
      <c r="F23" s="22"/>
      <c r="G23" s="23"/>
      <c r="H23" s="23"/>
    </row>
    <row r="24" spans="1:8" ht="18" customHeight="1" x14ac:dyDescent="0.3">
      <c r="A24" s="46" t="s">
        <v>10</v>
      </c>
      <c r="B24" s="46"/>
      <c r="C24" s="46"/>
      <c r="D24" s="46"/>
      <c r="E24" s="46"/>
      <c r="F24" s="46"/>
      <c r="G24" s="46"/>
      <c r="H24" s="46"/>
    </row>
    <row r="25" spans="1:8" ht="43.2" customHeight="1" x14ac:dyDescent="0.3">
      <c r="A25" s="10" t="s">
        <v>0</v>
      </c>
      <c r="B25" s="11" t="s">
        <v>15</v>
      </c>
      <c r="C25" s="11" t="s">
        <v>12</v>
      </c>
      <c r="D25" s="11" t="s">
        <v>1</v>
      </c>
      <c r="E25" s="11" t="s">
        <v>14</v>
      </c>
      <c r="F25" s="10" t="s">
        <v>3</v>
      </c>
      <c r="G25" s="10" t="s">
        <v>4</v>
      </c>
      <c r="H25" s="11" t="s">
        <v>7</v>
      </c>
    </row>
    <row r="26" spans="1:8" ht="14.4" customHeight="1" x14ac:dyDescent="0.3">
      <c r="A26" s="31">
        <v>91</v>
      </c>
      <c r="B26" s="5" t="s">
        <v>13</v>
      </c>
      <c r="C26" s="5">
        <v>1</v>
      </c>
      <c r="D26" s="33"/>
      <c r="E26" s="29"/>
      <c r="F26" s="7"/>
      <c r="G26" s="7"/>
      <c r="H26" s="7"/>
    </row>
    <row r="27" spans="1:8" ht="14.4" customHeight="1" x14ac:dyDescent="0.3">
      <c r="A27" s="31"/>
      <c r="B27" s="5"/>
      <c r="C27" s="5"/>
      <c r="D27" s="33"/>
      <c r="E27" s="29"/>
      <c r="F27" s="7"/>
      <c r="G27" s="7"/>
      <c r="H27" s="7"/>
    </row>
    <row r="28" spans="1:8" ht="14.4" customHeight="1" x14ac:dyDescent="0.3">
      <c r="A28" s="31"/>
      <c r="B28" s="5"/>
      <c r="C28" s="5"/>
      <c r="D28" s="33"/>
      <c r="E28" s="29"/>
      <c r="F28" s="7"/>
      <c r="G28" s="7"/>
      <c r="H28" s="7"/>
    </row>
    <row r="29" spans="1:8" ht="14.4" customHeight="1" x14ac:dyDescent="0.3">
      <c r="A29" s="31"/>
      <c r="B29" s="5"/>
      <c r="C29" s="5"/>
      <c r="D29" s="33"/>
      <c r="E29" s="29"/>
      <c r="F29" s="7"/>
      <c r="G29" s="7"/>
      <c r="H29" s="7"/>
    </row>
    <row r="30" spans="1:8" ht="14.4" customHeight="1" thickBot="1" x14ac:dyDescent="0.35">
      <c r="A30" s="32"/>
      <c r="B30" s="14"/>
      <c r="C30" s="14"/>
      <c r="D30" s="34"/>
      <c r="E30" s="30"/>
      <c r="F30" s="13"/>
      <c r="G30" s="13"/>
      <c r="H30" s="13"/>
    </row>
    <row r="31" spans="1:8" ht="26.4" customHeight="1" thickBot="1" x14ac:dyDescent="0.35">
      <c r="A31" s="54" t="s">
        <v>8</v>
      </c>
      <c r="B31" s="55"/>
      <c r="C31" s="55"/>
      <c r="D31" s="55"/>
      <c r="E31" s="55"/>
      <c r="F31" s="16">
        <f>SUM(F26:F30)</f>
        <v>0</v>
      </c>
      <c r="G31" s="56"/>
      <c r="H31" s="57"/>
    </row>
    <row r="32" spans="1:8" ht="14.4" customHeight="1" x14ac:dyDescent="0.3">
      <c r="A32" s="21"/>
      <c r="B32" s="21"/>
      <c r="C32" s="21"/>
      <c r="D32" s="21"/>
      <c r="E32" s="21"/>
      <c r="F32" s="22"/>
      <c r="G32" s="23"/>
      <c r="H32" s="23"/>
    </row>
    <row r="33" spans="1:8" ht="14.4" customHeight="1" x14ac:dyDescent="0.3">
      <c r="A33" s="21"/>
      <c r="B33" s="21"/>
      <c r="C33" s="21"/>
      <c r="D33" s="21"/>
      <c r="E33" s="21"/>
      <c r="F33" s="22"/>
      <c r="G33" s="23"/>
      <c r="H33" s="23"/>
    </row>
    <row r="34" spans="1:8" ht="14.4" customHeight="1" x14ac:dyDescent="0.3">
      <c r="C34" s="3"/>
      <c r="D34" s="3"/>
      <c r="E34" s="4"/>
      <c r="F34" s="4"/>
      <c r="G34" s="4"/>
      <c r="H34" s="4"/>
    </row>
    <row r="35" spans="1:8" ht="21" customHeight="1" x14ac:dyDescent="0.3">
      <c r="D35" s="3"/>
      <c r="E35" s="4"/>
      <c r="F35" s="4"/>
      <c r="G35" s="4"/>
      <c r="H35" s="4"/>
    </row>
    <row r="36" spans="1:8" x14ac:dyDescent="0.3">
      <c r="D36" s="3"/>
      <c r="E36" s="4"/>
      <c r="F36" s="4"/>
      <c r="G36" s="4"/>
      <c r="H36" s="4"/>
    </row>
    <row r="37" spans="1:8" ht="21" customHeight="1" x14ac:dyDescent="0.3">
      <c r="D37" s="3"/>
      <c r="E37" s="4"/>
      <c r="F37" s="4"/>
      <c r="G37" s="4"/>
      <c r="H37" s="4"/>
    </row>
    <row r="38" spans="1:8" x14ac:dyDescent="0.3">
      <c r="D38" s="3"/>
      <c r="E38" s="4"/>
      <c r="F38" s="4"/>
      <c r="G38" s="4"/>
      <c r="H38" s="4"/>
    </row>
    <row r="39" spans="1:8" ht="21" customHeight="1" x14ac:dyDescent="0.3">
      <c r="D39" s="3"/>
      <c r="E39" s="4"/>
      <c r="F39" s="4"/>
      <c r="G39" s="4"/>
      <c r="H39" s="4"/>
    </row>
    <row r="40" spans="1:8" x14ac:dyDescent="0.3">
      <c r="D40" s="3"/>
      <c r="E40" s="4"/>
      <c r="F40" s="4"/>
      <c r="G40" s="4"/>
      <c r="H40" s="4"/>
    </row>
    <row r="41" spans="1:8" x14ac:dyDescent="0.3">
      <c r="E41" s="4"/>
      <c r="F41" s="4"/>
      <c r="G41" s="4"/>
      <c r="H41" s="4"/>
    </row>
    <row r="42" spans="1:8" x14ac:dyDescent="0.3">
      <c r="E42" s="4"/>
      <c r="F42" s="4"/>
      <c r="G42" s="4"/>
      <c r="H42" s="4"/>
    </row>
    <row r="43" spans="1:8" x14ac:dyDescent="0.3">
      <c r="E43" s="4"/>
      <c r="F43" s="4"/>
      <c r="G43" s="4"/>
      <c r="H43" s="4"/>
    </row>
  </sheetData>
  <mergeCells count="10">
    <mergeCell ref="A19:B19"/>
    <mergeCell ref="A24:H24"/>
    <mergeCell ref="A31:E31"/>
    <mergeCell ref="G31:H31"/>
    <mergeCell ref="A1:H1"/>
    <mergeCell ref="D4:E4"/>
    <mergeCell ref="F4:G4"/>
    <mergeCell ref="A8:H8"/>
    <mergeCell ref="A15:E15"/>
    <mergeCell ref="A17:B17"/>
  </mergeCells>
  <pageMargins left="0.7" right="0.7" top="0.75" bottom="0.75" header="0.3" footer="0.3"/>
  <pageSetup paperSize="9" scale="62" fitToHeight="0" orientation="landscape" r:id="rId1"/>
  <tableParts count="1">
    <tablePart r:id="rId2"/>
  </tablePart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7EEAA3-BA59-407C-92B6-192B2E6D9F44}">
  <sheetPr>
    <pageSetUpPr fitToPage="1"/>
  </sheetPr>
  <dimension ref="A1:H43"/>
  <sheetViews>
    <sheetView zoomScale="90" zoomScaleNormal="90" workbookViewId="0">
      <selection activeCell="L19" sqref="L19"/>
    </sheetView>
  </sheetViews>
  <sheetFormatPr baseColWidth="10" defaultRowHeight="14.4" x14ac:dyDescent="0.3"/>
  <cols>
    <col min="1" max="1" width="5.109375" style="1" customWidth="1"/>
    <col min="2" max="2" width="26.5546875" customWidth="1"/>
    <col min="3" max="6" width="12.77734375" customWidth="1"/>
    <col min="7" max="7" width="10.77734375" customWidth="1"/>
    <col min="8" max="8" width="13.5546875" customWidth="1"/>
  </cols>
  <sheetData>
    <row r="1" spans="1:8" ht="26.4" thickBot="1" x14ac:dyDescent="0.55000000000000004">
      <c r="A1" s="43" t="s">
        <v>36</v>
      </c>
      <c r="B1" s="44"/>
      <c r="C1" s="44"/>
      <c r="D1" s="44"/>
      <c r="E1" s="44"/>
      <c r="F1" s="44"/>
      <c r="G1" s="44"/>
      <c r="H1" s="45"/>
    </row>
    <row r="2" spans="1:8" x14ac:dyDescent="0.3">
      <c r="C2" s="37" t="s">
        <v>20</v>
      </c>
      <c r="D2" s="36">
        <v>46054</v>
      </c>
      <c r="E2" s="1" t="s">
        <v>23</v>
      </c>
      <c r="F2" s="36">
        <v>46081</v>
      </c>
      <c r="G2" s="37"/>
      <c r="H2" s="36"/>
    </row>
    <row r="4" spans="1:8" ht="18" x14ac:dyDescent="0.35">
      <c r="A4" s="25" t="s">
        <v>21</v>
      </c>
      <c r="C4" s="24"/>
      <c r="D4" s="52" t="s">
        <v>16</v>
      </c>
      <c r="E4" s="52"/>
      <c r="F4" s="53">
        <v>44623</v>
      </c>
      <c r="G4" s="53"/>
    </row>
    <row r="5" spans="1:8" ht="14.4" customHeight="1" x14ac:dyDescent="0.35">
      <c r="A5" s="25"/>
      <c r="C5" s="24"/>
    </row>
    <row r="6" spans="1:8" ht="14.4" customHeight="1" x14ac:dyDescent="0.35">
      <c r="A6" s="25"/>
      <c r="C6" s="24"/>
    </row>
    <row r="7" spans="1:8" x14ac:dyDescent="0.3">
      <c r="A7" s="8"/>
      <c r="C7" s="9"/>
    </row>
    <row r="8" spans="1:8" ht="18" x14ac:dyDescent="0.3">
      <c r="A8" s="46" t="s">
        <v>9</v>
      </c>
      <c r="B8" s="46"/>
      <c r="C8" s="46"/>
      <c r="D8" s="46"/>
      <c r="E8" s="46"/>
      <c r="F8" s="46"/>
      <c r="G8" s="46"/>
      <c r="H8" s="46"/>
    </row>
    <row r="9" spans="1:8" s="2" customFormat="1" ht="43.2" x14ac:dyDescent="0.3">
      <c r="A9" s="61" t="s">
        <v>0</v>
      </c>
      <c r="B9" s="62" t="s">
        <v>6</v>
      </c>
      <c r="C9" s="62" t="s">
        <v>11</v>
      </c>
      <c r="D9" s="62" t="s">
        <v>1</v>
      </c>
      <c r="E9" s="63" t="s">
        <v>2</v>
      </c>
      <c r="F9" s="63" t="s">
        <v>3</v>
      </c>
      <c r="G9" s="62" t="s">
        <v>22</v>
      </c>
      <c r="H9" s="64" t="s">
        <v>5</v>
      </c>
    </row>
    <row r="10" spans="1:8" x14ac:dyDescent="0.3">
      <c r="A10" s="58"/>
      <c r="B10" s="5"/>
      <c r="C10" s="6"/>
      <c r="D10" s="6"/>
      <c r="E10" s="26"/>
      <c r="F10" s="26">
        <f>E10/1.2</f>
        <v>0</v>
      </c>
      <c r="G10" s="12" t="str">
        <f>IF(C10,LOOKUP(IF(YEAR(D10)=YEAR(C10),$C$19,$C$17),{0,0.6;50001,0.7;90001,0.8}),"")</f>
        <v/>
      </c>
      <c r="H10" s="70" t="e">
        <f>F10*G10</f>
        <v>#VALUE!</v>
      </c>
    </row>
    <row r="11" spans="1:8" x14ac:dyDescent="0.3">
      <c r="A11" s="58"/>
      <c r="B11" s="5"/>
      <c r="C11" s="6"/>
      <c r="D11" s="6"/>
      <c r="E11" s="26"/>
      <c r="F11" s="26">
        <f t="shared" ref="F11:F14" si="0">E11/1.2</f>
        <v>0</v>
      </c>
      <c r="G11" s="12" t="str">
        <f>IF(C11,LOOKUP(IF(YEAR(D11)=YEAR(C11),$C$19,$C$17),{0,0.6;50001,0.7;90001,0.8}),"")</f>
        <v/>
      </c>
      <c r="H11" s="70" t="e">
        <f t="shared" ref="H11:H14" si="1">F11*G11</f>
        <v>#VALUE!</v>
      </c>
    </row>
    <row r="12" spans="1:8" x14ac:dyDescent="0.3">
      <c r="A12" s="58"/>
      <c r="B12" s="5"/>
      <c r="C12" s="6"/>
      <c r="D12" s="6"/>
      <c r="E12" s="26"/>
      <c r="F12" s="26">
        <f t="shared" si="0"/>
        <v>0</v>
      </c>
      <c r="G12" s="12" t="str">
        <f>IF(C12,LOOKUP(IF(YEAR(D12)=YEAR(C12),$C$19,$C$17),{0,0.6;50001,0.7;90001,0.8}),"")</f>
        <v/>
      </c>
      <c r="H12" s="70" t="e">
        <f t="shared" si="1"/>
        <v>#VALUE!</v>
      </c>
    </row>
    <row r="13" spans="1:8" x14ac:dyDescent="0.3">
      <c r="A13" s="58"/>
      <c r="B13" s="5"/>
      <c r="C13" s="6"/>
      <c r="D13" s="6"/>
      <c r="E13" s="26"/>
      <c r="F13" s="26">
        <f t="shared" si="0"/>
        <v>0</v>
      </c>
      <c r="G13" s="12" t="str">
        <f>IF(C13,LOOKUP(IF(YEAR(D13)=YEAR(C13),$C$19,$C$17),{0,0.6;50001,0.7;90001,0.8}),"")</f>
        <v/>
      </c>
      <c r="H13" s="70" t="e">
        <f t="shared" si="1"/>
        <v>#VALUE!</v>
      </c>
    </row>
    <row r="14" spans="1:8" x14ac:dyDescent="0.3">
      <c r="A14" s="59"/>
      <c r="B14" s="14"/>
      <c r="C14" s="15"/>
      <c r="D14" s="15"/>
      <c r="E14" s="27"/>
      <c r="F14" s="26">
        <f t="shared" si="0"/>
        <v>0</v>
      </c>
      <c r="G14" s="12"/>
      <c r="H14" s="70">
        <f t="shared" si="1"/>
        <v>0</v>
      </c>
    </row>
    <row r="15" spans="1:8" ht="26.4" customHeight="1" thickBot="1" x14ac:dyDescent="0.35">
      <c r="A15" s="72" t="s">
        <v>8</v>
      </c>
      <c r="B15" s="73"/>
      <c r="C15" s="73"/>
      <c r="D15" s="73"/>
      <c r="E15" s="73"/>
      <c r="F15" s="67">
        <f>SUM(F10:F14)</f>
        <v>0</v>
      </c>
      <c r="G15" s="68"/>
      <c r="H15" s="69"/>
    </row>
    <row r="16" spans="1:8" ht="14.4" customHeight="1" x14ac:dyDescent="0.3">
      <c r="A16" s="21"/>
      <c r="B16" s="21"/>
      <c r="C16" s="21"/>
      <c r="D16" s="21"/>
      <c r="E16" s="21"/>
      <c r="F16" s="22"/>
      <c r="G16" s="23"/>
      <c r="H16" s="23"/>
    </row>
    <row r="17" spans="1:8" ht="20.399999999999999" customHeight="1" x14ac:dyDescent="0.3">
      <c r="A17" s="50" t="s">
        <v>17</v>
      </c>
      <c r="B17" s="51"/>
      <c r="C17" s="20"/>
      <c r="D17" s="21"/>
      <c r="E17" s="21"/>
      <c r="F17" s="22"/>
      <c r="G17" s="23"/>
      <c r="H17" s="23"/>
    </row>
    <row r="18" spans="1:8" ht="14.4" customHeight="1" x14ac:dyDescent="0.3">
      <c r="A18" s="2"/>
      <c r="B18" s="17"/>
      <c r="C18" s="18"/>
      <c r="D18" s="21"/>
      <c r="E18" s="21"/>
      <c r="F18" s="22"/>
      <c r="G18" s="23"/>
      <c r="H18" s="23"/>
    </row>
    <row r="19" spans="1:8" ht="20.399999999999999" customHeight="1" x14ac:dyDescent="0.3">
      <c r="A19" s="47" t="s">
        <v>24</v>
      </c>
      <c r="B19" s="47"/>
      <c r="C19" s="20"/>
      <c r="D19" s="21"/>
      <c r="E19" s="21"/>
      <c r="F19" s="22"/>
      <c r="G19" s="23"/>
      <c r="H19" s="23"/>
    </row>
    <row r="20" spans="1:8" ht="14.4" customHeight="1" x14ac:dyDescent="0.3">
      <c r="C20" s="3"/>
      <c r="D20" s="21"/>
      <c r="E20" s="21"/>
      <c r="F20" s="22"/>
      <c r="G20" s="23"/>
      <c r="H20" s="23"/>
    </row>
    <row r="21" spans="1:8" ht="14.4" customHeight="1" x14ac:dyDescent="0.3">
      <c r="A21" s="21"/>
      <c r="B21" s="21"/>
      <c r="C21" s="21"/>
      <c r="D21" s="21"/>
      <c r="E21" s="21"/>
      <c r="F21" s="22"/>
      <c r="G21" s="23"/>
      <c r="H21" s="23"/>
    </row>
    <row r="22" spans="1:8" ht="14.4" customHeight="1" x14ac:dyDescent="0.3">
      <c r="A22" s="21"/>
      <c r="B22" s="21"/>
      <c r="C22" s="21"/>
      <c r="D22" s="21"/>
      <c r="E22" s="21"/>
      <c r="F22" s="22"/>
      <c r="G22" s="23"/>
      <c r="H22" s="23"/>
    </row>
    <row r="23" spans="1:8" ht="14.4" customHeight="1" x14ac:dyDescent="0.3">
      <c r="A23" s="21"/>
      <c r="B23" s="21"/>
      <c r="C23" s="21"/>
      <c r="D23" s="21"/>
      <c r="E23" s="21"/>
      <c r="F23" s="22"/>
      <c r="G23" s="23"/>
      <c r="H23" s="23"/>
    </row>
    <row r="24" spans="1:8" ht="18" customHeight="1" x14ac:dyDescent="0.3">
      <c r="A24" s="46" t="s">
        <v>10</v>
      </c>
      <c r="B24" s="46"/>
      <c r="C24" s="46"/>
      <c r="D24" s="46"/>
      <c r="E24" s="46"/>
      <c r="F24" s="46"/>
      <c r="G24" s="46"/>
      <c r="H24" s="46"/>
    </row>
    <row r="25" spans="1:8" ht="43.2" customHeight="1" x14ac:dyDescent="0.3">
      <c r="A25" s="10" t="s">
        <v>0</v>
      </c>
      <c r="B25" s="11" t="s">
        <v>15</v>
      </c>
      <c r="C25" s="11" t="s">
        <v>12</v>
      </c>
      <c r="D25" s="11" t="s">
        <v>1</v>
      </c>
      <c r="E25" s="11" t="s">
        <v>14</v>
      </c>
      <c r="F25" s="10" t="s">
        <v>3</v>
      </c>
      <c r="G25" s="10" t="s">
        <v>4</v>
      </c>
      <c r="H25" s="11" t="s">
        <v>7</v>
      </c>
    </row>
    <row r="26" spans="1:8" ht="14.4" customHeight="1" x14ac:dyDescent="0.3">
      <c r="A26" s="31">
        <v>91</v>
      </c>
      <c r="B26" s="5" t="s">
        <v>13</v>
      </c>
      <c r="C26" s="5">
        <v>1</v>
      </c>
      <c r="D26" s="33"/>
      <c r="E26" s="29"/>
      <c r="F26" s="7"/>
      <c r="G26" s="7"/>
      <c r="H26" s="7"/>
    </row>
    <row r="27" spans="1:8" ht="14.4" customHeight="1" x14ac:dyDescent="0.3">
      <c r="A27" s="31"/>
      <c r="B27" s="5"/>
      <c r="C27" s="5"/>
      <c r="D27" s="33"/>
      <c r="E27" s="29"/>
      <c r="F27" s="7"/>
      <c r="G27" s="7"/>
      <c r="H27" s="7"/>
    </row>
    <row r="28" spans="1:8" ht="14.4" customHeight="1" x14ac:dyDescent="0.3">
      <c r="A28" s="31"/>
      <c r="B28" s="5"/>
      <c r="C28" s="5"/>
      <c r="D28" s="33"/>
      <c r="E28" s="29"/>
      <c r="F28" s="7"/>
      <c r="G28" s="7"/>
      <c r="H28" s="7"/>
    </row>
    <row r="29" spans="1:8" ht="14.4" customHeight="1" x14ac:dyDescent="0.3">
      <c r="A29" s="31"/>
      <c r="B29" s="5"/>
      <c r="C29" s="5"/>
      <c r="D29" s="33"/>
      <c r="E29" s="29"/>
      <c r="F29" s="7"/>
      <c r="G29" s="7"/>
      <c r="H29" s="7"/>
    </row>
    <row r="30" spans="1:8" ht="14.4" customHeight="1" thickBot="1" x14ac:dyDescent="0.35">
      <c r="A30" s="32"/>
      <c r="B30" s="14"/>
      <c r="C30" s="14"/>
      <c r="D30" s="34"/>
      <c r="E30" s="30"/>
      <c r="F30" s="13"/>
      <c r="G30" s="13"/>
      <c r="H30" s="13"/>
    </row>
    <row r="31" spans="1:8" ht="26.4" customHeight="1" thickBot="1" x14ac:dyDescent="0.35">
      <c r="A31" s="54" t="s">
        <v>8</v>
      </c>
      <c r="B31" s="55"/>
      <c r="C31" s="55"/>
      <c r="D31" s="55"/>
      <c r="E31" s="55"/>
      <c r="F31" s="16">
        <f>SUM(F26:F30)</f>
        <v>0</v>
      </c>
      <c r="G31" s="56"/>
      <c r="H31" s="57"/>
    </row>
    <row r="32" spans="1:8" ht="14.4" customHeight="1" x14ac:dyDescent="0.3">
      <c r="A32" s="21"/>
      <c r="B32" s="21"/>
      <c r="C32" s="21"/>
      <c r="D32" s="21"/>
      <c r="E32" s="21"/>
      <c r="F32" s="22"/>
      <c r="G32" s="23"/>
      <c r="H32" s="23"/>
    </row>
    <row r="33" spans="1:8" ht="14.4" customHeight="1" x14ac:dyDescent="0.3">
      <c r="A33" s="21"/>
      <c r="B33" s="21"/>
      <c r="C33" s="21"/>
      <c r="D33" s="21"/>
      <c r="E33" s="21"/>
      <c r="F33" s="22"/>
      <c r="G33" s="23"/>
      <c r="H33" s="23"/>
    </row>
    <row r="34" spans="1:8" ht="14.4" customHeight="1" x14ac:dyDescent="0.3">
      <c r="C34" s="3"/>
      <c r="D34" s="3"/>
      <c r="E34" s="4"/>
      <c r="F34" s="4"/>
      <c r="G34" s="4"/>
      <c r="H34" s="4"/>
    </row>
    <row r="35" spans="1:8" ht="21" customHeight="1" x14ac:dyDescent="0.3">
      <c r="D35" s="3"/>
      <c r="E35" s="4"/>
      <c r="F35" s="4"/>
      <c r="G35" s="4"/>
      <c r="H35" s="4"/>
    </row>
    <row r="36" spans="1:8" x14ac:dyDescent="0.3">
      <c r="D36" s="3"/>
      <c r="E36" s="4"/>
      <c r="F36" s="4"/>
      <c r="G36" s="4"/>
      <c r="H36" s="4"/>
    </row>
    <row r="37" spans="1:8" ht="21" customHeight="1" x14ac:dyDescent="0.3">
      <c r="D37" s="3"/>
      <c r="E37" s="4"/>
      <c r="F37" s="4"/>
      <c r="G37" s="4"/>
      <c r="H37" s="4"/>
    </row>
    <row r="38" spans="1:8" x14ac:dyDescent="0.3">
      <c r="D38" s="3"/>
      <c r="E38" s="4"/>
      <c r="F38" s="4"/>
      <c r="G38" s="4"/>
      <c r="H38" s="4"/>
    </row>
    <row r="39" spans="1:8" ht="21" customHeight="1" x14ac:dyDescent="0.3">
      <c r="D39" s="3"/>
      <c r="E39" s="4"/>
      <c r="F39" s="4"/>
      <c r="G39" s="4"/>
      <c r="H39" s="4"/>
    </row>
    <row r="40" spans="1:8" x14ac:dyDescent="0.3">
      <c r="D40" s="3"/>
      <c r="E40" s="4"/>
      <c r="F40" s="4"/>
      <c r="G40" s="4"/>
      <c r="H40" s="4"/>
    </row>
    <row r="41" spans="1:8" x14ac:dyDescent="0.3">
      <c r="E41" s="4"/>
      <c r="F41" s="4"/>
      <c r="G41" s="4"/>
      <c r="H41" s="4"/>
    </row>
    <row r="42" spans="1:8" x14ac:dyDescent="0.3">
      <c r="E42" s="4"/>
      <c r="F42" s="4"/>
      <c r="G42" s="4"/>
      <c r="H42" s="4"/>
    </row>
    <row r="43" spans="1:8" x14ac:dyDescent="0.3">
      <c r="E43" s="4"/>
      <c r="F43" s="4"/>
      <c r="G43" s="4"/>
      <c r="H43" s="4"/>
    </row>
  </sheetData>
  <mergeCells count="10">
    <mergeCell ref="A19:B19"/>
    <mergeCell ref="A24:H24"/>
    <mergeCell ref="A31:E31"/>
    <mergeCell ref="G31:H31"/>
    <mergeCell ref="A1:H1"/>
    <mergeCell ref="D4:E4"/>
    <mergeCell ref="F4:G4"/>
    <mergeCell ref="A8:H8"/>
    <mergeCell ref="A15:E15"/>
    <mergeCell ref="A17:B17"/>
  </mergeCells>
  <pageMargins left="0.7" right="0.7" top="0.75" bottom="0.75" header="0.3" footer="0.3"/>
  <pageSetup paperSize="9" scale="62" fitToHeight="0" orientation="landscape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6BF6E35-0EDB-4400-BC34-D992D4F3C41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4</vt:i4>
      </vt:variant>
    </vt:vector>
  </HeadingPairs>
  <TitlesOfParts>
    <vt:vector size="18" baseType="lpstr">
      <vt:lpstr>Requête1</vt:lpstr>
      <vt:lpstr>Report N-1</vt:lpstr>
      <vt:lpstr>MOIS 1</vt:lpstr>
      <vt:lpstr>MOIS 2</vt:lpstr>
      <vt:lpstr>MOIS 3</vt:lpstr>
      <vt:lpstr>MOIS 4</vt:lpstr>
      <vt:lpstr>MOIS 5</vt:lpstr>
      <vt:lpstr>MOIS 6</vt:lpstr>
      <vt:lpstr>MOIS 7</vt:lpstr>
      <vt:lpstr>MOIS 8</vt:lpstr>
      <vt:lpstr>MOIS 9</vt:lpstr>
      <vt:lpstr>MOIS 10</vt:lpstr>
      <vt:lpstr>MOIS 11</vt:lpstr>
      <vt:lpstr>MOIS 12</vt:lpstr>
      <vt:lpstr>DateEntree</vt:lpstr>
      <vt:lpstr>DebPer</vt:lpstr>
      <vt:lpstr>FinPer</vt:lpstr>
      <vt:lpstr>ReportPrec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Elodie GALLERAND</dc:creator>
  <cp:lastModifiedBy>Damaste .</cp:lastModifiedBy>
  <cp:lastPrinted>2025-10-26T23:32:14Z</cp:lastPrinted>
  <dcterms:created xsi:type="dcterms:W3CDTF">2025-10-26T20:51:11Z</dcterms:created>
  <dcterms:modified xsi:type="dcterms:W3CDTF">2025-10-29T16:34:15Z</dcterms:modified>
</cp:coreProperties>
</file>