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8_{E74A9372-A818-4FC3-8AD9-E2F8611F18BF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DATA" sheetId="1" r:id="rId1"/>
    <sheet name="Analyse par rayon - Marque nati" sheetId="2" r:id="rId2"/>
    <sheet name="Liste déroulante" sheetId="3" state="hidden" r:id="rId3"/>
  </sheets>
  <definedNames>
    <definedName name="_Rayon">'Analyse par rayon - Marque nati'!$B$1</definedName>
    <definedName name="DonnéesExternes_1" localSheetId="1" hidden="1">'Analyse par rayon - Marque nati'!$A$7:$H$16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6" i="1" l="1"/>
  <c r="F25" i="1"/>
  <c r="F24" i="1"/>
  <c r="F23" i="1"/>
  <c r="F22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48B6B18-4126-4105-BC02-EBE45BC7714E}" keepAlive="1" name="Requête - Rayon" description="Connexion à la requête « Rayon » dans le classeur." type="5" refreshedVersion="0" background="1">
    <dbPr connection="Provider=Microsoft.Mashup.OleDb.1;Data Source=$Workbook$;Location=Rayon;Extended Properties=&quot;&quot;" command="SELECT * FROM [Rayon]"/>
  </connection>
  <connection id="2" xr16:uid="{74722EE8-4376-48C8-ADB7-5A7293ED3271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<sst xmlns="http://schemas.openxmlformats.org/spreadsheetml/2006/main" count="220" uniqueCount="74">
  <si>
    <t>CATEGORIE</t>
  </si>
  <si>
    <t>RAYON</t>
  </si>
  <si>
    <t>TYPE DE MARQUE</t>
  </si>
  <si>
    <t>MARQUE</t>
  </si>
  <si>
    <t>LIBELLE PRODUIT</t>
  </si>
  <si>
    <t>CODE BARRE</t>
  </si>
  <si>
    <t>Unités vendues</t>
  </si>
  <si>
    <t>Chiffre d'affaires</t>
  </si>
  <si>
    <t>EPICERIE</t>
  </si>
  <si>
    <t>CHIPS</t>
  </si>
  <si>
    <t>NATIONALE</t>
  </si>
  <si>
    <t>LAYS</t>
  </si>
  <si>
    <t>CHIPS POULET</t>
  </si>
  <si>
    <t>CHIPS BARBECUE</t>
  </si>
  <si>
    <t xml:space="preserve">LAYS </t>
  </si>
  <si>
    <t>CHIPS NATURE</t>
  </si>
  <si>
    <t>PRINGLES</t>
  </si>
  <si>
    <t>TUILE CHIPS BARBECUE</t>
  </si>
  <si>
    <t>TUILE CHIPS VINAIGRE</t>
  </si>
  <si>
    <t>TUILE CHIPS CHEDDAR</t>
  </si>
  <si>
    <t>TUILET CHIPS POULET</t>
  </si>
  <si>
    <t>CHIPS PAPRIKA</t>
  </si>
  <si>
    <t xml:space="preserve">TANOSHI </t>
  </si>
  <si>
    <t>CHIPS JAPON</t>
  </si>
  <si>
    <t>DISTRIBUTEUR</t>
  </si>
  <si>
    <t>CARREFOUR CLASSIC</t>
  </si>
  <si>
    <t>CACAHUETE BACON</t>
  </si>
  <si>
    <t>FECULENTS</t>
  </si>
  <si>
    <t>PANZANI</t>
  </si>
  <si>
    <t>PATES 500G</t>
  </si>
  <si>
    <t>RIGATONI 500G</t>
  </si>
  <si>
    <t>COQUILLETTES 800G</t>
  </si>
  <si>
    <t>FUSILLI 500G</t>
  </si>
  <si>
    <t>COQUILLETTES 500G</t>
  </si>
  <si>
    <t>PATES 300G</t>
  </si>
  <si>
    <t>SURGELES</t>
  </si>
  <si>
    <t>PLATS &amp; TARTES SURGELES</t>
  </si>
  <si>
    <t>MCCAIN</t>
  </si>
  <si>
    <t>ORIGINAL BUNS</t>
  </si>
  <si>
    <t>NACHO CHEESE</t>
  </si>
  <si>
    <t>SURGELES LEGUMES</t>
  </si>
  <si>
    <t>DISTRIBUTEURS</t>
  </si>
  <si>
    <t>CARREFOUR SELECTION</t>
  </si>
  <si>
    <t>POELEE LEGUMES</t>
  </si>
  <si>
    <t>POELEE PAYSANNE</t>
  </si>
  <si>
    <t>POELEE THAILANDAISE</t>
  </si>
  <si>
    <t>SURGELES POISSONS &amp; VIANDES</t>
  </si>
  <si>
    <t>EMBALLAGES MENAGERS &amp; ALIMENTAIRES</t>
  </si>
  <si>
    <t>PRODUITS DE BEAUTE ADULTE</t>
  </si>
  <si>
    <t>MAISON</t>
  </si>
  <si>
    <t>PETIT DEJEUNER &amp; TARTINABLES</t>
  </si>
  <si>
    <t>PARFUMERIE</t>
  </si>
  <si>
    <t>LAIT</t>
  </si>
  <si>
    <t>SUCRE DESSERT &amp; AIDE PATISSERIE</t>
  </si>
  <si>
    <t>BISCUITERIE</t>
  </si>
  <si>
    <t>EAUX</t>
  </si>
  <si>
    <t>FROMAGES</t>
  </si>
  <si>
    <t>JUS DE FRUITS LEGUMES</t>
  </si>
  <si>
    <t>BIERES &amp; CIDRES</t>
  </si>
  <si>
    <t>SIROPS &amp; CONCENTRES</t>
  </si>
  <si>
    <t>CHOCOLAT</t>
  </si>
  <si>
    <t>SOFT DRINKS</t>
  </si>
  <si>
    <t>GLACES</t>
  </si>
  <si>
    <t>PRODUITS SOLAIRES</t>
  </si>
  <si>
    <t>Rayon</t>
  </si>
  <si>
    <t>3038356802273</t>
  </si>
  <si>
    <t>3038359913259</t>
  </si>
  <si>
    <t>3038359911118</t>
  </si>
  <si>
    <t>3038359911248</t>
  </si>
  <si>
    <t>3038350013002</t>
  </si>
  <si>
    <t>1394323928323</t>
  </si>
  <si>
    <t>1594323932232</t>
  </si>
  <si>
    <t>4393123932232</t>
  </si>
  <si>
    <t>8327482789198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</si>
</sst>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0" xfId="0" applyAlignment="1">
      <alignment horizontal="left" indent="1"/>
    </xf>
    <xf numFmtId="1" fontId="0" fillId="0" borderId="0" xfId="0" applyNumberFormat="1" applyAlignment="1">
      <alignment horizontal="right" indent="1"/>
    </xf>
    <xf numFmtId="164" fontId="0" fillId="0" borderId="0" xfId="0" applyNumberFormat="1" applyAlignment="1">
      <alignment horizontal="right" indent="1"/>
    </xf>
    <xf numFmtId="0" fontId="0" fillId="0" borderId="3" xfId="0" applyBorder="1" applyAlignment="1">
      <alignment horizontal="left" indent="1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17">
    <dxf>
      <numFmt numFmtId="164" formatCode="#,##0.00\ &quot;€&quot;"/>
      <alignment horizontal="right" vertical="bottom" textRotation="0" wrapText="0" indent="1" justifyLastLine="0" shrinkToFit="0" readingOrder="0"/>
    </dxf>
    <dxf>
      <numFmt numFmtId="1" formatCode="0"/>
      <alignment horizontal="right" vertical="bottom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relativeIndent="1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1FCF6373-DE63-4057-88B9-581BAE2DBFC5}" autoFormatId="16" applyNumberFormats="0" applyBorderFormats="0" applyFontFormats="0" applyPatternFormats="0" applyAlignmentFormats="0" applyWidthHeightFormats="0">
  <queryTableRefresh nextId="9">
    <queryTableFields count="8">
      <queryTableField id="1" name="CATEGORIE" tableColumnId="1"/>
      <queryTableField id="2" name="RAYON" tableColumnId="2"/>
      <queryTableField id="3" name="TYPE DE MARQUE" tableColumnId="3"/>
      <queryTableField id="4" name="MARQUE" tableColumnId="4"/>
      <queryTableField id="5" name="LIBELLE PRODUIT" tableColumnId="5"/>
      <queryTableField id="6" name="CODE BARRE" tableColumnId="6"/>
      <queryTableField id="7" name="Unités vendues" tableColumnId="7"/>
      <queryTableField id="8" name="Chiffre d'affaires" tableColumnId="8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E18D5C-ED1E-4BB2-9750-855C3FD08F4C}" name="Tableau1" displayName="Tableau1" ref="A1:H26" totalsRowShown="0" headerRowDxfId="16" dataDxfId="14" headerRowBorderDxfId="15" tableBorderDxfId="13">
  <autoFilter ref="A1:H26" xr:uid="{E7E18D5C-ED1E-4BB2-9750-855C3FD08F4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358888E0-6401-4E49-8016-78A3377F1DD5}" name="CATEGORIE" dataDxfId="12"/>
    <tableColumn id="2" xr3:uid="{BEFE48E5-3759-4DDF-B206-5A933469038E}" name="RAYON" dataDxfId="11"/>
    <tableColumn id="3" xr3:uid="{BDEACBF6-98CC-453E-B149-A1E79220AF83}" name="TYPE DE MARQUE" dataDxfId="10"/>
    <tableColumn id="4" xr3:uid="{F4F73D44-7630-4338-8E9C-DDE291EBFA00}" name="MARQUE" dataDxfId="9"/>
    <tableColumn id="5" xr3:uid="{6EEC1666-413F-4D92-9693-6666EC8C73D8}" name="LIBELLE PRODUIT" dataDxfId="8"/>
    <tableColumn id="6" xr3:uid="{0DA5853C-17CD-4F87-A9D4-1D958FC3C0EE}" name="CODE BARRE" dataDxfId="7"/>
    <tableColumn id="7" xr3:uid="{56B769FB-7C29-41FE-84DE-78AF942DF31E}" name="Unités vendues" dataDxfId="6"/>
    <tableColumn id="8" xr3:uid="{270035E7-2B0A-46D5-863C-6FB3F4AE27C4}" name="Chiffre d'affaires" dataDxfId="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484A55F-BEC6-4AA7-8188-FDF7E4668B38}" name="Tableau1_1" displayName="Tableau1_1" ref="A7:H16" tableType="queryTable" totalsRowShown="0">
  <autoFilter ref="A7:H16" xr:uid="{9484A55F-BEC6-4AA7-8188-FDF7E4668B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18EBFBD-A008-4782-A227-0D5333F6E342}" uniqueName="1" name="CATEGORIE" queryTableFieldId="1"/>
    <tableColumn id="2" xr3:uid="{697A4254-1400-48F5-848C-EB2F20168FA3}" uniqueName="2" name="RAYON" queryTableFieldId="2"/>
    <tableColumn id="3" xr3:uid="{8028321A-1FDB-454D-A631-490CB596F1BD}" uniqueName="3" name="TYPE DE MARQUE" queryTableFieldId="3"/>
    <tableColumn id="4" xr3:uid="{68288861-8725-419C-A9B8-14B48FE273F3}" uniqueName="4" name="MARQUE" queryTableFieldId="4"/>
    <tableColumn id="5" xr3:uid="{33D04CCD-C7D6-4BB3-B57E-010E302EB320}" uniqueName="5" name="LIBELLE PRODUIT" queryTableFieldId="5"/>
    <tableColumn id="6" xr3:uid="{5A2C4CF8-19AC-4642-B397-9E9F74E6B996}" uniqueName="6" name="CODE BARRE" queryTableFieldId="6"/>
    <tableColumn id="7" xr3:uid="{96AA8B71-5DB9-41D0-A7E4-B66E33E8AB87}" uniqueName="7" name="Unités vendues" queryTableFieldId="7" dataDxfId="1"/>
    <tableColumn id="8" xr3:uid="{5F91CD87-F39F-4499-9A23-23AAA60BE468}" uniqueName="8" name="Chiffre d'affaires" queryTableFieldId="8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076BAD-41D4-4D5B-94F4-486171200170}" name="Tableau3" displayName="Tableau3" ref="B2:B24" totalsRowShown="0" headerRowDxfId="4" dataDxfId="3">
  <autoFilter ref="B2:B24" xr:uid="{3F076BAD-41D4-4D5B-94F4-486171200170}">
    <filterColumn colId="0" hiddenButton="1"/>
  </autoFilter>
  <tableColumns count="1">
    <tableColumn id="1" xr3:uid="{E9C872BC-FA9C-4CEB-927B-BE0334DC3FE4}" name="Rayon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6"/>
  <sheetViews>
    <sheetView workbookViewId="0">
      <selection activeCell="H11" sqref="H11"/>
    </sheetView>
  </sheetViews>
  <sheetFormatPr baseColWidth="10" defaultColWidth="9.33203125" defaultRowHeight="14.4" x14ac:dyDescent="0.3"/>
  <cols>
    <col min="1" max="1" width="12.44140625" customWidth="1"/>
    <col min="2" max="2" width="24.33203125" customWidth="1"/>
    <col min="3" max="3" width="17" customWidth="1"/>
    <col min="4" max="4" width="22.109375" customWidth="1"/>
    <col min="5" max="5" width="21.5546875" customWidth="1"/>
    <col min="6" max="6" width="15" customWidth="1"/>
    <col min="7" max="7" width="15.44140625" customWidth="1"/>
    <col min="8" max="8" width="16.5546875" customWidth="1"/>
  </cols>
  <sheetData>
    <row r="1" spans="1:8" ht="15" thickBot="1" x14ac:dyDescent="0.35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2" t="s">
        <v>5</v>
      </c>
      <c r="G1" s="11" t="s">
        <v>6</v>
      </c>
      <c r="H1" s="13" t="s">
        <v>7</v>
      </c>
    </row>
    <row r="2" spans="1:8" x14ac:dyDescent="0.3">
      <c r="A2" s="3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 t="str">
        <f>"3168930168195"</f>
        <v>3168930168195</v>
      </c>
      <c r="G2" s="1">
        <v>3</v>
      </c>
      <c r="H2" s="6">
        <v>9</v>
      </c>
    </row>
    <row r="3" spans="1:8" x14ac:dyDescent="0.3">
      <c r="A3" s="3" t="s">
        <v>8</v>
      </c>
      <c r="B3" s="1" t="s">
        <v>9</v>
      </c>
      <c r="C3" s="1" t="s">
        <v>10</v>
      </c>
      <c r="D3" s="1" t="s">
        <v>11</v>
      </c>
      <c r="E3" s="1" t="s">
        <v>13</v>
      </c>
      <c r="F3" s="2" t="str">
        <f>"3168930168225"</f>
        <v>3168930168225</v>
      </c>
      <c r="G3" s="1">
        <v>4</v>
      </c>
      <c r="H3" s="6">
        <v>10</v>
      </c>
    </row>
    <row r="4" spans="1:8" x14ac:dyDescent="0.3">
      <c r="A4" s="3" t="s">
        <v>8</v>
      </c>
      <c r="B4" s="1" t="s">
        <v>9</v>
      </c>
      <c r="C4" s="1" t="s">
        <v>10</v>
      </c>
      <c r="D4" s="1" t="s">
        <v>14</v>
      </c>
      <c r="E4" s="1" t="s">
        <v>15</v>
      </c>
      <c r="F4" s="2" t="str">
        <f>"3168930168041"</f>
        <v>3168930168041</v>
      </c>
      <c r="G4" s="1">
        <v>6</v>
      </c>
      <c r="H4" s="6">
        <v>15</v>
      </c>
    </row>
    <row r="5" spans="1:8" x14ac:dyDescent="0.3">
      <c r="A5" s="3" t="s">
        <v>8</v>
      </c>
      <c r="B5" s="1" t="s">
        <v>9</v>
      </c>
      <c r="C5" s="1" t="s">
        <v>10</v>
      </c>
      <c r="D5" s="1" t="s">
        <v>16</v>
      </c>
      <c r="E5" s="1" t="s">
        <v>17</v>
      </c>
      <c r="F5" s="2" t="str">
        <f>"5053990167807"</f>
        <v>5053990167807</v>
      </c>
      <c r="G5" s="1">
        <v>3</v>
      </c>
      <c r="H5" s="6">
        <v>5</v>
      </c>
    </row>
    <row r="6" spans="1:8" x14ac:dyDescent="0.3">
      <c r="A6" s="3" t="s">
        <v>8</v>
      </c>
      <c r="B6" s="1" t="s">
        <v>9</v>
      </c>
      <c r="C6" s="1" t="s">
        <v>10</v>
      </c>
      <c r="D6" s="1" t="s">
        <v>16</v>
      </c>
      <c r="E6" s="1" t="s">
        <v>18</v>
      </c>
      <c r="F6" s="2" t="str">
        <f>"5053990167845"</f>
        <v>5053990167845</v>
      </c>
      <c r="G6" s="1">
        <v>5</v>
      </c>
      <c r="H6" s="6">
        <v>15</v>
      </c>
    </row>
    <row r="7" spans="1:8" x14ac:dyDescent="0.3">
      <c r="A7" s="3" t="s">
        <v>8</v>
      </c>
      <c r="B7" s="1" t="s">
        <v>9</v>
      </c>
      <c r="C7" s="1" t="s">
        <v>10</v>
      </c>
      <c r="D7" s="1" t="s">
        <v>16</v>
      </c>
      <c r="E7" s="1" t="s">
        <v>19</v>
      </c>
      <c r="F7" s="2" t="str">
        <f>"5053990167883"</f>
        <v>5053990167883</v>
      </c>
      <c r="G7" s="1">
        <v>6</v>
      </c>
      <c r="H7" s="6">
        <v>17</v>
      </c>
    </row>
    <row r="8" spans="1:8" x14ac:dyDescent="0.3">
      <c r="A8" s="3" t="s">
        <v>8</v>
      </c>
      <c r="B8" s="1" t="s">
        <v>9</v>
      </c>
      <c r="C8" s="1" t="s">
        <v>10</v>
      </c>
      <c r="D8" s="1" t="s">
        <v>16</v>
      </c>
      <c r="E8" s="1" t="s">
        <v>20</v>
      </c>
      <c r="F8" s="2" t="str">
        <f>"5053990167913"</f>
        <v>5053990167913</v>
      </c>
      <c r="G8" s="1">
        <v>2</v>
      </c>
      <c r="H8" s="6">
        <v>4</v>
      </c>
    </row>
    <row r="9" spans="1:8" x14ac:dyDescent="0.3">
      <c r="A9" s="3" t="s">
        <v>8</v>
      </c>
      <c r="B9" s="1" t="s">
        <v>9</v>
      </c>
      <c r="C9" s="1" t="s">
        <v>10</v>
      </c>
      <c r="D9" s="1" t="s">
        <v>16</v>
      </c>
      <c r="E9" s="1" t="s">
        <v>21</v>
      </c>
      <c r="F9" s="2" t="str">
        <f>"5053990183197"</f>
        <v>5053990183197</v>
      </c>
      <c r="G9" s="1">
        <v>1</v>
      </c>
      <c r="H9" s="6">
        <v>2</v>
      </c>
    </row>
    <row r="10" spans="1:8" x14ac:dyDescent="0.3">
      <c r="A10" s="3" t="s">
        <v>8</v>
      </c>
      <c r="B10" s="1" t="s">
        <v>9</v>
      </c>
      <c r="C10" s="1" t="s">
        <v>10</v>
      </c>
      <c r="D10" s="1" t="s">
        <v>22</v>
      </c>
      <c r="E10" s="1" t="s">
        <v>23</v>
      </c>
      <c r="F10" s="2" t="str">
        <f>"3229820181332"</f>
        <v>3229820181332</v>
      </c>
      <c r="G10" s="1">
        <v>3</v>
      </c>
      <c r="H10" s="6">
        <v>7</v>
      </c>
    </row>
    <row r="11" spans="1:8" x14ac:dyDescent="0.3">
      <c r="A11" s="3" t="s">
        <v>8</v>
      </c>
      <c r="B11" s="1" t="s">
        <v>9</v>
      </c>
      <c r="C11" s="1" t="s">
        <v>24</v>
      </c>
      <c r="D11" s="1" t="s">
        <v>25</v>
      </c>
      <c r="E11" s="1" t="s">
        <v>26</v>
      </c>
      <c r="F11" s="2" t="str">
        <f>"0000020996703"</f>
        <v>0000020996703</v>
      </c>
      <c r="G11" s="1">
        <v>2</v>
      </c>
      <c r="H11" s="6">
        <v>4</v>
      </c>
    </row>
    <row r="12" spans="1:8" x14ac:dyDescent="0.3">
      <c r="A12" s="3" t="s">
        <v>8</v>
      </c>
      <c r="B12" s="1" t="s">
        <v>9</v>
      </c>
      <c r="C12" s="1" t="s">
        <v>24</v>
      </c>
      <c r="D12" s="1" t="s">
        <v>25</v>
      </c>
      <c r="E12" s="1" t="s">
        <v>26</v>
      </c>
      <c r="F12" s="2" t="str">
        <f>"4335619196773"</f>
        <v>4335619196773</v>
      </c>
      <c r="G12" s="1">
        <v>1</v>
      </c>
      <c r="H12" s="6">
        <v>2</v>
      </c>
    </row>
    <row r="13" spans="1:8" x14ac:dyDescent="0.3">
      <c r="A13" s="3" t="s">
        <v>8</v>
      </c>
      <c r="B13" s="1" t="s">
        <v>27</v>
      </c>
      <c r="C13" s="1" t="s">
        <v>10</v>
      </c>
      <c r="D13" s="1" t="s">
        <v>28</v>
      </c>
      <c r="E13" s="1" t="s">
        <v>29</v>
      </c>
      <c r="F13" s="2" t="str">
        <f>"3038356802273"</f>
        <v>3038356802273</v>
      </c>
      <c r="G13" s="1">
        <v>10</v>
      </c>
      <c r="H13" s="6">
        <v>16</v>
      </c>
    </row>
    <row r="14" spans="1:8" x14ac:dyDescent="0.3">
      <c r="A14" s="3" t="s">
        <v>8</v>
      </c>
      <c r="B14" s="1" t="s">
        <v>27</v>
      </c>
      <c r="C14" s="1" t="s">
        <v>10</v>
      </c>
      <c r="D14" s="1" t="s">
        <v>28</v>
      </c>
      <c r="E14" s="1" t="s">
        <v>30</v>
      </c>
      <c r="F14" s="2" t="str">
        <f>"3038359913259"</f>
        <v>3038359913259</v>
      </c>
      <c r="G14" s="1">
        <v>15</v>
      </c>
      <c r="H14" s="6">
        <v>16</v>
      </c>
    </row>
    <row r="15" spans="1:8" x14ac:dyDescent="0.3">
      <c r="A15" s="3" t="s">
        <v>8</v>
      </c>
      <c r="B15" s="1" t="s">
        <v>27</v>
      </c>
      <c r="C15" s="1" t="s">
        <v>10</v>
      </c>
      <c r="D15" s="1" t="s">
        <v>28</v>
      </c>
      <c r="E15" s="1" t="s">
        <v>31</v>
      </c>
      <c r="F15" s="2" t="str">
        <f>"3038359911118"</f>
        <v>3038359911118</v>
      </c>
      <c r="G15" s="1">
        <v>12</v>
      </c>
      <c r="H15" s="6">
        <v>16</v>
      </c>
    </row>
    <row r="16" spans="1:8" x14ac:dyDescent="0.3">
      <c r="A16" s="3" t="s">
        <v>8</v>
      </c>
      <c r="B16" s="1" t="s">
        <v>27</v>
      </c>
      <c r="C16" s="1" t="s">
        <v>10</v>
      </c>
      <c r="D16" s="1" t="s">
        <v>28</v>
      </c>
      <c r="E16" s="1" t="s">
        <v>32</v>
      </c>
      <c r="F16" s="2" t="str">
        <f>"3038359911248"</f>
        <v>3038359911248</v>
      </c>
      <c r="G16" s="1">
        <v>8</v>
      </c>
      <c r="H16" s="6">
        <v>12</v>
      </c>
    </row>
    <row r="17" spans="1:8" x14ac:dyDescent="0.3">
      <c r="A17" s="3" t="s">
        <v>8</v>
      </c>
      <c r="B17" s="1" t="s">
        <v>27</v>
      </c>
      <c r="C17" s="1" t="s">
        <v>10</v>
      </c>
      <c r="D17" s="1" t="s">
        <v>28</v>
      </c>
      <c r="E17" s="1" t="s">
        <v>33</v>
      </c>
      <c r="F17" s="2" t="str">
        <f>"3038350013002"</f>
        <v>3038350013002</v>
      </c>
      <c r="G17" s="1">
        <v>5</v>
      </c>
      <c r="H17" s="6">
        <v>7</v>
      </c>
    </row>
    <row r="18" spans="1:8" x14ac:dyDescent="0.3">
      <c r="A18" s="3" t="s">
        <v>8</v>
      </c>
      <c r="B18" s="1" t="s">
        <v>27</v>
      </c>
      <c r="C18" s="1" t="s">
        <v>24</v>
      </c>
      <c r="D18" s="1" t="s">
        <v>25</v>
      </c>
      <c r="E18" s="1" t="s">
        <v>30</v>
      </c>
      <c r="F18" s="4">
        <v>1394323928323</v>
      </c>
      <c r="G18" s="1">
        <v>3</v>
      </c>
      <c r="H18" s="6">
        <v>5</v>
      </c>
    </row>
    <row r="19" spans="1:8" x14ac:dyDescent="0.3">
      <c r="A19" s="3" t="s">
        <v>8</v>
      </c>
      <c r="B19" s="1" t="s">
        <v>27</v>
      </c>
      <c r="C19" s="1" t="s">
        <v>24</v>
      </c>
      <c r="D19" s="1" t="s">
        <v>25</v>
      </c>
      <c r="E19" s="1" t="s">
        <v>31</v>
      </c>
      <c r="F19" s="4">
        <v>1594323932232</v>
      </c>
      <c r="G19" s="1">
        <v>18</v>
      </c>
      <c r="H19" s="6">
        <v>24</v>
      </c>
    </row>
    <row r="20" spans="1:8" x14ac:dyDescent="0.3">
      <c r="A20" s="3" t="s">
        <v>8</v>
      </c>
      <c r="B20" s="1" t="s">
        <v>27</v>
      </c>
      <c r="C20" s="1" t="s">
        <v>24</v>
      </c>
      <c r="D20" s="1" t="s">
        <v>25</v>
      </c>
      <c r="E20" s="1" t="s">
        <v>32</v>
      </c>
      <c r="F20" s="4">
        <v>4393123932232</v>
      </c>
      <c r="G20" s="1">
        <v>17</v>
      </c>
      <c r="H20" s="6">
        <v>20</v>
      </c>
    </row>
    <row r="21" spans="1:8" x14ac:dyDescent="0.3">
      <c r="A21" s="3" t="s">
        <v>8</v>
      </c>
      <c r="B21" s="1" t="s">
        <v>27</v>
      </c>
      <c r="C21" s="1" t="s">
        <v>24</v>
      </c>
      <c r="D21" s="1" t="s">
        <v>25</v>
      </c>
      <c r="E21" s="1" t="s">
        <v>34</v>
      </c>
      <c r="F21" s="4">
        <v>8327482789198</v>
      </c>
      <c r="G21" s="1">
        <v>15</v>
      </c>
      <c r="H21" s="6">
        <v>20</v>
      </c>
    </row>
    <row r="22" spans="1:8" x14ac:dyDescent="0.3">
      <c r="A22" s="3" t="s">
        <v>35</v>
      </c>
      <c r="B22" s="1" t="s">
        <v>36</v>
      </c>
      <c r="C22" s="1" t="s">
        <v>10</v>
      </c>
      <c r="D22" s="1" t="s">
        <v>37</v>
      </c>
      <c r="E22" s="1" t="s">
        <v>38</v>
      </c>
      <c r="F22" s="2" t="str">
        <f>"8710438105612"</f>
        <v>8710438105612</v>
      </c>
      <c r="G22" s="1">
        <v>2</v>
      </c>
      <c r="H22" s="6">
        <v>5</v>
      </c>
    </row>
    <row r="23" spans="1:8" x14ac:dyDescent="0.3">
      <c r="A23" s="3" t="s">
        <v>35</v>
      </c>
      <c r="B23" s="1" t="s">
        <v>36</v>
      </c>
      <c r="C23" s="1" t="s">
        <v>10</v>
      </c>
      <c r="D23" s="1" t="s">
        <v>37</v>
      </c>
      <c r="E23" s="1" t="s">
        <v>39</v>
      </c>
      <c r="F23" s="2" t="str">
        <f>"8710438121544"</f>
        <v>8710438121544</v>
      </c>
      <c r="G23" s="1">
        <v>5</v>
      </c>
      <c r="H23" s="6">
        <v>10</v>
      </c>
    </row>
    <row r="24" spans="1:8" x14ac:dyDescent="0.3">
      <c r="A24" s="3" t="s">
        <v>35</v>
      </c>
      <c r="B24" s="1" t="s">
        <v>40</v>
      </c>
      <c r="C24" s="1" t="s">
        <v>41</v>
      </c>
      <c r="D24" s="1" t="s">
        <v>42</v>
      </c>
      <c r="E24" s="1" t="s">
        <v>43</v>
      </c>
      <c r="F24" s="2" t="str">
        <f>"1056423136538"</f>
        <v>1056423136538</v>
      </c>
      <c r="G24" s="1">
        <v>4</v>
      </c>
      <c r="H24" s="6">
        <v>12</v>
      </c>
    </row>
    <row r="25" spans="1:8" x14ac:dyDescent="0.3">
      <c r="A25" s="3" t="s">
        <v>35</v>
      </c>
      <c r="B25" s="1" t="s">
        <v>40</v>
      </c>
      <c r="C25" s="1" t="s">
        <v>41</v>
      </c>
      <c r="D25" s="1" t="s">
        <v>42</v>
      </c>
      <c r="E25" s="1" t="s">
        <v>44</v>
      </c>
      <c r="F25" s="2" t="str">
        <f>"1056489123659"</f>
        <v>1056489123659</v>
      </c>
      <c r="G25" s="1">
        <v>5</v>
      </c>
      <c r="H25" s="6">
        <v>15</v>
      </c>
    </row>
    <row r="26" spans="1:8" x14ac:dyDescent="0.3">
      <c r="A26" s="3" t="s">
        <v>35</v>
      </c>
      <c r="B26" s="1" t="s">
        <v>40</v>
      </c>
      <c r="C26" s="1" t="s">
        <v>41</v>
      </c>
      <c r="D26" s="1" t="s">
        <v>42</v>
      </c>
      <c r="E26" s="1" t="s">
        <v>45</v>
      </c>
      <c r="F26" s="2" t="str">
        <f>"1056349727248"</f>
        <v>1056349727248</v>
      </c>
      <c r="G26" s="1">
        <v>6</v>
      </c>
      <c r="H26" s="6"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F2A09-AA04-4B3D-8C99-E99AC7DC2B91}">
  <sheetPr codeName="Feuil2"/>
  <dimension ref="A1:H16"/>
  <sheetViews>
    <sheetView tabSelected="1" workbookViewId="0">
      <selection activeCell="B1" sqref="B1:C1"/>
    </sheetView>
  </sheetViews>
  <sheetFormatPr baseColWidth="10" defaultColWidth="8.88671875" defaultRowHeight="14.4" x14ac:dyDescent="0.3"/>
  <cols>
    <col min="1" max="1" width="12.77734375" customWidth="1"/>
    <col min="2" max="2" width="24.77734375" customWidth="1"/>
    <col min="3" max="3" width="17.77734375" customWidth="1"/>
    <col min="4" max="5" width="22.77734375" customWidth="1"/>
    <col min="6" max="8" width="14.77734375" customWidth="1"/>
  </cols>
  <sheetData>
    <row r="1" spans="1:8" ht="15" thickBot="1" x14ac:dyDescent="0.35">
      <c r="A1" s="5" t="s">
        <v>1</v>
      </c>
      <c r="B1" s="17" t="s">
        <v>27</v>
      </c>
      <c r="C1" s="18"/>
      <c r="E1" s="6"/>
      <c r="F1" s="6"/>
      <c r="G1" s="6"/>
      <c r="H1" s="6"/>
    </row>
    <row r="2" spans="1:8" x14ac:dyDescent="0.3">
      <c r="A2" s="7"/>
      <c r="B2" s="6"/>
      <c r="C2" s="6"/>
      <c r="D2" s="6"/>
      <c r="E2" s="6"/>
      <c r="F2" s="6"/>
      <c r="G2" s="6"/>
      <c r="H2" s="6"/>
    </row>
    <row r="3" spans="1:8" x14ac:dyDescent="0.3">
      <c r="A3" s="7"/>
      <c r="B3" s="6"/>
      <c r="C3" s="6"/>
      <c r="D3" s="6"/>
      <c r="E3" s="6"/>
      <c r="F3" s="6"/>
      <c r="G3" s="6"/>
      <c r="H3" s="6"/>
    </row>
    <row r="4" spans="1:8" x14ac:dyDescent="0.3">
      <c r="A4" s="7"/>
      <c r="B4" s="6"/>
      <c r="C4" s="6"/>
      <c r="D4" s="6"/>
      <c r="E4" s="6"/>
      <c r="F4" s="6"/>
      <c r="G4" s="6"/>
      <c r="H4" s="6"/>
    </row>
    <row r="5" spans="1:8" x14ac:dyDescent="0.3">
      <c r="A5" s="7"/>
      <c r="B5" s="6"/>
      <c r="C5" s="6"/>
      <c r="E5" s="6"/>
      <c r="F5" s="6"/>
      <c r="G5" s="6"/>
      <c r="H5" s="6"/>
    </row>
    <row r="6" spans="1:8" x14ac:dyDescent="0.3">
      <c r="A6" s="6"/>
      <c r="B6" s="6"/>
      <c r="C6" s="6"/>
      <c r="D6" s="6"/>
      <c r="E6" s="8"/>
      <c r="F6" s="9"/>
      <c r="G6" s="6"/>
      <c r="H6" s="6"/>
    </row>
    <row r="7" spans="1:8" x14ac:dyDescent="0.3">
      <c r="A7" t="s">
        <v>0</v>
      </c>
      <c r="B7" t="s">
        <v>1</v>
      </c>
      <c r="C7" t="s">
        <v>2</v>
      </c>
      <c r="D7" t="s">
        <v>3</v>
      </c>
      <c r="E7" t="s">
        <v>4</v>
      </c>
      <c r="F7" t="s">
        <v>5</v>
      </c>
      <c r="G7" t="s">
        <v>6</v>
      </c>
      <c r="H7" t="s">
        <v>7</v>
      </c>
    </row>
    <row r="8" spans="1:8" x14ac:dyDescent="0.3">
      <c r="A8" t="s">
        <v>8</v>
      </c>
      <c r="B8" t="s">
        <v>27</v>
      </c>
      <c r="C8" t="s">
        <v>10</v>
      </c>
      <c r="D8" t="s">
        <v>28</v>
      </c>
      <c r="E8" t="s">
        <v>29</v>
      </c>
      <c r="F8" t="s">
        <v>65</v>
      </c>
      <c r="G8" s="15">
        <v>10</v>
      </c>
      <c r="H8" s="16">
        <v>16</v>
      </c>
    </row>
    <row r="9" spans="1:8" x14ac:dyDescent="0.3">
      <c r="A9" t="s">
        <v>8</v>
      </c>
      <c r="B9" t="s">
        <v>27</v>
      </c>
      <c r="C9" t="s">
        <v>10</v>
      </c>
      <c r="D9" t="s">
        <v>28</v>
      </c>
      <c r="E9" t="s">
        <v>30</v>
      </c>
      <c r="F9" t="s">
        <v>66</v>
      </c>
      <c r="G9" s="15">
        <v>15</v>
      </c>
      <c r="H9" s="16">
        <v>16</v>
      </c>
    </row>
    <row r="10" spans="1:8" x14ac:dyDescent="0.3">
      <c r="A10" t="s">
        <v>8</v>
      </c>
      <c r="B10" t="s">
        <v>27</v>
      </c>
      <c r="C10" t="s">
        <v>10</v>
      </c>
      <c r="D10" t="s">
        <v>28</v>
      </c>
      <c r="E10" t="s">
        <v>31</v>
      </c>
      <c r="F10" t="s">
        <v>67</v>
      </c>
      <c r="G10" s="15">
        <v>12</v>
      </c>
      <c r="H10" s="16">
        <v>16</v>
      </c>
    </row>
    <row r="11" spans="1:8" x14ac:dyDescent="0.3">
      <c r="A11" t="s">
        <v>8</v>
      </c>
      <c r="B11" t="s">
        <v>27</v>
      </c>
      <c r="C11" t="s">
        <v>10</v>
      </c>
      <c r="D11" t="s">
        <v>28</v>
      </c>
      <c r="E11" t="s">
        <v>32</v>
      </c>
      <c r="F11" t="s">
        <v>68</v>
      </c>
      <c r="G11" s="15">
        <v>8</v>
      </c>
      <c r="H11" s="16">
        <v>12</v>
      </c>
    </row>
    <row r="12" spans="1:8" x14ac:dyDescent="0.3">
      <c r="A12" t="s">
        <v>8</v>
      </c>
      <c r="B12" t="s">
        <v>27</v>
      </c>
      <c r="C12" t="s">
        <v>10</v>
      </c>
      <c r="D12" t="s">
        <v>28</v>
      </c>
      <c r="E12" t="s">
        <v>33</v>
      </c>
      <c r="F12" t="s">
        <v>69</v>
      </c>
      <c r="G12" s="15">
        <v>5</v>
      </c>
      <c r="H12" s="16">
        <v>7</v>
      </c>
    </row>
    <row r="13" spans="1:8" x14ac:dyDescent="0.3">
      <c r="A13" t="s">
        <v>8</v>
      </c>
      <c r="B13" t="s">
        <v>27</v>
      </c>
      <c r="C13" t="s">
        <v>24</v>
      </c>
      <c r="D13" t="s">
        <v>25</v>
      </c>
      <c r="E13" t="s">
        <v>30</v>
      </c>
      <c r="F13" t="s">
        <v>70</v>
      </c>
      <c r="G13" s="15">
        <v>3</v>
      </c>
      <c r="H13" s="16">
        <v>5</v>
      </c>
    </row>
    <row r="14" spans="1:8" x14ac:dyDescent="0.3">
      <c r="A14" t="s">
        <v>8</v>
      </c>
      <c r="B14" t="s">
        <v>27</v>
      </c>
      <c r="C14" t="s">
        <v>24</v>
      </c>
      <c r="D14" t="s">
        <v>25</v>
      </c>
      <c r="E14" t="s">
        <v>31</v>
      </c>
      <c r="F14" t="s">
        <v>71</v>
      </c>
      <c r="G14" s="15">
        <v>18</v>
      </c>
      <c r="H14" s="16">
        <v>24</v>
      </c>
    </row>
    <row r="15" spans="1:8" x14ac:dyDescent="0.3">
      <c r="A15" t="s">
        <v>8</v>
      </c>
      <c r="B15" t="s">
        <v>27</v>
      </c>
      <c r="C15" t="s">
        <v>24</v>
      </c>
      <c r="D15" t="s">
        <v>25</v>
      </c>
      <c r="E15" t="s">
        <v>32</v>
      </c>
      <c r="F15" t="s">
        <v>72</v>
      </c>
      <c r="G15" s="15">
        <v>17</v>
      </c>
      <c r="H15" s="16">
        <v>20</v>
      </c>
    </row>
    <row r="16" spans="1:8" x14ac:dyDescent="0.3">
      <c r="A16" t="s">
        <v>8</v>
      </c>
      <c r="B16" t="s">
        <v>27</v>
      </c>
      <c r="C16" t="s">
        <v>24</v>
      </c>
      <c r="D16" t="s">
        <v>25</v>
      </c>
      <c r="E16" t="s">
        <v>34</v>
      </c>
      <c r="F16" t="s">
        <v>73</v>
      </c>
      <c r="G16" s="15">
        <v>15</v>
      </c>
      <c r="H16" s="16">
        <v>20</v>
      </c>
    </row>
  </sheetData>
  <mergeCells count="1">
    <mergeCell ref="B1:C1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63B29F-561C-4A37-AC77-396374E95853}">
          <x14:formula1>
            <xm:f>'Liste déroulante'!$B$3:$B$24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A9644-E4A5-4CE9-A3B5-8BFDD72FD5C7}">
  <sheetPr codeName="Feuil3"/>
  <dimension ref="B2:B24"/>
  <sheetViews>
    <sheetView showGridLines="0" workbookViewId="0">
      <selection activeCell="B4" sqref="B4"/>
    </sheetView>
  </sheetViews>
  <sheetFormatPr baseColWidth="10" defaultColWidth="8.88671875" defaultRowHeight="14.4" x14ac:dyDescent="0.3"/>
  <cols>
    <col min="1" max="1" width="3.77734375" customWidth="1"/>
    <col min="2" max="2" width="37.5546875" bestFit="1" customWidth="1"/>
    <col min="3" max="3" width="3.77734375" customWidth="1"/>
  </cols>
  <sheetData>
    <row r="2" spans="2:2" x14ac:dyDescent="0.3">
      <c r="B2" s="14" t="s">
        <v>64</v>
      </c>
    </row>
    <row r="3" spans="2:2" x14ac:dyDescent="0.3">
      <c r="B3" s="14" t="s">
        <v>58</v>
      </c>
    </row>
    <row r="4" spans="2:2" x14ac:dyDescent="0.3">
      <c r="B4" s="14" t="s">
        <v>54</v>
      </c>
    </row>
    <row r="5" spans="2:2" x14ac:dyDescent="0.3">
      <c r="B5" s="14" t="s">
        <v>9</v>
      </c>
    </row>
    <row r="6" spans="2:2" x14ac:dyDescent="0.3">
      <c r="B6" s="14" t="s">
        <v>60</v>
      </c>
    </row>
    <row r="7" spans="2:2" x14ac:dyDescent="0.3">
      <c r="B7" s="14" t="s">
        <v>55</v>
      </c>
    </row>
    <row r="8" spans="2:2" x14ac:dyDescent="0.3">
      <c r="B8" s="14" t="s">
        <v>47</v>
      </c>
    </row>
    <row r="9" spans="2:2" x14ac:dyDescent="0.3">
      <c r="B9" s="14" t="s">
        <v>27</v>
      </c>
    </row>
    <row r="10" spans="2:2" x14ac:dyDescent="0.3">
      <c r="B10" s="14" t="s">
        <v>56</v>
      </c>
    </row>
    <row r="11" spans="2:2" x14ac:dyDescent="0.3">
      <c r="B11" s="14" t="s">
        <v>62</v>
      </c>
    </row>
    <row r="12" spans="2:2" x14ac:dyDescent="0.3">
      <c r="B12" s="14" t="s">
        <v>57</v>
      </c>
    </row>
    <row r="13" spans="2:2" x14ac:dyDescent="0.3">
      <c r="B13" s="14" t="s">
        <v>52</v>
      </c>
    </row>
    <row r="14" spans="2:2" x14ac:dyDescent="0.3">
      <c r="B14" s="14" t="s">
        <v>49</v>
      </c>
    </row>
    <row r="15" spans="2:2" x14ac:dyDescent="0.3">
      <c r="B15" s="14" t="s">
        <v>51</v>
      </c>
    </row>
    <row r="16" spans="2:2" x14ac:dyDescent="0.3">
      <c r="B16" s="14" t="s">
        <v>50</v>
      </c>
    </row>
    <row r="17" spans="2:2" x14ac:dyDescent="0.3">
      <c r="B17" s="14" t="s">
        <v>36</v>
      </c>
    </row>
    <row r="18" spans="2:2" x14ac:dyDescent="0.3">
      <c r="B18" s="14" t="s">
        <v>48</v>
      </c>
    </row>
    <row r="19" spans="2:2" x14ac:dyDescent="0.3">
      <c r="B19" s="14" t="s">
        <v>63</v>
      </c>
    </row>
    <row r="20" spans="2:2" x14ac:dyDescent="0.3">
      <c r="B20" s="14" t="s">
        <v>59</v>
      </c>
    </row>
    <row r="21" spans="2:2" x14ac:dyDescent="0.3">
      <c r="B21" s="14" t="s">
        <v>61</v>
      </c>
    </row>
    <row r="22" spans="2:2" x14ac:dyDescent="0.3">
      <c r="B22" s="14" t="s">
        <v>53</v>
      </c>
    </row>
    <row r="23" spans="2:2" x14ac:dyDescent="0.3">
      <c r="B23" s="14" t="s">
        <v>40</v>
      </c>
    </row>
    <row r="24" spans="2:2" x14ac:dyDescent="0.3">
      <c r="B24" s="14" t="s">
        <v>46</v>
      </c>
    </row>
  </sheetData>
  <sortState xmlns:xlrd2="http://schemas.microsoft.com/office/spreadsheetml/2017/richdata2" ref="B3:B24">
    <sortCondition ref="B3:B24"/>
  </sortState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F6E352A-59E6-40F4-8589-CB86686CBC0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Analyse par rayon - Marque nati</vt:lpstr>
      <vt:lpstr>Liste déroulante</vt:lpstr>
      <vt:lpstr>_Rayon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Damaste</dc:creator>
  <cp:keywords/>
  <dc:description/>
  <cp:lastModifiedBy>Damaste .</cp:lastModifiedBy>
  <cp:revision/>
  <dcterms:created xsi:type="dcterms:W3CDTF">2025-10-03T22:18:46Z</dcterms:created>
  <dcterms:modified xsi:type="dcterms:W3CDTF">2025-10-03T23:25:33Z</dcterms:modified>
  <cp:category/>
  <cp:contentStatus/>
</cp:coreProperties>
</file>