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C84B397A-4146-47C4-B420-5EFED2F8A5C4}" xr6:coauthVersionLast="47" xr6:coauthVersionMax="47" xr10:uidLastSave="{00000000-0000-0000-0000-000000000000}"/>
  <bookViews>
    <workbookView xWindow="-108" yWindow="-108" windowWidth="23256" windowHeight="12576" xr2:uid="{B3BA5775-C186-4832-8105-18FE80307C36}"/>
  </bookViews>
  <sheets>
    <sheet name="Planning" sheetId="3" r:id="rId1"/>
    <sheet name="Paramètres" sheetId="2" r:id="rId2"/>
  </sheets>
  <definedNames>
    <definedName name="_An">Planning!$C$2</definedName>
    <definedName name="_Mois">Planning!$C$3</definedName>
    <definedName name="DatePaques">Paramètres!$E$4</definedName>
    <definedName name="l_Feries">t_Feries[Date]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3" l="1"/>
  <c r="D5" i="3"/>
  <c r="F5" i="3" s="1"/>
  <c r="E15" i="2" a="1"/>
  <c r="E15" i="2" s="1"/>
  <c r="E14" i="2" a="1"/>
  <c r="E14" i="2" s="1"/>
  <c r="E13" i="2" a="1"/>
  <c r="E13" i="2" s="1"/>
  <c r="E12" i="2" a="1"/>
  <c r="E12" i="2" s="1"/>
  <c r="E11" i="2" a="1"/>
  <c r="E11" i="2" s="1"/>
  <c r="E7" i="2" a="1"/>
  <c r="E7" i="2" s="1"/>
  <c r="E6" i="2" a="1"/>
  <c r="E6" i="2" s="1"/>
  <c r="E4" i="2" a="1"/>
  <c r="E4" i="2" s="1"/>
  <c r="E3" i="2" a="1"/>
  <c r="E3" i="2" s="1"/>
  <c r="F6" i="3" l="1"/>
  <c r="H5" i="3"/>
  <c r="D6" i="3"/>
  <c r="E8" i="2"/>
  <c r="E9" i="2"/>
  <c r="E5" i="2"/>
  <c r="E10" i="2"/>
  <c r="J5" i="3" l="1"/>
  <c r="H6" i="3"/>
  <c r="J6" i="3" l="1"/>
  <c r="L5" i="3"/>
  <c r="N5" i="3" l="1"/>
  <c r="L6" i="3"/>
  <c r="P5" i="3" l="1"/>
  <c r="N6" i="3"/>
  <c r="R5" i="3" l="1"/>
  <c r="P6" i="3"/>
  <c r="T5" i="3" l="1"/>
  <c r="R6" i="3"/>
  <c r="V5" i="3" l="1"/>
  <c r="T6" i="3"/>
  <c r="X5" i="3" l="1"/>
  <c r="V6" i="3"/>
  <c r="Z5" i="3" l="1"/>
  <c r="X6" i="3"/>
  <c r="AB5" i="3" l="1"/>
  <c r="Z6" i="3"/>
  <c r="AD5" i="3" l="1"/>
  <c r="AB6" i="3"/>
  <c r="AF5" i="3" l="1"/>
  <c r="AD6" i="3"/>
  <c r="AF6" i="3" l="1"/>
  <c r="AH5" i="3"/>
  <c r="AJ5" i="3" l="1"/>
  <c r="AH6" i="3"/>
  <c r="AL5" i="3" l="1"/>
  <c r="AJ6" i="3"/>
  <c r="AN5" i="3" l="1"/>
  <c r="AL6" i="3"/>
  <c r="AP5" i="3" l="1"/>
  <c r="AN6" i="3"/>
  <c r="AR5" i="3" l="1"/>
  <c r="AP6" i="3"/>
  <c r="AT5" i="3" l="1"/>
  <c r="AR6" i="3"/>
  <c r="AV5" i="3" l="1"/>
  <c r="AT6" i="3"/>
  <c r="AX5" i="3" l="1"/>
  <c r="AV6" i="3"/>
  <c r="AZ5" i="3" l="1"/>
  <c r="AX6" i="3"/>
  <c r="BB5" i="3" l="1"/>
  <c r="AZ6" i="3"/>
  <c r="BD5" i="3" l="1"/>
  <c r="BB6" i="3"/>
  <c r="BF5" i="3" l="1"/>
  <c r="BD6" i="3"/>
  <c r="BH5" i="3" l="1"/>
  <c r="BF6" i="3"/>
  <c r="BJ5" i="3" l="1"/>
  <c r="BH6" i="3"/>
  <c r="BJ6" i="3" l="1"/>
  <c r="BL5" i="3"/>
  <c r="BL6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<sst xmlns="http://schemas.openxmlformats.org/spreadsheetml/2006/main" count="31" uniqueCount="29">
  <si>
    <t>Septembre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</si>
  <si>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</si>
  <si>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</si>
  <si>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</si>
  <si>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</si>
  <si>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</si>
  <si>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</si>
  <si>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</si>
  <si>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</si>
  <si>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</si>
  <si>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</si>
  <si>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</si>
  <si>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</si>
  <si>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</si>
  <si>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Jour férié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</si>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</sst>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"/>
  </numFmts>
  <fonts count="5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8"/>
      <name val="Segoe UI"/>
      <family val="2"/>
    </font>
    <font>
      <b/>
      <sz val="12"/>
      <color theme="1"/>
      <name val="Segoe UI"/>
      <family val="2"/>
    </font>
    <font>
      <b/>
      <sz val="20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14" fontId="0" fillId="0" borderId="0" xfId="0" applyNumberFormat="1" applyAlignment="1">
      <alignment horizontal="center" vertical="center"/>
    </xf>
    <xf numFmtId="16" fontId="3" fillId="0" borderId="0" xfId="0" applyNumberFormat="1" applyFont="1" applyAlignment="1">
      <alignment horizontal="centerContinuous" vertical="center"/>
    </xf>
    <xf numFmtId="165" fontId="0" fillId="0" borderId="0" xfId="0" applyNumberForma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2" borderId="1" xfId="0" applyFill="1" applyBorder="1" applyAlignment="1">
      <alignment horizontal="right" vertical="center" indent="1"/>
    </xf>
    <xf numFmtId="0" fontId="0" fillId="2" borderId="2" xfId="0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left" vertical="center" textRotation="0" wrapText="0" relative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$C$2" max="2050" min="2020" page="10" val="202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</xdr:colOff>
          <xdr:row>1</xdr:row>
          <xdr:rowOff>7620</xdr:rowOff>
        </xdr:from>
        <xdr:to>
          <xdr:col>3</xdr:col>
          <xdr:colOff>187620</xdr:colOff>
          <xdr:row>1</xdr:row>
          <xdr:rowOff>187620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89B86-542E-40E1-B9E1-BBD402BF9458}" name="t_Mois" displayName="t_Mois" ref="B2:B14" totalsRowShown="0" headerRowDxfId="10" dataDxfId="9">
  <autoFilter ref="B2:B14" xr:uid="{25B89B86-542E-40E1-B9E1-BBD402BF9458}">
    <filterColumn colId="0" hiddenButton="1"/>
  </autoFilter>
  <tableColumns count="1">
    <tableColumn id="1" xr3:uid="{3D054334-2783-4FD4-B2CC-27259CDA9FC9}" name="Mois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9CF874-7183-4FE1-978E-A7AD69958584}" name="t_Feries" displayName="t_Feries" ref="D2:E15" totalsRowShown="0">
  <autoFilter ref="D2:E15" xr:uid="{AC9CF874-7183-4FE1-978E-A7AD69958584}">
    <filterColumn colId="0" hiddenButton="1"/>
    <filterColumn colId="1" hiddenButton="1"/>
  </autoFilter>
  <tableColumns count="2">
    <tableColumn id="1" xr3:uid="{799D8A5B-7CBD-48E3-A00B-3818D2700B54}" name="Jour férié" dataDxfId="7"/>
    <tableColumn id="3" xr3:uid="{8C3E953D-00D7-44A0-A31A-E0C9BC8028FE}" name="Date" dataDxfId="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9A195-02B5-42E7-9EBE-5C1766349CB5}">
  <dimension ref="B2:BM19"/>
  <sheetViews>
    <sheetView showGridLines="0" tabSelected="1" zoomScale="75" zoomScaleNormal="75" workbookViewId="0">
      <selection activeCell="E4" sqref="E4"/>
    </sheetView>
  </sheetViews>
  <sheetFormatPr baseColWidth="10" defaultRowHeight="16.8" x14ac:dyDescent="0.4"/>
  <cols>
    <col min="1" max="1" width="2.69921875" style="1" customWidth="1"/>
    <col min="2" max="2" width="7.8984375" style="1" bestFit="1" customWidth="1"/>
    <col min="3" max="3" width="11.69921875" style="1" customWidth="1"/>
    <col min="4" max="65" width="4.69921875" style="1" customWidth="1"/>
    <col min="66" max="16384" width="11.19921875" style="1"/>
  </cols>
  <sheetData>
    <row r="2" spans="2:65" x14ac:dyDescent="0.4">
      <c r="B2" s="4" t="s">
        <v>1</v>
      </c>
      <c r="C2" s="2">
        <v>2025</v>
      </c>
      <c r="E2" s="11" t="str">
        <f>_Mois&amp;" "&amp;_An</f>
        <v>Mai 2025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</row>
    <row r="3" spans="2:65" x14ac:dyDescent="0.4">
      <c r="B3" s="4" t="s">
        <v>2</v>
      </c>
      <c r="C3" s="2" t="s">
        <v>7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</row>
    <row r="5" spans="2:65" ht="19.2" x14ac:dyDescent="0.4">
      <c r="D5" s="6">
        <f>DATE(C2,MONTH(C3&amp;1),1)</f>
        <v>45778</v>
      </c>
      <c r="E5" s="8"/>
      <c r="F5" s="6">
        <f>D5+1</f>
        <v>45779</v>
      </c>
      <c r="G5" s="8"/>
      <c r="H5" s="6">
        <f t="shared" ref="H5" si="0">F5+1</f>
        <v>45780</v>
      </c>
      <c r="I5" s="8"/>
      <c r="J5" s="6">
        <f t="shared" ref="J5" si="1">H5+1</f>
        <v>45781</v>
      </c>
      <c r="K5" s="8"/>
      <c r="L5" s="6">
        <f t="shared" ref="L5" si="2">J5+1</f>
        <v>45782</v>
      </c>
      <c r="M5" s="8"/>
      <c r="N5" s="6">
        <f t="shared" ref="N5" si="3">L5+1</f>
        <v>45783</v>
      </c>
      <c r="O5" s="8"/>
      <c r="P5" s="6">
        <f t="shared" ref="P5" si="4">N5+1</f>
        <v>45784</v>
      </c>
      <c r="Q5" s="8"/>
      <c r="R5" s="6">
        <f t="shared" ref="R5" si="5">P5+1</f>
        <v>45785</v>
      </c>
      <c r="S5" s="8"/>
      <c r="T5" s="6">
        <f t="shared" ref="T5" si="6">R5+1</f>
        <v>45786</v>
      </c>
      <c r="U5" s="8"/>
      <c r="V5" s="6">
        <f t="shared" ref="V5" si="7">T5+1</f>
        <v>45787</v>
      </c>
      <c r="W5" s="8"/>
      <c r="X5" s="6">
        <f t="shared" ref="X5" si="8">V5+1</f>
        <v>45788</v>
      </c>
      <c r="Y5" s="8"/>
      <c r="Z5" s="6">
        <f t="shared" ref="Z5" si="9">X5+1</f>
        <v>45789</v>
      </c>
      <c r="AA5" s="8"/>
      <c r="AB5" s="6">
        <f t="shared" ref="AB5" si="10">Z5+1</f>
        <v>45790</v>
      </c>
      <c r="AC5" s="8"/>
      <c r="AD5" s="6">
        <f t="shared" ref="AD5" si="11">AB5+1</f>
        <v>45791</v>
      </c>
      <c r="AE5" s="8"/>
      <c r="AF5" s="6">
        <f t="shared" ref="AF5" si="12">AD5+1</f>
        <v>45792</v>
      </c>
      <c r="AG5" s="8"/>
      <c r="AH5" s="6">
        <f t="shared" ref="AH5" si="13">AF5+1</f>
        <v>45793</v>
      </c>
      <c r="AI5" s="8"/>
      <c r="AJ5" s="6">
        <f t="shared" ref="AJ5" si="14">AH5+1</f>
        <v>45794</v>
      </c>
      <c r="AK5" s="8"/>
      <c r="AL5" s="6">
        <f t="shared" ref="AL5" si="15">AJ5+1</f>
        <v>45795</v>
      </c>
      <c r="AM5" s="8"/>
      <c r="AN5" s="6">
        <f t="shared" ref="AN5" si="16">AL5+1</f>
        <v>45796</v>
      </c>
      <c r="AO5" s="8"/>
      <c r="AP5" s="6">
        <f t="shared" ref="AP5" si="17">AN5+1</f>
        <v>45797</v>
      </c>
      <c r="AQ5" s="8"/>
      <c r="AR5" s="6">
        <f t="shared" ref="AR5" si="18">AP5+1</f>
        <v>45798</v>
      </c>
      <c r="AS5" s="8"/>
      <c r="AT5" s="6">
        <f t="shared" ref="AT5" si="19">AR5+1</f>
        <v>45799</v>
      </c>
      <c r="AU5" s="8"/>
      <c r="AV5" s="6">
        <f t="shared" ref="AV5" si="20">AT5+1</f>
        <v>45800</v>
      </c>
      <c r="AW5" s="8"/>
      <c r="AX5" s="6">
        <f t="shared" ref="AX5" si="21">AV5+1</f>
        <v>45801</v>
      </c>
      <c r="AY5" s="8"/>
      <c r="AZ5" s="6">
        <f t="shared" ref="AZ5" si="22">AX5+1</f>
        <v>45802</v>
      </c>
      <c r="BA5" s="8"/>
      <c r="BB5" s="6">
        <f t="shared" ref="BB5" si="23">AZ5+1</f>
        <v>45803</v>
      </c>
      <c r="BC5" s="8"/>
      <c r="BD5" s="6">
        <f t="shared" ref="BD5" si="24">BB5+1</f>
        <v>45804</v>
      </c>
      <c r="BE5" s="8"/>
      <c r="BF5" s="6">
        <f t="shared" ref="BF5" si="25">BD5+1</f>
        <v>45805</v>
      </c>
      <c r="BG5" s="8"/>
      <c r="BH5" s="6">
        <f>IFERROR(IF(MONTH(BF5+1)=MONTH(D5),BF5+1,""),"")</f>
        <v>45806</v>
      </c>
      <c r="BI5" s="8"/>
      <c r="BJ5" s="6">
        <f>IFERROR(IF(MONTH(BH5+1)=MONTH(F5),BH5+1,""),"")</f>
        <v>45807</v>
      </c>
      <c r="BK5" s="8"/>
      <c r="BL5" s="6">
        <f>IFERROR(IF(MONTH(BJ5+1)=MONTH(H5),BJ5+1,""),"")</f>
        <v>45808</v>
      </c>
      <c r="BM5" s="8"/>
    </row>
    <row r="6" spans="2:65" x14ac:dyDescent="0.4">
      <c r="D6" s="7">
        <f>D5</f>
        <v>45778</v>
      </c>
      <c r="E6" s="7"/>
      <c r="F6" s="7">
        <f>F5</f>
        <v>45779</v>
      </c>
      <c r="G6" s="7"/>
      <c r="H6" s="7">
        <f t="shared" ref="H6" si="26">H5</f>
        <v>45780</v>
      </c>
      <c r="I6" s="7"/>
      <c r="J6" s="7">
        <f t="shared" ref="J6" si="27">J5</f>
        <v>45781</v>
      </c>
      <c r="K6" s="7"/>
      <c r="L6" s="7">
        <f t="shared" ref="L6" si="28">L5</f>
        <v>45782</v>
      </c>
      <c r="M6" s="7"/>
      <c r="N6" s="7">
        <f t="shared" ref="N6" si="29">N5</f>
        <v>45783</v>
      </c>
      <c r="O6" s="7"/>
      <c r="P6" s="7">
        <f t="shared" ref="P6" si="30">P5</f>
        <v>45784</v>
      </c>
      <c r="Q6" s="7"/>
      <c r="R6" s="7">
        <f t="shared" ref="R6" si="31">R5</f>
        <v>45785</v>
      </c>
      <c r="S6" s="7"/>
      <c r="T6" s="7">
        <f t="shared" ref="T6" si="32">T5</f>
        <v>45786</v>
      </c>
      <c r="U6" s="7"/>
      <c r="V6" s="7">
        <f t="shared" ref="V6" si="33">V5</f>
        <v>45787</v>
      </c>
      <c r="W6" s="7"/>
      <c r="X6" s="7">
        <f t="shared" ref="X6" si="34">X5</f>
        <v>45788</v>
      </c>
      <c r="Y6" s="7"/>
      <c r="Z6" s="7">
        <f t="shared" ref="Z6" si="35">Z5</f>
        <v>45789</v>
      </c>
      <c r="AA6" s="7"/>
      <c r="AB6" s="7">
        <f t="shared" ref="AB6" si="36">AB5</f>
        <v>45790</v>
      </c>
      <c r="AC6" s="7"/>
      <c r="AD6" s="7">
        <f t="shared" ref="AD6" si="37">AD5</f>
        <v>45791</v>
      </c>
      <c r="AE6" s="7"/>
      <c r="AF6" s="7">
        <f t="shared" ref="AF6" si="38">AF5</f>
        <v>45792</v>
      </c>
      <c r="AG6" s="7"/>
      <c r="AH6" s="7">
        <f t="shared" ref="AH6" si="39">AH5</f>
        <v>45793</v>
      </c>
      <c r="AI6" s="7"/>
      <c r="AJ6" s="7">
        <f t="shared" ref="AJ6" si="40">AJ5</f>
        <v>45794</v>
      </c>
      <c r="AK6" s="7"/>
      <c r="AL6" s="7">
        <f t="shared" ref="AL6" si="41">AL5</f>
        <v>45795</v>
      </c>
      <c r="AM6" s="7"/>
      <c r="AN6" s="7">
        <f t="shared" ref="AN6" si="42">AN5</f>
        <v>45796</v>
      </c>
      <c r="AO6" s="7"/>
      <c r="AP6" s="7">
        <f t="shared" ref="AP6" si="43">AP5</f>
        <v>45797</v>
      </c>
      <c r="AQ6" s="7"/>
      <c r="AR6" s="7">
        <f t="shared" ref="AR6" si="44">AR5</f>
        <v>45798</v>
      </c>
      <c r="AS6" s="7"/>
      <c r="AT6" s="7">
        <f t="shared" ref="AT6" si="45">AT5</f>
        <v>45799</v>
      </c>
      <c r="AU6" s="7"/>
      <c r="AV6" s="7">
        <f t="shared" ref="AV6" si="46">AV5</f>
        <v>45800</v>
      </c>
      <c r="AW6" s="7"/>
      <c r="AX6" s="7">
        <f t="shared" ref="AX6" si="47">AX5</f>
        <v>45801</v>
      </c>
      <c r="AY6" s="7"/>
      <c r="AZ6" s="7">
        <f t="shared" ref="AZ6" si="48">AZ5</f>
        <v>45802</v>
      </c>
      <c r="BA6" s="7"/>
      <c r="BB6" s="7">
        <f t="shared" ref="BB6" si="49">BB5</f>
        <v>45803</v>
      </c>
      <c r="BC6" s="7"/>
      <c r="BD6" s="7">
        <f t="shared" ref="BD6" si="50">BD5</f>
        <v>45804</v>
      </c>
      <c r="BE6" s="7"/>
      <c r="BF6" s="7">
        <f t="shared" ref="BF6" si="51">BF5</f>
        <v>45805</v>
      </c>
      <c r="BG6" s="7"/>
      <c r="BH6" s="7">
        <f t="shared" ref="BH6" si="52">BH5</f>
        <v>45806</v>
      </c>
      <c r="BI6" s="7"/>
      <c r="BJ6" s="7">
        <f t="shared" ref="BJ6" si="53">BJ5</f>
        <v>45807</v>
      </c>
      <c r="BK6" s="7"/>
      <c r="BL6" s="7">
        <f t="shared" ref="BL6" si="54">BL5</f>
        <v>45808</v>
      </c>
      <c r="BM6" s="7"/>
    </row>
    <row r="7" spans="2:65" x14ac:dyDescent="0.4">
      <c r="B7" s="9">
        <v>1</v>
      </c>
      <c r="C7" s="10"/>
    </row>
    <row r="8" spans="2:65" x14ac:dyDescent="0.4">
      <c r="B8" s="9">
        <v>2</v>
      </c>
      <c r="C8" s="10"/>
    </row>
    <row r="9" spans="2:65" x14ac:dyDescent="0.4">
      <c r="B9" s="9">
        <v>3</v>
      </c>
      <c r="C9" s="10"/>
    </row>
    <row r="10" spans="2:65" x14ac:dyDescent="0.4">
      <c r="B10" s="9">
        <v>4</v>
      </c>
      <c r="C10" s="10"/>
    </row>
    <row r="11" spans="2:65" x14ac:dyDescent="0.4">
      <c r="B11" s="9">
        <v>5</v>
      </c>
      <c r="C11" s="10"/>
    </row>
    <row r="12" spans="2:65" x14ac:dyDescent="0.4">
      <c r="B12" s="9">
        <v>6</v>
      </c>
      <c r="C12" s="10"/>
    </row>
    <row r="13" spans="2:65" x14ac:dyDescent="0.4">
      <c r="B13" s="9">
        <v>7</v>
      </c>
      <c r="C13" s="10"/>
    </row>
    <row r="14" spans="2:65" x14ac:dyDescent="0.4">
      <c r="B14" s="9">
        <v>8</v>
      </c>
      <c r="C14" s="10"/>
    </row>
    <row r="15" spans="2:65" x14ac:dyDescent="0.4">
      <c r="B15" s="9">
        <v>9</v>
      </c>
      <c r="C15" s="10"/>
    </row>
    <row r="16" spans="2:65" x14ac:dyDescent="0.4">
      <c r="B16" s="9">
        <v>10</v>
      </c>
      <c r="C16" s="10"/>
    </row>
    <row r="17" spans="2:3" x14ac:dyDescent="0.4">
      <c r="B17" s="9">
        <v>11</v>
      </c>
      <c r="C17" s="10"/>
    </row>
    <row r="18" spans="2:3" x14ac:dyDescent="0.4">
      <c r="B18" s="9">
        <v>12</v>
      </c>
      <c r="C18" s="10"/>
    </row>
    <row r="19" spans="2:3" x14ac:dyDescent="0.4">
      <c r="B19" s="9">
        <v>13</v>
      </c>
      <c r="C19" s="10"/>
    </row>
  </sheetData>
  <mergeCells count="14">
    <mergeCell ref="B19:C19"/>
    <mergeCell ref="E2:BM3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</mergeCells>
  <conditionalFormatting sqref="D5:BM19">
    <cfRule type="expression" dxfId="6" priority="7">
      <formula>D$5&lt;&gt;""</formula>
    </cfRule>
    <cfRule type="expression" dxfId="5" priority="5">
      <formula>WEEKDAY(D$5,1)&lt;=2</formula>
    </cfRule>
    <cfRule type="expression" dxfId="4" priority="2">
      <formula>COUNTIF(l_Feries,D$5)</formula>
    </cfRule>
  </conditionalFormatting>
  <conditionalFormatting sqref="E5:E19 G5:G19 I5:I19 K5:K19 M5:M19 O5:O19 Q5:Q19 S5:S19 U5:U19 W5:W19 Y5:Y19 AA5:AA19 AC5:AC19 AE5:AE19 AG5:AG19 AI5:AI19 AK5:AK19 AM5:AM19 AO5:AO19 AQ5:AQ19 AS5:AS19 AU5:AU19 AW5:AW19 AY5:AY19 BA5:BA19 BC5:BC19 BE5:BE19 BG5:BG19 BI5:BI19 BK5:BK19 BM5:BM19">
    <cfRule type="expression" dxfId="3" priority="6">
      <formula>D$5&lt;&gt;""</formula>
    </cfRule>
    <cfRule type="expression" dxfId="2" priority="4">
      <formula>WEEKDAY(D$5,1)&lt;=2</formula>
    </cfRule>
    <cfRule type="expression" dxfId="1" priority="3">
      <formula>WEEKDAY(D$5,1)=7</formula>
    </cfRule>
    <cfRule type="expression" dxfId="0" priority="1">
      <formula>COUNTIF(l_Feries,D$5)</formula>
    </cfRule>
  </conditionalFormatting>
  <dataValidations count="1">
    <dataValidation type="list" allowBlank="1" showInputMessage="1" showErrorMessage="1" sqref="C3" xr:uid="{A9BBA99C-4462-422E-BBAA-F312D7B96ABB}">
      <formula1>l_Mois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Spinner 1">
              <controlPr defaultSize="0" print="0" autoPict="0">
                <anchor>
                  <from>
                    <xdr:col>3</xdr:col>
                    <xdr:colOff>7620</xdr:colOff>
                    <xdr:row>1</xdr:row>
                    <xdr:rowOff>7620</xdr:rowOff>
                  </from>
                  <to>
                    <xdr:col>3</xdr:col>
                    <xdr:colOff>190500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501C-C3B5-4509-A0E9-54302B398103}">
  <dimension ref="B2:E15"/>
  <sheetViews>
    <sheetView showGridLines="0" workbookViewId="0">
      <selection activeCell="H7" sqref="H7"/>
    </sheetView>
  </sheetViews>
  <sheetFormatPr baseColWidth="10" defaultRowHeight="16.8" x14ac:dyDescent="0.4"/>
  <cols>
    <col min="1" max="1" width="3.69921875" customWidth="1"/>
    <col min="2" max="2" width="13.69921875" customWidth="1"/>
    <col min="3" max="3" width="3.69921875" customWidth="1"/>
    <col min="4" max="4" width="17.69921875" customWidth="1"/>
    <col min="5" max="5" width="12.69921875" customWidth="1"/>
    <col min="6" max="6" width="3.69921875" customWidth="1"/>
  </cols>
  <sheetData>
    <row r="2" spans="2:5" x14ac:dyDescent="0.4">
      <c r="B2" s="2" t="s">
        <v>2</v>
      </c>
      <c r="D2" s="2" t="s">
        <v>14</v>
      </c>
      <c r="E2" s="3" t="s">
        <v>28</v>
      </c>
    </row>
    <row r="3" spans="2:5" x14ac:dyDescent="0.4">
      <c r="B3" s="2" t="s">
        <v>3</v>
      </c>
      <c r="D3" s="2" t="s">
        <v>15</v>
      </c>
      <c r="E3" s="5" cm="1">
        <f t="array" ref="E3">DATE(_An,1,1)</f>
        <v>45658</v>
      </c>
    </row>
    <row r="4" spans="2:5" x14ac:dyDescent="0.4">
      <c r="B4" s="2" t="s">
        <v>4</v>
      </c>
      <c r="D4" s="2" t="s">
        <v>16</v>
      </c>
      <c r="E4" s="5" cm="1">
        <f t="array" ref="E4">FLOOR(DAY(MINUTE(_An/38)/2+56)&amp;"/5/"&amp;_An,7)-34</f>
        <v>45767</v>
      </c>
    </row>
    <row r="5" spans="2:5" x14ac:dyDescent="0.4">
      <c r="B5" s="2" t="s">
        <v>5</v>
      </c>
      <c r="D5" s="2" t="s">
        <v>17</v>
      </c>
      <c r="E5" s="5">
        <f>DatePaques+1</f>
        <v>45768</v>
      </c>
    </row>
    <row r="6" spans="2:5" x14ac:dyDescent="0.4">
      <c r="B6" s="2" t="s">
        <v>6</v>
      </c>
      <c r="D6" s="2" t="s">
        <v>18</v>
      </c>
      <c r="E6" s="5" cm="1">
        <f t="array" ref="E6">DATE(_An,5,1)</f>
        <v>45778</v>
      </c>
    </row>
    <row r="7" spans="2:5" x14ac:dyDescent="0.4">
      <c r="B7" s="2" t="s">
        <v>7</v>
      </c>
      <c r="D7" s="2" t="s">
        <v>19</v>
      </c>
      <c r="E7" s="5" cm="1">
        <f t="array" ref="E7">DATE(_An,5,8)</f>
        <v>45785</v>
      </c>
    </row>
    <row r="8" spans="2:5" x14ac:dyDescent="0.4">
      <c r="B8" s="2" t="s">
        <v>8</v>
      </c>
      <c r="D8" s="2" t="s">
        <v>20</v>
      </c>
      <c r="E8" s="5">
        <f>DatePaques+39</f>
        <v>45806</v>
      </c>
    </row>
    <row r="9" spans="2:5" x14ac:dyDescent="0.4">
      <c r="B9" s="2" t="s">
        <v>9</v>
      </c>
      <c r="D9" s="2" t="s">
        <v>21</v>
      </c>
      <c r="E9" s="5">
        <f>DatePaques+49</f>
        <v>45816</v>
      </c>
    </row>
    <row r="10" spans="2:5" x14ac:dyDescent="0.4">
      <c r="B10" s="2" t="s">
        <v>10</v>
      </c>
      <c r="D10" s="2" t="s">
        <v>22</v>
      </c>
      <c r="E10" s="5">
        <f>DatePaques+50</f>
        <v>45817</v>
      </c>
    </row>
    <row r="11" spans="2:5" x14ac:dyDescent="0.4">
      <c r="B11" s="2" t="s">
        <v>0</v>
      </c>
      <c r="D11" s="2" t="s">
        <v>23</v>
      </c>
      <c r="E11" s="5" cm="1">
        <f t="array" ref="E11">DATE(_An,7,14)</f>
        <v>45852</v>
      </c>
    </row>
    <row r="12" spans="2:5" x14ac:dyDescent="0.4">
      <c r="B12" s="2" t="s">
        <v>11</v>
      </c>
      <c r="D12" s="2" t="s">
        <v>24</v>
      </c>
      <c r="E12" s="5" cm="1">
        <f t="array" ref="E12">DATE(_An,8,15)</f>
        <v>45884</v>
      </c>
    </row>
    <row r="13" spans="2:5" x14ac:dyDescent="0.4">
      <c r="B13" s="2" t="s">
        <v>12</v>
      </c>
      <c r="D13" s="2" t="s">
        <v>25</v>
      </c>
      <c r="E13" s="5" cm="1">
        <f t="array" ref="E13">DATE(_An,11,1)</f>
        <v>45962</v>
      </c>
    </row>
    <row r="14" spans="2:5" x14ac:dyDescent="0.4">
      <c r="B14" s="2" t="s">
        <v>13</v>
      </c>
      <c r="D14" s="2" t="s">
        <v>26</v>
      </c>
      <c r="E14" s="5" cm="1">
        <f t="array" ref="E14">DATE(_An,11,11)</f>
        <v>45972</v>
      </c>
    </row>
    <row r="15" spans="2:5" x14ac:dyDescent="0.4">
      <c r="D15" s="2" t="s">
        <v>27</v>
      </c>
      <c r="E15" s="5" cm="1">
        <f t="array" ref="E15">DATE(_An,12,25)</f>
        <v>46016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</vt:lpstr>
      <vt:lpstr>Paramètres</vt:lpstr>
      <vt:lpstr>_An</vt:lpstr>
      <vt:lpstr>_Mois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2025-09-25T22:17:28Z</dcterms:created>
  <dcterms:modified xsi:type="dcterms:W3CDTF">2025-09-25T23:37:26Z</dcterms:modified>
</cp:coreProperties>
</file>