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hidePivotFieldList="1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4587106C-07BF-4F5E-99D3-76C0D5424A1A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Relevé global" sheetId="1" r:id="rId1"/>
    <sheet name="TCD" sheetId="4" r:id="rId2"/>
    <sheet name="Transactions" sheetId="2" r:id="rId3"/>
    <sheet name="Indicateurs" sheetId="3" r:id="rId4"/>
  </sheets>
  <definedNames>
    <definedName name="_xlnm._FilterDatabase" localSheetId="2" hidden="1">Transactions!$A$5:$F$30</definedName>
    <definedName name="DonnéesExternes_1" localSheetId="1" hidden="1">TCD!$B$40:$F$41</definedName>
  </definedNames>
  <calcPr calcId="191029" concurrentCalc="0"/>
  <pivotCaches>
    <pivotCache cacheId="13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2" l="1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O22" i="1"/>
  <c r="O21" i="1"/>
  <c r="O15" i="1"/>
  <c r="O14" i="1"/>
  <c r="O7" i="1"/>
  <c r="O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EF442C-9EE8-4BFB-BF71-F14650EA67A1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  <connection id="2" xr16:uid="{6D96C43C-5B21-4C79-B0E8-27CB18FF2B0E}" keepAlive="1" name="Requête - Tableau1 (2)" description="Connexion à la requête « Tableau1 (2) » dans le classeur." type="5" refreshedVersion="8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<sst xmlns="http://schemas.openxmlformats.org/spreadsheetml/2006/main" count="207" uniqueCount="86">
  <si>
    <t>Transactions mensuelles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</si>
  <si>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</si>
  <si>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</si>
  <si>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</si>
  <si>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</si>
  <si>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</si>
  <si>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</si>
  <si>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</si>
  <si>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</si>
  <si>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</si>
  <si>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</si>
  <si>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</si>
  <si>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</si>
  <si>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</si>
  <si>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Liste des transactions</t>
  </si>
  <si>
    <t>NOMS</t>
  </si>
  <si>
    <t>Indicateurs</t>
  </si>
  <si>
    <t>Commissions</t>
  </si>
  <si>
    <t>N°commande</t>
  </si>
  <si>
    <t>Status</t>
  </si>
  <si>
    <t>Liste des indicateurs</t>
  </si>
  <si>
    <t>Pseudo</t>
  </si>
  <si>
    <t>PRENOMS</t>
  </si>
  <si>
    <t>MAIL</t>
  </si>
  <si>
    <t>TELEPHONE</t>
  </si>
  <si>
    <t>%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</si>
  <si>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</si>
  <si>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</si>
  <si>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</si>
  <si>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</si>
  <si>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</si>
  <si>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</si>
  <si>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</si>
  <si>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</si>
  <si>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</si>
  <si>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</si>
  <si>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</si>
  <si>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</si>
  <si>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BJEF</t>
  </si>
  <si>
    <t>DIFJ</t>
  </si>
  <si>
    <t>GAZC</t>
  </si>
  <si>
    <t>HANCRI</t>
  </si>
  <si>
    <t>IACO</t>
  </si>
  <si>
    <t>KLEINS</t>
  </si>
  <si>
    <t>LECFA</t>
  </si>
  <si>
    <t>LEJLIO</t>
  </si>
  <si>
    <t>PIROLI</t>
  </si>
  <si>
    <t>QUEVD</t>
  </si>
  <si>
    <t>ROSSI</t>
  </si>
  <si>
    <t>SCHEENM</t>
  </si>
  <si>
    <t>TOURNIC</t>
  </si>
  <si>
    <t>VDSGIL</t>
  </si>
  <si>
    <t>VDSSEB</t>
  </si>
  <si>
    <t>ZANZJO</t>
  </si>
  <si>
    <t>Dates</t>
  </si>
  <si>
    <t>Total packs</t>
  </si>
  <si>
    <t>Clients</t>
  </si>
  <si>
    <t>Commissions indic</t>
  </si>
  <si>
    <t>statuts</t>
  </si>
  <si>
    <t xml:space="preserve">paid </t>
  </si>
  <si>
    <t>unpaid</t>
  </si>
  <si>
    <t>VDSD</t>
  </si>
  <si>
    <t>Dates paiement</t>
  </si>
  <si>
    <t>SA</t>
  </si>
  <si>
    <t>ANTI</t>
  </si>
  <si>
    <t>OLI</t>
  </si>
  <si>
    <t>PAT</t>
  </si>
  <si>
    <t>DIM</t>
  </si>
  <si>
    <t>REND</t>
  </si>
  <si>
    <t>SEB</t>
  </si>
  <si>
    <t>DAV</t>
  </si>
  <si>
    <t>JO</t>
  </si>
  <si>
    <t>YAN</t>
  </si>
  <si>
    <t>JF</t>
  </si>
  <si>
    <t>MAT</t>
  </si>
  <si>
    <t>% coms</t>
  </si>
  <si>
    <t>Commissions rendues mensuelles</t>
  </si>
  <si>
    <t>Commissions reçues mensuelles</t>
  </si>
  <si>
    <t>Total général</t>
  </si>
  <si>
    <t>juil</t>
  </si>
  <si>
    <t>Mois</t>
  </si>
  <si>
    <t>Com.</t>
  </si>
  <si>
    <t>Com. indic.</t>
  </si>
  <si>
    <t>Année</t>
  </si>
  <si>
    <t>Transactions</t>
  </si>
  <si>
    <t>Com. indicateurs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</si>
</sst>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11"/>
      <color theme="10"/>
      <name val="Calibri"/>
      <family val="2"/>
    </font>
    <font>
      <sz val="11"/>
      <name val="Aptos Narrow"/>
      <family val="2"/>
      <scheme val="minor"/>
    </font>
    <font>
      <u/>
      <sz val="1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5" fillId="0" borderId="0" applyFont="0" applyFill="0" applyBorder="0" applyAlignment="0" applyProtection="0"/>
  </cellStyleXfs>
  <cellXfs count="33">
    <xf numFmtId="0" fontId="0" fillId="0" borderId="0" xfId="0"/>
    <xf numFmtId="0" fontId="0" fillId="0" borderId="4" xfId="0" applyBorder="1"/>
    <xf numFmtId="0" fontId="0" fillId="0" borderId="1" xfId="0" applyBorder="1"/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3" borderId="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0" borderId="0" xfId="1" applyFont="1" applyAlignment="1">
      <alignment horizontal="left"/>
    </xf>
    <xf numFmtId="0" fontId="0" fillId="0" borderId="0" xfId="0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44" fontId="0" fillId="0" borderId="0" xfId="2" applyFont="1"/>
    <xf numFmtId="0" fontId="6" fillId="4" borderId="1" xfId="0" applyFont="1" applyFill="1" applyBorder="1"/>
    <xf numFmtId="0" fontId="6" fillId="4" borderId="2" xfId="0" applyFont="1" applyFill="1" applyBorder="1"/>
    <xf numFmtId="0" fontId="6" fillId="4" borderId="3" xfId="0" applyFont="1" applyFill="1" applyBorder="1"/>
    <xf numFmtId="0" fontId="6" fillId="4" borderId="4" xfId="0" applyFont="1" applyFill="1" applyBorder="1"/>
    <xf numFmtId="16" fontId="3" fillId="0" borderId="0" xfId="0" applyNumberFormat="1" applyFont="1" applyAlignment="1">
      <alignment horizontal="center"/>
    </xf>
    <xf numFmtId="0" fontId="0" fillId="0" borderId="0" xfId="0" pivotButton="1"/>
    <xf numFmtId="3" fontId="0" fillId="0" borderId="0" xfId="0" applyNumberFormat="1"/>
    <xf numFmtId="3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3" fillId="0" borderId="0" xfId="0" applyNumberFormat="1" applyFont="1" applyAlignment="1">
      <alignment horizontal="center"/>
    </xf>
    <xf numFmtId="14" fontId="3" fillId="2" borderId="6" xfId="0" applyNumberFormat="1" applyFont="1" applyFill="1" applyBorder="1" applyAlignment="1">
      <alignment horizontal="left"/>
    </xf>
    <xf numFmtId="14" fontId="0" fillId="0" borderId="0" xfId="0" applyNumberFormat="1"/>
    <xf numFmtId="4" fontId="0" fillId="0" borderId="0" xfId="0" applyNumberFormat="1"/>
  </cellXfs>
  <cellStyles count="3">
    <cellStyle name="Lien hypertexte" xfId="1" builtinId="8"/>
    <cellStyle name="Monétaire" xfId="2" builtinId="4"/>
    <cellStyle name="Normal" xfId="0" builtinId="0"/>
  </cellStyles>
  <dxfs count="17">
    <dxf>
      <numFmt numFmtId="3" formatCode="#,##0"/>
    </dxf>
    <dxf>
      <numFmt numFmtId="3" formatCode="#,##0"/>
    </dxf>
    <dxf>
      <numFmt numFmtId="4" formatCode="#,##0.00"/>
    </dxf>
    <dxf>
      <font>
        <b/>
        <i val="0"/>
        <color theme="0"/>
      </font>
      <fill>
        <patternFill>
          <bgColor rgb="FFFF0000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left" vertical="bottom" textRotation="0" wrapText="0" indent="0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</dxf>
    <dxf>
      <numFmt numFmtId="165" formatCode="#,##0.00\ &quot;€&quot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aste" refreshedDate="45894.692346643518" createdVersion="8" refreshedVersion="8" minRefreshableVersion="3" recordCount="27" xr:uid="{C16E1902-3242-4639-8AC7-58D50E15F0DE}">
  <cacheSource type="worksheet">
    <worksheetSource name="Tableau1"/>
  </cacheSource>
  <cacheFields count="13">
    <cacheField name="N°commande" numFmtId="0">
      <sharedItems containsString="0" containsBlank="1" containsNumber="1" containsInteger="1" minValue="52351" maxValue="53530"/>
    </cacheField>
    <cacheField name="Clients" numFmtId="0">
      <sharedItems containsBlank="1"/>
    </cacheField>
    <cacheField name="Total packs" numFmtId="0">
      <sharedItems containsString="0" containsBlank="1" containsNumber="1" minValue="1000" maxValue="15150"/>
    </cacheField>
    <cacheField name="Commissions" numFmtId="0">
      <sharedItems containsString="0" containsBlank="1" containsNumber="1" containsInteger="1" minValue="60" maxValue="900"/>
    </cacheField>
    <cacheField name="Dates" numFmtId="0">
      <sharedItems containsBlank="1"/>
    </cacheField>
    <cacheField name="Indicateurs" numFmtId="0">
      <sharedItems containsBlank="1" count="9">
        <m/>
        <s v="VDSGIL"/>
        <s v="VDSD"/>
        <s v="PIROLI"/>
        <s v="DIFJ"/>
        <s v="KLEINS"/>
        <s v="BJEF"/>
        <s v="ZANZJO"/>
        <s v="VDSSEB"/>
      </sharedItems>
    </cacheField>
    <cacheField name="%" numFmtId="0">
      <sharedItems containsString="0" containsBlank="1" containsNumber="1" containsInteger="1" minValue="2" maxValue="3"/>
    </cacheField>
    <cacheField name="Commissions indic" numFmtId="0">
      <sharedItems containsString="0" containsBlank="1" containsNumber="1" containsInteger="1" minValue="20" maxValue="300"/>
    </cacheField>
    <cacheField name="Status" numFmtId="0">
      <sharedItems containsBlank="1" count="3">
        <m/>
        <s v="paid "/>
        <s v="unpaid"/>
      </sharedItems>
    </cacheField>
    <cacheField name="Dates paiement" numFmtId="0">
      <sharedItems containsNonDate="0" containsDate="1" containsString="0" containsBlank="1" minDate="2025-07-30T00:00:00" maxDate="2025-08-16T00:00:00" count="3">
        <m/>
        <d v="2025-08-15T00:00:00"/>
        <d v="2025-07-30T00:00:00"/>
      </sharedItems>
      <fieldGroup par="12"/>
    </cacheField>
    <cacheField name="mois" numFmtId="0">
      <sharedItems containsSemiMixedTypes="0" containsString="0" containsNumber="1" containsInteger="1" minValue="1" maxValue="8"/>
    </cacheField>
    <cacheField name="Jours (Dates paiement)" numFmtId="0" databaseField="0">
      <fieldGroup base="9">
        <rangePr groupBy="days" startDate="2025-07-30T00:00:00" endDate="2025-08-16T00:00:00"/>
        <groupItems count="368">
          <s v="&lt;30/07/202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6/08/2025"/>
        </groupItems>
      </fieldGroup>
    </cacheField>
    <cacheField name="Mois (Dates paiement)" numFmtId="0" databaseField="0">
      <fieldGroup base="9">
        <rangePr groupBy="months" startDate="2025-07-30T00:00:00" endDate="2025-08-16T00:00:00"/>
        <groupItems count="14">
          <s v="&lt;30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8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">
  <r>
    <m/>
    <m/>
    <m/>
    <m/>
    <m/>
    <x v="0"/>
    <m/>
    <m/>
    <x v="0"/>
    <x v="0"/>
    <n v="1"/>
  </r>
  <r>
    <n v="53530"/>
    <s v="SA"/>
    <n v="2000"/>
    <n v="120"/>
    <s v="20 July 2025"/>
    <x v="1"/>
    <n v="3"/>
    <n v="60"/>
    <x v="1"/>
    <x v="1"/>
    <n v="8"/>
  </r>
  <r>
    <n v="53527"/>
    <s v="ANTI"/>
    <n v="10000"/>
    <n v="600"/>
    <s v="20 July 2025"/>
    <x v="2"/>
    <n v="2"/>
    <n v="200"/>
    <x v="1"/>
    <x v="1"/>
    <n v="8"/>
  </r>
  <r>
    <n v="53516"/>
    <s v="OLI"/>
    <n v="7000"/>
    <n v="420"/>
    <s v="20 July 2025"/>
    <x v="1"/>
    <n v="3"/>
    <n v="210"/>
    <x v="1"/>
    <x v="1"/>
    <n v="8"/>
  </r>
  <r>
    <n v="53500"/>
    <s v="PAT"/>
    <n v="5050"/>
    <n v="300"/>
    <s v="20 July 2025"/>
    <x v="3"/>
    <n v="2"/>
    <n v="100"/>
    <x v="2"/>
    <x v="0"/>
    <n v="1"/>
  </r>
  <r>
    <n v="53423"/>
    <s v="DIM"/>
    <n v="2000"/>
    <n v="120"/>
    <s v="18 July 2025"/>
    <x v="4"/>
    <n v="2"/>
    <n v="40"/>
    <x v="1"/>
    <x v="1"/>
    <n v="8"/>
  </r>
  <r>
    <n v="53378"/>
    <s v="PAT"/>
    <n v="10100"/>
    <n v="600"/>
    <s v="17 July 2025"/>
    <x v="3"/>
    <n v="2"/>
    <n v="200"/>
    <x v="2"/>
    <x v="0"/>
    <n v="1"/>
  </r>
  <r>
    <n v="53377"/>
    <s v="PAT"/>
    <n v="10100"/>
    <n v="600"/>
    <s v="17 July 2025"/>
    <x v="3"/>
    <n v="2"/>
    <n v="200"/>
    <x v="2"/>
    <x v="0"/>
    <n v="1"/>
  </r>
  <r>
    <n v="53332"/>
    <s v="REND"/>
    <n v="1010"/>
    <n v="60"/>
    <s v="17 July 2025"/>
    <x v="5"/>
    <n v="2"/>
    <n v="20"/>
    <x v="1"/>
    <x v="2"/>
    <n v="7"/>
  </r>
  <r>
    <n v="53255"/>
    <s v="SEB"/>
    <n v="10100"/>
    <n v="600"/>
    <s v="17 July 2025"/>
    <x v="6"/>
    <n v="2"/>
    <n v="200"/>
    <x v="1"/>
    <x v="2"/>
    <n v="7"/>
  </r>
  <r>
    <n v="53176"/>
    <s v="DAV"/>
    <n v="1000"/>
    <n v="60"/>
    <s v="16 July 2025"/>
    <x v="2"/>
    <n v="2"/>
    <n v="20"/>
    <x v="1"/>
    <x v="2"/>
    <n v="7"/>
  </r>
  <r>
    <n v="53175"/>
    <s v="SEB"/>
    <n v="8834.4699999999993"/>
    <n v="600"/>
    <s v="16 July 2025"/>
    <x v="6"/>
    <n v="2"/>
    <n v="200"/>
    <x v="1"/>
    <x v="2"/>
    <n v="7"/>
  </r>
  <r>
    <n v="53063"/>
    <s v="DIM"/>
    <n v="1161.5"/>
    <n v="69"/>
    <s v="16 July 2025"/>
    <x v="4"/>
    <n v="2"/>
    <n v="23"/>
    <x v="2"/>
    <x v="0"/>
    <n v="1"/>
  </r>
  <r>
    <n v="53036"/>
    <s v="DAV"/>
    <n v="7000"/>
    <n v="420"/>
    <s v="16 July 2025"/>
    <x v="2"/>
    <n v="2"/>
    <n v="140"/>
    <x v="1"/>
    <x v="2"/>
    <n v="7"/>
  </r>
  <r>
    <n v="52987"/>
    <s v="JO"/>
    <n v="1000"/>
    <n v="60"/>
    <s v="16 July 2025"/>
    <x v="7"/>
    <n v="2"/>
    <n v="20"/>
    <x v="1"/>
    <x v="2"/>
    <n v="7"/>
  </r>
  <r>
    <n v="52984"/>
    <s v="YAN"/>
    <n v="1000"/>
    <n v="60"/>
    <s v="16 July 2025"/>
    <x v="1"/>
    <n v="3"/>
    <n v="30"/>
    <x v="1"/>
    <x v="2"/>
    <n v="7"/>
  </r>
  <r>
    <n v="52977"/>
    <s v="PAT"/>
    <n v="1000"/>
    <n v="60"/>
    <s v="16 July 2025"/>
    <x v="3"/>
    <n v="2"/>
    <n v="20"/>
    <x v="1"/>
    <x v="2"/>
    <n v="7"/>
  </r>
  <r>
    <n v="52777"/>
    <s v="OLI"/>
    <n v="5000"/>
    <n v="300"/>
    <s v="15 July 2025"/>
    <x v="1"/>
    <n v="3"/>
    <n v="150"/>
    <x v="1"/>
    <x v="2"/>
    <n v="7"/>
  </r>
  <r>
    <n v="52697"/>
    <s v="SEB"/>
    <n v="7035.66"/>
    <n v="600"/>
    <s v="14 July 2025"/>
    <x v="6"/>
    <n v="2"/>
    <n v="200"/>
    <x v="1"/>
    <x v="2"/>
    <n v="7"/>
  </r>
  <r>
    <n v="52624"/>
    <s v="OLI"/>
    <n v="5050"/>
    <n v="300"/>
    <s v="11 July 2025"/>
    <x v="1"/>
    <n v="3"/>
    <n v="150"/>
    <x v="2"/>
    <x v="0"/>
    <n v="1"/>
  </r>
  <r>
    <n v="52623"/>
    <s v="OLI"/>
    <n v="5050"/>
    <n v="300"/>
    <s v="11 July 2025"/>
    <x v="1"/>
    <n v="3"/>
    <n v="150"/>
    <x v="2"/>
    <x v="0"/>
    <n v="1"/>
  </r>
  <r>
    <n v="52594"/>
    <s v="ANTI"/>
    <n v="10100"/>
    <n v="600"/>
    <s v="10 July 2025"/>
    <x v="2"/>
    <n v="2"/>
    <n v="200"/>
    <x v="2"/>
    <x v="0"/>
    <n v="1"/>
  </r>
  <r>
    <n v="52573"/>
    <s v="JF"/>
    <n v="15150"/>
    <n v="900"/>
    <s v="9 July 2025"/>
    <x v="6"/>
    <n v="2"/>
    <n v="300"/>
    <x v="1"/>
    <x v="2"/>
    <n v="7"/>
  </r>
  <r>
    <n v="52550"/>
    <s v="MAT"/>
    <n v="4800"/>
    <n v="288"/>
    <s v="9 July 2025"/>
    <x v="8"/>
    <n v="2"/>
    <n v="96"/>
    <x v="1"/>
    <x v="2"/>
    <n v="7"/>
  </r>
  <r>
    <n v="52475"/>
    <s v="OLI"/>
    <n v="5050"/>
    <n v="300"/>
    <s v="7 July 2025"/>
    <x v="1"/>
    <n v="3"/>
    <n v="150"/>
    <x v="2"/>
    <x v="0"/>
    <n v="1"/>
  </r>
  <r>
    <n v="52397"/>
    <s v="SEB"/>
    <n v="1000"/>
    <n v="60"/>
    <s v="3 July 2025"/>
    <x v="8"/>
    <n v="2"/>
    <n v="20"/>
    <x v="1"/>
    <x v="2"/>
    <n v="7"/>
  </r>
  <r>
    <n v="52351"/>
    <s v="MAT"/>
    <n v="1000"/>
    <n v="60"/>
    <s v="2 July 2025"/>
    <x v="8"/>
    <n v="2"/>
    <n v="20"/>
    <x v="1"/>
    <x v="2"/>
    <n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3742E3-4523-485B-9FB1-B9ECC47FBBE9}" name="Tableau croisé dynamique2" cacheId="13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B22:K26" firstHeaderRow="1" firstDataRow="2" firstDataCol="1" rowPageCount="1" colPageCount="1"/>
  <pivotFields count="13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10">
        <item x="6"/>
        <item x="4"/>
        <item x="5"/>
        <item x="3"/>
        <item x="2"/>
        <item x="1"/>
        <item x="8"/>
        <item x="7"/>
        <item x="0"/>
        <item t="default"/>
      </items>
    </pivotField>
    <pivotField compact="0" outline="0" showAll="0"/>
    <pivotField dataField="1" compact="0" outline="0" showAll="0"/>
    <pivotField axis="axisPage" compact="0" outline="0" multipleItemSelectionAllowed="1" showAll="0">
      <items count="4">
        <item x="1"/>
        <item h="1" x="2"/>
        <item h="1" x="0"/>
        <item t="default"/>
      </items>
    </pivotField>
    <pivotField compact="0" outline="0" showAll="0">
      <items count="4">
        <item x="2"/>
        <item x="1"/>
        <item x="0"/>
        <item t="default"/>
      </items>
    </pivotField>
    <pivotField name="mois2" compact="0" outline="0" showAll="0"/>
    <pivotField compact="0" outline="0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name="Mois" axis="axisRow" compact="0" outline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2"/>
  </rowFields>
  <rowItems count="3">
    <i>
      <x v="7"/>
    </i>
    <i>
      <x v="8"/>
    </i>
    <i t="grand">
      <x/>
    </i>
  </rowItems>
  <colFields count="1">
    <field x="5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pageFields count="1">
    <pageField fld="8" hier="-1"/>
  </pageFields>
  <dataFields count="1">
    <dataField name="Com. indic." fld="7" baseField="11" baseItem="7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7E973C8-C6BA-4E8B-B1C8-9CBE7C52C818}" name="Tableau croisé dynamique1" cacheId="13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B4:K8" firstHeaderRow="1" firstDataRow="2" firstDataCol="1" rowPageCount="1" colPageCount="1"/>
  <pivotFields count="13"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axis="axisCol" compact="0" outline="0" showAll="0">
      <items count="10">
        <item x="6"/>
        <item x="4"/>
        <item x="5"/>
        <item x="3"/>
        <item x="2"/>
        <item x="1"/>
        <item x="8"/>
        <item x="7"/>
        <item x="0"/>
        <item t="default"/>
      </items>
    </pivotField>
    <pivotField compact="0" outline="0" showAll="0"/>
    <pivotField compact="0" outline="0" showAll="0"/>
    <pivotField axis="axisPage" compact="0" outline="0" multipleItemSelectionAllowed="1" showAll="0">
      <items count="4">
        <item x="1"/>
        <item h="1" x="2"/>
        <item h="1" x="0"/>
        <item t="default"/>
      </items>
    </pivotField>
    <pivotField compact="0" outline="0" showAll="0">
      <items count="4">
        <item x="2"/>
        <item x="1"/>
        <item x="0"/>
        <item t="default"/>
      </items>
    </pivotField>
    <pivotField name="mois2" compact="0" outline="0" showAll="0"/>
    <pivotField compact="0" outline="0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name="Mois" axis="axisRow" compact="0" outline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2"/>
  </rowFields>
  <rowItems count="3">
    <i>
      <x v="7"/>
    </i>
    <i>
      <x v="8"/>
    </i>
    <i t="grand">
      <x/>
    </i>
  </rowItems>
  <colFields count="1">
    <field x="5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pageFields count="1">
    <pageField fld="8" hier="-1"/>
  </pageFields>
  <dataFields count="1">
    <dataField name="Com." fld="3" baseField="11" baseItem="7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74960C55-39D4-4D01-9D75-014DB5406E60}" autoFormatId="16" applyNumberFormats="0" applyBorderFormats="0" applyFontFormats="0" applyPatternFormats="0" applyAlignmentFormats="0" applyWidthHeightFormats="0">
  <queryTableRefresh nextId="7">
    <queryTableFields count="5">
      <queryTableField id="1" name="Année" tableColumnId="1"/>
      <queryTableField id="2" name="Mois" tableColumnId="2"/>
      <queryTableField id="3" name="Transactions" tableColumnId="3"/>
      <queryTableField id="4" name="Commissions" tableColumnId="4"/>
      <queryTableField id="5" name="Com. indicateurs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D9DE22-2CD0-4D70-AD79-EB0D705EA61C}" name="Tableau1__2" displayName="Tableau1__2" ref="B40:F41" tableType="queryTable" totalsRowShown="0">
  <autoFilter ref="B40:F41" xr:uid="{86D9DE22-2CD0-4D70-AD79-EB0D705EA61C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43D153D8-9FBC-4EAA-838B-EC21AC1D980D}" uniqueName="1" name="Année" queryTableFieldId="1"/>
    <tableColumn id="2" xr3:uid="{6D615D71-CF62-4CE9-94AC-9A49F953A9F6}" uniqueName="2" name="Mois" queryTableFieldId="2"/>
    <tableColumn id="3" xr3:uid="{3AA0B42C-9975-4190-9406-C9C613EA6F69}" uniqueName="3" name="Transactions" queryTableFieldId="3" dataDxfId="2"/>
    <tableColumn id="4" xr3:uid="{08297973-A832-49A5-A4A8-3815AD214ADF}" uniqueName="4" name="Commissions" queryTableFieldId="4" dataDxfId="1"/>
    <tableColumn id="5" xr3:uid="{F5497E4E-491D-4E69-A70F-1CB65C2D8C3B}" uniqueName="5" name="Com. indicateurs" queryTableFieldId="5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F5EEEB-58CD-4C7C-B827-F35AD9499F56}" name="Tableau1" displayName="Tableau1" ref="A3:J30" totalsRowShown="0" headerRowDxfId="16" headerRowBorderDxfId="15" tableBorderDxfId="14">
  <autoFilter ref="A3:J30" xr:uid="{92F5EEEB-58CD-4C7C-B827-F35AD9499F56}"/>
  <tableColumns count="10">
    <tableColumn id="1" xr3:uid="{0B596F5C-7BE6-428B-9203-87E0404EFC49}" name="N°commande" dataDxfId="13" dataCellStyle="Lien hypertexte"/>
    <tableColumn id="2" xr3:uid="{B02B1EFB-E685-4FFA-BD7E-593B44B1E785}" name="Clients" dataDxfId="12"/>
    <tableColumn id="3" xr3:uid="{A20E1FFA-BBBA-47A8-91B8-5F93E4CEE999}" name="Total packs" dataDxfId="11"/>
    <tableColumn id="4" xr3:uid="{2262EC9D-4482-4DF7-B854-B56624122CA5}" name="Commissions" dataDxfId="10"/>
    <tableColumn id="5" xr3:uid="{B0ACDE8F-9275-45A9-9770-CB8CBAE4FB68}" name="Dates" dataDxfId="4"/>
    <tableColumn id="6" xr3:uid="{B5C564C7-8892-43DE-B201-30B0BE3BB9EC}" name="Indicateurs" dataDxfId="9" dataCellStyle="Lien hypertexte"/>
    <tableColumn id="7" xr3:uid="{6E633803-E69F-448E-B2BE-1695014D76E3}" name="%" dataDxfId="8" dataCellStyle="Lien hypertexte">
      <calculatedColumnFormula>_xlfn.XLOOKUP(F4,Indicateurs!A:A,Indicateurs!F:F,"Erreur")</calculatedColumnFormula>
    </tableColumn>
    <tableColumn id="8" xr3:uid="{F4C5AA38-9EC1-472C-AFD0-AD5CA596E71B}" name="Commissions indic" dataDxfId="7"/>
    <tableColumn id="9" xr3:uid="{5A920EFB-C84A-4A7D-BBF4-1FF2E9AC42F7}" name="Status" dataDxfId="6"/>
    <tableColumn id="11" xr3:uid="{09F8FCEF-31A5-4D8A-BD19-420DF3C91893}" name="Dates paiement" dataDxfId="5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22"/>
  <sheetViews>
    <sheetView zoomScale="129" workbookViewId="0">
      <selection activeCell="N8" sqref="N8"/>
    </sheetView>
  </sheetViews>
  <sheetFormatPr baseColWidth="10" defaultColWidth="11.44140625" defaultRowHeight="14.4" x14ac:dyDescent="0.3"/>
  <cols>
    <col min="1" max="1" width="22.33203125" style="4" customWidth="1"/>
    <col min="2" max="2" width="15.5546875" style="4" customWidth="1"/>
    <col min="3" max="3" width="11.44140625" style="4" customWidth="1"/>
    <col min="4" max="16384" width="11.44140625" style="4"/>
  </cols>
  <sheetData>
    <row r="2" spans="1:15" x14ac:dyDescent="0.3">
      <c r="A2" s="27" t="s">
        <v>0</v>
      </c>
      <c r="B2" s="28"/>
    </row>
    <row r="4" spans="1:15" x14ac:dyDescent="0.3"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O4" s="4" t="s">
        <v>13</v>
      </c>
    </row>
    <row r="6" spans="1:15" x14ac:dyDescent="0.3">
      <c r="A6" s="4">
        <v>2024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O6" s="4">
        <f>SUM(B6:M6)</f>
        <v>0</v>
      </c>
    </row>
    <row r="7" spans="1:15" x14ac:dyDescent="0.3">
      <c r="A7" s="4">
        <v>2025</v>
      </c>
      <c r="O7" s="4">
        <f>SUM(B7:M7)</f>
        <v>0</v>
      </c>
    </row>
    <row r="10" spans="1:15" x14ac:dyDescent="0.3">
      <c r="A10" s="27" t="s">
        <v>77</v>
      </c>
      <c r="B10" s="28"/>
    </row>
    <row r="12" spans="1:15" x14ac:dyDescent="0.3">
      <c r="B12" s="4" t="s">
        <v>1</v>
      </c>
      <c r="C12" s="4" t="s">
        <v>2</v>
      </c>
      <c r="D12" s="4" t="s">
        <v>3</v>
      </c>
      <c r="E12" s="4" t="s">
        <v>4</v>
      </c>
      <c r="F12" s="4" t="s">
        <v>5</v>
      </c>
      <c r="G12" s="4" t="s">
        <v>6</v>
      </c>
      <c r="H12" s="4" t="s">
        <v>7</v>
      </c>
      <c r="I12" s="4" t="s">
        <v>8</v>
      </c>
      <c r="J12" s="4" t="s">
        <v>9</v>
      </c>
      <c r="K12" s="4" t="s">
        <v>10</v>
      </c>
      <c r="L12" s="4" t="s">
        <v>11</v>
      </c>
      <c r="M12" s="4" t="s">
        <v>12</v>
      </c>
      <c r="O12" s="4" t="s">
        <v>13</v>
      </c>
    </row>
    <row r="14" spans="1:15" x14ac:dyDescent="0.3">
      <c r="A14" s="4">
        <v>2024</v>
      </c>
      <c r="O14" s="4">
        <f>SUM(B14:M14)</f>
        <v>0</v>
      </c>
    </row>
    <row r="15" spans="1:15" x14ac:dyDescent="0.3">
      <c r="A15" s="4">
        <v>2025</v>
      </c>
      <c r="O15" s="4">
        <f>SUM(B15:M15)</f>
        <v>0</v>
      </c>
    </row>
    <row r="17" spans="1:15" x14ac:dyDescent="0.3">
      <c r="A17" s="27" t="s">
        <v>76</v>
      </c>
      <c r="B17" s="28"/>
    </row>
    <row r="19" spans="1:15" x14ac:dyDescent="0.3">
      <c r="B19" s="4" t="s">
        <v>1</v>
      </c>
      <c r="C19" s="4" t="s">
        <v>2</v>
      </c>
      <c r="D19" s="4" t="s">
        <v>3</v>
      </c>
      <c r="E19" s="4" t="s">
        <v>4</v>
      </c>
      <c r="F19" s="4" t="s">
        <v>5</v>
      </c>
      <c r="G19" s="4" t="s">
        <v>6</v>
      </c>
      <c r="H19" s="4" t="s">
        <v>7</v>
      </c>
      <c r="I19" s="4" t="s">
        <v>8</v>
      </c>
      <c r="J19" s="4" t="s">
        <v>9</v>
      </c>
      <c r="K19" s="4" t="s">
        <v>10</v>
      </c>
      <c r="L19" s="4" t="s">
        <v>11</v>
      </c>
      <c r="M19" s="4" t="s">
        <v>12</v>
      </c>
      <c r="O19" s="4" t="s">
        <v>13</v>
      </c>
    </row>
    <row r="21" spans="1:15" x14ac:dyDescent="0.3">
      <c r="A21" s="4">
        <v>2024</v>
      </c>
      <c r="O21" s="4">
        <f>SUM(B21:M21)</f>
        <v>0</v>
      </c>
    </row>
    <row r="22" spans="1:15" x14ac:dyDescent="0.3">
      <c r="A22" s="4">
        <v>2025</v>
      </c>
      <c r="O22" s="4">
        <f>SUM(B22:M22)</f>
        <v>0</v>
      </c>
    </row>
  </sheetData>
  <mergeCells count="3">
    <mergeCell ref="A2:B2"/>
    <mergeCell ref="A10:B10"/>
    <mergeCell ref="A17:B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0999F-9C8C-4550-B282-79631F91904C}">
  <dimension ref="B2:K41"/>
  <sheetViews>
    <sheetView showGridLines="0" tabSelected="1" topLeftCell="A19" workbookViewId="0">
      <selection activeCell="E33" sqref="E33"/>
    </sheetView>
  </sheetViews>
  <sheetFormatPr baseColWidth="10" defaultRowHeight="14.4" x14ac:dyDescent="0.3"/>
  <cols>
    <col min="1" max="1" width="3.77734375" customWidth="1"/>
    <col min="2" max="2" width="8.33203125" bestFit="1" customWidth="1"/>
    <col min="3" max="3" width="7.109375" bestFit="1" customWidth="1"/>
    <col min="4" max="4" width="13.77734375" bestFit="1" customWidth="1"/>
    <col min="5" max="5" width="14.5546875" bestFit="1" customWidth="1"/>
    <col min="6" max="6" width="17.44140625" bestFit="1" customWidth="1"/>
    <col min="7" max="7" width="7.77734375" bestFit="1" customWidth="1"/>
    <col min="8" max="10" width="12.6640625" bestFit="1" customWidth="1"/>
  </cols>
  <sheetData>
    <row r="2" spans="2:11" x14ac:dyDescent="0.3">
      <c r="B2" s="24" t="s">
        <v>19</v>
      </c>
      <c r="C2" t="s">
        <v>59</v>
      </c>
    </row>
    <row r="4" spans="2:11" x14ac:dyDescent="0.3">
      <c r="B4" s="24" t="s">
        <v>81</v>
      </c>
      <c r="C4" s="24" t="s">
        <v>16</v>
      </c>
    </row>
    <row r="5" spans="2:11" x14ac:dyDescent="0.3">
      <c r="B5" s="24" t="s">
        <v>80</v>
      </c>
      <c r="C5" t="s">
        <v>38</v>
      </c>
      <c r="D5" t="s">
        <v>39</v>
      </c>
      <c r="E5" t="s">
        <v>43</v>
      </c>
      <c r="F5" t="s">
        <v>46</v>
      </c>
      <c r="G5" t="s">
        <v>61</v>
      </c>
      <c r="H5" t="s">
        <v>51</v>
      </c>
      <c r="I5" t="s">
        <v>52</v>
      </c>
      <c r="J5" t="s">
        <v>53</v>
      </c>
      <c r="K5" t="s">
        <v>78</v>
      </c>
    </row>
    <row r="6" spans="2:11" x14ac:dyDescent="0.3">
      <c r="B6" t="s">
        <v>79</v>
      </c>
      <c r="C6" s="25">
        <v>2700</v>
      </c>
      <c r="D6" s="25"/>
      <c r="E6" s="25">
        <v>60</v>
      </c>
      <c r="F6" s="25">
        <v>60</v>
      </c>
      <c r="G6" s="25">
        <v>480</v>
      </c>
      <c r="H6" s="25">
        <v>360</v>
      </c>
      <c r="I6" s="25">
        <v>408</v>
      </c>
      <c r="J6" s="25">
        <v>60</v>
      </c>
      <c r="K6" s="25">
        <v>4128</v>
      </c>
    </row>
    <row r="7" spans="2:11" x14ac:dyDescent="0.3">
      <c r="B7" t="s">
        <v>8</v>
      </c>
      <c r="C7" s="25"/>
      <c r="D7" s="25">
        <v>120</v>
      </c>
      <c r="E7" s="25"/>
      <c r="F7" s="25"/>
      <c r="G7" s="25">
        <v>600</v>
      </c>
      <c r="H7" s="25">
        <v>540</v>
      </c>
      <c r="I7" s="25"/>
      <c r="J7" s="25"/>
      <c r="K7" s="25">
        <v>1260</v>
      </c>
    </row>
    <row r="8" spans="2:11" x14ac:dyDescent="0.3">
      <c r="B8" t="s">
        <v>78</v>
      </c>
      <c r="C8" s="25">
        <v>2700</v>
      </c>
      <c r="D8" s="25">
        <v>120</v>
      </c>
      <c r="E8" s="25">
        <v>60</v>
      </c>
      <c r="F8" s="25">
        <v>60</v>
      </c>
      <c r="G8" s="25">
        <v>1080</v>
      </c>
      <c r="H8" s="25">
        <v>900</v>
      </c>
      <c r="I8" s="25">
        <v>408</v>
      </c>
      <c r="J8" s="25">
        <v>60</v>
      </c>
      <c r="K8" s="25">
        <v>5388</v>
      </c>
    </row>
    <row r="20" spans="2:11" x14ac:dyDescent="0.3">
      <c r="B20" s="24" t="s">
        <v>19</v>
      </c>
      <c r="C20" t="s">
        <v>59</v>
      </c>
    </row>
    <row r="22" spans="2:11" x14ac:dyDescent="0.3">
      <c r="B22" s="24" t="s">
        <v>82</v>
      </c>
      <c r="C22" s="24" t="s">
        <v>16</v>
      </c>
    </row>
    <row r="23" spans="2:11" x14ac:dyDescent="0.3">
      <c r="B23" s="24" t="s">
        <v>80</v>
      </c>
      <c r="C23" t="s">
        <v>38</v>
      </c>
      <c r="D23" t="s">
        <v>39</v>
      </c>
      <c r="E23" t="s">
        <v>43</v>
      </c>
      <c r="F23" t="s">
        <v>46</v>
      </c>
      <c r="G23" t="s">
        <v>61</v>
      </c>
      <c r="H23" t="s">
        <v>51</v>
      </c>
      <c r="I23" t="s">
        <v>52</v>
      </c>
      <c r="J23" t="s">
        <v>53</v>
      </c>
      <c r="K23" t="s">
        <v>78</v>
      </c>
    </row>
    <row r="24" spans="2:11" x14ac:dyDescent="0.3">
      <c r="B24" t="s">
        <v>79</v>
      </c>
      <c r="C24" s="25">
        <v>900</v>
      </c>
      <c r="D24" s="25"/>
      <c r="E24" s="25">
        <v>20</v>
      </c>
      <c r="F24" s="25">
        <v>20</v>
      </c>
      <c r="G24" s="25">
        <v>160</v>
      </c>
      <c r="H24" s="25">
        <v>180</v>
      </c>
      <c r="I24" s="25">
        <v>136</v>
      </c>
      <c r="J24" s="25">
        <v>20</v>
      </c>
      <c r="K24" s="25">
        <v>1436</v>
      </c>
    </row>
    <row r="25" spans="2:11" x14ac:dyDescent="0.3">
      <c r="B25" t="s">
        <v>8</v>
      </c>
      <c r="C25" s="25"/>
      <c r="D25" s="25">
        <v>40</v>
      </c>
      <c r="E25" s="25"/>
      <c r="F25" s="25"/>
      <c r="G25" s="25">
        <v>200</v>
      </c>
      <c r="H25" s="25">
        <v>270</v>
      </c>
      <c r="I25" s="25"/>
      <c r="J25" s="25"/>
      <c r="K25" s="25">
        <v>510</v>
      </c>
    </row>
    <row r="26" spans="2:11" x14ac:dyDescent="0.3">
      <c r="B26" t="s">
        <v>78</v>
      </c>
      <c r="C26" s="25">
        <v>900</v>
      </c>
      <c r="D26" s="25">
        <v>40</v>
      </c>
      <c r="E26" s="25">
        <v>20</v>
      </c>
      <c r="F26" s="25">
        <v>20</v>
      </c>
      <c r="G26" s="25">
        <v>360</v>
      </c>
      <c r="H26" s="25">
        <v>450</v>
      </c>
      <c r="I26" s="25">
        <v>136</v>
      </c>
      <c r="J26" s="25">
        <v>20</v>
      </c>
      <c r="K26" s="25">
        <v>1946</v>
      </c>
    </row>
    <row r="40" spans="2:6" x14ac:dyDescent="0.3">
      <c r="B40" t="s">
        <v>83</v>
      </c>
      <c r="C40" t="s">
        <v>80</v>
      </c>
      <c r="D40" t="s">
        <v>84</v>
      </c>
      <c r="E40" t="s">
        <v>17</v>
      </c>
      <c r="F40" t="s">
        <v>85</v>
      </c>
    </row>
    <row r="41" spans="2:6" x14ac:dyDescent="0.3">
      <c r="B41">
        <v>2025</v>
      </c>
      <c r="C41">
        <v>7</v>
      </c>
      <c r="D41" s="32">
        <v>137591.63</v>
      </c>
      <c r="E41" s="25">
        <v>8457</v>
      </c>
      <c r="F41" s="25">
        <v>3119</v>
      </c>
    </row>
  </sheetData>
  <pageMargins left="0.7" right="0.7" top="0.75" bottom="0.75" header="0.3" footer="0.3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01"/>
  <sheetViews>
    <sheetView showGridLines="0" topLeftCell="C1" zoomScale="119" workbookViewId="0">
      <selection activeCell="E6" sqref="E6"/>
    </sheetView>
  </sheetViews>
  <sheetFormatPr baseColWidth="10" defaultColWidth="11.44140625" defaultRowHeight="14.4" x14ac:dyDescent="0.3"/>
  <cols>
    <col min="1" max="1" width="14.21875" style="6" customWidth="1"/>
    <col min="2" max="2" width="33" style="6" customWidth="1"/>
    <col min="3" max="4" width="18.5546875" style="6" customWidth="1"/>
    <col min="5" max="5" width="10.33203125" style="29" bestFit="1" customWidth="1"/>
    <col min="6" max="6" width="12.21875" style="6" customWidth="1"/>
    <col min="7" max="7" width="7.109375" style="6" customWidth="1"/>
    <col min="8" max="8" width="18.6640625" style="6" customWidth="1"/>
    <col min="9" max="9" width="11.44140625" style="6" customWidth="1"/>
    <col min="10" max="10" width="14.21875" style="6" customWidth="1"/>
    <col min="11" max="16384" width="11.44140625" style="6"/>
  </cols>
  <sheetData>
    <row r="1" spans="1:28" x14ac:dyDescent="0.3">
      <c r="B1" s="10" t="s">
        <v>14</v>
      </c>
      <c r="C1" s="11"/>
    </row>
    <row r="3" spans="1:28" s="9" customFormat="1" x14ac:dyDescent="0.3">
      <c r="A3" s="15" t="s">
        <v>18</v>
      </c>
      <c r="B3" s="16" t="s">
        <v>56</v>
      </c>
      <c r="C3" s="16" t="s">
        <v>55</v>
      </c>
      <c r="D3" s="16" t="s">
        <v>17</v>
      </c>
      <c r="E3" s="30" t="s">
        <v>54</v>
      </c>
      <c r="F3" s="16" t="s">
        <v>16</v>
      </c>
      <c r="G3" s="16" t="s">
        <v>25</v>
      </c>
      <c r="H3" s="16" t="s">
        <v>57</v>
      </c>
      <c r="I3" s="17" t="s">
        <v>19</v>
      </c>
      <c r="J3" s="16" t="s">
        <v>62</v>
      </c>
      <c r="AB3" s="9" t="s">
        <v>58</v>
      </c>
    </row>
    <row r="5" spans="1:28" x14ac:dyDescent="0.3">
      <c r="A5" s="14">
        <v>53530</v>
      </c>
      <c r="B5" t="s">
        <v>63</v>
      </c>
      <c r="C5" s="18">
        <v>2000</v>
      </c>
      <c r="D5" s="18">
        <v>120</v>
      </c>
      <c r="E5" s="31">
        <v>45858</v>
      </c>
      <c r="F5" s="13" t="s">
        <v>51</v>
      </c>
      <c r="G5" s="13">
        <f>_xlfn.XLOOKUP(F5,Indicateurs!A:A,Indicateurs!F:F,"Erreur")</f>
        <v>3</v>
      </c>
      <c r="H5" s="12">
        <f t="shared" ref="H5:H30" si="0">D5/6*G5</f>
        <v>60</v>
      </c>
      <c r="I5" s="6" t="s">
        <v>59</v>
      </c>
      <c r="J5" s="23">
        <v>45884</v>
      </c>
    </row>
    <row r="6" spans="1:28" x14ac:dyDescent="0.3">
      <c r="A6" s="14">
        <v>53527</v>
      </c>
      <c r="B6" t="s">
        <v>64</v>
      </c>
      <c r="C6" s="18">
        <v>10000</v>
      </c>
      <c r="D6" s="18">
        <v>600</v>
      </c>
      <c r="E6" s="31">
        <v>45858</v>
      </c>
      <c r="F6" s="13" t="s">
        <v>61</v>
      </c>
      <c r="G6" s="13">
        <f>_xlfn.XLOOKUP(F6,Indicateurs!A:A,Indicateurs!F:F,"Erreur")</f>
        <v>2</v>
      </c>
      <c r="H6" s="12">
        <f t="shared" si="0"/>
        <v>200</v>
      </c>
      <c r="I6" s="6" t="s">
        <v>59</v>
      </c>
      <c r="J6" s="23">
        <v>45884</v>
      </c>
    </row>
    <row r="7" spans="1:28" x14ac:dyDescent="0.3">
      <c r="A7" s="14">
        <v>53516</v>
      </c>
      <c r="B7" t="s">
        <v>65</v>
      </c>
      <c r="C7" s="18">
        <v>7000</v>
      </c>
      <c r="D7" s="18">
        <v>420</v>
      </c>
      <c r="E7" s="31">
        <v>45858</v>
      </c>
      <c r="F7" s="13" t="s">
        <v>51</v>
      </c>
      <c r="G7" s="13">
        <f>_xlfn.XLOOKUP(F7,Indicateurs!A:A,Indicateurs!F:F,"Erreur")</f>
        <v>3</v>
      </c>
      <c r="H7" s="12">
        <f t="shared" si="0"/>
        <v>210</v>
      </c>
      <c r="I7" s="8" t="s">
        <v>59</v>
      </c>
      <c r="J7" s="23">
        <v>45884</v>
      </c>
    </row>
    <row r="8" spans="1:28" x14ac:dyDescent="0.3">
      <c r="A8" s="14">
        <v>53500</v>
      </c>
      <c r="B8" t="s">
        <v>66</v>
      </c>
      <c r="C8" s="18">
        <v>5050</v>
      </c>
      <c r="D8" s="18">
        <v>300</v>
      </c>
      <c r="E8" s="31">
        <v>45858</v>
      </c>
      <c r="F8" s="13" t="s">
        <v>46</v>
      </c>
      <c r="G8" s="13">
        <f>_xlfn.XLOOKUP(F8,Indicateurs!A:A,Indicateurs!F:F,"Erreur")</f>
        <v>2</v>
      </c>
      <c r="H8" s="12">
        <f t="shared" si="0"/>
        <v>100</v>
      </c>
      <c r="I8" s="8" t="s">
        <v>60</v>
      </c>
      <c r="J8" s="23"/>
    </row>
    <row r="9" spans="1:28" x14ac:dyDescent="0.3">
      <c r="A9" s="14">
        <v>53423</v>
      </c>
      <c r="B9" t="s">
        <v>67</v>
      </c>
      <c r="C9" s="18">
        <v>2000</v>
      </c>
      <c r="D9" s="18">
        <v>120</v>
      </c>
      <c r="E9" s="31">
        <v>45856</v>
      </c>
      <c r="F9" s="13" t="s">
        <v>39</v>
      </c>
      <c r="G9" s="13">
        <f>_xlfn.XLOOKUP(F9,Indicateurs!A:A,Indicateurs!F:F,"Erreur")</f>
        <v>2</v>
      </c>
      <c r="H9" s="12">
        <f t="shared" si="0"/>
        <v>40</v>
      </c>
      <c r="I9" s="8" t="s">
        <v>59</v>
      </c>
      <c r="J9" s="23">
        <v>45884</v>
      </c>
    </row>
    <row r="10" spans="1:28" x14ac:dyDescent="0.3">
      <c r="A10" s="14">
        <v>53378</v>
      </c>
      <c r="B10" t="s">
        <v>66</v>
      </c>
      <c r="C10" s="18">
        <v>10100</v>
      </c>
      <c r="D10" s="18">
        <v>600</v>
      </c>
      <c r="E10" s="31">
        <v>45855</v>
      </c>
      <c r="F10" s="13" t="s">
        <v>46</v>
      </c>
      <c r="G10" s="13">
        <f>_xlfn.XLOOKUP(F10,Indicateurs!A:A,Indicateurs!F:F,"Erreur")</f>
        <v>2</v>
      </c>
      <c r="H10" s="12">
        <f t="shared" si="0"/>
        <v>200</v>
      </c>
      <c r="I10" s="8" t="s">
        <v>60</v>
      </c>
      <c r="J10" s="23"/>
    </row>
    <row r="11" spans="1:28" x14ac:dyDescent="0.3">
      <c r="A11" s="14">
        <v>53377</v>
      </c>
      <c r="B11" t="s">
        <v>66</v>
      </c>
      <c r="C11" s="18">
        <v>10100</v>
      </c>
      <c r="D11" s="18">
        <v>600</v>
      </c>
      <c r="E11" s="31">
        <v>45855</v>
      </c>
      <c r="F11" s="13" t="s">
        <v>46</v>
      </c>
      <c r="G11" s="13">
        <f>_xlfn.XLOOKUP(F11,Indicateurs!A:A,Indicateurs!F:F,"Erreur")</f>
        <v>2</v>
      </c>
      <c r="H11" s="12">
        <f t="shared" si="0"/>
        <v>200</v>
      </c>
      <c r="I11" s="8" t="s">
        <v>60</v>
      </c>
      <c r="J11" s="23"/>
    </row>
    <row r="12" spans="1:28" x14ac:dyDescent="0.3">
      <c r="A12" s="14">
        <v>53332</v>
      </c>
      <c r="B12" t="s">
        <v>68</v>
      </c>
      <c r="C12" s="18">
        <v>1010</v>
      </c>
      <c r="D12" s="18">
        <v>60</v>
      </c>
      <c r="E12" s="31">
        <v>45855</v>
      </c>
      <c r="F12" s="13" t="s">
        <v>43</v>
      </c>
      <c r="G12" s="13">
        <f>_xlfn.XLOOKUP(F12,Indicateurs!A:A,Indicateurs!F:F,"Erreur")</f>
        <v>2</v>
      </c>
      <c r="H12" s="12">
        <f t="shared" si="0"/>
        <v>20</v>
      </c>
      <c r="I12" s="6" t="s">
        <v>59</v>
      </c>
      <c r="J12" s="23">
        <v>45868</v>
      </c>
    </row>
    <row r="13" spans="1:28" x14ac:dyDescent="0.3">
      <c r="A13" s="14">
        <v>53255</v>
      </c>
      <c r="B13" t="s">
        <v>69</v>
      </c>
      <c r="C13" s="18">
        <v>10100</v>
      </c>
      <c r="D13" s="18">
        <v>600</v>
      </c>
      <c r="E13" s="31">
        <v>45855</v>
      </c>
      <c r="F13" s="13" t="s">
        <v>38</v>
      </c>
      <c r="G13" s="13">
        <f>_xlfn.XLOOKUP(F13,Indicateurs!A:A,Indicateurs!F:F,"Erreur")</f>
        <v>2</v>
      </c>
      <c r="H13" s="12">
        <f t="shared" si="0"/>
        <v>200</v>
      </c>
      <c r="I13" s="6" t="s">
        <v>59</v>
      </c>
      <c r="J13" s="23">
        <v>45868</v>
      </c>
    </row>
    <row r="14" spans="1:28" x14ac:dyDescent="0.3">
      <c r="A14" s="14">
        <v>53176</v>
      </c>
      <c r="B14" t="s">
        <v>70</v>
      </c>
      <c r="C14" s="18">
        <v>1000</v>
      </c>
      <c r="D14" s="18">
        <v>60</v>
      </c>
      <c r="E14" s="31">
        <v>45854</v>
      </c>
      <c r="F14" s="13" t="s">
        <v>61</v>
      </c>
      <c r="G14" s="13">
        <f>_xlfn.XLOOKUP(F14,Indicateurs!A:A,Indicateurs!F:F,"Erreur")</f>
        <v>2</v>
      </c>
      <c r="H14" s="12">
        <f t="shared" si="0"/>
        <v>20</v>
      </c>
      <c r="I14" s="6" t="s">
        <v>59</v>
      </c>
      <c r="J14" s="23">
        <v>45868</v>
      </c>
    </row>
    <row r="15" spans="1:28" x14ac:dyDescent="0.3">
      <c r="A15" s="14">
        <v>53175</v>
      </c>
      <c r="B15" t="s">
        <v>69</v>
      </c>
      <c r="C15" s="18">
        <v>8834.4699999999993</v>
      </c>
      <c r="D15" s="18">
        <v>600</v>
      </c>
      <c r="E15" s="31">
        <v>45854</v>
      </c>
      <c r="F15" s="13" t="s">
        <v>38</v>
      </c>
      <c r="G15" s="13">
        <f>_xlfn.XLOOKUP(F15,Indicateurs!A:A,Indicateurs!F:F,"Erreur")</f>
        <v>2</v>
      </c>
      <c r="H15" s="12">
        <f t="shared" si="0"/>
        <v>200</v>
      </c>
      <c r="I15" s="6" t="s">
        <v>59</v>
      </c>
      <c r="J15" s="23">
        <v>45868</v>
      </c>
    </row>
    <row r="16" spans="1:28" x14ac:dyDescent="0.3">
      <c r="A16" s="14">
        <v>53063</v>
      </c>
      <c r="B16" t="s">
        <v>67</v>
      </c>
      <c r="C16" s="18">
        <v>1161.5</v>
      </c>
      <c r="D16" s="18">
        <v>69</v>
      </c>
      <c r="E16" s="31">
        <v>45854</v>
      </c>
      <c r="F16" s="13" t="s">
        <v>39</v>
      </c>
      <c r="G16" s="13">
        <f>_xlfn.XLOOKUP(F16,Indicateurs!A:A,Indicateurs!F:F,"Erreur")</f>
        <v>2</v>
      </c>
      <c r="H16" s="12">
        <f t="shared" si="0"/>
        <v>23</v>
      </c>
      <c r="I16" s="6" t="s">
        <v>60</v>
      </c>
      <c r="J16" s="23"/>
    </row>
    <row r="17" spans="1:10" x14ac:dyDescent="0.3">
      <c r="A17" s="14">
        <v>53036</v>
      </c>
      <c r="B17" t="s">
        <v>70</v>
      </c>
      <c r="C17" s="18">
        <v>7000</v>
      </c>
      <c r="D17" s="18">
        <v>420</v>
      </c>
      <c r="E17" s="31">
        <v>45854</v>
      </c>
      <c r="F17" s="13" t="s">
        <v>61</v>
      </c>
      <c r="G17" s="13">
        <f>_xlfn.XLOOKUP(F17,Indicateurs!A:A,Indicateurs!F:F,"Erreur")</f>
        <v>2</v>
      </c>
      <c r="H17" s="12">
        <f t="shared" si="0"/>
        <v>140</v>
      </c>
      <c r="I17" s="6" t="s">
        <v>59</v>
      </c>
      <c r="J17" s="23">
        <v>45868</v>
      </c>
    </row>
    <row r="18" spans="1:10" x14ac:dyDescent="0.3">
      <c r="A18" s="14">
        <v>52987</v>
      </c>
      <c r="B18" t="s">
        <v>71</v>
      </c>
      <c r="C18" s="18">
        <v>1000</v>
      </c>
      <c r="D18" s="18">
        <v>60</v>
      </c>
      <c r="E18" s="31">
        <v>45854</v>
      </c>
      <c r="F18" s="13" t="s">
        <v>53</v>
      </c>
      <c r="G18" s="13">
        <f>_xlfn.XLOOKUP(F18,Indicateurs!A:A,Indicateurs!F:F,"Erreur")</f>
        <v>2</v>
      </c>
      <c r="H18" s="12">
        <f t="shared" si="0"/>
        <v>20</v>
      </c>
      <c r="I18" s="6" t="s">
        <v>59</v>
      </c>
      <c r="J18" s="23">
        <v>45868</v>
      </c>
    </row>
    <row r="19" spans="1:10" x14ac:dyDescent="0.3">
      <c r="A19" s="14">
        <v>52984</v>
      </c>
      <c r="B19" t="s">
        <v>72</v>
      </c>
      <c r="C19" s="18">
        <v>1000</v>
      </c>
      <c r="D19" s="18">
        <v>60</v>
      </c>
      <c r="E19" s="31">
        <v>45854</v>
      </c>
      <c r="F19" s="13" t="s">
        <v>51</v>
      </c>
      <c r="G19" s="13">
        <f>_xlfn.XLOOKUP(F19,Indicateurs!A:A,Indicateurs!F:F,"Erreur")</f>
        <v>3</v>
      </c>
      <c r="H19" s="12">
        <f t="shared" si="0"/>
        <v>30</v>
      </c>
      <c r="I19" s="6" t="s">
        <v>59</v>
      </c>
      <c r="J19" s="23">
        <v>45868</v>
      </c>
    </row>
    <row r="20" spans="1:10" x14ac:dyDescent="0.3">
      <c r="A20" s="14">
        <v>52977</v>
      </c>
      <c r="B20" t="s">
        <v>66</v>
      </c>
      <c r="C20" s="18">
        <v>1000</v>
      </c>
      <c r="D20" s="18">
        <v>60</v>
      </c>
      <c r="E20" s="31">
        <v>45854</v>
      </c>
      <c r="F20" s="13" t="s">
        <v>46</v>
      </c>
      <c r="G20" s="13">
        <f>_xlfn.XLOOKUP(F20,Indicateurs!A:A,Indicateurs!F:F,"Erreur")</f>
        <v>2</v>
      </c>
      <c r="H20" s="12">
        <f t="shared" si="0"/>
        <v>20</v>
      </c>
      <c r="I20" s="6" t="s">
        <v>59</v>
      </c>
      <c r="J20" s="23">
        <v>45868</v>
      </c>
    </row>
    <row r="21" spans="1:10" x14ac:dyDescent="0.3">
      <c r="A21" s="14">
        <v>52777</v>
      </c>
      <c r="B21" t="s">
        <v>65</v>
      </c>
      <c r="C21" s="18">
        <v>5000</v>
      </c>
      <c r="D21" s="18">
        <v>300</v>
      </c>
      <c r="E21" s="31">
        <v>45853</v>
      </c>
      <c r="F21" s="13" t="s">
        <v>51</v>
      </c>
      <c r="G21" s="13">
        <f>_xlfn.XLOOKUP(F21,Indicateurs!A:A,Indicateurs!F:F,"Erreur")</f>
        <v>3</v>
      </c>
      <c r="H21" s="12">
        <f t="shared" si="0"/>
        <v>150</v>
      </c>
      <c r="I21" s="6" t="s">
        <v>59</v>
      </c>
      <c r="J21" s="23">
        <v>45868</v>
      </c>
    </row>
    <row r="22" spans="1:10" x14ac:dyDescent="0.3">
      <c r="A22" s="14">
        <v>52697</v>
      </c>
      <c r="B22" t="s">
        <v>69</v>
      </c>
      <c r="C22" s="18">
        <v>7035.66</v>
      </c>
      <c r="D22" s="18">
        <v>600</v>
      </c>
      <c r="E22" s="31">
        <v>45852</v>
      </c>
      <c r="F22" s="13" t="s">
        <v>38</v>
      </c>
      <c r="G22" s="13">
        <f>_xlfn.XLOOKUP(F22,Indicateurs!A:A,Indicateurs!F:F,"Erreur")</f>
        <v>2</v>
      </c>
      <c r="H22" s="12">
        <f t="shared" si="0"/>
        <v>200</v>
      </c>
      <c r="I22" s="6" t="s">
        <v>59</v>
      </c>
      <c r="J22" s="23">
        <v>45868</v>
      </c>
    </row>
    <row r="23" spans="1:10" x14ac:dyDescent="0.3">
      <c r="A23" s="14">
        <v>52624</v>
      </c>
      <c r="B23" t="s">
        <v>65</v>
      </c>
      <c r="C23" s="18">
        <v>5050</v>
      </c>
      <c r="D23" s="18">
        <v>300</v>
      </c>
      <c r="E23" s="31">
        <v>45849</v>
      </c>
      <c r="F23" s="13" t="s">
        <v>51</v>
      </c>
      <c r="G23" s="13">
        <f>_xlfn.XLOOKUP(F23,Indicateurs!A:A,Indicateurs!F:F,"Erreur")</f>
        <v>3</v>
      </c>
      <c r="H23" s="12">
        <f t="shared" si="0"/>
        <v>150</v>
      </c>
      <c r="I23" s="6" t="s">
        <v>60</v>
      </c>
      <c r="J23" s="23"/>
    </row>
    <row r="24" spans="1:10" x14ac:dyDescent="0.3">
      <c r="A24" s="14">
        <v>52623</v>
      </c>
      <c r="B24" t="s">
        <v>65</v>
      </c>
      <c r="C24" s="18">
        <v>5050</v>
      </c>
      <c r="D24" s="18">
        <v>300</v>
      </c>
      <c r="E24" s="31">
        <v>45849</v>
      </c>
      <c r="F24" s="13" t="s">
        <v>51</v>
      </c>
      <c r="G24" s="13">
        <f>_xlfn.XLOOKUP(F24,Indicateurs!A:A,Indicateurs!F:F,"Erreur")</f>
        <v>3</v>
      </c>
      <c r="H24" s="12">
        <f t="shared" si="0"/>
        <v>150</v>
      </c>
      <c r="I24" s="6" t="s">
        <v>60</v>
      </c>
      <c r="J24" s="23"/>
    </row>
    <row r="25" spans="1:10" x14ac:dyDescent="0.3">
      <c r="A25" s="14">
        <v>52594</v>
      </c>
      <c r="B25" t="s">
        <v>64</v>
      </c>
      <c r="C25" s="18">
        <v>10100</v>
      </c>
      <c r="D25" s="18">
        <v>600</v>
      </c>
      <c r="E25" s="31">
        <v>45848</v>
      </c>
      <c r="F25" s="13" t="s">
        <v>61</v>
      </c>
      <c r="G25" s="13">
        <f>_xlfn.XLOOKUP(F25,Indicateurs!A:A,Indicateurs!F:F,"Erreur")</f>
        <v>2</v>
      </c>
      <c r="H25" s="12">
        <f t="shared" si="0"/>
        <v>200</v>
      </c>
      <c r="I25" s="6" t="s">
        <v>60</v>
      </c>
      <c r="J25" s="23"/>
    </row>
    <row r="26" spans="1:10" x14ac:dyDescent="0.3">
      <c r="A26" s="14">
        <v>52573</v>
      </c>
      <c r="B26" t="s">
        <v>73</v>
      </c>
      <c r="C26" s="18">
        <v>15150</v>
      </c>
      <c r="D26" s="18">
        <v>900</v>
      </c>
      <c r="E26" s="31">
        <v>45847</v>
      </c>
      <c r="F26" s="13" t="s">
        <v>38</v>
      </c>
      <c r="G26" s="13">
        <f>_xlfn.XLOOKUP(F26,Indicateurs!A:A,Indicateurs!F:F,"Erreur")</f>
        <v>2</v>
      </c>
      <c r="H26" s="12">
        <f t="shared" si="0"/>
        <v>300</v>
      </c>
      <c r="I26" s="6" t="s">
        <v>59</v>
      </c>
      <c r="J26" s="23">
        <v>45868</v>
      </c>
    </row>
    <row r="27" spans="1:10" x14ac:dyDescent="0.3">
      <c r="A27" s="14">
        <v>52550</v>
      </c>
      <c r="B27" t="s">
        <v>74</v>
      </c>
      <c r="C27" s="18">
        <v>4800</v>
      </c>
      <c r="D27" s="18">
        <v>288</v>
      </c>
      <c r="E27" s="31">
        <v>45847</v>
      </c>
      <c r="F27" s="13" t="s">
        <v>52</v>
      </c>
      <c r="G27" s="13">
        <f>_xlfn.XLOOKUP(F27,Indicateurs!A:A,Indicateurs!F:F,"Erreur")</f>
        <v>2</v>
      </c>
      <c r="H27" s="12">
        <f t="shared" si="0"/>
        <v>96</v>
      </c>
      <c r="I27" s="6" t="s">
        <v>59</v>
      </c>
      <c r="J27" s="23">
        <v>45868</v>
      </c>
    </row>
    <row r="28" spans="1:10" x14ac:dyDescent="0.3">
      <c r="A28" s="14">
        <v>52475</v>
      </c>
      <c r="B28" t="s">
        <v>65</v>
      </c>
      <c r="C28" s="18">
        <v>5050</v>
      </c>
      <c r="D28" s="18">
        <v>300</v>
      </c>
      <c r="E28" s="31">
        <v>45845</v>
      </c>
      <c r="F28" s="13" t="s">
        <v>51</v>
      </c>
      <c r="G28" s="13">
        <f>_xlfn.XLOOKUP(F28,Indicateurs!A:A,Indicateurs!F:F,"Erreur")</f>
        <v>3</v>
      </c>
      <c r="H28" s="12">
        <f t="shared" si="0"/>
        <v>150</v>
      </c>
      <c r="I28" s="6" t="s">
        <v>60</v>
      </c>
      <c r="J28" s="23"/>
    </row>
    <row r="29" spans="1:10" x14ac:dyDescent="0.3">
      <c r="A29" s="14">
        <v>52397</v>
      </c>
      <c r="B29" t="s">
        <v>69</v>
      </c>
      <c r="C29" s="18">
        <v>1000</v>
      </c>
      <c r="D29" s="18">
        <v>60</v>
      </c>
      <c r="E29" s="31">
        <v>45841</v>
      </c>
      <c r="F29" s="13" t="s">
        <v>52</v>
      </c>
      <c r="G29" s="13">
        <f>_xlfn.XLOOKUP(F29,Indicateurs!A:A,Indicateurs!F:F,"Erreur")</f>
        <v>2</v>
      </c>
      <c r="H29" s="12">
        <f t="shared" si="0"/>
        <v>20</v>
      </c>
      <c r="I29" s="6" t="s">
        <v>59</v>
      </c>
      <c r="J29" s="23">
        <v>45868</v>
      </c>
    </row>
    <row r="30" spans="1:10" x14ac:dyDescent="0.3">
      <c r="A30" s="14">
        <v>52351</v>
      </c>
      <c r="B30" t="s">
        <v>74</v>
      </c>
      <c r="C30" s="18">
        <v>1000</v>
      </c>
      <c r="D30" s="18">
        <v>60</v>
      </c>
      <c r="E30" s="31">
        <v>45840</v>
      </c>
      <c r="F30" s="13" t="s">
        <v>52</v>
      </c>
      <c r="G30" s="13">
        <f>_xlfn.XLOOKUP(F30,Indicateurs!A:A,Indicateurs!F:F,"Erreur")</f>
        <v>2</v>
      </c>
      <c r="H30" s="12">
        <f t="shared" si="0"/>
        <v>20</v>
      </c>
      <c r="I30" s="6" t="s">
        <v>59</v>
      </c>
      <c r="J30" s="23">
        <v>45868</v>
      </c>
    </row>
    <row r="31" spans="1:10" x14ac:dyDescent="0.3">
      <c r="A31" s="9"/>
      <c r="F31" s="13"/>
      <c r="G31" s="13"/>
    </row>
    <row r="32" spans="1:10" x14ac:dyDescent="0.3">
      <c r="A32" s="9"/>
      <c r="F32" s="13"/>
      <c r="G32" s="13"/>
    </row>
    <row r="33" spans="6:7" x14ac:dyDescent="0.3">
      <c r="F33" s="7"/>
      <c r="G33" s="7"/>
    </row>
    <row r="34" spans="6:7" x14ac:dyDescent="0.3">
      <c r="F34" s="7"/>
      <c r="G34" s="7"/>
    </row>
    <row r="35" spans="6:7" x14ac:dyDescent="0.3">
      <c r="F35" s="7"/>
      <c r="G35" s="7"/>
    </row>
    <row r="36" spans="6:7" x14ac:dyDescent="0.3">
      <c r="F36" s="7"/>
      <c r="G36" s="7"/>
    </row>
    <row r="37" spans="6:7" x14ac:dyDescent="0.3">
      <c r="F37" s="7"/>
      <c r="G37" s="7"/>
    </row>
    <row r="38" spans="6:7" x14ac:dyDescent="0.3">
      <c r="F38" s="7"/>
      <c r="G38" s="7"/>
    </row>
    <row r="39" spans="6:7" x14ac:dyDescent="0.3">
      <c r="F39" s="7"/>
      <c r="G39" s="7"/>
    </row>
    <row r="40" spans="6:7" x14ac:dyDescent="0.3">
      <c r="F40" s="7"/>
      <c r="G40" s="7"/>
    </row>
    <row r="41" spans="6:7" x14ac:dyDescent="0.3">
      <c r="F41" s="7"/>
      <c r="G41" s="7"/>
    </row>
    <row r="42" spans="6:7" x14ac:dyDescent="0.3">
      <c r="F42" s="7"/>
      <c r="G42" s="7"/>
    </row>
    <row r="43" spans="6:7" x14ac:dyDescent="0.3">
      <c r="F43" s="7"/>
      <c r="G43" s="7"/>
    </row>
    <row r="44" spans="6:7" x14ac:dyDescent="0.3">
      <c r="F44" s="7"/>
      <c r="G44" s="7"/>
    </row>
    <row r="45" spans="6:7" x14ac:dyDescent="0.3">
      <c r="F45" s="7"/>
      <c r="G45" s="7"/>
    </row>
    <row r="46" spans="6:7" x14ac:dyDescent="0.3">
      <c r="F46" s="7"/>
      <c r="G46" s="7"/>
    </row>
    <row r="47" spans="6:7" x14ac:dyDescent="0.3">
      <c r="F47" s="7"/>
      <c r="G47" s="7"/>
    </row>
    <row r="48" spans="6:7" x14ac:dyDescent="0.3">
      <c r="F48" s="7"/>
      <c r="G48" s="7"/>
    </row>
    <row r="49" spans="6:7" x14ac:dyDescent="0.3">
      <c r="F49" s="7"/>
      <c r="G49" s="7"/>
    </row>
    <row r="50" spans="6:7" x14ac:dyDescent="0.3">
      <c r="F50" s="7"/>
      <c r="G50" s="7"/>
    </row>
    <row r="51" spans="6:7" x14ac:dyDescent="0.3">
      <c r="F51" s="7"/>
      <c r="G51" s="7"/>
    </row>
    <row r="52" spans="6:7" x14ac:dyDescent="0.3">
      <c r="F52" s="7"/>
      <c r="G52" s="7"/>
    </row>
    <row r="53" spans="6:7" x14ac:dyDescent="0.3">
      <c r="F53" s="7"/>
      <c r="G53" s="7"/>
    </row>
    <row r="54" spans="6:7" x14ac:dyDescent="0.3">
      <c r="F54" s="7"/>
      <c r="G54" s="7"/>
    </row>
    <row r="55" spans="6:7" x14ac:dyDescent="0.3">
      <c r="F55" s="7"/>
      <c r="G55" s="7"/>
    </row>
    <row r="56" spans="6:7" x14ac:dyDescent="0.3">
      <c r="F56" s="7"/>
      <c r="G56" s="7"/>
    </row>
    <row r="57" spans="6:7" x14ac:dyDescent="0.3">
      <c r="F57" s="7"/>
      <c r="G57" s="7"/>
    </row>
    <row r="58" spans="6:7" x14ac:dyDescent="0.3">
      <c r="F58" s="7"/>
      <c r="G58" s="7"/>
    </row>
    <row r="59" spans="6:7" x14ac:dyDescent="0.3">
      <c r="F59" s="7"/>
      <c r="G59" s="7"/>
    </row>
    <row r="60" spans="6:7" x14ac:dyDescent="0.3">
      <c r="F60" s="7"/>
      <c r="G60" s="7"/>
    </row>
    <row r="61" spans="6:7" x14ac:dyDescent="0.3">
      <c r="F61" s="7"/>
      <c r="G61" s="7"/>
    </row>
    <row r="62" spans="6:7" x14ac:dyDescent="0.3">
      <c r="F62" s="7"/>
      <c r="G62" s="7"/>
    </row>
    <row r="63" spans="6:7" x14ac:dyDescent="0.3">
      <c r="F63" s="7"/>
      <c r="G63" s="7"/>
    </row>
    <row r="64" spans="6:7" x14ac:dyDescent="0.3">
      <c r="F64" s="7"/>
      <c r="G64" s="7"/>
    </row>
    <row r="65" spans="6:7" x14ac:dyDescent="0.3">
      <c r="F65" s="7"/>
      <c r="G65" s="7"/>
    </row>
    <row r="66" spans="6:7" x14ac:dyDescent="0.3">
      <c r="F66" s="7"/>
      <c r="G66" s="7"/>
    </row>
    <row r="67" spans="6:7" x14ac:dyDescent="0.3">
      <c r="F67" s="7"/>
      <c r="G67" s="7"/>
    </row>
    <row r="68" spans="6:7" x14ac:dyDescent="0.3">
      <c r="F68" s="7"/>
      <c r="G68" s="7"/>
    </row>
    <row r="69" spans="6:7" x14ac:dyDescent="0.3">
      <c r="F69" s="7"/>
      <c r="G69" s="7"/>
    </row>
    <row r="70" spans="6:7" x14ac:dyDescent="0.3">
      <c r="F70" s="7"/>
      <c r="G70" s="7"/>
    </row>
    <row r="71" spans="6:7" x14ac:dyDescent="0.3">
      <c r="F71" s="7"/>
      <c r="G71" s="7"/>
    </row>
    <row r="72" spans="6:7" x14ac:dyDescent="0.3">
      <c r="F72" s="7"/>
      <c r="G72" s="7"/>
    </row>
    <row r="73" spans="6:7" x14ac:dyDescent="0.3">
      <c r="F73" s="7"/>
      <c r="G73" s="7"/>
    </row>
    <row r="74" spans="6:7" x14ac:dyDescent="0.3">
      <c r="F74" s="7"/>
      <c r="G74" s="7"/>
    </row>
    <row r="75" spans="6:7" x14ac:dyDescent="0.3">
      <c r="F75" s="7"/>
      <c r="G75" s="7"/>
    </row>
    <row r="76" spans="6:7" x14ac:dyDescent="0.3">
      <c r="F76" s="7"/>
      <c r="G76" s="7"/>
    </row>
    <row r="77" spans="6:7" x14ac:dyDescent="0.3">
      <c r="F77" s="7"/>
      <c r="G77" s="7"/>
    </row>
    <row r="78" spans="6:7" x14ac:dyDescent="0.3">
      <c r="F78" s="7"/>
      <c r="G78" s="7"/>
    </row>
    <row r="79" spans="6:7" x14ac:dyDescent="0.3">
      <c r="F79" s="7"/>
      <c r="G79" s="7"/>
    </row>
    <row r="80" spans="6:7" x14ac:dyDescent="0.3">
      <c r="F80" s="7"/>
      <c r="G80" s="7"/>
    </row>
    <row r="81" spans="6:7" x14ac:dyDescent="0.3">
      <c r="F81" s="7"/>
      <c r="G81" s="7"/>
    </row>
    <row r="82" spans="6:7" x14ac:dyDescent="0.3">
      <c r="F82" s="7"/>
      <c r="G82" s="7"/>
    </row>
    <row r="83" spans="6:7" x14ac:dyDescent="0.3">
      <c r="F83" s="7"/>
      <c r="G83" s="7"/>
    </row>
    <row r="84" spans="6:7" x14ac:dyDescent="0.3">
      <c r="F84" s="7"/>
      <c r="G84" s="7"/>
    </row>
    <row r="85" spans="6:7" x14ac:dyDescent="0.3">
      <c r="F85" s="7"/>
      <c r="G85" s="7"/>
    </row>
    <row r="86" spans="6:7" x14ac:dyDescent="0.3">
      <c r="F86" s="7"/>
      <c r="G86" s="7"/>
    </row>
    <row r="87" spans="6:7" x14ac:dyDescent="0.3">
      <c r="F87" s="7"/>
      <c r="G87" s="7"/>
    </row>
    <row r="88" spans="6:7" x14ac:dyDescent="0.3">
      <c r="F88" s="7"/>
      <c r="G88" s="7"/>
    </row>
    <row r="89" spans="6:7" x14ac:dyDescent="0.3">
      <c r="F89" s="7"/>
      <c r="G89" s="7"/>
    </row>
    <row r="90" spans="6:7" x14ac:dyDescent="0.3">
      <c r="F90" s="7"/>
      <c r="G90" s="7"/>
    </row>
    <row r="91" spans="6:7" x14ac:dyDescent="0.3">
      <c r="F91" s="7"/>
      <c r="G91" s="7"/>
    </row>
    <row r="92" spans="6:7" x14ac:dyDescent="0.3">
      <c r="F92" s="7"/>
      <c r="G92" s="7"/>
    </row>
    <row r="93" spans="6:7" x14ac:dyDescent="0.3">
      <c r="F93" s="7"/>
      <c r="G93" s="7"/>
    </row>
    <row r="94" spans="6:7" x14ac:dyDescent="0.3">
      <c r="F94" s="7"/>
      <c r="G94" s="7"/>
    </row>
    <row r="95" spans="6:7" x14ac:dyDescent="0.3">
      <c r="F95" s="7"/>
      <c r="G95" s="7"/>
    </row>
    <row r="96" spans="6:7" x14ac:dyDescent="0.3">
      <c r="F96" s="7"/>
      <c r="G96" s="7"/>
    </row>
    <row r="97" spans="6:7" x14ac:dyDescent="0.3">
      <c r="F97" s="7"/>
      <c r="G97" s="7"/>
    </row>
    <row r="98" spans="6:7" x14ac:dyDescent="0.3">
      <c r="F98" s="7"/>
      <c r="G98" s="7"/>
    </row>
    <row r="99" spans="6:7" x14ac:dyDescent="0.3">
      <c r="F99" s="7"/>
      <c r="G99" s="7"/>
    </row>
    <row r="100" spans="6:7" x14ac:dyDescent="0.3">
      <c r="F100" s="7"/>
      <c r="G100" s="7"/>
    </row>
    <row r="101" spans="6:7" x14ac:dyDescent="0.3">
      <c r="F101" s="7"/>
      <c r="G101" s="7"/>
    </row>
    <row r="102" spans="6:7" x14ac:dyDescent="0.3">
      <c r="F102" s="7"/>
      <c r="G102" s="7"/>
    </row>
    <row r="103" spans="6:7" x14ac:dyDescent="0.3">
      <c r="F103" s="7"/>
      <c r="G103" s="7"/>
    </row>
    <row r="104" spans="6:7" x14ac:dyDescent="0.3">
      <c r="F104" s="7"/>
      <c r="G104" s="7"/>
    </row>
    <row r="105" spans="6:7" x14ac:dyDescent="0.3">
      <c r="F105" s="7"/>
      <c r="G105" s="7"/>
    </row>
    <row r="106" spans="6:7" x14ac:dyDescent="0.3">
      <c r="F106" s="7"/>
      <c r="G106" s="7"/>
    </row>
    <row r="107" spans="6:7" x14ac:dyDescent="0.3">
      <c r="F107" s="7"/>
      <c r="G107" s="7"/>
    </row>
    <row r="108" spans="6:7" x14ac:dyDescent="0.3">
      <c r="F108" s="7"/>
      <c r="G108" s="7"/>
    </row>
    <row r="109" spans="6:7" x14ac:dyDescent="0.3">
      <c r="F109" s="7"/>
      <c r="G109" s="7"/>
    </row>
    <row r="110" spans="6:7" x14ac:dyDescent="0.3">
      <c r="F110" s="7"/>
      <c r="G110" s="7"/>
    </row>
    <row r="111" spans="6:7" x14ac:dyDescent="0.3">
      <c r="F111" s="7"/>
      <c r="G111" s="7"/>
    </row>
    <row r="112" spans="6:7" x14ac:dyDescent="0.3">
      <c r="F112" s="7"/>
      <c r="G112" s="7"/>
    </row>
    <row r="113" spans="6:7" x14ac:dyDescent="0.3">
      <c r="F113" s="7"/>
      <c r="G113" s="7"/>
    </row>
    <row r="114" spans="6:7" x14ac:dyDescent="0.3">
      <c r="F114" s="7"/>
      <c r="G114" s="7"/>
    </row>
    <row r="115" spans="6:7" x14ac:dyDescent="0.3">
      <c r="F115" s="7"/>
      <c r="G115" s="7"/>
    </row>
    <row r="116" spans="6:7" x14ac:dyDescent="0.3">
      <c r="F116" s="7"/>
      <c r="G116" s="7"/>
    </row>
    <row r="117" spans="6:7" x14ac:dyDescent="0.3">
      <c r="F117" s="7"/>
      <c r="G117" s="7"/>
    </row>
    <row r="118" spans="6:7" x14ac:dyDescent="0.3">
      <c r="F118" s="7"/>
      <c r="G118" s="7"/>
    </row>
    <row r="119" spans="6:7" x14ac:dyDescent="0.3">
      <c r="F119" s="7"/>
      <c r="G119" s="7"/>
    </row>
    <row r="120" spans="6:7" x14ac:dyDescent="0.3">
      <c r="F120" s="7"/>
      <c r="G120" s="7"/>
    </row>
    <row r="121" spans="6:7" x14ac:dyDescent="0.3">
      <c r="F121" s="7"/>
      <c r="G121" s="7"/>
    </row>
    <row r="122" spans="6:7" x14ac:dyDescent="0.3">
      <c r="F122" s="7"/>
      <c r="G122" s="7"/>
    </row>
    <row r="123" spans="6:7" x14ac:dyDescent="0.3">
      <c r="F123" s="7"/>
      <c r="G123" s="7"/>
    </row>
    <row r="124" spans="6:7" x14ac:dyDescent="0.3">
      <c r="F124" s="7"/>
      <c r="G124" s="7"/>
    </row>
    <row r="125" spans="6:7" x14ac:dyDescent="0.3">
      <c r="F125" s="7"/>
      <c r="G125" s="7"/>
    </row>
    <row r="126" spans="6:7" x14ac:dyDescent="0.3">
      <c r="F126" s="7"/>
      <c r="G126" s="7"/>
    </row>
    <row r="127" spans="6:7" x14ac:dyDescent="0.3">
      <c r="F127" s="7"/>
      <c r="G127" s="7"/>
    </row>
    <row r="128" spans="6:7" x14ac:dyDescent="0.3">
      <c r="F128" s="7"/>
      <c r="G128" s="7"/>
    </row>
    <row r="129" spans="6:7" x14ac:dyDescent="0.3">
      <c r="F129" s="7"/>
      <c r="G129" s="7"/>
    </row>
    <row r="130" spans="6:7" x14ac:dyDescent="0.3">
      <c r="F130" s="7"/>
      <c r="G130" s="7"/>
    </row>
    <row r="131" spans="6:7" x14ac:dyDescent="0.3">
      <c r="F131" s="7"/>
      <c r="G131" s="7"/>
    </row>
    <row r="132" spans="6:7" x14ac:dyDescent="0.3">
      <c r="F132" s="7"/>
      <c r="G132" s="7"/>
    </row>
    <row r="133" spans="6:7" x14ac:dyDescent="0.3">
      <c r="F133" s="7"/>
      <c r="G133" s="7"/>
    </row>
    <row r="134" spans="6:7" x14ac:dyDescent="0.3">
      <c r="F134" s="7"/>
      <c r="G134" s="7"/>
    </row>
    <row r="135" spans="6:7" x14ac:dyDescent="0.3">
      <c r="F135" s="7"/>
      <c r="G135" s="7"/>
    </row>
    <row r="136" spans="6:7" x14ac:dyDescent="0.3">
      <c r="F136" s="7"/>
      <c r="G136" s="7"/>
    </row>
    <row r="137" spans="6:7" x14ac:dyDescent="0.3">
      <c r="F137" s="7"/>
      <c r="G137" s="7"/>
    </row>
    <row r="138" spans="6:7" x14ac:dyDescent="0.3">
      <c r="F138" s="7"/>
      <c r="G138" s="7"/>
    </row>
    <row r="139" spans="6:7" x14ac:dyDescent="0.3">
      <c r="F139" s="7"/>
      <c r="G139" s="7"/>
    </row>
    <row r="140" spans="6:7" x14ac:dyDescent="0.3">
      <c r="F140" s="7"/>
      <c r="G140" s="7"/>
    </row>
    <row r="141" spans="6:7" x14ac:dyDescent="0.3">
      <c r="F141" s="7"/>
      <c r="G141" s="7"/>
    </row>
    <row r="142" spans="6:7" x14ac:dyDescent="0.3">
      <c r="F142" s="7"/>
      <c r="G142" s="7"/>
    </row>
    <row r="143" spans="6:7" x14ac:dyDescent="0.3">
      <c r="F143" s="7"/>
      <c r="G143" s="7"/>
    </row>
    <row r="144" spans="6:7" x14ac:dyDescent="0.3">
      <c r="F144" s="7"/>
      <c r="G144" s="7"/>
    </row>
    <row r="145" spans="6:7" x14ac:dyDescent="0.3">
      <c r="F145" s="7"/>
      <c r="G145" s="7"/>
    </row>
    <row r="146" spans="6:7" x14ac:dyDescent="0.3">
      <c r="F146" s="7"/>
      <c r="G146" s="7"/>
    </row>
    <row r="147" spans="6:7" x14ac:dyDescent="0.3">
      <c r="F147" s="7"/>
      <c r="G147" s="7"/>
    </row>
    <row r="148" spans="6:7" x14ac:dyDescent="0.3">
      <c r="F148" s="7"/>
      <c r="G148" s="7"/>
    </row>
    <row r="149" spans="6:7" x14ac:dyDescent="0.3">
      <c r="F149" s="7"/>
      <c r="G149" s="7"/>
    </row>
    <row r="150" spans="6:7" x14ac:dyDescent="0.3">
      <c r="F150" s="7"/>
      <c r="G150" s="7"/>
    </row>
    <row r="151" spans="6:7" x14ac:dyDescent="0.3">
      <c r="F151" s="7"/>
      <c r="G151" s="7"/>
    </row>
    <row r="152" spans="6:7" x14ac:dyDescent="0.3">
      <c r="F152" s="7"/>
      <c r="G152" s="7"/>
    </row>
    <row r="153" spans="6:7" x14ac:dyDescent="0.3">
      <c r="F153" s="7"/>
      <c r="G153" s="7"/>
    </row>
    <row r="154" spans="6:7" x14ac:dyDescent="0.3">
      <c r="F154" s="7"/>
      <c r="G154" s="7"/>
    </row>
    <row r="155" spans="6:7" x14ac:dyDescent="0.3">
      <c r="F155" s="7"/>
      <c r="G155" s="7"/>
    </row>
    <row r="156" spans="6:7" x14ac:dyDescent="0.3">
      <c r="F156" s="7"/>
      <c r="G156" s="7"/>
    </row>
    <row r="157" spans="6:7" x14ac:dyDescent="0.3">
      <c r="F157" s="7"/>
      <c r="G157" s="7"/>
    </row>
    <row r="158" spans="6:7" x14ac:dyDescent="0.3">
      <c r="F158" s="7"/>
      <c r="G158" s="7"/>
    </row>
    <row r="159" spans="6:7" x14ac:dyDescent="0.3">
      <c r="F159" s="7"/>
      <c r="G159" s="7"/>
    </row>
    <row r="160" spans="6:7" x14ac:dyDescent="0.3">
      <c r="F160" s="7"/>
      <c r="G160" s="7"/>
    </row>
    <row r="161" spans="6:7" x14ac:dyDescent="0.3">
      <c r="F161" s="7"/>
      <c r="G161" s="7"/>
    </row>
    <row r="162" spans="6:7" x14ac:dyDescent="0.3">
      <c r="F162" s="7"/>
      <c r="G162" s="7"/>
    </row>
    <row r="163" spans="6:7" x14ac:dyDescent="0.3">
      <c r="F163" s="7"/>
      <c r="G163" s="7"/>
    </row>
    <row r="164" spans="6:7" x14ac:dyDescent="0.3">
      <c r="F164" s="7"/>
      <c r="G164" s="7"/>
    </row>
    <row r="165" spans="6:7" x14ac:dyDescent="0.3">
      <c r="F165" s="7"/>
      <c r="G165" s="7"/>
    </row>
    <row r="166" spans="6:7" x14ac:dyDescent="0.3">
      <c r="F166" s="7"/>
      <c r="G166" s="7"/>
    </row>
    <row r="167" spans="6:7" x14ac:dyDescent="0.3">
      <c r="F167" s="7"/>
      <c r="G167" s="7"/>
    </row>
    <row r="168" spans="6:7" x14ac:dyDescent="0.3">
      <c r="F168" s="7"/>
      <c r="G168" s="7"/>
    </row>
    <row r="169" spans="6:7" x14ac:dyDescent="0.3">
      <c r="F169" s="7"/>
      <c r="G169" s="7"/>
    </row>
    <row r="170" spans="6:7" x14ac:dyDescent="0.3">
      <c r="F170" s="7"/>
      <c r="G170" s="7"/>
    </row>
    <row r="171" spans="6:7" x14ac:dyDescent="0.3">
      <c r="F171" s="7"/>
      <c r="G171" s="7"/>
    </row>
    <row r="172" spans="6:7" x14ac:dyDescent="0.3">
      <c r="F172" s="7"/>
      <c r="G172" s="7"/>
    </row>
    <row r="173" spans="6:7" x14ac:dyDescent="0.3">
      <c r="F173" s="7"/>
      <c r="G173" s="7"/>
    </row>
    <row r="174" spans="6:7" x14ac:dyDescent="0.3">
      <c r="F174" s="7"/>
      <c r="G174" s="7"/>
    </row>
    <row r="175" spans="6:7" x14ac:dyDescent="0.3">
      <c r="F175" s="7"/>
      <c r="G175" s="7"/>
    </row>
    <row r="176" spans="6:7" x14ac:dyDescent="0.3">
      <c r="F176" s="7"/>
      <c r="G176" s="7"/>
    </row>
    <row r="177" spans="6:7" x14ac:dyDescent="0.3">
      <c r="F177" s="7"/>
      <c r="G177" s="7"/>
    </row>
    <row r="178" spans="6:7" x14ac:dyDescent="0.3">
      <c r="F178" s="7"/>
      <c r="G178" s="7"/>
    </row>
    <row r="179" spans="6:7" x14ac:dyDescent="0.3">
      <c r="F179" s="7"/>
      <c r="G179" s="7"/>
    </row>
    <row r="180" spans="6:7" x14ac:dyDescent="0.3">
      <c r="F180" s="7"/>
      <c r="G180" s="7"/>
    </row>
    <row r="181" spans="6:7" x14ac:dyDescent="0.3">
      <c r="F181" s="7"/>
      <c r="G181" s="7"/>
    </row>
    <row r="182" spans="6:7" x14ac:dyDescent="0.3">
      <c r="F182" s="7"/>
      <c r="G182" s="7"/>
    </row>
    <row r="183" spans="6:7" x14ac:dyDescent="0.3">
      <c r="F183" s="7"/>
      <c r="G183" s="7"/>
    </row>
    <row r="184" spans="6:7" x14ac:dyDescent="0.3">
      <c r="F184" s="7"/>
      <c r="G184" s="7"/>
    </row>
    <row r="185" spans="6:7" x14ac:dyDescent="0.3">
      <c r="F185" s="7"/>
      <c r="G185" s="7"/>
    </row>
    <row r="186" spans="6:7" x14ac:dyDescent="0.3">
      <c r="F186" s="7"/>
      <c r="G186" s="7"/>
    </row>
    <row r="187" spans="6:7" x14ac:dyDescent="0.3">
      <c r="F187" s="7"/>
      <c r="G187" s="7"/>
    </row>
    <row r="188" spans="6:7" x14ac:dyDescent="0.3">
      <c r="F188" s="7"/>
      <c r="G188" s="7"/>
    </row>
    <row r="189" spans="6:7" x14ac:dyDescent="0.3">
      <c r="F189" s="7"/>
      <c r="G189" s="7"/>
    </row>
    <row r="190" spans="6:7" x14ac:dyDescent="0.3">
      <c r="F190" s="7"/>
      <c r="G190" s="7"/>
    </row>
    <row r="191" spans="6:7" x14ac:dyDescent="0.3">
      <c r="F191" s="7"/>
      <c r="G191" s="7"/>
    </row>
    <row r="192" spans="6:7" x14ac:dyDescent="0.3">
      <c r="F192" s="7"/>
      <c r="G192" s="7"/>
    </row>
    <row r="193" spans="6:7" x14ac:dyDescent="0.3">
      <c r="F193" s="7"/>
      <c r="G193" s="7"/>
    </row>
    <row r="194" spans="6:7" x14ac:dyDescent="0.3">
      <c r="F194" s="7"/>
      <c r="G194" s="7"/>
    </row>
    <row r="195" spans="6:7" x14ac:dyDescent="0.3">
      <c r="F195" s="7"/>
      <c r="G195" s="7"/>
    </row>
    <row r="196" spans="6:7" x14ac:dyDescent="0.3">
      <c r="F196" s="7"/>
      <c r="G196" s="7"/>
    </row>
    <row r="197" spans="6:7" x14ac:dyDescent="0.3">
      <c r="F197" s="7"/>
      <c r="G197" s="7"/>
    </row>
    <row r="198" spans="6:7" x14ac:dyDescent="0.3">
      <c r="F198" s="7"/>
      <c r="G198" s="7"/>
    </row>
    <row r="199" spans="6:7" x14ac:dyDescent="0.3">
      <c r="F199" s="7"/>
      <c r="G199" s="7"/>
    </row>
    <row r="200" spans="6:7" x14ac:dyDescent="0.3">
      <c r="F200" s="7"/>
      <c r="G200" s="7"/>
    </row>
    <row r="201" spans="6:7" x14ac:dyDescent="0.3">
      <c r="F201" s="7"/>
      <c r="G201" s="7"/>
    </row>
  </sheetData>
  <phoneticPr fontId="7" type="noConversion"/>
  <dataValidations disablePrompts="1" count="1">
    <dataValidation type="list" allowBlank="1" showInputMessage="1" showErrorMessage="1" sqref="I5:I195" xr:uid="{ACF98E0F-6A0A-422C-BD92-1004802F85AE}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6FC41ABA-DBF3-4374-BCD4-8B322997EE82}">
            <xm:f>NOT(ISERROR(SEARCH($I$10,A5)))</xm:f>
            <xm:f>$I$10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A5:I30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B2C5CD5-9DE5-4001-9AD4-86DA83195636}">
          <x14:formula1>
            <xm:f>Indicateurs!$A$6:$A$91</xm:f>
          </x14:formula1>
          <xm:sqref>G80:G201 F5:F201</xm:sqref>
        </x14:dataValidation>
        <x14:dataValidation type="list" allowBlank="1" showDropDown="1" showInputMessage="1" showErrorMessage="1" xr:uid="{83F71BB8-2998-4F65-9F58-8FA8A0B0D995}">
          <x14:formula1>
            <xm:f>Indicateurs!$A$6:$A$91</xm:f>
          </x14:formula1>
          <xm:sqref>G31:G79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R38"/>
  <sheetViews>
    <sheetView showGridLines="0" workbookViewId="0">
      <selection activeCell="F34" sqref="F34"/>
    </sheetView>
  </sheetViews>
  <sheetFormatPr baseColWidth="10" defaultRowHeight="14.4" x14ac:dyDescent="0.3"/>
  <cols>
    <col min="1" max="1" width="12" customWidth="1"/>
    <col min="2" max="2" width="22" customWidth="1"/>
    <col min="3" max="3" width="28.33203125" customWidth="1"/>
    <col min="4" max="4" width="22" customWidth="1"/>
    <col min="5" max="5" width="13.6640625" customWidth="1"/>
    <col min="6" max="17" width="14.5546875" customWidth="1"/>
  </cols>
  <sheetData>
    <row r="2" spans="1:18" x14ac:dyDescent="0.3">
      <c r="A2" s="2" t="s">
        <v>20</v>
      </c>
      <c r="B2" s="1"/>
    </row>
    <row r="4" spans="1:18" x14ac:dyDescent="0.3">
      <c r="A4" s="19" t="s">
        <v>21</v>
      </c>
      <c r="B4" s="20" t="s">
        <v>15</v>
      </c>
      <c r="C4" s="21" t="s">
        <v>22</v>
      </c>
      <c r="D4" s="21" t="s">
        <v>23</v>
      </c>
      <c r="E4" s="21" t="s">
        <v>24</v>
      </c>
      <c r="F4" s="21" t="s">
        <v>75</v>
      </c>
      <c r="G4" s="21" t="s">
        <v>26</v>
      </c>
      <c r="H4" s="21" t="s">
        <v>27</v>
      </c>
      <c r="I4" s="21" t="s">
        <v>28</v>
      </c>
      <c r="J4" s="21" t="s">
        <v>29</v>
      </c>
      <c r="K4" s="21" t="s">
        <v>30</v>
      </c>
      <c r="L4" s="21" t="s">
        <v>31</v>
      </c>
      <c r="M4" s="21" t="s">
        <v>32</v>
      </c>
      <c r="N4" s="21" t="s">
        <v>33</v>
      </c>
      <c r="O4" s="21" t="s">
        <v>34</v>
      </c>
      <c r="P4" s="21" t="s">
        <v>35</v>
      </c>
      <c r="Q4" s="21" t="s">
        <v>36</v>
      </c>
      <c r="R4" s="22" t="s">
        <v>37</v>
      </c>
    </row>
    <row r="6" spans="1:18" x14ac:dyDescent="0.3">
      <c r="A6" t="s">
        <v>38</v>
      </c>
      <c r="D6" s="5"/>
      <c r="F6" s="4">
        <v>2</v>
      </c>
    </row>
    <row r="7" spans="1:18" x14ac:dyDescent="0.3">
      <c r="A7" t="s">
        <v>39</v>
      </c>
      <c r="D7" s="3"/>
      <c r="F7" s="4">
        <v>2</v>
      </c>
    </row>
    <row r="8" spans="1:18" x14ac:dyDescent="0.3">
      <c r="A8" t="s">
        <v>40</v>
      </c>
      <c r="D8" s="5"/>
      <c r="F8" s="4">
        <v>2</v>
      </c>
    </row>
    <row r="9" spans="1:18" x14ac:dyDescent="0.3">
      <c r="A9" t="s">
        <v>41</v>
      </c>
      <c r="D9" s="5"/>
      <c r="F9" s="4">
        <v>2</v>
      </c>
    </row>
    <row r="10" spans="1:18" x14ac:dyDescent="0.3">
      <c r="A10" t="s">
        <v>42</v>
      </c>
      <c r="D10" s="3"/>
      <c r="F10" s="4">
        <v>2</v>
      </c>
    </row>
    <row r="11" spans="1:18" x14ac:dyDescent="0.3">
      <c r="A11" t="s">
        <v>43</v>
      </c>
      <c r="D11" s="3"/>
      <c r="F11" s="4">
        <v>2</v>
      </c>
    </row>
    <row r="12" spans="1:18" x14ac:dyDescent="0.3">
      <c r="A12" t="s">
        <v>44</v>
      </c>
      <c r="D12" s="5"/>
      <c r="F12" s="4">
        <v>2</v>
      </c>
    </row>
    <row r="13" spans="1:18" x14ac:dyDescent="0.3">
      <c r="A13" t="s">
        <v>45</v>
      </c>
      <c r="D13" s="5"/>
      <c r="F13" s="4">
        <v>2</v>
      </c>
    </row>
    <row r="14" spans="1:18" x14ac:dyDescent="0.3">
      <c r="A14" t="s">
        <v>46</v>
      </c>
      <c r="D14" s="3"/>
      <c r="F14" s="4">
        <v>2</v>
      </c>
    </row>
    <row r="15" spans="1:18" x14ac:dyDescent="0.3">
      <c r="A15" t="s">
        <v>47</v>
      </c>
      <c r="D15" s="3"/>
      <c r="F15" s="4">
        <v>2</v>
      </c>
    </row>
    <row r="16" spans="1:18" x14ac:dyDescent="0.3">
      <c r="A16" t="s">
        <v>48</v>
      </c>
      <c r="D16" s="5"/>
      <c r="F16" s="4">
        <v>2</v>
      </c>
    </row>
    <row r="17" spans="1:6" x14ac:dyDescent="0.3">
      <c r="A17" t="s">
        <v>49</v>
      </c>
      <c r="D17" s="3"/>
      <c r="F17" s="4">
        <v>2</v>
      </c>
    </row>
    <row r="18" spans="1:6" x14ac:dyDescent="0.3">
      <c r="A18" t="s">
        <v>50</v>
      </c>
      <c r="D18" s="5"/>
      <c r="F18" s="4">
        <v>2</v>
      </c>
    </row>
    <row r="19" spans="1:6" x14ac:dyDescent="0.3">
      <c r="A19" t="s">
        <v>51</v>
      </c>
      <c r="D19" s="3"/>
      <c r="F19" s="4">
        <v>3</v>
      </c>
    </row>
    <row r="20" spans="1:6" x14ac:dyDescent="0.3">
      <c r="A20" t="s">
        <v>52</v>
      </c>
      <c r="D20" s="3"/>
      <c r="F20" s="4">
        <v>2</v>
      </c>
    </row>
    <row r="21" spans="1:6" x14ac:dyDescent="0.3">
      <c r="A21" t="s">
        <v>53</v>
      </c>
      <c r="F21" s="4">
        <v>2</v>
      </c>
    </row>
    <row r="22" spans="1:6" x14ac:dyDescent="0.3">
      <c r="A22" t="s">
        <v>61</v>
      </c>
      <c r="D22" s="3"/>
      <c r="F22" s="4">
        <v>2</v>
      </c>
    </row>
    <row r="25" spans="1:6" x14ac:dyDescent="0.3">
      <c r="E25" s="4"/>
    </row>
    <row r="26" spans="1:6" x14ac:dyDescent="0.3">
      <c r="E26" s="4"/>
    </row>
    <row r="27" spans="1:6" x14ac:dyDescent="0.3">
      <c r="E27" s="4"/>
    </row>
    <row r="28" spans="1:6" x14ac:dyDescent="0.3">
      <c r="E28" s="4"/>
    </row>
    <row r="29" spans="1:6" x14ac:dyDescent="0.3">
      <c r="E29" s="4"/>
    </row>
    <row r="30" spans="1:6" x14ac:dyDescent="0.3">
      <c r="E30" s="4"/>
    </row>
    <row r="31" spans="1:6" x14ac:dyDescent="0.3">
      <c r="E31" s="4"/>
    </row>
    <row r="32" spans="1:6" x14ac:dyDescent="0.3">
      <c r="E32" s="4"/>
    </row>
    <row r="33" spans="5:5" x14ac:dyDescent="0.3">
      <c r="E33" s="4"/>
    </row>
    <row r="34" spans="5:5" x14ac:dyDescent="0.3">
      <c r="E34" s="4"/>
    </row>
    <row r="35" spans="5:5" x14ac:dyDescent="0.3">
      <c r="E35" s="4"/>
    </row>
    <row r="36" spans="5:5" x14ac:dyDescent="0.3">
      <c r="E36" s="4"/>
    </row>
    <row r="37" spans="5:5" x14ac:dyDescent="0.3">
      <c r="E37" s="4"/>
    </row>
    <row r="38" spans="5:5" x14ac:dyDescent="0.3">
      <c r="E38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5B461D6-158D-4E72-AC42-8DC2EBBFCD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Relevé global</vt:lpstr>
      <vt:lpstr>TCD</vt:lpstr>
      <vt:lpstr>Transactions</vt:lpstr>
      <vt:lpstr>Indicateurs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 de sande</dc:creator>
  <cp:lastModifiedBy>Damaste .</cp:lastModifiedBy>
  <dcterms:created xsi:type="dcterms:W3CDTF">2025-08-08T15:40:27Z</dcterms:created>
  <dcterms:modified xsi:type="dcterms:W3CDTF">2025-08-25T14:56:42Z</dcterms:modified>
</cp:coreProperties>
</file>