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8606D214-B8DA-4A49-AFC2-A529F2AA2300}" xr6:coauthVersionLast="47" xr6:coauthVersionMax="47" xr10:uidLastSave="{00000000-0000-0000-0000-000000000000}"/>
  <bookViews>
    <workbookView xWindow="-108" yWindow="-108" windowWidth="23256" windowHeight="12576" xr2:uid="{E8D474BC-B9B0-4D45-9F19-FF130C433F03}"/>
  </bookViews>
  <sheets>
    <sheet name="Formulaire" sheetId="1" r:id="rId1"/>
    <sheet name="FormUtil" sheetId="2" r:id="rId2"/>
    <sheet name="Data" sheetId="3" r:id="rId3"/>
    <sheet name="Placeholders" sheetId="4" r:id="rId4"/>
  </sheets>
  <definedNames>
    <definedName name="_Controle">FormUtil!$C$27</definedName>
    <definedName name="l_Client">t_Data[Nom]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C15" i="2" s="1" a="1"/>
  <c r="C15" i="2" s="1"/>
  <c r="P4" i="2"/>
  <c r="O4" i="2"/>
  <c r="C24" i="2" s="1" a="1"/>
  <c r="C24" i="2" s="1"/>
  <c r="N4" i="2"/>
  <c r="M4" i="2"/>
  <c r="C22" i="2" s="1" a="1"/>
  <c r="C22" i="2" s="1"/>
  <c r="L4" i="2"/>
  <c r="C21" i="2" s="1" a="1"/>
  <c r="C21" i="2" s="1"/>
  <c r="F4" i="2"/>
  <c r="D4" i="2"/>
  <c r="G4" i="2"/>
  <c r="C16" i="2" s="1" a="1"/>
  <c r="C16" i="2" s="1"/>
  <c r="H4" i="2"/>
  <c r="I4" i="2"/>
  <c r="C18" i="2" s="1" a="1"/>
  <c r="C18" i="2" s="1"/>
  <c r="J4" i="2"/>
  <c r="C19" i="2" s="1" a="1"/>
  <c r="C19" i="2" s="1"/>
  <c r="K4" i="2"/>
  <c r="C20" i="2" s="1" a="1"/>
  <c r="C20" i="2" s="1"/>
  <c r="C4" i="2"/>
  <c r="C13" i="2" s="1" a="1"/>
  <c r="C13" i="2" s="1"/>
  <c r="C23" i="2" l="1" a="1"/>
  <c r="C23" i="2" s="1"/>
  <c r="C14" i="2" a="1"/>
  <c r="C14" i="2" s="1"/>
  <c r="C25" i="2" a="1"/>
  <c r="C25" i="2" s="1"/>
  <c r="C17" i="2" a="1"/>
  <c r="C17" i="2" s="1"/>
  <c r="C27" i="2" l="1"/>
  <c r="B4" i="2" s="1"/>
  <c r="C9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<sst xmlns="http://schemas.openxmlformats.org/spreadsheetml/2006/main" count="114" uniqueCount="55">
  <si>
    <t>Nom</t>
  </si>
  <si>
    <t>Prénom</t>
  </si>
  <si>
    <t>Genre</t>
  </si>
  <si>
    <t>Adresse</t>
  </si>
  <si>
    <t>Code postal</t>
  </si>
  <si>
    <t>Ville</t>
  </si>
  <si>
    <t>Téléphone</t>
  </si>
  <si>
    <t>Mail</t>
  </si>
  <si>
    <t>Data</t>
  </si>
  <si>
    <t>ID</t>
  </si>
  <si>
    <t>New ID</t>
  </si>
  <si>
    <t>Next ID</t>
  </si>
  <si>
    <t>Validation</t>
  </si>
  <si>
    <t>Contrôle</t>
  </si>
  <si>
    <t>Champ</t>
  </si>
  <si>
    <t>N° ID</t>
  </si>
  <si>
    <t>Saisie des clients</t>
  </si>
  <si>
    <t>Cellule</t>
  </si>
  <si>
    <t>PlaceHolders</t>
  </si>
  <si>
    <t>D6</t>
  </si>
  <si>
    <t>D8</t>
  </si>
  <si>
    <t>D10</t>
  </si>
  <si>
    <t>D12</t>
  </si>
  <si>
    <t>D16</t>
  </si>
  <si>
    <t>D18</t>
  </si>
  <si>
    <t>D20</t>
  </si>
  <si>
    <t>D14</t>
  </si>
  <si>
    <t>*Veuillez saisir le nom du client</t>
  </si>
  <si>
    <t>*Veuillez saisir le prénom du client</t>
  </si>
  <si>
    <t>*Veuillez saisir l'adresse du client</t>
  </si>
  <si>
    <t>*Veuillez saisir le code postal du client</t>
  </si>
  <si>
    <t>*Veuillez saisir la ville du client</t>
  </si>
  <si>
    <t>*Veuillez saisir le genre du client</t>
  </si>
  <si>
    <t>*Veuillez saisir le téléphone du client</t>
  </si>
  <si>
    <t>*Veuillez saisir le mail du client</t>
  </si>
  <si>
    <t>https://www.excelformation.fr/formulaire-sans-userform-vba-excel.html?sc=12523784ad3e4896b84833b3e3e3b7963c39e503</t>
  </si>
  <si>
    <t>https://www.youtube.com/watch?v=-1S65RPej5c</t>
  </si>
  <si>
    <t>Nom du gérant</t>
  </si>
  <si>
    <t>RC</t>
  </si>
  <si>
    <t>NIF</t>
  </si>
  <si>
    <t>NIS</t>
  </si>
  <si>
    <t>D22</t>
  </si>
  <si>
    <t>*Veuillez saisir le nom du gérant</t>
  </si>
  <si>
    <t>N° Article</t>
  </si>
  <si>
    <t>Adresse facturation</t>
  </si>
  <si>
    <t>D24</t>
  </si>
  <si>
    <t>D26</t>
  </si>
  <si>
    <t>D28</t>
  </si>
  <si>
    <t>D30</t>
  </si>
  <si>
    <t>D32</t>
  </si>
  <si>
    <t>*Veuillez saisir le RC du client</t>
  </si>
  <si>
    <t>*Veuillez saisir le NIF du client</t>
  </si>
  <si>
    <t>*Veuillez saisir le n° de l'article</t>
  </si>
  <si>
    <t>*Veuillez saisir le NIS du client</t>
  </si>
  <si>
    <t>*Veuillez saisir l'adresse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</si>
</sst>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b/>
      <sz val="16"/>
      <color theme="8" tint="0.7999816888943144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8" tint="0.79998168889431442"/>
      <name val="Calibri"/>
      <family val="2"/>
      <scheme val="minor"/>
    </font>
    <font>
      <sz val="8"/>
      <color rgb="FF000000"/>
      <name val="Segoe UI"/>
      <family val="2"/>
    </font>
    <font>
      <b/>
      <sz val="20"/>
      <color theme="8" tint="0.79998168889431442"/>
      <name val="Calibri"/>
      <family val="2"/>
      <scheme val="minor"/>
    </font>
    <font>
      <sz val="8"/>
      <color theme="8" tint="0.79998168889431442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4472C4"/>
        <bgColor indexed="64"/>
      </patternFill>
    </fill>
    <fill>
      <patternFill patternType="solid">
        <fgColor rgb="FF2F75B5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theme="8" tint="0.39994506668294322"/>
      </top>
      <bottom/>
      <diagonal/>
    </border>
    <border>
      <left/>
      <right style="thin">
        <color theme="0"/>
      </right>
      <top style="medium">
        <color theme="8" tint="0.39994506668294322"/>
      </top>
      <bottom style="thick">
        <color theme="0"/>
      </bottom>
      <diagonal/>
    </border>
    <border>
      <left style="thin">
        <color theme="0"/>
      </left>
      <right/>
      <top style="medium">
        <color theme="8" tint="0.39994506668294322"/>
      </top>
      <bottom style="thick">
        <color theme="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1" fillId="2" borderId="0" xfId="0" applyFont="1" applyFill="1" applyAlignment="1">
      <alignment horizontal="right" vertical="center" indent="1"/>
    </xf>
    <xf numFmtId="0" fontId="2" fillId="2" borderId="0" xfId="0" applyFont="1" applyFill="1" applyAlignment="1">
      <alignment horizontal="right" vertical="center" inden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5" borderId="1" xfId="0" applyFont="1" applyFill="1" applyBorder="1" applyAlignment="1">
      <alignment horizontal="centerContinuous" vertical="center"/>
    </xf>
    <xf numFmtId="0" fontId="3" fillId="4" borderId="2" xfId="0" applyFont="1" applyFill="1" applyBorder="1" applyAlignment="1">
      <alignment horizontal="left" vertical="center" indent="1"/>
    </xf>
    <xf numFmtId="0" fontId="3" fillId="4" borderId="3" xfId="0" applyFont="1" applyFill="1" applyBorder="1" applyAlignment="1">
      <alignment horizontal="left" vertical="center" indent="1"/>
    </xf>
    <xf numFmtId="0" fontId="3" fillId="5" borderId="1" xfId="0" applyFont="1" applyFill="1" applyBorder="1" applyAlignment="1">
      <alignment horizontal="centerContinuous" vertical="center"/>
    </xf>
    <xf numFmtId="0" fontId="0" fillId="6" borderId="0" xfId="0" applyFill="1" applyAlignment="1">
      <alignment vertical="center"/>
    </xf>
    <xf numFmtId="0" fontId="0" fillId="2" borderId="0" xfId="0" applyFill="1" applyAlignment="1">
      <alignment horizontal="centerContinuous" vertical="center"/>
    </xf>
    <xf numFmtId="0" fontId="6" fillId="2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  <xf numFmtId="0" fontId="7" fillId="3" borderId="0" xfId="0" applyFont="1" applyFill="1" applyAlignment="1" applyProtection="1">
      <alignment horizontal="center" vertical="center"/>
      <protection locked="0"/>
    </xf>
    <xf numFmtId="0" fontId="8" fillId="3" borderId="0" xfId="0" applyFont="1" applyFill="1" applyAlignment="1" applyProtection="1">
      <alignment horizontal="left" vertical="center" indent="1"/>
      <protection locked="0"/>
    </xf>
    <xf numFmtId="164" fontId="8" fillId="3" borderId="0" xfId="0" applyNumberFormat="1" applyFont="1" applyFill="1" applyAlignment="1" applyProtection="1">
      <alignment horizontal="left" vertical="center" indent="1"/>
      <protection locked="0"/>
    </xf>
    <xf numFmtId="165" fontId="8" fillId="3" borderId="0" xfId="0" applyNumberFormat="1" applyFont="1" applyFill="1" applyAlignment="1" applyProtection="1">
      <alignment horizontal="left" vertical="center" indent="1"/>
      <protection locked="0"/>
    </xf>
    <xf numFmtId="0" fontId="9" fillId="0" borderId="0" xfId="1"/>
    <xf numFmtId="0" fontId="3" fillId="5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52">
    <dxf>
      <font>
        <color theme="8" tint="0.39994506668294322"/>
      </font>
      <fill>
        <patternFill>
          <bgColor theme="8" tint="0.39994506668294322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0" tint="-0.14996795556505021"/>
        </patternFill>
      </fill>
    </dxf>
    <dxf>
      <alignment horizontal="left" vertical="bottom" textRotation="0" wrapText="0" relativeIndent="1" justifyLastLine="0" shrinkToFit="0" readingOrder="0"/>
    </dxf>
    <dxf>
      <alignment horizontal="right" vertical="bottom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4" formatCode="00000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border outline="0">
        <top style="medium">
          <color theme="8" tint="0.39994506668294322"/>
        </top>
      </border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border outline="0">
        <top style="medium">
          <color theme="8" tint="0.39994506668294322"/>
        </top>
      </border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4" formatCode="00000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4472C4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$D$10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sv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9</xdr:row>
          <xdr:rowOff>15240</xdr:rowOff>
        </xdr:from>
        <xdr:to>
          <xdr:col>3</xdr:col>
          <xdr:colOff>1379220</xdr:colOff>
          <xdr:row>9</xdr:row>
          <xdr:rowOff>373380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Femme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1409700</xdr:colOff>
          <xdr:row>9</xdr:row>
          <xdr:rowOff>15240</xdr:rowOff>
        </xdr:from>
        <xdr:to>
          <xdr:col>3</xdr:col>
          <xdr:colOff>2781300</xdr:colOff>
          <xdr:row>9</xdr:row>
          <xdr:rowOff>373380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Homme</a:t>
              </a:r>
            </a:p>
          </xdr:txBody>
        </xdr:sp>
        <xdr:clientData fLocksWithSheet="0"/>
      </xdr:twoCellAnchor>
    </mc:Choice>
    <mc:Fallback/>
  </mc:AlternateContent>
  <xdr:oneCellAnchor>
    <xdr:from>
      <xdr:col>8</xdr:col>
      <xdr:colOff>579120</xdr:colOff>
      <xdr:row>8</xdr:row>
      <xdr:rowOff>68580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3222D6C-67B8-B11B-3377-1FFA5EC08ED3}"/>
            </a:ext>
          </a:extLst>
        </xdr:cNvPr>
        <xdr:cNvSpPr txBox="1"/>
      </xdr:nvSpPr>
      <xdr:spPr>
        <a:xfrm>
          <a:off x="8161020" y="175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1636607</xdr:colOff>
          <xdr:row>33</xdr:row>
          <xdr:rowOff>18626</xdr:rowOff>
        </xdr:from>
        <xdr:to>
          <xdr:col>3</xdr:col>
          <xdr:colOff>2527697</xdr:colOff>
          <xdr:row>35</xdr:row>
          <xdr:rowOff>189985</xdr:rowOff>
        </xdr:to>
        <xdr:pic macro="[0]!ZoneTexte1_Cliquer">
          <xdr:nvPicPr>
            <xdr:cNvPr id="3" name="Image 2">
              <a:extLst>
                <a:ext uri="{FF2B5EF4-FFF2-40B4-BE49-F238E27FC236}">
                  <a16:creationId xmlns:a16="http://schemas.microsoft.com/office/drawing/2014/main" id="{2F68A898-E88A-44A9-B5E6-998DEED49E8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ormUtil!$B$30" spid="_x0000_s1088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-813" t="-990" r="-813" b="990"/>
            <a:stretch>
              <a:fillRect/>
            </a:stretch>
          </xdr:blipFill>
          <xdr:spPr bwMode="auto">
            <a:xfrm>
              <a:off x="4100407" y="8146626"/>
              <a:ext cx="891090" cy="713226"/>
            </a:xfrm>
            <a:prstGeom prst="rect">
              <a:avLst/>
            </a:prstGeom>
            <a:ln>
              <a:noFill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99060</xdr:colOff>
      <xdr:row>29</xdr:row>
      <xdr:rowOff>38100</xdr:rowOff>
    </xdr:from>
    <xdr:to>
      <xdr:col>1</xdr:col>
      <xdr:colOff>819060</xdr:colOff>
      <xdr:row>29</xdr:row>
      <xdr:rowOff>758100</xdr:rowOff>
    </xdr:to>
    <xdr:pic>
      <xdr:nvPicPr>
        <xdr:cNvPr id="3" name="Graphique 2" descr="Base de données avec un remplissage uni">
          <a:extLst>
            <a:ext uri="{FF2B5EF4-FFF2-40B4-BE49-F238E27FC236}">
              <a16:creationId xmlns:a16="http://schemas.microsoft.com/office/drawing/2014/main" id="{27D824FE-C8C5-5D2D-C190-57CB02D270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58140" y="4792980"/>
          <a:ext cx="720000" cy="72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6FCD0E-CDEA-453D-8D2E-4FFB9A08877A}" name="t_Copy" displayName="t_Copy" ref="B3:P4" totalsRowShown="0" headerRowDxfId="51" dataDxfId="50">
  <autoFilter ref="B3:P4" xr:uid="{0F6FCD0E-CDEA-453D-8D2E-4FFB9A08877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581DF017-DDAF-4739-801D-D3760867E09F}" name="ID" dataDxfId="49">
      <calculatedColumnFormula>IF(C27,C8,"")</calculatedColumnFormula>
    </tableColumn>
    <tableColumn id="2" xr3:uid="{B8B948C6-1D12-462D-B2F4-72B7706D1A71}" name="Nom" dataDxfId="48">
      <calculatedColumnFormula>IF(LEFT(Formulaire!D6)="*","",Formulaire!D6)</calculatedColumnFormula>
    </tableColumn>
    <tableColumn id="3" xr3:uid="{57574A95-D59D-45E6-B608-BBB1055EA897}" name="Prénom" dataDxfId="47">
      <calculatedColumnFormula>Formulaire!D8</calculatedColumnFormula>
    </tableColumn>
    <tableColumn id="4" xr3:uid="{52AC03C7-848D-4455-9BA8-2C207E31A428}" name="Genre" dataDxfId="46">
      <calculatedColumnFormula>IF(Formulaire!D10=1,"Femme",IF(Formulaire!D10=2,"Homme",Formulaire!D10))</calculatedColumnFormula>
    </tableColumn>
    <tableColumn id="10" xr3:uid="{F59C6406-9C74-4FE6-AC85-08420B1B6955}" name="Nom du gérant" dataDxfId="45">
      <calculatedColumnFormula>Formulaire!D12</calculatedColumnFormula>
    </tableColumn>
    <tableColumn id="5" xr3:uid="{987BFD0A-F44C-433E-831E-006F408F6B1E}" name="Adresse" dataDxfId="44">
      <calculatedColumnFormula>Formulaire!D14</calculatedColumnFormula>
    </tableColumn>
    <tableColumn id="6" xr3:uid="{5DD00D66-3F0C-44E6-81C2-8461A041E400}" name="Code postal" dataDxfId="43">
      <calculatedColumnFormula>Formulaire!D16</calculatedColumnFormula>
    </tableColumn>
    <tableColumn id="7" xr3:uid="{6B796A58-8C3C-47CF-AC49-76E13524FDF9}" name="Ville" dataDxfId="42">
      <calculatedColumnFormula>Formulaire!D18</calculatedColumnFormula>
    </tableColumn>
    <tableColumn id="8" xr3:uid="{A24822CD-421E-40FE-BADC-684A5A259804}" name="Téléphone" dataDxfId="41">
      <calculatedColumnFormula>Formulaire!D20</calculatedColumnFormula>
    </tableColumn>
    <tableColumn id="9" xr3:uid="{987919BB-F4E4-4729-9C97-9A7875C87D98}" name="Mail" dataDxfId="40">
      <calculatedColumnFormula>Formulaire!D22</calculatedColumnFormula>
    </tableColumn>
    <tableColumn id="11" xr3:uid="{F84ECB5F-A445-4E5B-A1B7-5638CE74BFCF}" name="RC" dataDxfId="39">
      <calculatedColumnFormula>Formulaire!D24</calculatedColumnFormula>
    </tableColumn>
    <tableColumn id="12" xr3:uid="{8AD43D8B-6E71-40EF-8DA3-A737A42C665C}" name="NIF" dataDxfId="38">
      <calculatedColumnFormula>Formulaire!D26</calculatedColumnFormula>
    </tableColumn>
    <tableColumn id="13" xr3:uid="{2D73A41A-BDF1-472D-AB0C-89F374501A7D}" name="N° Article" dataDxfId="37">
      <calculatedColumnFormula>Formulaire!D28</calculatedColumnFormula>
    </tableColumn>
    <tableColumn id="14" xr3:uid="{290D5D4B-603B-475D-88DA-DB5840923D90}" name="NIS" dataDxfId="36">
      <calculatedColumnFormula>Formulaire!D30</calculatedColumnFormula>
    </tableColumn>
    <tableColumn id="15" xr3:uid="{79261CE7-5020-4A53-84AF-7404C9EA9427}" name="Adresse facturation" dataDxfId="35">
      <calculatedColumnFormula>Formulaire!D32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881BD0-EFC1-4ED9-84A3-9C50A892EF2F}" name="t_Validation" displayName="t_Validation" ref="B12:C25" totalsRowShown="0" headerRowDxfId="34" dataDxfId="33" tableBorderDxfId="32">
  <autoFilter ref="B12:C25" xr:uid="{49881BD0-EFC1-4ED9-84A3-9C50A892EF2F}">
    <filterColumn colId="0" hiddenButton="1"/>
    <filterColumn colId="1" hiddenButton="1"/>
  </autoFilter>
  <tableColumns count="2">
    <tableColumn id="1" xr3:uid="{CB654697-7E75-40B6-8254-254B237D7F92}" name="Champ" dataDxfId="31"/>
    <tableColumn id="2" xr3:uid="{E8BFB043-ED12-41A7-A89D-6078FDECAB92}" name="Validation" dataDxfId="3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3E06A7-C419-44FF-A2E2-251281364A21}" name="t_ID" displayName="t_ID" ref="B7:C9" totalsRowShown="0" tableBorderDxfId="29">
  <autoFilter ref="B7:C9" xr:uid="{5C3E06A7-C419-44FF-A2E2-251281364A21}">
    <filterColumn colId="0" hiddenButton="1"/>
    <filterColumn colId="1" hiddenButton="1"/>
  </autoFilter>
  <tableColumns count="2">
    <tableColumn id="1" xr3:uid="{9ED5F68F-A9B7-4A86-A899-6DB00502CD3D}" name="ID" dataDxfId="28"/>
    <tableColumn id="2" xr3:uid="{92555FB2-4EC6-4BA1-89A1-062404F8EC6D}" name="N° ID" dataDxfId="2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6E1AB5D-56F3-4519-8892-46F455A929BC}" name="t_Data" displayName="t_Data" ref="B2:P3" insertRow="1" totalsRowShown="0" headerRowDxfId="26" dataDxfId="25">
  <autoFilter ref="B2:P3" xr:uid="{86E1AB5D-56F3-4519-8892-46F455A929B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268E7DCA-27FA-48F2-A2AF-8EC904561A4C}" name="ID" dataDxfId="24">
      <calculatedColumnFormula>IF(t_Data[[#This Row],[Nom]]&lt;&gt;"",ROW()-2,"")</calculatedColumnFormula>
    </tableColumn>
    <tableColumn id="2" xr3:uid="{683B1C2E-1DDD-410C-B3C2-9548C7B5F340}" name="Nom" dataDxfId="23"/>
    <tableColumn id="3" xr3:uid="{8F6346EC-3238-4254-B4D7-81EA89090C92}" name="Prénom" dataDxfId="22"/>
    <tableColumn id="4" xr3:uid="{40714039-0CC7-4C2D-8564-1710C76DBD40}" name="Genre" dataDxfId="21"/>
    <tableColumn id="15" xr3:uid="{5748BDA8-7BA2-4A8B-B5FB-B44BFD204D4F}" name="Nom du gérant" dataDxfId="20"/>
    <tableColumn id="5" xr3:uid="{30EEAC4F-1FD1-481A-B002-5BA67DA9DAA3}" name="Adresse" dataDxfId="19"/>
    <tableColumn id="6" xr3:uid="{6A821F65-8F32-4A49-912F-344062DC5B55}" name="Code postal" dataDxfId="18"/>
    <tableColumn id="7" xr3:uid="{9107D7C8-13E9-41BA-818E-07B4743DBFF8}" name="Ville" dataDxfId="17"/>
    <tableColumn id="8" xr3:uid="{C92FFA0A-AE54-4901-B34D-DE219277472E}" name="Téléphone" dataDxfId="16"/>
    <tableColumn id="9" xr3:uid="{5E199092-35C4-4F9E-861A-EE7E4A9F79F4}" name="Mail" dataDxfId="15"/>
    <tableColumn id="10" xr3:uid="{DE2AD624-499C-4634-B3FD-47740929A2DE}" name="RC" dataDxfId="14"/>
    <tableColumn id="11" xr3:uid="{ACFA5713-D31A-41D6-991D-D9558D98BDE3}" name="NIF" dataDxfId="13"/>
    <tableColumn id="12" xr3:uid="{083DFF1F-85EE-49DD-AE3B-976DB40C0E65}" name="N° Article" dataDxfId="12"/>
    <tableColumn id="13" xr3:uid="{1E6B456D-F967-4D40-8B71-2BE78B4A0656}" name="NIS" dataDxfId="11"/>
    <tableColumn id="14" xr3:uid="{3F23CB69-61A3-4F34-A45A-BF74E5AF478B}" name="Adresse facturation" dataDxfId="10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7985A79-9372-436B-B935-C2C225927D80}" name="t_PlaceHolders" displayName="t_PlaceHolders" ref="B2:C16" totalsRowShown="0">
  <autoFilter ref="B2:C16" xr:uid="{E7985A79-9372-436B-B935-C2C225927D80}">
    <filterColumn colId="0" hiddenButton="1"/>
    <filterColumn colId="1" hiddenButton="1"/>
  </autoFilter>
  <tableColumns count="2">
    <tableColumn id="1" xr3:uid="{6A722786-126C-4292-9141-8B1C9FAA9BAA}" name="Cellule" dataDxfId="9"/>
    <tableColumn id="2" xr3:uid="{150628CB-4E72-4AEC-B112-9B3320EC75F5}" name="PlaceHolders" dataDxfId="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https://www.youtube.com/watch?v=-1S65RPej5c" TargetMode="External"/><Relationship Id="rId1" Type="http://schemas.openxmlformats.org/officeDocument/2006/relationships/hyperlink" Target="https://www.excelformation.fr/formulaire-sans-userform-vba-excel.html?sc=12523784ad3e4896b84833b3e3e3b7963c39e503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C2983-5D85-423D-B563-259682E55F6B}">
  <sheetPr codeName="Feuil1"/>
  <dimension ref="B2:K36"/>
  <sheetViews>
    <sheetView showGridLines="0" tabSelected="1" zoomScale="90" zoomScaleNormal="90" workbookViewId="0">
      <selection activeCell="D6" sqref="D6"/>
    </sheetView>
  </sheetViews>
  <sheetFormatPr baseColWidth="10" defaultRowHeight="14.4" x14ac:dyDescent="0.3"/>
  <cols>
    <col min="1" max="1" width="4.77734375" style="1" customWidth="1"/>
    <col min="2" max="2" width="3.77734375" style="1" customWidth="1"/>
    <col min="3" max="3" width="27.33203125" style="1" bestFit="1" customWidth="1"/>
    <col min="4" max="4" width="44.5546875" style="1" bestFit="1" customWidth="1"/>
    <col min="5" max="5" width="6.77734375" style="1" customWidth="1"/>
    <col min="6" max="6" width="4.77734375" style="1" customWidth="1"/>
    <col min="7" max="16384" width="11.5546875" style="1"/>
  </cols>
  <sheetData>
    <row r="2" spans="2:11" x14ac:dyDescent="0.3">
      <c r="K2" s="23" t="s">
        <v>35</v>
      </c>
    </row>
    <row r="3" spans="2:11" ht="19.95" customHeight="1" x14ac:dyDescent="0.3">
      <c r="B3" s="2"/>
      <c r="C3" s="2"/>
      <c r="D3" s="2"/>
      <c r="E3" s="2"/>
      <c r="K3" s="23" t="s">
        <v>36</v>
      </c>
    </row>
    <row r="4" spans="2:11" ht="19.95" customHeight="1" x14ac:dyDescent="0.3">
      <c r="B4" s="15" t="s">
        <v>16</v>
      </c>
      <c r="C4" s="15"/>
      <c r="D4" s="14"/>
      <c r="E4" s="14"/>
    </row>
    <row r="5" spans="2:11" ht="19.95" customHeight="1" x14ac:dyDescent="0.3">
      <c r="B5" s="2"/>
      <c r="C5" s="2"/>
      <c r="D5" s="2"/>
      <c r="E5" s="2"/>
    </row>
    <row r="6" spans="2:11" ht="30" customHeight="1" x14ac:dyDescent="0.3">
      <c r="B6" s="2"/>
      <c r="C6" s="4" t="s">
        <v>0</v>
      </c>
      <c r="D6" s="20" t="s">
        <v>27</v>
      </c>
      <c r="E6" s="2"/>
    </row>
    <row r="7" spans="2:11" ht="10.050000000000001" customHeight="1" x14ac:dyDescent="0.3">
      <c r="B7" s="2"/>
      <c r="C7" s="3"/>
      <c r="D7" s="2"/>
      <c r="E7" s="2"/>
    </row>
    <row r="8" spans="2:11" ht="30" customHeight="1" x14ac:dyDescent="0.3">
      <c r="B8" s="2"/>
      <c r="C8" s="4" t="s">
        <v>1</v>
      </c>
      <c r="D8" s="20" t="s">
        <v>28</v>
      </c>
      <c r="E8" s="2"/>
    </row>
    <row r="9" spans="2:11" ht="10.050000000000001" customHeight="1" x14ac:dyDescent="0.3">
      <c r="B9" s="2"/>
      <c r="C9" s="3"/>
      <c r="D9" s="2"/>
      <c r="E9" s="2"/>
    </row>
    <row r="10" spans="2:11" ht="30" customHeight="1" x14ac:dyDescent="0.3">
      <c r="B10" s="2"/>
      <c r="C10" s="4" t="s">
        <v>2</v>
      </c>
      <c r="D10" s="19" t="s">
        <v>32</v>
      </c>
      <c r="E10" s="2"/>
    </row>
    <row r="11" spans="2:11" ht="10.050000000000001" customHeight="1" x14ac:dyDescent="0.3">
      <c r="B11" s="2"/>
      <c r="C11" s="3"/>
      <c r="D11" s="2"/>
      <c r="E11" s="2"/>
    </row>
    <row r="12" spans="2:11" ht="30" customHeight="1" x14ac:dyDescent="0.3">
      <c r="B12" s="2"/>
      <c r="C12" s="4" t="s">
        <v>37</v>
      </c>
      <c r="D12" s="20" t="s">
        <v>42</v>
      </c>
      <c r="E12" s="2"/>
    </row>
    <row r="13" spans="2:11" ht="10.050000000000001" customHeight="1" x14ac:dyDescent="0.3">
      <c r="B13" s="2"/>
      <c r="C13" s="3"/>
      <c r="D13" s="2"/>
      <c r="E13" s="2"/>
    </row>
    <row r="14" spans="2:11" ht="30" customHeight="1" x14ac:dyDescent="0.3">
      <c r="B14" s="2"/>
      <c r="C14" s="4" t="s">
        <v>3</v>
      </c>
      <c r="D14" s="20" t="s">
        <v>29</v>
      </c>
      <c r="E14" s="2"/>
    </row>
    <row r="15" spans="2:11" ht="10.050000000000001" customHeight="1" x14ac:dyDescent="0.3">
      <c r="B15" s="2"/>
      <c r="C15" s="3"/>
      <c r="D15" s="2"/>
      <c r="E15" s="2"/>
    </row>
    <row r="16" spans="2:11" ht="30" customHeight="1" x14ac:dyDescent="0.3">
      <c r="B16" s="2"/>
      <c r="C16" s="4" t="s">
        <v>4</v>
      </c>
      <c r="D16" s="21" t="s">
        <v>30</v>
      </c>
      <c r="E16" s="2"/>
    </row>
    <row r="17" spans="2:5" ht="10.050000000000001" customHeight="1" x14ac:dyDescent="0.3">
      <c r="B17" s="2"/>
      <c r="C17" s="3"/>
      <c r="D17" s="2"/>
      <c r="E17" s="2"/>
    </row>
    <row r="18" spans="2:5" ht="30" customHeight="1" x14ac:dyDescent="0.3">
      <c r="B18" s="2"/>
      <c r="C18" s="4" t="s">
        <v>5</v>
      </c>
      <c r="D18" s="20" t="s">
        <v>31</v>
      </c>
      <c r="E18" s="2"/>
    </row>
    <row r="19" spans="2:5" ht="10.050000000000001" customHeight="1" x14ac:dyDescent="0.3">
      <c r="B19" s="2"/>
      <c r="C19" s="3"/>
      <c r="D19" s="2"/>
      <c r="E19" s="2"/>
    </row>
    <row r="20" spans="2:5" ht="30" customHeight="1" x14ac:dyDescent="0.3">
      <c r="B20" s="2"/>
      <c r="C20" s="4" t="s">
        <v>6</v>
      </c>
      <c r="D20" s="22" t="s">
        <v>33</v>
      </c>
      <c r="E20" s="2"/>
    </row>
    <row r="21" spans="2:5" ht="10.050000000000001" customHeight="1" x14ac:dyDescent="0.3">
      <c r="B21" s="2"/>
      <c r="C21" s="3"/>
      <c r="D21" s="2"/>
      <c r="E21" s="2"/>
    </row>
    <row r="22" spans="2:5" ht="30" customHeight="1" x14ac:dyDescent="0.3">
      <c r="B22" s="2"/>
      <c r="C22" s="4" t="s">
        <v>7</v>
      </c>
      <c r="D22" s="20" t="s">
        <v>34</v>
      </c>
      <c r="E22" s="2"/>
    </row>
    <row r="23" spans="2:5" ht="10.050000000000001" customHeight="1" x14ac:dyDescent="0.3">
      <c r="B23" s="2"/>
      <c r="C23" s="3"/>
      <c r="D23" s="2"/>
      <c r="E23" s="2"/>
    </row>
    <row r="24" spans="2:5" ht="30" customHeight="1" x14ac:dyDescent="0.3">
      <c r="B24" s="2"/>
      <c r="C24" s="4" t="s">
        <v>38</v>
      </c>
      <c r="D24" s="20" t="s">
        <v>50</v>
      </c>
      <c r="E24" s="2"/>
    </row>
    <row r="25" spans="2:5" ht="10.050000000000001" customHeight="1" x14ac:dyDescent="0.3">
      <c r="B25" s="2"/>
      <c r="C25" s="3"/>
      <c r="D25" s="2"/>
      <c r="E25" s="2"/>
    </row>
    <row r="26" spans="2:5" ht="30" customHeight="1" x14ac:dyDescent="0.3">
      <c r="B26" s="2"/>
      <c r="C26" s="4" t="s">
        <v>39</v>
      </c>
      <c r="D26" s="20" t="s">
        <v>51</v>
      </c>
      <c r="E26" s="2"/>
    </row>
    <row r="27" spans="2:5" ht="10.050000000000001" customHeight="1" x14ac:dyDescent="0.3">
      <c r="B27" s="2"/>
      <c r="C27" s="3"/>
      <c r="D27" s="2"/>
      <c r="E27" s="2"/>
    </row>
    <row r="28" spans="2:5" ht="30" customHeight="1" x14ac:dyDescent="0.3">
      <c r="B28" s="2"/>
      <c r="C28" s="4" t="s">
        <v>43</v>
      </c>
      <c r="D28" s="20" t="s">
        <v>52</v>
      </c>
      <c r="E28" s="2"/>
    </row>
    <row r="29" spans="2:5" ht="10.050000000000001" customHeight="1" x14ac:dyDescent="0.3">
      <c r="B29" s="2"/>
      <c r="C29" s="3"/>
      <c r="D29" s="2"/>
      <c r="E29" s="2"/>
    </row>
    <row r="30" spans="2:5" ht="30" customHeight="1" x14ac:dyDescent="0.3">
      <c r="B30" s="2"/>
      <c r="C30" s="4" t="s">
        <v>40</v>
      </c>
      <c r="D30" s="20" t="s">
        <v>53</v>
      </c>
      <c r="E30" s="2"/>
    </row>
    <row r="31" spans="2:5" ht="10.050000000000001" customHeight="1" x14ac:dyDescent="0.3">
      <c r="B31" s="2"/>
      <c r="C31" s="3"/>
      <c r="D31" s="2"/>
      <c r="E31" s="2"/>
    </row>
    <row r="32" spans="2:5" ht="30" customHeight="1" x14ac:dyDescent="0.3">
      <c r="B32" s="2"/>
      <c r="C32" s="4" t="s">
        <v>44</v>
      </c>
      <c r="D32" s="20" t="s">
        <v>54</v>
      </c>
      <c r="E32" s="2"/>
    </row>
    <row r="33" spans="2:5" ht="10.050000000000001" customHeight="1" x14ac:dyDescent="0.3">
      <c r="B33" s="2"/>
      <c r="C33" s="3"/>
      <c r="D33" s="2"/>
      <c r="E33" s="2"/>
    </row>
    <row r="34" spans="2:5" ht="22.05" customHeight="1" x14ac:dyDescent="0.3">
      <c r="B34" s="2"/>
      <c r="C34" s="2"/>
      <c r="D34" s="2"/>
      <c r="E34" s="2"/>
    </row>
    <row r="35" spans="2:5" ht="22.05" customHeight="1" x14ac:dyDescent="0.3">
      <c r="B35" s="2"/>
      <c r="C35" s="2"/>
      <c r="D35" s="2"/>
      <c r="E35" s="2"/>
    </row>
    <row r="36" spans="2:5" ht="22.05" customHeight="1" x14ac:dyDescent="0.3">
      <c r="B36" s="2"/>
      <c r="C36" s="2"/>
      <c r="D36" s="2"/>
      <c r="E36" s="2"/>
    </row>
  </sheetData>
  <sheetProtection sheet="1" objects="1" scenarios="1" selectLockedCells="1"/>
  <conditionalFormatting sqref="D6 D8 D10 D14 D16 D18 D20 D22">
    <cfRule type="expression" dxfId="7" priority="7">
      <formula>LEFT(D6,1)="*"</formula>
    </cfRule>
  </conditionalFormatting>
  <conditionalFormatting sqref="D12">
    <cfRule type="expression" dxfId="6" priority="6">
      <formula>LEFT(D12,1)="*"</formula>
    </cfRule>
  </conditionalFormatting>
  <conditionalFormatting sqref="D24">
    <cfRule type="expression" dxfId="5" priority="5">
      <formula>LEFT(D24,1)="*"</formula>
    </cfRule>
  </conditionalFormatting>
  <conditionalFormatting sqref="D26">
    <cfRule type="expression" dxfId="4" priority="4">
      <formula>LEFT(D26,1)="*"</formula>
    </cfRule>
  </conditionalFormatting>
  <conditionalFormatting sqref="D28">
    <cfRule type="expression" dxfId="3" priority="3">
      <formula>LEFT(D28,1)="*"</formula>
    </cfRule>
  </conditionalFormatting>
  <conditionalFormatting sqref="D30">
    <cfRule type="expression" dxfId="2" priority="2">
      <formula>LEFT(D30,1)="*"</formula>
    </cfRule>
  </conditionalFormatting>
  <conditionalFormatting sqref="D32">
    <cfRule type="expression" dxfId="1" priority="1">
      <formula>LEFT(D32,1)="*"</formula>
    </cfRule>
  </conditionalFormatting>
  <hyperlinks>
    <hyperlink ref="K2" r:id="rId1" xr:uid="{453DA16E-1531-4229-8578-D9E980E109E5}"/>
    <hyperlink ref="K3" r:id="rId2" xr:uid="{C3FEF74F-B8F9-4812-9E29-3A64650DC539}"/>
  </hyperlinks>
  <pageMargins left="0.7" right="0.7" top="0.75" bottom="0.75" header="0.3" footer="0.3"/>
  <pageSetup paperSize="9" orientation="portrait" horizontalDpi="4294967293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Option Button 1">
              <controlPr locked="0" defaultSize="0" autoFill="0" autoLine="0" autoPict="0">
                <anchor moveWithCells="1">
                  <from>
                    <xdr:col>3</xdr:col>
                    <xdr:colOff>7620</xdr:colOff>
                    <xdr:row>9</xdr:row>
                    <xdr:rowOff>15240</xdr:rowOff>
                  </from>
                  <to>
                    <xdr:col>3</xdr:col>
                    <xdr:colOff>1379220</xdr:colOff>
                    <xdr:row>9</xdr:row>
                    <xdr:rowOff>373380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Option Button 2">
              <controlPr locked="0" defaultSize="0" autoFill="0" autoLine="0" autoPict="0">
                <anchor moveWithCells="1">
                  <from>
                    <xdr:col>3</xdr:col>
                    <xdr:colOff>1409700</xdr:colOff>
                    <xdr:row>9</xdr:row>
                    <xdr:rowOff>15240</xdr:rowOff>
                  </from>
                  <to>
                    <xdr:col>3</xdr:col>
                    <xdr:colOff>2781300</xdr:colOff>
                    <xdr:row>9</xdr:row>
                    <xdr:rowOff>373380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prompt="Veuillez saisir un nouveau client ou en sélectionner un dans la liste déroulante pour modification." xr:uid="{98AC3198-D65F-4832-9A86-88585EC5C460}">
          <x14:formula1>
            <xm:f>OFFSET(Data!$C$3:$C$3,,,COUNTA(l_Client))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F4C07-526D-4950-9F7A-097EB6FC485E}">
  <sheetPr codeName="Feuil2"/>
  <dimension ref="B2:P30"/>
  <sheetViews>
    <sheetView showGridLines="0" workbookViewId="0">
      <selection activeCell="F13" sqref="F13"/>
    </sheetView>
  </sheetViews>
  <sheetFormatPr baseColWidth="10" defaultRowHeight="16.05" customHeight="1" x14ac:dyDescent="0.3"/>
  <cols>
    <col min="1" max="1" width="3.77734375" style="5" customWidth="1"/>
    <col min="2" max="2" width="18.33203125" style="5" bestFit="1" customWidth="1"/>
    <col min="3" max="3" width="25.77734375" style="5" customWidth="1"/>
    <col min="4" max="4" width="20.77734375" style="5" customWidth="1"/>
    <col min="5" max="5" width="11.77734375" style="5" customWidth="1"/>
    <col min="6" max="6" width="25.77734375" style="5" customWidth="1"/>
    <col min="7" max="7" width="21.33203125" style="5" customWidth="1"/>
    <col min="8" max="8" width="20.77734375" style="5" customWidth="1"/>
    <col min="9" max="9" width="12.77734375" style="5" customWidth="1"/>
    <col min="10" max="10" width="20.77734375" style="5" customWidth="1"/>
    <col min="11" max="15" width="11.5546875" style="5"/>
    <col min="16" max="16" width="27.5546875" style="5" bestFit="1" customWidth="1"/>
    <col min="17" max="16384" width="11.5546875" style="5"/>
  </cols>
  <sheetData>
    <row r="2" spans="2:16" ht="16.05" customHeight="1" x14ac:dyDescent="0.3">
      <c r="B2" s="24" t="s">
        <v>8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2:16" ht="16.05" customHeight="1" x14ac:dyDescent="0.3">
      <c r="B3" s="6" t="s">
        <v>9</v>
      </c>
      <c r="C3" s="1" t="s">
        <v>0</v>
      </c>
      <c r="D3" s="1" t="s">
        <v>1</v>
      </c>
      <c r="E3" s="1" t="s">
        <v>2</v>
      </c>
      <c r="F3" s="1" t="s">
        <v>37</v>
      </c>
      <c r="G3" s="1" t="s">
        <v>3</v>
      </c>
      <c r="H3" s="6" t="s">
        <v>4</v>
      </c>
      <c r="I3" s="1" t="s">
        <v>5</v>
      </c>
      <c r="J3" s="6" t="s">
        <v>6</v>
      </c>
      <c r="K3" s="1" t="s">
        <v>7</v>
      </c>
      <c r="L3" s="6" t="s">
        <v>38</v>
      </c>
      <c r="M3" s="6" t="s">
        <v>39</v>
      </c>
      <c r="N3" s="6" t="s">
        <v>43</v>
      </c>
      <c r="O3" s="6" t="s">
        <v>40</v>
      </c>
      <c r="P3" s="6" t="s">
        <v>44</v>
      </c>
    </row>
    <row r="4" spans="2:16" ht="16.05" customHeight="1" x14ac:dyDescent="0.3">
      <c r="B4" s="6" t="str">
        <f>IF(C27,C8,"")</f>
        <v/>
      </c>
      <c r="C4" s="1" t="str">
        <f>IF(LEFT(Formulaire!D6)="*","",Formulaire!D6)</f>
        <v/>
      </c>
      <c r="D4" s="1" t="str">
        <f>Formulaire!D8</f>
        <v>*Veuillez saisir le prénom du client</v>
      </c>
      <c r="E4" s="1" t="str">
        <f>IF(Formulaire!D10=1,"Femme",IF(Formulaire!D10=2,"Homme",Formulaire!D10))</f>
        <v>*Veuillez saisir le genre du client</v>
      </c>
      <c r="F4" s="1" t="str">
        <f>Formulaire!D12</f>
        <v>*Veuillez saisir le nom du gérant</v>
      </c>
      <c r="G4" s="1" t="str">
        <f>Formulaire!D14</f>
        <v>*Veuillez saisir l'adresse du client</v>
      </c>
      <c r="H4" s="7" t="str">
        <f>Formulaire!D16</f>
        <v>*Veuillez saisir le code postal du client</v>
      </c>
      <c r="I4" s="1" t="str">
        <f>Formulaire!D18</f>
        <v>*Veuillez saisir la ville du client</v>
      </c>
      <c r="J4" s="8" t="str">
        <f>Formulaire!D20</f>
        <v>*Veuillez saisir le téléphone du client</v>
      </c>
      <c r="K4" s="1" t="str">
        <f>Formulaire!D22</f>
        <v>*Veuillez saisir le mail du client</v>
      </c>
      <c r="L4" s="1" t="str">
        <f>Formulaire!D24</f>
        <v>*Veuillez saisir le RC du client</v>
      </c>
      <c r="M4" s="1" t="str">
        <f>Formulaire!D26</f>
        <v>*Veuillez saisir le NIF du client</v>
      </c>
      <c r="N4" s="1" t="str">
        <f>Formulaire!D28</f>
        <v>*Veuillez saisir le n° de l'article</v>
      </c>
      <c r="O4" s="1" t="str">
        <f>Formulaire!D30</f>
        <v>*Veuillez saisir le NIS du client</v>
      </c>
      <c r="P4" s="1" t="str">
        <f>Formulaire!D32</f>
        <v>*Veuillez saisir l'adresse de facturation</v>
      </c>
    </row>
    <row r="5" spans="2:16" ht="16.05" customHeight="1" thickBot="1" x14ac:dyDescent="0.35"/>
    <row r="6" spans="2:16" ht="16.05" customHeight="1" x14ac:dyDescent="0.3">
      <c r="B6" s="12" t="s">
        <v>9</v>
      </c>
      <c r="C6" s="9"/>
    </row>
    <row r="7" spans="2:16" ht="16.05" customHeight="1" x14ac:dyDescent="0.3">
      <c r="B7" s="1" t="s">
        <v>9</v>
      </c>
      <c r="C7" s="1" t="s">
        <v>15</v>
      </c>
    </row>
    <row r="8" spans="2:16" ht="16.05" customHeight="1" x14ac:dyDescent="0.3">
      <c r="B8" s="1" t="s">
        <v>10</v>
      </c>
      <c r="C8" s="1">
        <v>1</v>
      </c>
    </row>
    <row r="9" spans="2:16" ht="16.05" customHeight="1" x14ac:dyDescent="0.3">
      <c r="B9" s="1" t="s">
        <v>11</v>
      </c>
      <c r="C9" s="1">
        <f>IF(C27,C8+1,C8)</f>
        <v>1</v>
      </c>
    </row>
    <row r="10" spans="2:16" ht="16.05" customHeight="1" thickBot="1" x14ac:dyDescent="0.35"/>
    <row r="11" spans="2:16" ht="16.05" customHeight="1" x14ac:dyDescent="0.3">
      <c r="B11" s="12" t="s">
        <v>12</v>
      </c>
      <c r="C11" s="9"/>
    </row>
    <row r="12" spans="2:16" ht="16.05" customHeight="1" x14ac:dyDescent="0.3">
      <c r="B12" s="1" t="s">
        <v>14</v>
      </c>
      <c r="C12" s="1" t="s">
        <v>12</v>
      </c>
    </row>
    <row r="13" spans="2:16" ht="16.05" customHeight="1" x14ac:dyDescent="0.3">
      <c r="B13" s="1" t="s">
        <v>0</v>
      </c>
      <c r="C13" s="1" t="b" cm="1">
        <f t="array" ref="C13">t_Copy[Nom]&lt;&gt;""</f>
        <v>0</v>
      </c>
    </row>
    <row r="14" spans="2:16" ht="16.05" customHeight="1" x14ac:dyDescent="0.3">
      <c r="B14" s="1" t="s">
        <v>1</v>
      </c>
      <c r="C14" s="1" t="b" cm="1">
        <f t="array" ref="C14">AND(LEFT(t_Copy[Prénom],1)&lt;&gt;"*",t_Copy[Prénom]&lt;&gt;0)</f>
        <v>0</v>
      </c>
    </row>
    <row r="15" spans="2:16" ht="16.05" customHeight="1" x14ac:dyDescent="0.3">
      <c r="B15" s="1" t="s">
        <v>2</v>
      </c>
      <c r="C15" s="1" t="b" cm="1">
        <f t="array" ref="C15">AND(LEFT(t_Copy[Genre],1)&lt;&gt;"*",t_Copy[Genre]&lt;&gt;0)</f>
        <v>0</v>
      </c>
    </row>
    <row r="16" spans="2:16" ht="16.05" customHeight="1" x14ac:dyDescent="0.3">
      <c r="B16" s="1" t="s">
        <v>3</v>
      </c>
      <c r="C16" s="1" t="b" cm="1">
        <f t="array" ref="C16">AND(LEFT(t_Copy[Adresse],1)&lt;&gt;"*",t_Copy[Adresse]&lt;&gt;0)</f>
        <v>0</v>
      </c>
    </row>
    <row r="17" spans="2:3" ht="16.05" customHeight="1" x14ac:dyDescent="0.3">
      <c r="B17" s="1" t="s">
        <v>4</v>
      </c>
      <c r="C17" s="1" t="b" cm="1">
        <f t="array" ref="C17">AND(LEFT(t_Copy[Code postal],1)&lt;&gt;"*",AND(t_Copy[Code postal]&lt;&gt;0,ISNUMBER(t_Copy[Code postal])))</f>
        <v>0</v>
      </c>
    </row>
    <row r="18" spans="2:3" ht="16.05" customHeight="1" x14ac:dyDescent="0.3">
      <c r="B18" s="1" t="s">
        <v>5</v>
      </c>
      <c r="C18" s="1" t="b" cm="1">
        <f t="array" ref="C18">AND(LEFT(t_Copy[Ville],1)&lt;&gt;"*",t_Copy[Ville]&lt;&gt;0)</f>
        <v>0</v>
      </c>
    </row>
    <row r="19" spans="2:3" ht="16.05" customHeight="1" x14ac:dyDescent="0.3">
      <c r="B19" s="1" t="s">
        <v>6</v>
      </c>
      <c r="C19" s="1" t="b" cm="1">
        <f t="array" ref="C19">AND(LEFT(t_Copy[Téléphone],1)&lt;&gt;"*",AND(t_Copy[Téléphone]&lt;&gt;0,ISNUMBER(t_Copy[Téléphone])))</f>
        <v>0</v>
      </c>
    </row>
    <row r="20" spans="2:3" ht="16.05" customHeight="1" x14ac:dyDescent="0.3">
      <c r="B20" s="1" t="s">
        <v>7</v>
      </c>
      <c r="C20" s="1" t="b" cm="1">
        <f t="array" ref="C20">AND(LEFT(t_Copy[Mail],1)&lt;&gt;"*",t_Copy[Mail]&lt;&gt;0)</f>
        <v>0</v>
      </c>
    </row>
    <row r="21" spans="2:3" ht="16.05" customHeight="1" x14ac:dyDescent="0.3">
      <c r="B21" s="1" t="s">
        <v>38</v>
      </c>
      <c r="C21" s="1" t="b" cm="1">
        <f t="array" ref="C21">AND(LEFT(t_Copy[RC],1)&lt;&gt;"*",t_Copy[RC]&lt;&gt;0)</f>
        <v>0</v>
      </c>
    </row>
    <row r="22" spans="2:3" ht="16.05" customHeight="1" x14ac:dyDescent="0.3">
      <c r="B22" s="1" t="s">
        <v>39</v>
      </c>
      <c r="C22" s="1" t="b" cm="1">
        <f t="array" ref="C22">AND(LEFT(t_Copy[NIF],1)&lt;&gt;"*",t_Copy[NIF]&lt;&gt;0)</f>
        <v>0</v>
      </c>
    </row>
    <row r="23" spans="2:3" ht="16.05" customHeight="1" x14ac:dyDescent="0.3">
      <c r="B23" s="1" t="s">
        <v>43</v>
      </c>
      <c r="C23" s="1" t="b" cm="1">
        <f t="array" ref="C23">AND(LEFT(t_Copy[N° Article],1)&lt;&gt;"*",t_Copy[N° Article]&lt;&gt;0)</f>
        <v>0</v>
      </c>
    </row>
    <row r="24" spans="2:3" ht="16.05" customHeight="1" x14ac:dyDescent="0.3">
      <c r="B24" s="1" t="s">
        <v>40</v>
      </c>
      <c r="C24" s="1" t="b" cm="1">
        <f t="array" ref="C24">AND(LEFT(t_Copy[NIS],1)&lt;&gt;"*",t_Copy[NIS]&lt;&gt;0)</f>
        <v>0</v>
      </c>
    </row>
    <row r="25" spans="2:3" ht="16.05" customHeight="1" x14ac:dyDescent="0.3">
      <c r="B25" s="1" t="s">
        <v>44</v>
      </c>
      <c r="C25" s="1" t="b" cm="1">
        <f t="array" ref="C25">AND(LEFT(t_Copy[Adresse facturation],1)&lt;&gt;"*",t_Copy[Adresse facturation]&lt;&gt;0)</f>
        <v>0</v>
      </c>
    </row>
    <row r="26" spans="2:3" ht="16.05" customHeight="1" thickBot="1" x14ac:dyDescent="0.35">
      <c r="B26" s="1"/>
      <c r="C26" s="1"/>
    </row>
    <row r="27" spans="2:3" ht="16.05" customHeight="1" thickBot="1" x14ac:dyDescent="0.35">
      <c r="B27" s="10" t="s">
        <v>13</v>
      </c>
      <c r="C27" s="11" t="b">
        <f>AND(C13,C14,C15,C16,C17,C18,C19,C20,C21,C22,C23,C24,C25)</f>
        <v>0</v>
      </c>
    </row>
    <row r="28" spans="2:3" ht="16.05" customHeight="1" thickTop="1" x14ac:dyDescent="0.3"/>
    <row r="30" spans="2:3" ht="60" customHeight="1" x14ac:dyDescent="0.3">
      <c r="B30" s="13"/>
    </row>
  </sheetData>
  <mergeCells count="1">
    <mergeCell ref="B2:P2"/>
  </mergeCells>
  <conditionalFormatting sqref="B30">
    <cfRule type="expression" dxfId="0" priority="1">
      <formula>$C$27</formula>
    </cfRule>
  </conditionalFormatting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B02DC-70C4-4C42-BCB2-6C745A0B5A57}">
  <sheetPr codeName="Feuil3"/>
  <dimension ref="B2:P3"/>
  <sheetViews>
    <sheetView showGridLines="0" topLeftCell="B1" workbookViewId="0">
      <selection activeCell="B2" sqref="B2"/>
    </sheetView>
  </sheetViews>
  <sheetFormatPr baseColWidth="10" defaultRowHeight="16.05" customHeight="1" x14ac:dyDescent="0.3"/>
  <cols>
    <col min="1" max="1" width="3.77734375" style="5" customWidth="1"/>
    <col min="2" max="2" width="13.77734375" style="5" customWidth="1"/>
    <col min="3" max="4" width="25.77734375" style="5" customWidth="1"/>
    <col min="5" max="5" width="9.77734375" style="5" customWidth="1"/>
    <col min="6" max="6" width="15" style="5" bestFit="1" customWidth="1"/>
    <col min="7" max="7" width="25.77734375" style="5" customWidth="1"/>
    <col min="8" max="8" width="10.88671875" style="5" bestFit="1" customWidth="1"/>
    <col min="9" max="9" width="25.77734375" style="5" customWidth="1"/>
    <col min="10" max="10" width="13.77734375" style="5" customWidth="1"/>
    <col min="11" max="11" width="23.33203125" style="5" customWidth="1"/>
    <col min="12" max="12" width="16.44140625" style="5" bestFit="1" customWidth="1"/>
    <col min="13" max="13" width="15.33203125" style="5" bestFit="1" customWidth="1"/>
    <col min="14" max="14" width="11.5546875" style="5"/>
    <col min="15" max="15" width="8.77734375" style="5" bestFit="1" customWidth="1"/>
    <col min="16" max="16" width="23.33203125" style="5" bestFit="1" customWidth="1"/>
    <col min="17" max="16384" width="11.5546875" style="5"/>
  </cols>
  <sheetData>
    <row r="2" spans="2:16" ht="16.05" customHeight="1" x14ac:dyDescent="0.3">
      <c r="B2" s="6" t="s">
        <v>9</v>
      </c>
      <c r="C2" s="1" t="s">
        <v>0</v>
      </c>
      <c r="D2" s="1" t="s">
        <v>1</v>
      </c>
      <c r="E2" s="1" t="s">
        <v>2</v>
      </c>
      <c r="F2" s="1" t="s">
        <v>37</v>
      </c>
      <c r="G2" s="1" t="s">
        <v>3</v>
      </c>
      <c r="H2" s="6" t="s">
        <v>4</v>
      </c>
      <c r="I2" s="1" t="s">
        <v>5</v>
      </c>
      <c r="J2" s="6" t="s">
        <v>6</v>
      </c>
      <c r="K2" s="1" t="s">
        <v>7</v>
      </c>
      <c r="L2" s="6" t="s">
        <v>38</v>
      </c>
      <c r="M2" s="6" t="s">
        <v>39</v>
      </c>
      <c r="N2" s="6" t="s">
        <v>43</v>
      </c>
      <c r="O2" s="6" t="s">
        <v>40</v>
      </c>
      <c r="P2" s="6" t="s">
        <v>44</v>
      </c>
    </row>
    <row r="3" spans="2:16" ht="16.05" customHeight="1" x14ac:dyDescent="0.3">
      <c r="B3" s="6"/>
      <c r="C3" s="1"/>
      <c r="D3" s="1"/>
      <c r="E3" s="1"/>
      <c r="F3" s="1"/>
      <c r="G3" s="1"/>
      <c r="H3" s="7"/>
      <c r="I3" s="1"/>
      <c r="J3" s="8"/>
      <c r="K3" s="1"/>
    </row>
  </sheetData>
  <sheetProtection sheet="1" objects="1" scenarios="1" selectLockedCells="1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42F40-15AF-4E57-B707-83CD2B5664D3}">
  <sheetPr codeName="Feuil4"/>
  <dimension ref="B2:F16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2" max="2" width="7.77734375" customWidth="1"/>
    <col min="3" max="3" width="35.77734375" customWidth="1"/>
  </cols>
  <sheetData>
    <row r="2" spans="2:6" x14ac:dyDescent="0.3">
      <c r="B2" s="16" t="s">
        <v>17</v>
      </c>
      <c r="C2" s="17" t="s">
        <v>18</v>
      </c>
    </row>
    <row r="3" spans="2:6" x14ac:dyDescent="0.3">
      <c r="B3" s="18" t="s">
        <v>19</v>
      </c>
      <c r="C3" s="17" t="s">
        <v>27</v>
      </c>
      <c r="F3" s="1"/>
    </row>
    <row r="4" spans="2:6" x14ac:dyDescent="0.3">
      <c r="B4" s="18" t="s">
        <v>20</v>
      </c>
      <c r="C4" s="17" t="s">
        <v>28</v>
      </c>
      <c r="F4" s="1"/>
    </row>
    <row r="5" spans="2:6" x14ac:dyDescent="0.3">
      <c r="B5" s="18" t="s">
        <v>21</v>
      </c>
      <c r="C5" s="17" t="s">
        <v>32</v>
      </c>
      <c r="F5" s="1"/>
    </row>
    <row r="6" spans="2:6" x14ac:dyDescent="0.3">
      <c r="B6" s="18" t="s">
        <v>22</v>
      </c>
      <c r="C6" s="17" t="s">
        <v>42</v>
      </c>
      <c r="F6" s="1"/>
    </row>
    <row r="7" spans="2:6" x14ac:dyDescent="0.3">
      <c r="B7" s="18" t="s">
        <v>26</v>
      </c>
      <c r="C7" s="17" t="s">
        <v>29</v>
      </c>
      <c r="F7" s="1"/>
    </row>
    <row r="8" spans="2:6" x14ac:dyDescent="0.3">
      <c r="B8" s="18" t="s">
        <v>23</v>
      </c>
      <c r="C8" s="17" t="s">
        <v>30</v>
      </c>
      <c r="F8" s="1"/>
    </row>
    <row r="9" spans="2:6" x14ac:dyDescent="0.3">
      <c r="B9" s="18" t="s">
        <v>24</v>
      </c>
      <c r="C9" s="17" t="s">
        <v>31</v>
      </c>
      <c r="F9" s="1"/>
    </row>
    <row r="10" spans="2:6" x14ac:dyDescent="0.3">
      <c r="B10" s="18" t="s">
        <v>25</v>
      </c>
      <c r="C10" s="17" t="s">
        <v>33</v>
      </c>
      <c r="F10" s="1"/>
    </row>
    <row r="11" spans="2:6" x14ac:dyDescent="0.3">
      <c r="B11" s="18" t="s">
        <v>41</v>
      </c>
      <c r="C11" s="17" t="s">
        <v>34</v>
      </c>
      <c r="F11" s="1"/>
    </row>
    <row r="12" spans="2:6" x14ac:dyDescent="0.3">
      <c r="B12" s="18" t="s">
        <v>45</v>
      </c>
      <c r="C12" s="17" t="s">
        <v>50</v>
      </c>
      <c r="F12" s="1"/>
    </row>
    <row r="13" spans="2:6" x14ac:dyDescent="0.3">
      <c r="B13" s="18" t="s">
        <v>46</v>
      </c>
      <c r="C13" s="17" t="s">
        <v>51</v>
      </c>
    </row>
    <row r="14" spans="2:6" x14ac:dyDescent="0.3">
      <c r="B14" s="18" t="s">
        <v>47</v>
      </c>
      <c r="C14" s="17" t="s">
        <v>52</v>
      </c>
    </row>
    <row r="15" spans="2:6" x14ac:dyDescent="0.3">
      <c r="B15" s="18" t="s">
        <v>48</v>
      </c>
      <c r="C15" s="17" t="s">
        <v>53</v>
      </c>
    </row>
    <row r="16" spans="2:6" x14ac:dyDescent="0.3">
      <c r="B16" s="18" t="s">
        <v>49</v>
      </c>
      <c r="C16" s="17" t="s">
        <v>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Formulaire</vt:lpstr>
      <vt:lpstr>FormUtil</vt:lpstr>
      <vt:lpstr>Data</vt:lpstr>
      <vt:lpstr>Placeholders</vt:lpstr>
      <vt:lpstr>_Controle</vt:lpstr>
      <vt:lpstr>l_Client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2024-10-13T02:04:57Z</dcterms:created>
  <dcterms:modified xsi:type="dcterms:W3CDTF">2025-08-04T01:43:45Z</dcterms:modified>
</cp:coreProperties>
</file>