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FD88EF67-4F14-4182-A954-FA03351DDF9E}" xr6:coauthVersionLast="47" xr6:coauthVersionMax="47" xr10:uidLastSave="{00000000-0000-0000-0000-000000000000}"/>
  <bookViews>
    <workbookView xWindow="-108" yWindow="-108" windowWidth="23256" windowHeight="12576" activeTab="3" xr2:uid="{00000000-000D-0000-FFFF-FFFF00000000}"/>
  </bookViews>
  <sheets>
    <sheet name="GUILLAUME" sheetId="1" r:id="rId1"/>
    <sheet name="Paramètres" sheetId="9" r:id="rId2"/>
    <sheet name="Feuil3" sheetId="7" r:id="rId3"/>
    <sheet name="Agent" sheetId="8" r:id="rId4"/>
  </sheets>
  <definedNames>
    <definedName name="ancien">#REF!</definedName>
    <definedName name="l_EntSort">t_EntreeSortie[E/S]</definedName>
    <definedName name="l_Taux">t_EntreeSortie[Taux]</definedName>
    <definedName name="l_TypeVente">t_TypeVente[Type vente]</definedName>
    <definedName name="l_Vendeur">t_Vendeur[Vendeur]</definedName>
    <definedName name="neuf">#REF!</definedName>
    <definedName name="terrain">#REF!</definedName>
    <definedName name="typemarqu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4" i="8" l="1" a="1"/>
  <c r="C24" i="8" s="1"/>
  <c r="C22" i="8"/>
  <c r="E20" i="8"/>
  <c r="R9" i="1"/>
  <c r="E20" i="1" l="1"/>
  <c r="C22" i="1"/>
  <c r="R7" i="1" l="1"/>
  <c r="R8" i="1"/>
  <c r="R6" i="1"/>
  <c r="C2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<sst xmlns="http://schemas.openxmlformats.org/spreadsheetml/2006/main" count="91" uniqueCount="37">
  <si>
    <t>FICHE DE COMMISSION AGENT</t>
  </si>
  <si>
    <t>AGENT COMMERCIAL :</t>
  </si>
  <si>
    <t>nom prénom</t>
  </si>
  <si>
    <t>entrée</t>
  </si>
  <si>
    <t>sortie</t>
  </si>
  <si>
    <t>sortie neuf</t>
  </si>
  <si>
    <t>neuf</t>
  </si>
  <si>
    <t>ancien</t>
  </si>
  <si>
    <t>Vendeur</t>
  </si>
  <si>
    <t>Acquéreur</t>
  </si>
  <si>
    <t>Lieu du bien</t>
  </si>
  <si>
    <t>Type de vente</t>
  </si>
  <si>
    <t>type de vente</t>
  </si>
  <si>
    <t>Ancien</t>
  </si>
  <si>
    <t>Neuf</t>
  </si>
  <si>
    <t>Terrain</t>
  </si>
  <si>
    <t>Entrée/sortie</t>
  </si>
  <si>
    <t>Prix de vente du bien :</t>
  </si>
  <si>
    <t>Commission Agence TTC :</t>
  </si>
  <si>
    <t>Commission Agence HT :</t>
  </si>
  <si>
    <t>Commission agent :</t>
  </si>
  <si>
    <t>entrée/sortie</t>
  </si>
  <si>
    <t>Explication du fichier :</t>
  </si>
  <si>
    <t>Choisir le type de vente puis "l'entrée/sortie"</t>
  </si>
  <si>
    <t>Concordance des types de ventes :</t>
  </si>
  <si>
    <t>Comm partagée avec :</t>
  </si>
  <si>
    <t>B</t>
  </si>
  <si>
    <t>C</t>
  </si>
  <si>
    <t>renvoi de cellule</t>
  </si>
  <si>
    <t xml:space="preserve">Jérémy </t>
  </si>
  <si>
    <t xml:space="preserve">Fabienne </t>
  </si>
  <si>
    <t xml:space="preserve">GUILLAUME </t>
  </si>
  <si>
    <t>Loic</t>
  </si>
  <si>
    <t>Jean</t>
  </si>
  <si>
    <t>Type vente</t>
  </si>
  <si>
    <t>E/S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</si>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</sst>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2">
    <xf numFmtId="0" fontId="0" fillId="0" borderId="0" xfId="0"/>
    <xf numFmtId="9" fontId="0" fillId="0" borderId="0" xfId="0" applyNumberFormat="1"/>
    <xf numFmtId="44" fontId="0" fillId="0" borderId="0" xfId="1" applyFont="1"/>
    <xf numFmtId="0" fontId="0" fillId="0" borderId="1" xfId="0" applyBorder="1"/>
    <xf numFmtId="10" fontId="0" fillId="0" borderId="0" xfId="2" applyNumberFormat="1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0" fillId="0" borderId="11" xfId="0" applyBorder="1"/>
    <xf numFmtId="0" fontId="0" fillId="0" borderId="11" xfId="0" applyBorder="1" applyAlignment="1">
      <alignment vertical="center"/>
    </xf>
    <xf numFmtId="0" fontId="0" fillId="0" borderId="11" xfId="0" applyBorder="1" applyAlignment="1">
      <alignment horizontal="left" vertical="center"/>
    </xf>
    <xf numFmtId="0" fontId="0" fillId="0" borderId="11" xfId="0" applyBorder="1" applyAlignment="1">
      <alignment horizontal="left"/>
    </xf>
    <xf numFmtId="9" fontId="0" fillId="0" borderId="0" xfId="0" applyNumberFormat="1" applyAlignment="1">
      <alignment horizontal="right" indent="1"/>
    </xf>
    <xf numFmtId="0" fontId="0" fillId="0" borderId="0" xfId="0" applyAlignment="1">
      <alignment horizontal="left" indent="1"/>
    </xf>
    <xf numFmtId="44" fontId="0" fillId="0" borderId="0" xfId="1" applyFont="1" applyAlignment="1">
      <alignment horizontal="right" indent="1"/>
    </xf>
    <xf numFmtId="0" fontId="0" fillId="0" borderId="0" xfId="0" applyAlignment="1">
      <alignment horizontal="right" indent="1"/>
    </xf>
    <xf numFmtId="0" fontId="2" fillId="2" borderId="0" xfId="0" applyFont="1" applyFill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9"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righ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Drop" dropStyle="combo" dx="16" fmlaLink="$O$30" fmlaRange="$O$21:$O$28" noThreeD="1" sel="1" val="0"/>
</file>

<file path=xl/ctrlProps/ctrlProp3.xml><?xml version="1.0" encoding="utf-8"?>
<formControlPr xmlns="http://schemas.microsoft.com/office/spreadsheetml/2009/9/main" objectType="Drop" dropLines="4" dropStyle="combo" dx="16" fmlaLink="$R$18" fmlaRange="$R$14:$R$17" noThreeD="1" sel="3" val="0"/>
</file>

<file path=xl/ctrlProps/ctrlProp4.xml><?xml version="1.0" encoding="utf-8"?>
<formControlPr xmlns="http://schemas.microsoft.com/office/spreadsheetml/2009/9/main" objectType="Drop" dropLines="3" dropStyle="combo" dx="16" fmlaLink="$O$18" fmlaRange="$O$15:$O$1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541020</xdr:colOff>
          <xdr:row>13</xdr:row>
          <xdr:rowOff>83820</xdr:rowOff>
        </xdr:from>
        <xdr:to>
          <xdr:col>4</xdr:col>
          <xdr:colOff>106680</xdr:colOff>
          <xdr:row>15</xdr:row>
          <xdr:rowOff>121920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190500</xdr:rowOff>
        </xdr:from>
        <xdr:to>
          <xdr:col>9</xdr:col>
          <xdr:colOff>0</xdr:colOff>
          <xdr:row>15</xdr:row>
          <xdr:rowOff>7620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1036320</xdr:colOff>
          <xdr:row>12</xdr:row>
          <xdr:rowOff>182880</xdr:rowOff>
        </xdr:from>
        <xdr:to>
          <xdr:col>2</xdr:col>
          <xdr:colOff>845820</xdr:colOff>
          <xdr:row>14</xdr:row>
          <xdr:rowOff>22860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0</xdr:rowOff>
        </xdr:from>
        <xdr:to>
          <xdr:col>3</xdr:col>
          <xdr:colOff>0</xdr:colOff>
          <xdr:row>16</xdr:row>
          <xdr:rowOff>7620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BC0ECD-7779-47C3-A30F-3A5000FF377E}" name="t_TypeVente" displayName="t_TypeVente" ref="B2:B5" totalsRowShown="0" headerRowDxfId="8" dataDxfId="7">
  <autoFilter ref="B2:B5" xr:uid="{56BC0ECD-7779-47C3-A30F-3A5000FF377E}">
    <filterColumn colId="0" hiddenButton="1"/>
  </autoFilter>
  <sortState xmlns:xlrd2="http://schemas.microsoft.com/office/spreadsheetml/2017/richdata2" ref="B3:B5">
    <sortCondition ref="B3:B5"/>
  </sortState>
  <tableColumns count="1">
    <tableColumn id="1" xr3:uid="{C280EEA0-9170-4C0F-AD7B-FC6AB386F3EA}" name="Type vente" dataDxfId="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5406C6-31F2-42EE-9392-49CD1E5123C0}" name="t_EntreeSortie" displayName="t_EntreeSortie" ref="D2:F7" totalsRowShown="0">
  <autoFilter ref="D2:F7" xr:uid="{C35406C6-31F2-42EE-9392-49CD1E5123C0}">
    <filterColumn colId="0" hiddenButton="1"/>
    <filterColumn colId="1" hiddenButton="1"/>
    <filterColumn colId="2" hiddenButton="1"/>
  </autoFilter>
  <tableColumns count="3">
    <tableColumn id="1" xr3:uid="{7C631EAC-F5DD-4150-9676-1398A9AC9779}" name="Type vente" dataDxfId="5"/>
    <tableColumn id="2" xr3:uid="{8906F98F-5FA6-4589-A0CD-D74B988EA0F0}" name="E/S" dataDxfId="4"/>
    <tableColumn id="3" xr3:uid="{E3B3E39C-7FBE-4F6A-80F1-C0D9DF784CBB}" name="Taux" dataDxfId="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6233DE-9973-4798-9716-21E9EDC441DC}" name="t_Vendeur" displayName="t_Vendeur" ref="H2:H6" totalsRowShown="0" headerRowDxfId="2" dataDxfId="1">
  <autoFilter ref="H2:H6" xr:uid="{3B6233DE-9973-4798-9716-21E9EDC441DC}">
    <filterColumn colId="0" hiddenButton="1"/>
  </autoFilter>
  <tableColumns count="1">
    <tableColumn id="1" xr3:uid="{26B60A4E-58E4-4C00-A2E7-A78E9DCCBD9F}" name="Vendeu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1"/>
  <sheetViews>
    <sheetView topLeftCell="A2" zoomScaleNormal="100" workbookViewId="0">
      <selection activeCell="C26" sqref="C25:C26"/>
    </sheetView>
  </sheetViews>
  <sheetFormatPr baseColWidth="10" defaultRowHeight="14.4" x14ac:dyDescent="0.3"/>
  <cols>
    <col min="1" max="1" width="15.5546875" customWidth="1"/>
    <col min="3" max="3" width="12.88671875" bestFit="1" customWidth="1"/>
  </cols>
  <sheetData>
    <row r="1" spans="1:21" x14ac:dyDescent="0.3">
      <c r="A1" s="18" t="s">
        <v>0</v>
      </c>
      <c r="B1" s="19"/>
      <c r="C1" s="19"/>
      <c r="D1" s="19"/>
      <c r="E1" s="19"/>
      <c r="F1" s="19"/>
      <c r="G1" s="20"/>
    </row>
    <row r="2" spans="1:21" ht="15" thickBot="1" x14ac:dyDescent="0.35">
      <c r="A2" s="21"/>
      <c r="B2" s="22"/>
      <c r="C2" s="22"/>
      <c r="D2" s="22"/>
      <c r="E2" s="22"/>
      <c r="F2" s="22"/>
      <c r="G2" s="23"/>
    </row>
    <row r="4" spans="1:21" x14ac:dyDescent="0.3">
      <c r="A4" t="s">
        <v>1</v>
      </c>
      <c r="C4" t="s">
        <v>31</v>
      </c>
      <c r="O4" s="30" t="s">
        <v>7</v>
      </c>
      <c r="P4" s="30"/>
      <c r="Q4" s="30"/>
      <c r="R4" t="s">
        <v>6</v>
      </c>
    </row>
    <row r="5" spans="1:21" x14ac:dyDescent="0.3">
      <c r="M5" t="s">
        <v>2</v>
      </c>
    </row>
    <row r="6" spans="1:21" ht="15" thickBot="1" x14ac:dyDescent="0.35">
      <c r="N6" t="s">
        <v>3</v>
      </c>
      <c r="O6" s="1">
        <v>0.2</v>
      </c>
      <c r="P6" s="1"/>
      <c r="Q6" s="1"/>
      <c r="R6" s="2">
        <f>+$C$22*O6</f>
        <v>3333.3333333333339</v>
      </c>
    </row>
    <row r="7" spans="1:21" ht="15" thickBot="1" x14ac:dyDescent="0.35">
      <c r="A7" t="s">
        <v>8</v>
      </c>
      <c r="B7" s="5"/>
      <c r="C7" s="6"/>
      <c r="D7" s="6"/>
      <c r="E7" s="6"/>
      <c r="F7" s="7"/>
      <c r="N7" t="s">
        <v>4</v>
      </c>
      <c r="O7" s="1">
        <v>0.2</v>
      </c>
      <c r="P7" s="1"/>
      <c r="Q7" s="1"/>
      <c r="R7" s="2">
        <f t="shared" ref="R7:R8" si="0">+$C$22*O7</f>
        <v>3333.3333333333339</v>
      </c>
    </row>
    <row r="8" spans="1:21" ht="15" thickBot="1" x14ac:dyDescent="0.35">
      <c r="N8" t="s">
        <v>21</v>
      </c>
      <c r="O8" s="1">
        <v>0.4</v>
      </c>
      <c r="P8" s="1"/>
      <c r="Q8" s="1"/>
      <c r="R8" s="2">
        <f t="shared" si="0"/>
        <v>6666.6666666666679</v>
      </c>
    </row>
    <row r="9" spans="1:21" ht="15" thickBot="1" x14ac:dyDescent="0.35">
      <c r="A9" t="s">
        <v>9</v>
      </c>
      <c r="B9" s="5"/>
      <c r="C9" s="6"/>
      <c r="D9" s="6"/>
      <c r="E9" s="6"/>
      <c r="F9" s="7"/>
      <c r="N9" t="s">
        <v>5</v>
      </c>
      <c r="O9" s="1">
        <v>0.01</v>
      </c>
      <c r="P9" s="1"/>
      <c r="Q9" s="1"/>
      <c r="R9" s="2">
        <f>+O9*C18</f>
        <v>6600</v>
      </c>
    </row>
    <row r="10" spans="1:21" ht="15" thickBot="1" x14ac:dyDescent="0.35">
      <c r="M10">
        <v>1</v>
      </c>
    </row>
    <row r="11" spans="1:21" x14ac:dyDescent="0.3">
      <c r="A11" t="s">
        <v>10</v>
      </c>
      <c r="B11" s="24"/>
      <c r="C11" s="25"/>
      <c r="D11" s="25"/>
      <c r="E11" s="25"/>
      <c r="F11" s="26"/>
    </row>
    <row r="12" spans="1:21" ht="15" thickBot="1" x14ac:dyDescent="0.35">
      <c r="B12" s="27"/>
      <c r="C12" s="28"/>
      <c r="D12" s="28"/>
      <c r="E12" s="28"/>
      <c r="F12" s="29"/>
    </row>
    <row r="14" spans="1:21" x14ac:dyDescent="0.3">
      <c r="A14" t="s">
        <v>11</v>
      </c>
      <c r="O14" t="s">
        <v>12</v>
      </c>
      <c r="R14" t="s">
        <v>3</v>
      </c>
      <c r="U14">
        <v>1</v>
      </c>
    </row>
    <row r="15" spans="1:21" x14ac:dyDescent="0.3">
      <c r="E15" t="s">
        <v>25</v>
      </c>
      <c r="O15" t="s">
        <v>13</v>
      </c>
      <c r="R15" t="s">
        <v>4</v>
      </c>
      <c r="U15">
        <v>2</v>
      </c>
    </row>
    <row r="16" spans="1:21" x14ac:dyDescent="0.3">
      <c r="A16" t="s">
        <v>16</v>
      </c>
      <c r="O16" t="s">
        <v>14</v>
      </c>
      <c r="R16" t="s">
        <v>21</v>
      </c>
      <c r="U16">
        <v>3</v>
      </c>
    </row>
    <row r="17" spans="1:21" x14ac:dyDescent="0.3">
      <c r="O17" t="s">
        <v>15</v>
      </c>
      <c r="R17" t="s">
        <v>5</v>
      </c>
      <c r="U17">
        <v>4</v>
      </c>
    </row>
    <row r="18" spans="1:21" x14ac:dyDescent="0.3">
      <c r="A18" t="s">
        <v>17</v>
      </c>
      <c r="C18" s="2">
        <v>660000</v>
      </c>
      <c r="O18">
        <v>1</v>
      </c>
      <c r="R18">
        <v>3</v>
      </c>
    </row>
    <row r="20" spans="1:21" x14ac:dyDescent="0.3">
      <c r="A20" t="s">
        <v>18</v>
      </c>
      <c r="C20" s="2">
        <v>20000</v>
      </c>
      <c r="E20" s="4">
        <f>+C20/C18</f>
        <v>3.0303030303030304E-2</v>
      </c>
    </row>
    <row r="22" spans="1:21" x14ac:dyDescent="0.3">
      <c r="A22" t="s">
        <v>19</v>
      </c>
      <c r="C22" s="2">
        <f>+C20/1.2</f>
        <v>16666.666666666668</v>
      </c>
      <c r="O22" t="s">
        <v>32</v>
      </c>
    </row>
    <row r="23" spans="1:21" x14ac:dyDescent="0.3">
      <c r="O23" t="s">
        <v>33</v>
      </c>
    </row>
    <row r="24" spans="1:21" x14ac:dyDescent="0.3">
      <c r="A24" t="s">
        <v>20</v>
      </c>
      <c r="C24" s="2">
        <f>+IF($O$18=$U$14,R6,IF($O$18=$U$15,$R$7,$R$8))</f>
        <v>3333.3333333333339</v>
      </c>
      <c r="O24" t="s">
        <v>29</v>
      </c>
    </row>
    <row r="25" spans="1:21" x14ac:dyDescent="0.3">
      <c r="O25" t="s">
        <v>30</v>
      </c>
    </row>
    <row r="30" spans="1:21" x14ac:dyDescent="0.3">
      <c r="O30">
        <v>1</v>
      </c>
    </row>
    <row r="32" spans="1:21" x14ac:dyDescent="0.3">
      <c r="A32" t="s">
        <v>22</v>
      </c>
    </row>
    <row r="33" spans="1:18" ht="15" thickBot="1" x14ac:dyDescent="0.35">
      <c r="B33" t="s">
        <v>23</v>
      </c>
    </row>
    <row r="34" spans="1:18" ht="15" thickBot="1" x14ac:dyDescent="0.35">
      <c r="R34" s="3"/>
    </row>
    <row r="35" spans="1:18" ht="15" thickBot="1" x14ac:dyDescent="0.35">
      <c r="A35" t="s">
        <v>24</v>
      </c>
    </row>
    <row r="36" spans="1:18" ht="15" thickBot="1" x14ac:dyDescent="0.35">
      <c r="R36" s="3" t="s">
        <v>5</v>
      </c>
    </row>
    <row r="37" spans="1:18" x14ac:dyDescent="0.3">
      <c r="B37" s="11" t="s">
        <v>13</v>
      </c>
      <c r="C37" s="9" t="s">
        <v>3</v>
      </c>
    </row>
    <row r="38" spans="1:18" x14ac:dyDescent="0.3">
      <c r="B38" s="11" t="s">
        <v>13</v>
      </c>
      <c r="C38" s="9" t="s">
        <v>4</v>
      </c>
    </row>
    <row r="39" spans="1:18" x14ac:dyDescent="0.3">
      <c r="B39" s="11" t="s">
        <v>13</v>
      </c>
      <c r="C39" s="9" t="s">
        <v>21</v>
      </c>
    </row>
    <row r="40" spans="1:18" x14ac:dyDescent="0.3">
      <c r="B40" s="11" t="s">
        <v>14</v>
      </c>
      <c r="C40" s="9" t="s">
        <v>5</v>
      </c>
    </row>
    <row r="41" spans="1:18" x14ac:dyDescent="0.3">
      <c r="B41" s="12" t="s">
        <v>15</v>
      </c>
      <c r="C41" s="9" t="s">
        <v>5</v>
      </c>
    </row>
  </sheetData>
  <mergeCells count="3">
    <mergeCell ref="A1:G2"/>
    <mergeCell ref="B11:F12"/>
    <mergeCell ref="O4:Q4"/>
  </mergeCells>
  <dataValidations disablePrompts="1" count="2">
    <dataValidation type="list" allowBlank="1" showInputMessage="1" showErrorMessage="1" sqref="R34" xr:uid="{00000000-0002-0000-0000-000000000000}">
      <formula1>typemarque</formula1>
    </dataValidation>
    <dataValidation type="list" allowBlank="1" showInputMessage="1" showErrorMessage="1" sqref="R36" xr:uid="{00000000-0002-0000-0000-000001000000}">
      <formula1>INDIRECT($R$34)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eck Box 3">
              <controlPr defaultSize="0" autoFill="0" autoLine="0" autoPict="0">
                <anchor moveWithCells="1">
                  <from>
                    <xdr:col>3</xdr:col>
                    <xdr:colOff>541020</xdr:colOff>
                    <xdr:row>13</xdr:row>
                    <xdr:rowOff>83820</xdr:rowOff>
                  </from>
                  <to>
                    <xdr:col>4</xdr:col>
                    <xdr:colOff>106680</xdr:colOff>
                    <xdr:row>15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Drop Down 4">
              <controlPr defaultSize="0" autoLine="0" autoPict="0">
                <anchor moveWithCells="1">
                  <from>
                    <xdr:col>6</xdr:col>
                    <xdr:colOff>0</xdr:colOff>
                    <xdr:row>13</xdr:row>
                    <xdr:rowOff>190500</xdr:rowOff>
                  </from>
                  <to>
                    <xdr:col>9</xdr:col>
                    <xdr:colOff>0</xdr:colOff>
                    <xdr:row>15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Drop Down 9">
              <controlPr defaultSize="0" autoLine="0" autoPict="0">
                <anchor moveWithCells="1">
                  <from>
                    <xdr:col>1</xdr:col>
                    <xdr:colOff>0</xdr:colOff>
                    <xdr:row>15</xdr:row>
                    <xdr:rowOff>0</xdr:rowOff>
                  </from>
                  <to>
                    <xdr:col>3</xdr:col>
                    <xdr:colOff>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Drop Down 8">
              <controlPr defaultSize="0" autoLine="0" autoPict="0">
                <anchor moveWithCells="1">
                  <from>
                    <xdr:col>0</xdr:col>
                    <xdr:colOff>1036320</xdr:colOff>
                    <xdr:row>12</xdr:row>
                    <xdr:rowOff>182880</xdr:rowOff>
                  </from>
                  <to>
                    <xdr:col>2</xdr:col>
                    <xdr:colOff>845820</xdr:colOff>
                    <xdr:row>14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7857B-03CD-4D5F-BF4D-36ED13BE4E93}">
  <dimension ref="B2:H7"/>
  <sheetViews>
    <sheetView showGridLines="0" workbookViewId="0">
      <selection activeCell="E3" sqref="E3"/>
    </sheetView>
  </sheetViews>
  <sheetFormatPr baseColWidth="10" defaultRowHeight="14.4" x14ac:dyDescent="0.3"/>
  <cols>
    <col min="1" max="1" width="3.77734375" customWidth="1"/>
    <col min="2" max="2" width="11.77734375" customWidth="1"/>
    <col min="3" max="3" width="3.77734375" customWidth="1"/>
    <col min="4" max="4" width="11.77734375" customWidth="1"/>
    <col min="5" max="5" width="13.109375" bestFit="1" customWidth="1"/>
    <col min="6" max="6" width="8.77734375" customWidth="1"/>
    <col min="7" max="7" width="3.77734375" customWidth="1"/>
    <col min="9" max="9" width="3.77734375" customWidth="1"/>
  </cols>
  <sheetData>
    <row r="2" spans="2:8" x14ac:dyDescent="0.3">
      <c r="B2" s="14" t="s">
        <v>34</v>
      </c>
      <c r="D2" s="14" t="s">
        <v>34</v>
      </c>
      <c r="E2" s="14" t="s">
        <v>35</v>
      </c>
      <c r="F2" s="8" t="s">
        <v>36</v>
      </c>
      <c r="H2" s="14" t="s">
        <v>8</v>
      </c>
    </row>
    <row r="3" spans="2:8" x14ac:dyDescent="0.3">
      <c r="B3" s="14" t="s">
        <v>13</v>
      </c>
      <c r="D3" s="14" t="s">
        <v>13</v>
      </c>
      <c r="E3" s="14" t="s">
        <v>3</v>
      </c>
      <c r="F3" s="13">
        <v>0.2</v>
      </c>
      <c r="H3" s="14" t="s">
        <v>32</v>
      </c>
    </row>
    <row r="4" spans="2:8" x14ac:dyDescent="0.3">
      <c r="B4" s="14" t="s">
        <v>14</v>
      </c>
      <c r="D4" s="14" t="s">
        <v>13</v>
      </c>
      <c r="E4" s="14" t="s">
        <v>4</v>
      </c>
      <c r="F4" s="13">
        <v>0.2</v>
      </c>
      <c r="H4" s="14" t="s">
        <v>33</v>
      </c>
    </row>
    <row r="5" spans="2:8" x14ac:dyDescent="0.3">
      <c r="B5" s="14" t="s">
        <v>15</v>
      </c>
      <c r="D5" s="14" t="s">
        <v>13</v>
      </c>
      <c r="E5" s="14" t="s">
        <v>21</v>
      </c>
      <c r="F5" s="13">
        <v>0.4</v>
      </c>
      <c r="H5" s="14" t="s">
        <v>29</v>
      </c>
    </row>
    <row r="6" spans="2:8" x14ac:dyDescent="0.3">
      <c r="D6" s="14" t="s">
        <v>14</v>
      </c>
      <c r="E6" s="14" t="s">
        <v>5</v>
      </c>
      <c r="F6" s="13">
        <v>0.01</v>
      </c>
      <c r="H6" s="14" t="s">
        <v>30</v>
      </c>
    </row>
    <row r="7" spans="2:8" x14ac:dyDescent="0.3">
      <c r="D7" s="14" t="s">
        <v>15</v>
      </c>
      <c r="E7" s="14" t="s">
        <v>5</v>
      </c>
      <c r="F7" s="13">
        <v>0.01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F15:H21"/>
  <sheetViews>
    <sheetView workbookViewId="0">
      <selection activeCell="G17" sqref="G17"/>
    </sheetView>
  </sheetViews>
  <sheetFormatPr baseColWidth="10" defaultRowHeight="14.4" x14ac:dyDescent="0.3"/>
  <cols>
    <col min="6" max="6" width="15.88671875" bestFit="1" customWidth="1"/>
  </cols>
  <sheetData>
    <row r="15" spans="6:8" x14ac:dyDescent="0.3">
      <c r="G15" t="s">
        <v>26</v>
      </c>
      <c r="H15" t="s">
        <v>27</v>
      </c>
    </row>
    <row r="16" spans="6:8" x14ac:dyDescent="0.3">
      <c r="F16">
        <v>36</v>
      </c>
      <c r="G16" s="10" t="s">
        <v>13</v>
      </c>
      <c r="H16" s="9" t="s">
        <v>3</v>
      </c>
    </row>
    <row r="17" spans="6:8" x14ac:dyDescent="0.3">
      <c r="F17">
        <v>37</v>
      </c>
      <c r="G17" s="10" t="s">
        <v>14</v>
      </c>
      <c r="H17" s="9" t="s">
        <v>4</v>
      </c>
    </row>
    <row r="18" spans="6:8" x14ac:dyDescent="0.3">
      <c r="F18">
        <v>38</v>
      </c>
      <c r="G18" s="9" t="s">
        <v>15</v>
      </c>
      <c r="H18" s="9" t="s">
        <v>21</v>
      </c>
    </row>
    <row r="19" spans="6:8" x14ac:dyDescent="0.3">
      <c r="F19">
        <v>39</v>
      </c>
      <c r="H19" s="9" t="s">
        <v>5</v>
      </c>
    </row>
    <row r="21" spans="6:8" x14ac:dyDescent="0.3">
      <c r="F21" t="s">
        <v>28</v>
      </c>
      <c r="G21">
        <v>1</v>
      </c>
      <c r="H21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E6663-8317-434B-8DA3-B62B0523D661}">
  <dimension ref="B2:E24"/>
  <sheetViews>
    <sheetView showGridLines="0" tabSelected="1" workbookViewId="0">
      <selection activeCell="C16" sqref="C16"/>
    </sheetView>
  </sheetViews>
  <sheetFormatPr baseColWidth="10" defaultRowHeight="14.4" x14ac:dyDescent="0.3"/>
  <cols>
    <col min="1" max="1" width="3.77734375" customWidth="1"/>
    <col min="2" max="2" width="26.6640625" bestFit="1" customWidth="1"/>
    <col min="3" max="3" width="20.77734375" customWidth="1"/>
  </cols>
  <sheetData>
    <row r="2" spans="2:5" ht="18" x14ac:dyDescent="0.35">
      <c r="B2" s="31" t="s">
        <v>0</v>
      </c>
      <c r="C2" s="31"/>
      <c r="D2" s="31"/>
      <c r="E2" s="31"/>
    </row>
    <row r="4" spans="2:5" x14ac:dyDescent="0.3">
      <c r="B4" s="17" t="s">
        <v>1</v>
      </c>
    </row>
    <row r="5" spans="2:5" x14ac:dyDescent="0.3">
      <c r="B5" s="17"/>
    </row>
    <row r="6" spans="2:5" x14ac:dyDescent="0.3">
      <c r="B6" s="17"/>
    </row>
    <row r="7" spans="2:5" x14ac:dyDescent="0.3">
      <c r="B7" s="17" t="s">
        <v>8</v>
      </c>
    </row>
    <row r="8" spans="2:5" x14ac:dyDescent="0.3">
      <c r="B8" s="17"/>
    </row>
    <row r="9" spans="2:5" x14ac:dyDescent="0.3">
      <c r="B9" s="17" t="s">
        <v>9</v>
      </c>
    </row>
    <row r="10" spans="2:5" x14ac:dyDescent="0.3">
      <c r="B10" s="17"/>
    </row>
    <row r="11" spans="2:5" x14ac:dyDescent="0.3">
      <c r="B11" s="17" t="s">
        <v>10</v>
      </c>
    </row>
    <row r="12" spans="2:5" x14ac:dyDescent="0.3">
      <c r="B12" s="17"/>
    </row>
    <row r="13" spans="2:5" x14ac:dyDescent="0.3">
      <c r="B13" s="17"/>
    </row>
    <row r="14" spans="2:5" x14ac:dyDescent="0.3">
      <c r="B14" s="17" t="s">
        <v>11</v>
      </c>
      <c r="C14" s="14" t="s">
        <v>13</v>
      </c>
    </row>
    <row r="15" spans="2:5" x14ac:dyDescent="0.3">
      <c r="B15" s="17"/>
      <c r="C15" s="14"/>
    </row>
    <row r="16" spans="2:5" x14ac:dyDescent="0.3">
      <c r="B16" s="17" t="s">
        <v>16</v>
      </c>
      <c r="C16" s="14" t="s">
        <v>4</v>
      </c>
    </row>
    <row r="17" spans="2:5" x14ac:dyDescent="0.3">
      <c r="B17" s="17"/>
    </row>
    <row r="18" spans="2:5" x14ac:dyDescent="0.3">
      <c r="B18" s="17" t="s">
        <v>17</v>
      </c>
      <c r="C18" s="15">
        <v>660000</v>
      </c>
    </row>
    <row r="19" spans="2:5" x14ac:dyDescent="0.3">
      <c r="B19" s="17"/>
      <c r="C19" s="16"/>
    </row>
    <row r="20" spans="2:5" x14ac:dyDescent="0.3">
      <c r="B20" s="17" t="s">
        <v>18</v>
      </c>
      <c r="C20" s="15">
        <v>20000</v>
      </c>
      <c r="E20" s="4">
        <f>C20/C18</f>
        <v>3.0303030303030304E-2</v>
      </c>
    </row>
    <row r="21" spans="2:5" x14ac:dyDescent="0.3">
      <c r="B21" s="17"/>
      <c r="C21" s="16"/>
    </row>
    <row r="22" spans="2:5" x14ac:dyDescent="0.3">
      <c r="B22" s="17" t="s">
        <v>19</v>
      </c>
      <c r="C22" s="15">
        <f>C20/1.2</f>
        <v>16666.666666666668</v>
      </c>
    </row>
    <row r="23" spans="2:5" x14ac:dyDescent="0.3">
      <c r="B23" s="17"/>
      <c r="C23" s="16"/>
    </row>
    <row r="24" spans="2:5" x14ac:dyDescent="0.3">
      <c r="B24" s="17" t="s">
        <v>20</v>
      </c>
      <c r="C24" s="15" cm="1">
        <f t="array" ref="C24">IFERROR(IF(C16&lt;&gt;"sortie neuf",C22*INDEX(t_EntreeSortie[Taux],MATCH(C14&amp;C16,t_EntreeSortie[Type vente]&amp;t_EntreeSortie[E/S],0)),C18*INDEX(t_EntreeSortie[Taux],MATCH(C14&amp;C16,t_EntreeSortie[Type vente]&amp;t_EntreeSortie[E/S],0))),"")</f>
        <v>3333.3333333333339</v>
      </c>
    </row>
  </sheetData>
  <mergeCells count="1">
    <mergeCell ref="B2:E2"/>
  </mergeCells>
  <dataValidations count="1">
    <dataValidation type="list" allowBlank="1" showInputMessage="1" showErrorMessage="1" sqref="C7" xr:uid="{FAD69FB8-CFFD-45D5-B165-0EDF38C9B370}">
      <formula1>l_Vendeur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A815DB2-63EA-4DE5-8408-3C9D83FDE061}">
          <x14:formula1>
            <xm:f>Paramètres!$B$3:$B$5</xm:f>
          </x14:formula1>
          <xm:sqref>C14</xm:sqref>
        </x14:dataValidation>
        <x14:dataValidation type="list" allowBlank="1" showInputMessage="1" showErrorMessage="1" xr:uid="{C993E016-282B-424E-8A75-497EA3BE1E59}">
          <x14:formula1>
            <xm:f>OFFSET(Paramètres!$E$2,MATCH($C$14,Paramètres!$D$3:$D$7,0),,COUNTIF(Paramètres!$D$3:$D$7,$C$14))</xm:f>
          </x14:formula1>
          <xm:sqref>C16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GUILLAUME</vt:lpstr>
      <vt:lpstr>Paramètres</vt:lpstr>
      <vt:lpstr>Feuil3</vt:lpstr>
      <vt:lpstr>Agent</vt:lpstr>
      <vt:lpstr>l_EntSort</vt:lpstr>
      <vt:lpstr>l_Taux</vt:lpstr>
      <vt:lpstr>l_TypeVente</vt:lpstr>
      <vt:lpstr>l_Vendeur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</dc:creator>
  <cp:lastModifiedBy>Damaste .</cp:lastModifiedBy>
  <cp:lastPrinted>2022-05-31T13:36:35Z</cp:lastPrinted>
  <dcterms:created xsi:type="dcterms:W3CDTF">2022-05-30T12:26:10Z</dcterms:created>
  <dcterms:modified xsi:type="dcterms:W3CDTF">2025-02-26T09:48:17Z</dcterms:modified>
</cp:coreProperties>
</file>