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17076C36-DAAC-43AE-995B-89C302BF7EA3}" xr6:coauthVersionLast="47" xr6:coauthVersionMax="47" xr10:uidLastSave="{00000000-0000-0000-0000-000000000000}"/>
  <bookViews>
    <workbookView xWindow="-108" yWindow="-108" windowWidth="23256" windowHeight="12576" xr2:uid="{A8737C6F-3632-4D86-90F3-59B4F91B01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 a="1"/>
  <c r="O9" i="1" s="1"/>
  <c r="N9" i="1" a="1"/>
  <c r="N9" i="1" s="1"/>
  <c r="M9" i="1" a="1"/>
  <c r="M9" i="1" s="1"/>
  <c r="L9" i="1" a="1"/>
  <c r="L9" i="1" s="1"/>
  <c r="K9" i="1" a="1"/>
  <c r="K9" i="1" s="1"/>
  <c r="J9" i="1" a="1"/>
  <c r="J9" i="1" s="1"/>
  <c r="J6" i="1" a="1"/>
  <c r="J6" i="1" s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10" i="1"/>
  <c r="B11" i="1"/>
  <c r="B12" i="1"/>
  <c r="B13" i="1"/>
  <c r="B14" i="1"/>
  <c r="B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<sst xmlns="http://schemas.openxmlformats.org/spreadsheetml/2006/main" count="21" uniqueCount="15">
  <si>
    <t>Date</t>
  </si>
  <si>
    <t xml:space="preserve">Entre </t>
  </si>
  <si>
    <t>Et</t>
  </si>
  <si>
    <t>CA MAG</t>
  </si>
  <si>
    <t>MAG 1</t>
  </si>
  <si>
    <t>MAG 2</t>
  </si>
  <si>
    <t>MAG 3</t>
  </si>
  <si>
    <t>MAG 4</t>
  </si>
  <si>
    <t>MAG 5</t>
  </si>
  <si>
    <t>Moy CA Lun</t>
  </si>
  <si>
    <t>Moy CA Mar</t>
  </si>
  <si>
    <t>Moy CA Mer</t>
  </si>
  <si>
    <t>Moy CA Jeu</t>
  </si>
  <si>
    <t>Moy CA Ven</t>
  </si>
  <si>
    <t>Moy CA Sam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</si>
</sst>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\ yyyy"/>
    <numFmt numFmtId="165" formatCode="#,##0.00\ &quot;€&quot;"/>
    <numFmt numFmtId="166" formatCode="#,##0\ &quot;€&quot;"/>
    <numFmt numFmtId="167" formatCode="[$-40C]ddd"/>
    <numFmt numFmtId="168" formatCode="[$-40C]d\-mmm;@"/>
  </numFmts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i/>
      <sz val="8"/>
      <name val="Arial"/>
      <family val="2"/>
    </font>
    <font>
      <sz val="8"/>
      <name val="Aptos Narrow"/>
      <family val="2"/>
      <scheme val="minor"/>
    </font>
    <font>
      <b/>
      <sz val="1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theme="4"/>
      </patternFill>
    </fill>
    <fill>
      <patternFill patternType="solid">
        <fgColor theme="8" tint="0.79998168889431442"/>
        <bgColor theme="4" tint="0.59999389629810485"/>
      </patternFill>
    </fill>
    <fill>
      <patternFill patternType="solid">
        <fgColor theme="5" tint="0.79998168889431442"/>
        <bgColor theme="4" tint="0.59999389629810485"/>
      </patternFill>
    </fill>
  </fills>
  <borders count="2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double">
        <color rgb="FF00B050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double">
        <color rgb="FF00B050"/>
      </right>
      <top style="hair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168" fontId="3" fillId="4" borderId="6" xfId="0" applyNumberFormat="1" applyFont="1" applyFill="1" applyBorder="1" applyAlignment="1">
      <alignment horizontal="center"/>
    </xf>
    <xf numFmtId="166" fontId="2" fillId="5" borderId="7" xfId="0" applyNumberFormat="1" applyFont="1" applyFill="1" applyBorder="1" applyAlignment="1">
      <alignment horizontal="center" vertical="center"/>
    </xf>
    <xf numFmtId="166" fontId="2" fillId="6" borderId="7" xfId="0" applyNumberFormat="1" applyFont="1" applyFill="1" applyBorder="1" applyAlignment="1">
      <alignment horizontal="center" vertical="center"/>
    </xf>
    <xf numFmtId="166" fontId="2" fillId="5" borderId="8" xfId="0" applyNumberFormat="1" applyFont="1" applyFill="1" applyBorder="1" applyAlignment="1">
      <alignment horizontal="center" vertical="center"/>
    </xf>
    <xf numFmtId="165" fontId="2" fillId="6" borderId="7" xfId="0" applyNumberFormat="1" applyFont="1" applyFill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6" fontId="2" fillId="3" borderId="9" xfId="0" applyNumberFormat="1" applyFont="1" applyFill="1" applyBorder="1" applyAlignment="1">
      <alignment horizontal="center" vertical="center"/>
    </xf>
    <xf numFmtId="166" fontId="2" fillId="3" borderId="10" xfId="0" applyNumberFormat="1" applyFont="1" applyFill="1" applyBorder="1" applyAlignment="1">
      <alignment horizontal="center" vertical="center"/>
    </xf>
    <xf numFmtId="166" fontId="2" fillId="3" borderId="11" xfId="0" applyNumberFormat="1" applyFont="1" applyFill="1" applyBorder="1" applyAlignment="1">
      <alignment horizontal="center" vertical="center"/>
    </xf>
    <xf numFmtId="165" fontId="0" fillId="0" borderId="12" xfId="0" applyNumberFormat="1" applyBorder="1"/>
    <xf numFmtId="165" fontId="0" fillId="0" borderId="13" xfId="0" applyNumberFormat="1" applyBorder="1"/>
    <xf numFmtId="165" fontId="0" fillId="0" borderId="14" xfId="0" applyNumberFormat="1" applyBorder="1"/>
    <xf numFmtId="167" fontId="0" fillId="0" borderId="0" xfId="0" applyNumberFormat="1"/>
    <xf numFmtId="168" fontId="3" fillId="4" borderId="15" xfId="0" applyNumberFormat="1" applyFont="1" applyFill="1" applyBorder="1" applyAlignment="1">
      <alignment horizontal="center"/>
    </xf>
    <xf numFmtId="165" fontId="5" fillId="3" borderId="2" xfId="0" applyNumberFormat="1" applyFont="1" applyFill="1" applyBorder="1" applyAlignment="1">
      <alignment horizontal="center"/>
    </xf>
    <xf numFmtId="165" fontId="5" fillId="3" borderId="4" xfId="0" applyNumberFormat="1" applyFont="1" applyFill="1" applyBorder="1" applyAlignment="1">
      <alignment horizontal="center"/>
    </xf>
    <xf numFmtId="165" fontId="5" fillId="3" borderId="3" xfId="0" applyNumberFormat="1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166" fontId="2" fillId="3" borderId="16" xfId="0" applyNumberFormat="1" applyFont="1" applyFill="1" applyBorder="1" applyAlignment="1">
      <alignment horizontal="center" vertical="center"/>
    </xf>
    <xf numFmtId="168" fontId="3" fillId="4" borderId="17" xfId="0" applyNumberFormat="1" applyFont="1" applyFill="1" applyBorder="1" applyAlignment="1">
      <alignment horizontal="center"/>
    </xf>
    <xf numFmtId="166" fontId="2" fillId="5" borderId="18" xfId="0" applyNumberFormat="1" applyFont="1" applyFill="1" applyBorder="1" applyAlignment="1">
      <alignment horizontal="center" vertical="center"/>
    </xf>
    <xf numFmtId="166" fontId="2" fillId="6" borderId="18" xfId="0" applyNumberFormat="1" applyFont="1" applyFill="1" applyBorder="1" applyAlignment="1">
      <alignment horizontal="center" vertical="center"/>
    </xf>
    <xf numFmtId="166" fontId="2" fillId="5" borderId="1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numFmt numFmtId="166" formatCode="#,##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numFmt numFmtId="166" formatCode="#,##0\ &quot;€&quot;"/>
      <fill>
        <patternFill patternType="solid">
          <fgColor theme="4" tint="0.59999389629810485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rgb="FF00B050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numFmt numFmtId="166" formatCode="#,##0\ &quot;€&quot;"/>
      <fill>
        <patternFill patternType="solid">
          <fgColor theme="4" tint="0.59999389629810485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numFmt numFmtId="166" formatCode="#,##0\ &quot;€&quot;"/>
      <fill>
        <patternFill patternType="solid">
          <fgColor theme="4" tint="0.59999389629810485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numFmt numFmtId="166" formatCode="#,##0\ &quot;€&quot;"/>
      <fill>
        <patternFill patternType="solid">
          <fgColor theme="4" tint="0.59999389629810485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numFmt numFmtId="166" formatCode="#,##0\ &quot;€&quot;"/>
      <fill>
        <patternFill patternType="solid">
          <fgColor theme="4" tint="0.59999389629810485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[$-40C]d\-mmm;@"/>
      <fill>
        <patternFill patternType="solid">
          <fgColor theme="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bottom style="medium">
          <color auto="1"/>
        </bottom>
      </border>
    </dxf>
    <dxf>
      <border outline="0">
        <top style="double">
          <color rgb="FF00B050"/>
        </top>
        <bottom style="hair">
          <color auto="1"/>
        </bottom>
      </border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5C19E3-43B4-43C2-A3AF-BB12BBEC254C}" name="t_Data" displayName="t_Data" ref="C8:H32" totalsRowShown="0" headerRowDxfId="0" headerRowBorderDxfId="7" tableBorderDxfId="8">
  <autoFilter ref="C8:H32" xr:uid="{FF5C19E3-43B4-43C2-A3AF-BB12BBEC254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8DDAD16-AA21-424A-A913-24BBD050C13A}" name="Date" dataDxfId="6"/>
    <tableColumn id="2" xr3:uid="{A4C4F30D-F0C3-475A-A575-7FAED5AA31EA}" name="MAG 1" dataDxfId="5"/>
    <tableColumn id="3" xr3:uid="{E81E6347-9CEF-4667-BAA1-03F385202FE4}" name="MAG 2" dataDxfId="4"/>
    <tableColumn id="4" xr3:uid="{72DF8C35-191E-4613-934F-57BF310E64ED}" name="MAG 3" dataDxfId="3"/>
    <tableColumn id="5" xr3:uid="{6D572F14-3A2C-415A-B32B-013C2B169196}" name="MAG 4" dataDxfId="2"/>
    <tableColumn id="6" xr3:uid="{9466C0F7-BF27-4743-B8C2-E0897E5EA714}" name="MAG 5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098F3-CE18-497C-9458-3B001831F181}">
  <dimension ref="A1:O32"/>
  <sheetViews>
    <sheetView tabSelected="1" workbookViewId="0">
      <selection activeCell="M18" sqref="M18"/>
    </sheetView>
  </sheetViews>
  <sheetFormatPr baseColWidth="10" defaultRowHeight="14.4" x14ac:dyDescent="0.3"/>
  <cols>
    <col min="4" max="4" width="12.33203125" bestFit="1" customWidth="1"/>
    <col min="5" max="5" width="11.6640625" bestFit="1" customWidth="1"/>
    <col min="6" max="6" width="12.6640625" bestFit="1" customWidth="1"/>
    <col min="7" max="7" width="12.88671875" bestFit="1" customWidth="1"/>
    <col min="8" max="8" width="12.5546875" bestFit="1" customWidth="1"/>
    <col min="9" max="9" width="12.5546875" customWidth="1"/>
    <col min="10" max="10" width="13.5546875" bestFit="1" customWidth="1"/>
    <col min="11" max="11" width="11.5546875" bestFit="1" customWidth="1"/>
  </cols>
  <sheetData>
    <row r="1" spans="1:15" x14ac:dyDescent="0.3">
      <c r="A1" t="s">
        <v>4</v>
      </c>
    </row>
    <row r="2" spans="1:15" x14ac:dyDescent="0.3">
      <c r="A2" t="s">
        <v>5</v>
      </c>
    </row>
    <row r="3" spans="1:15" x14ac:dyDescent="0.3">
      <c r="A3" t="s">
        <v>6</v>
      </c>
    </row>
    <row r="4" spans="1:15" ht="15" thickBot="1" x14ac:dyDescent="0.35">
      <c r="A4" t="s">
        <v>7</v>
      </c>
      <c r="J4" s="1" t="s">
        <v>3</v>
      </c>
      <c r="K4" s="1" t="s">
        <v>1</v>
      </c>
      <c r="L4" s="1" t="s">
        <v>2</v>
      </c>
    </row>
    <row r="5" spans="1:15" ht="15.6" thickTop="1" thickBot="1" x14ac:dyDescent="0.35">
      <c r="A5" t="s">
        <v>8</v>
      </c>
      <c r="J5" s="2" t="s">
        <v>6</v>
      </c>
      <c r="K5" s="3">
        <v>45299</v>
      </c>
      <c r="L5" s="3">
        <v>45311</v>
      </c>
    </row>
    <row r="6" spans="1:15" ht="15.6" thickTop="1" thickBot="1" x14ac:dyDescent="0.35">
      <c r="J6" s="19" cm="1">
        <f t="array" ref="J6">SUMPRODUCT((t_Data[#Headers]=J5)*(K5&lt;=t_Data[Date])*(L5&gt;=t_Data[Date])*(t_Data[]))</f>
        <v>77057.600000000006</v>
      </c>
      <c r="K6" s="20"/>
      <c r="L6" s="21"/>
      <c r="M6" s="4"/>
    </row>
    <row r="7" spans="1:15" ht="15.6" thickTop="1" thickBot="1" x14ac:dyDescent="0.35">
      <c r="J7" s="22"/>
      <c r="K7" s="22"/>
      <c r="L7" s="22"/>
    </row>
    <row r="8" spans="1:15" ht="15.6" thickTop="1" thickBot="1" x14ac:dyDescent="0.35">
      <c r="C8" s="23" t="s">
        <v>0</v>
      </c>
      <c r="D8" s="24" t="s">
        <v>4</v>
      </c>
      <c r="E8" s="24" t="s">
        <v>5</v>
      </c>
      <c r="F8" s="24" t="s">
        <v>6</v>
      </c>
      <c r="G8" s="24" t="s">
        <v>7</v>
      </c>
      <c r="H8" s="24" t="s">
        <v>8</v>
      </c>
      <c r="I8" s="10"/>
      <c r="J8" s="11" t="s">
        <v>9</v>
      </c>
      <c r="K8" s="12" t="s">
        <v>10</v>
      </c>
      <c r="L8" s="12" t="s">
        <v>11</v>
      </c>
      <c r="M8" s="12" t="s">
        <v>12</v>
      </c>
      <c r="N8" s="12" t="s">
        <v>13</v>
      </c>
      <c r="O8" s="13" t="s">
        <v>14</v>
      </c>
    </row>
    <row r="9" spans="1:15" ht="15" thickBot="1" x14ac:dyDescent="0.35">
      <c r="B9" s="17">
        <f>C9</f>
        <v>45299</v>
      </c>
      <c r="C9" s="5">
        <v>45299</v>
      </c>
      <c r="D9" s="6">
        <v>13899.75</v>
      </c>
      <c r="E9" s="7">
        <v>7468.25</v>
      </c>
      <c r="F9" s="6">
        <v>9039.33</v>
      </c>
      <c r="G9" s="7">
        <v>6950.89</v>
      </c>
      <c r="H9" s="8">
        <v>6986.64</v>
      </c>
      <c r="I9" s="10"/>
      <c r="J9" s="14" cm="1">
        <f t="array" ref="J9">SUMPRODUCT((t_Data[#Headers]=$J$5)*($K$5&lt;=t_Data[Date])*($L$5&gt;=t_Data[Date])*(WEEKDAY(t_Data[Date],2)=COLUMN(A1))*(t_Data[]))/NETWORKDAYS.INTL($K$5,$L$5,"0111111")</f>
        <v>7319.4049999999997</v>
      </c>
      <c r="K9" s="15" cm="1">
        <f t="array" ref="K9">SUMPRODUCT((t_Data[#Headers]=$J$5)*($K$5&lt;=t_Data[Date])*($L$5&gt;=t_Data[Date])*(WEEKDAY(t_Data[Date],2)=COLUMN(B1))*(t_Data[]))/NETWORKDAYS.INTL($K$5,$L$5,"1011111")</f>
        <v>5355.6549999999997</v>
      </c>
      <c r="L9" s="15" cm="1">
        <f t="array" ref="L9">SUMPRODUCT((t_Data[#Headers]=$J$5)*($K$5&lt;=t_Data[Date])*($L$5&gt;=t_Data[Date])*(WEEKDAY(t_Data[Date],2)=COLUMN(C1))*(t_Data[]))/NETWORKDAYS.INTL($K$5,$L$5,"1101111")</f>
        <v>5356.3949999999995</v>
      </c>
      <c r="M9" s="15" cm="1">
        <f t="array" ref="M9">SUMPRODUCT((t_Data[#Headers]=$J$5)*($K$5&lt;=t_Data[Date])*($L$5&gt;=t_Data[Date])*(WEEKDAY(t_Data[Date],2)=COLUMN(D1))*(t_Data[]))/NETWORKDAYS.INTL($K$5,$L$5,"1110111")</f>
        <v>7017.1299999999992</v>
      </c>
      <c r="N9" s="15" cm="1">
        <f t="array" ref="N9">SUMPRODUCT((t_Data[#Headers]=$J$5)*($K$5&lt;=t_Data[Date])*($L$5&gt;=t_Data[Date])*(WEEKDAY(t_Data[Date],2)=COLUMN(E1))*(t_Data[]))/NETWORKDAYS.INTL($K$5,$L$5,"1111011")</f>
        <v>4839.3549999999996</v>
      </c>
      <c r="O9" s="16" cm="1">
        <f t="array" ref="O9">SUMPRODUCT((t_Data[#Headers]=$J$5)*($K$5&lt;=t_Data[Date])*($L$5&gt;=t_Data[Date])*(WEEKDAY(t_Data[Date],2)=COLUMN(F1))*(t_Data[]))/NETWORKDAYS.INTL($K$5,$L$5,"1111101")</f>
        <v>8640.86</v>
      </c>
    </row>
    <row r="10" spans="1:15" ht="15" thickTop="1" x14ac:dyDescent="0.3">
      <c r="B10" s="17">
        <f t="shared" ref="B10:B32" si="0">C10</f>
        <v>45300</v>
      </c>
      <c r="C10" s="5">
        <v>45300</v>
      </c>
      <c r="D10" s="6">
        <v>10605.35</v>
      </c>
      <c r="E10" s="7">
        <v>5225.68</v>
      </c>
      <c r="F10" s="6">
        <v>6619.94</v>
      </c>
      <c r="G10" s="7">
        <v>5080.7700000000004</v>
      </c>
      <c r="H10" s="8">
        <v>5329.52</v>
      </c>
      <c r="I10" s="10"/>
    </row>
    <row r="11" spans="1:15" x14ac:dyDescent="0.3">
      <c r="B11" s="17">
        <f t="shared" si="0"/>
        <v>45301</v>
      </c>
      <c r="C11" s="5">
        <v>45301</v>
      </c>
      <c r="D11" s="6">
        <v>12989.79</v>
      </c>
      <c r="E11" s="7">
        <v>9015.32</v>
      </c>
      <c r="F11" s="6">
        <v>7532.86</v>
      </c>
      <c r="G11" s="7">
        <v>6600.71</v>
      </c>
      <c r="H11" s="8">
        <v>5937.21</v>
      </c>
      <c r="I11" s="10"/>
    </row>
    <row r="12" spans="1:15" x14ac:dyDescent="0.3">
      <c r="B12" s="17">
        <f t="shared" si="0"/>
        <v>45302</v>
      </c>
      <c r="C12" s="5">
        <v>45302</v>
      </c>
      <c r="D12" s="6">
        <v>10389.91</v>
      </c>
      <c r="E12" s="9">
        <v>5152.8500000000004</v>
      </c>
      <c r="F12" s="6">
        <v>8744.82</v>
      </c>
      <c r="G12" s="7">
        <v>5402.74</v>
      </c>
      <c r="H12" s="8">
        <v>7215.64</v>
      </c>
      <c r="I12" s="10"/>
    </row>
    <row r="13" spans="1:15" x14ac:dyDescent="0.3">
      <c r="B13" s="17">
        <f t="shared" si="0"/>
        <v>45303</v>
      </c>
      <c r="C13" s="5">
        <v>45303</v>
      </c>
      <c r="D13" s="6">
        <v>10466.4</v>
      </c>
      <c r="E13" s="7">
        <v>5310.31</v>
      </c>
      <c r="F13" s="6">
        <v>5596.38</v>
      </c>
      <c r="G13" s="7">
        <v>5321.7</v>
      </c>
      <c r="H13" s="8">
        <v>5089.46</v>
      </c>
      <c r="I13" s="10"/>
    </row>
    <row r="14" spans="1:15" x14ac:dyDescent="0.3">
      <c r="B14" s="17">
        <f t="shared" si="0"/>
        <v>45304</v>
      </c>
      <c r="C14" s="5">
        <v>45304</v>
      </c>
      <c r="D14" s="6">
        <v>10036.91</v>
      </c>
      <c r="E14" s="7">
        <v>4647.99</v>
      </c>
      <c r="F14" s="6">
        <v>11816.81</v>
      </c>
      <c r="G14" s="7">
        <v>4487.33</v>
      </c>
      <c r="H14" s="8">
        <v>5633.38</v>
      </c>
      <c r="I14" s="10"/>
    </row>
    <row r="15" spans="1:15" x14ac:dyDescent="0.3">
      <c r="B15" s="17">
        <f t="shared" si="0"/>
        <v>45306</v>
      </c>
      <c r="C15" s="18">
        <v>45306</v>
      </c>
      <c r="D15" s="6">
        <v>14355.85</v>
      </c>
      <c r="E15" s="7">
        <v>7129.33</v>
      </c>
      <c r="F15" s="6">
        <v>5599.48</v>
      </c>
      <c r="G15" s="7">
        <v>3430.96</v>
      </c>
      <c r="H15" s="8">
        <v>5181.09</v>
      </c>
    </row>
    <row r="16" spans="1:15" x14ac:dyDescent="0.3">
      <c r="B16" s="17">
        <f t="shared" si="0"/>
        <v>45307</v>
      </c>
      <c r="C16" s="5">
        <v>45307</v>
      </c>
      <c r="D16" s="6">
        <v>8566.6</v>
      </c>
      <c r="E16" s="7">
        <v>8110.73</v>
      </c>
      <c r="F16" s="6">
        <v>4091.37</v>
      </c>
      <c r="G16" s="7">
        <v>1910.14</v>
      </c>
      <c r="H16" s="8">
        <v>4429.87</v>
      </c>
    </row>
    <row r="17" spans="2:8" x14ac:dyDescent="0.3">
      <c r="B17" s="17">
        <f t="shared" si="0"/>
        <v>45308</v>
      </c>
      <c r="C17" s="5">
        <v>45308</v>
      </c>
      <c r="D17" s="6">
        <v>11186.62</v>
      </c>
      <c r="E17" s="7">
        <v>10490.65</v>
      </c>
      <c r="F17" s="6">
        <v>3179.93</v>
      </c>
      <c r="G17" s="7">
        <v>3271.64</v>
      </c>
      <c r="H17" s="8">
        <v>8227.2199999999993</v>
      </c>
    </row>
    <row r="18" spans="2:8" x14ac:dyDescent="0.3">
      <c r="B18" s="17">
        <f t="shared" si="0"/>
        <v>45309</v>
      </c>
      <c r="C18" s="5">
        <v>45309</v>
      </c>
      <c r="D18" s="6">
        <v>15885.09</v>
      </c>
      <c r="E18" s="7">
        <v>4631.46</v>
      </c>
      <c r="F18" s="6">
        <v>5289.44</v>
      </c>
      <c r="G18" s="7">
        <v>2711.04</v>
      </c>
      <c r="H18" s="8">
        <v>7963.88</v>
      </c>
    </row>
    <row r="19" spans="2:8" x14ac:dyDescent="0.3">
      <c r="B19" s="17">
        <f t="shared" si="0"/>
        <v>45310</v>
      </c>
      <c r="C19" s="5">
        <v>45310</v>
      </c>
      <c r="D19" s="6">
        <v>10947.73</v>
      </c>
      <c r="E19" s="7">
        <v>4714.8900000000003</v>
      </c>
      <c r="F19" s="6">
        <v>4082.33</v>
      </c>
      <c r="G19" s="7">
        <v>2665.83</v>
      </c>
      <c r="H19" s="8">
        <v>5710.04</v>
      </c>
    </row>
    <row r="20" spans="2:8" x14ac:dyDescent="0.3">
      <c r="B20" s="17">
        <f t="shared" si="0"/>
        <v>45311</v>
      </c>
      <c r="C20" s="5">
        <v>45311</v>
      </c>
      <c r="D20" s="6">
        <v>11442.37</v>
      </c>
      <c r="E20" s="7">
        <v>3894.26</v>
      </c>
      <c r="F20" s="6">
        <v>5464.91</v>
      </c>
      <c r="G20" s="7">
        <v>2132.88</v>
      </c>
      <c r="H20" s="8">
        <v>7101.37</v>
      </c>
    </row>
    <row r="21" spans="2:8" x14ac:dyDescent="0.3">
      <c r="B21" s="17">
        <f t="shared" si="0"/>
        <v>45313</v>
      </c>
      <c r="C21" s="5">
        <v>45313</v>
      </c>
      <c r="D21" s="6">
        <v>11758.51</v>
      </c>
      <c r="E21" s="7">
        <v>5822.74</v>
      </c>
      <c r="F21" s="6">
        <v>3212.43</v>
      </c>
      <c r="G21" s="7">
        <v>3493.21</v>
      </c>
      <c r="H21" s="8">
        <v>8576.86</v>
      </c>
    </row>
    <row r="22" spans="2:8" x14ac:dyDescent="0.3">
      <c r="B22" s="17">
        <f t="shared" si="0"/>
        <v>45314</v>
      </c>
      <c r="C22" s="5">
        <v>45314</v>
      </c>
      <c r="D22" s="6">
        <v>10748.69</v>
      </c>
      <c r="E22" s="7">
        <v>4979.01</v>
      </c>
      <c r="F22" s="6">
        <v>3055.76</v>
      </c>
      <c r="G22" s="7">
        <v>2390.58</v>
      </c>
      <c r="H22" s="8">
        <v>11085.96</v>
      </c>
    </row>
    <row r="23" spans="2:8" x14ac:dyDescent="0.3">
      <c r="B23" s="17">
        <f t="shared" si="0"/>
        <v>45315</v>
      </c>
      <c r="C23" s="5">
        <v>45315</v>
      </c>
      <c r="D23" s="6">
        <v>9118.73</v>
      </c>
      <c r="E23" s="7">
        <v>3620.36</v>
      </c>
      <c r="F23" s="6">
        <v>3541.55</v>
      </c>
      <c r="G23" s="7">
        <v>2837.69</v>
      </c>
      <c r="H23" s="8">
        <v>5109.41</v>
      </c>
    </row>
    <row r="24" spans="2:8" x14ac:dyDescent="0.3">
      <c r="B24" s="17">
        <f t="shared" si="0"/>
        <v>45316</v>
      </c>
      <c r="C24" s="5">
        <v>45316</v>
      </c>
      <c r="D24" s="6">
        <v>7474.7</v>
      </c>
      <c r="E24" s="7">
        <v>4540.01</v>
      </c>
      <c r="F24" s="6">
        <v>4372.63</v>
      </c>
      <c r="G24" s="7">
        <v>1450.59</v>
      </c>
      <c r="H24" s="8">
        <v>6373.04</v>
      </c>
    </row>
    <row r="25" spans="2:8" x14ac:dyDescent="0.3">
      <c r="B25" s="17">
        <f t="shared" si="0"/>
        <v>45317</v>
      </c>
      <c r="C25" s="5">
        <v>45317</v>
      </c>
      <c r="D25" s="6">
        <v>9435.56</v>
      </c>
      <c r="E25" s="7">
        <v>4710.43</v>
      </c>
      <c r="F25" s="6">
        <v>2914.39</v>
      </c>
      <c r="G25" s="7">
        <v>2510.16</v>
      </c>
      <c r="H25" s="8">
        <v>4258.79</v>
      </c>
    </row>
    <row r="26" spans="2:8" x14ac:dyDescent="0.3">
      <c r="B26" s="17">
        <f t="shared" si="0"/>
        <v>45318</v>
      </c>
      <c r="C26" s="5">
        <v>45318</v>
      </c>
      <c r="D26" s="6">
        <v>10889.86</v>
      </c>
      <c r="E26" s="7">
        <v>3341.22</v>
      </c>
      <c r="F26" s="6">
        <v>2129.17</v>
      </c>
      <c r="G26" s="7">
        <v>3460.75</v>
      </c>
      <c r="H26" s="8">
        <v>5665.54</v>
      </c>
    </row>
    <row r="27" spans="2:8" x14ac:dyDescent="0.3">
      <c r="B27" s="17">
        <f t="shared" si="0"/>
        <v>45320</v>
      </c>
      <c r="C27" s="5">
        <v>45320</v>
      </c>
      <c r="D27" s="6">
        <v>8889.0499999999993</v>
      </c>
      <c r="E27" s="7">
        <v>3191.14</v>
      </c>
      <c r="F27" s="6">
        <v>3687.55</v>
      </c>
      <c r="G27" s="7">
        <v>3790.62</v>
      </c>
      <c r="H27" s="8">
        <v>5762.91</v>
      </c>
    </row>
    <row r="28" spans="2:8" x14ac:dyDescent="0.3">
      <c r="B28" s="17">
        <f t="shared" si="0"/>
        <v>45321</v>
      </c>
      <c r="C28" s="5">
        <v>45321</v>
      </c>
      <c r="D28" s="6">
        <v>9761.7900000000009</v>
      </c>
      <c r="E28" s="7">
        <v>4693.6000000000004</v>
      </c>
      <c r="F28" s="6">
        <v>3433.3</v>
      </c>
      <c r="G28" s="7">
        <v>4152.49</v>
      </c>
      <c r="H28" s="8">
        <v>6902.51</v>
      </c>
    </row>
    <row r="29" spans="2:8" x14ac:dyDescent="0.3">
      <c r="B29" s="17">
        <f t="shared" si="0"/>
        <v>45322</v>
      </c>
      <c r="C29" s="5">
        <v>45322</v>
      </c>
      <c r="D29" s="6">
        <v>6690.67</v>
      </c>
      <c r="E29" s="7">
        <v>3323.81</v>
      </c>
      <c r="F29" s="6">
        <v>3736.85</v>
      </c>
      <c r="G29" s="7">
        <v>2673.32</v>
      </c>
      <c r="H29" s="8">
        <v>4788.33</v>
      </c>
    </row>
    <row r="30" spans="2:8" x14ac:dyDescent="0.3">
      <c r="B30" s="17">
        <f t="shared" si="0"/>
        <v>45323</v>
      </c>
      <c r="C30" s="5">
        <v>45323</v>
      </c>
      <c r="D30" s="6">
        <v>9102.74</v>
      </c>
      <c r="E30" s="7">
        <v>4294.08</v>
      </c>
      <c r="F30" s="6">
        <v>3982.6</v>
      </c>
      <c r="G30" s="7">
        <v>2395.81</v>
      </c>
      <c r="H30" s="8">
        <v>4643.51</v>
      </c>
    </row>
    <row r="31" spans="2:8" x14ac:dyDescent="0.3">
      <c r="B31" s="17">
        <f t="shared" si="0"/>
        <v>45324</v>
      </c>
      <c r="C31" s="5">
        <v>45324</v>
      </c>
      <c r="D31" s="6">
        <v>6546.64</v>
      </c>
      <c r="E31" s="7">
        <v>3442.96</v>
      </c>
      <c r="F31" s="6">
        <v>3420.19</v>
      </c>
      <c r="G31" s="7">
        <v>3197.06</v>
      </c>
      <c r="H31" s="8">
        <v>5070.67</v>
      </c>
    </row>
    <row r="32" spans="2:8" x14ac:dyDescent="0.3">
      <c r="B32" s="17">
        <f t="shared" si="0"/>
        <v>45325</v>
      </c>
      <c r="C32" s="25">
        <v>45325</v>
      </c>
      <c r="D32" s="26">
        <v>10556.18</v>
      </c>
      <c r="E32" s="27">
        <v>4443.04</v>
      </c>
      <c r="F32" s="26">
        <v>3475.32</v>
      </c>
      <c r="G32" s="27">
        <v>3378.8</v>
      </c>
      <c r="H32" s="28">
        <v>4552.5200000000004</v>
      </c>
    </row>
  </sheetData>
  <mergeCells count="2">
    <mergeCell ref="J6:L6"/>
    <mergeCell ref="J7:L7"/>
  </mergeCells>
  <phoneticPr fontId="4" type="noConversion"/>
  <conditionalFormatting sqref="D9:I14 D15:H32">
    <cfRule type="cellIs" dxfId="9" priority="1" operator="equal">
      <formula>0</formula>
    </cfRule>
  </conditionalFormatting>
  <dataValidations disablePrompts="1" count="3">
    <dataValidation type="list" allowBlank="1" showInputMessage="1" showErrorMessage="1" sqref="J5" xr:uid="{8BAA842A-4FB7-467C-8744-FFA4A264D096}">
      <formula1>$A$1:$A$5</formula1>
    </dataValidation>
    <dataValidation type="list" allowBlank="1" showInputMessage="1" showErrorMessage="1" sqref="L5" xr:uid="{7A26507C-2562-4158-B9B2-EC68974CF210}">
      <formula1>$C$9:$C$32</formula1>
    </dataValidation>
    <dataValidation type="list" allowBlank="1" showInputMessage="1" showErrorMessage="1" sqref="K5" xr:uid="{84799CDC-6D0C-4369-A012-1AF3726C8CE8}">
      <formula1>$C$9:$C$32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Illan OUAHNICH</dc:creator>
  <cp:lastModifiedBy>Damaste .</cp:lastModifiedBy>
  <dcterms:created xsi:type="dcterms:W3CDTF">2024-12-10T10:57:42Z</dcterms:created>
  <dcterms:modified xsi:type="dcterms:W3CDTF">2024-12-10T15:10:32Z</dcterms:modified>
</cp:coreProperties>
</file>