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57E437E8-3D87-434B-8954-2DE1BE70A324}" xr6:coauthVersionLast="47" xr6:coauthVersionMax="47" xr10:uidLastSave="{00000000-0000-0000-0000-000000000000}"/>
  <bookViews>
    <workbookView xWindow="-108" yWindow="-108" windowWidth="23256" windowHeight="12576" activeTab="2" xr2:uid="{A8196820-CCC1-4B7F-8141-31B1E2B3C632}"/>
  </bookViews>
  <sheets>
    <sheet name="CA " sheetId="11" r:id="rId1"/>
    <sheet name="Marion" sheetId="16" r:id="rId2"/>
    <sheet name="Data" sheetId="2" r:id="rId3"/>
    <sheet name="Ref enseigne" sheetId="3" r:id="rId4"/>
  </sheets>
  <definedNames>
    <definedName name="Aqualeha">Data!$F$2:$F$21</definedName>
    <definedName name="Auchan">Data!$F$22:$F$35</definedName>
    <definedName name="Biocoop">Data!$F$36:$F$39</definedName>
    <definedName name="Butard_enescot">Data!$F$40:$F$42</definedName>
    <definedName name="Carrefour">Data!$F$43:$F$57</definedName>
    <definedName name="Casino">Data!$F$58:$F$69</definedName>
    <definedName name="CCAS">Data!$F$70</definedName>
    <definedName name="Charline">T_enseignes[Liste des enseignes]</definedName>
    <definedName name="choix_enseigne" localSheetId="1">Marion!#REF!</definedName>
    <definedName name="choix_enseigne">#REF!</definedName>
    <definedName name="choix_enseigne10" localSheetId="1">Marion!#REF!</definedName>
    <definedName name="choix_enseigne10">#REF!</definedName>
    <definedName name="choix_enseigne11" localSheetId="1">Marion!#REF!</definedName>
    <definedName name="choix_enseigne11">#REF!</definedName>
    <definedName name="choix_enseigne12" localSheetId="1">Marion!#REF!</definedName>
    <definedName name="choix_enseigne12">#REF!</definedName>
    <definedName name="choix_enseigne2" localSheetId="1">Marion!#REF!</definedName>
    <definedName name="choix_enseigne2">#REF!</definedName>
    <definedName name="choix_enseigne3" localSheetId="1">Marion!#REF!</definedName>
    <definedName name="choix_enseigne3">#REF!</definedName>
    <definedName name="choix_enseigne4" localSheetId="1">Marion!#REF!</definedName>
    <definedName name="choix_enseigne4">#REF!</definedName>
    <definedName name="choix_enseigne5" localSheetId="1">Marion!#REF!</definedName>
    <definedName name="choix_enseigne5">#REF!</definedName>
    <definedName name="choix_enseigne6" localSheetId="1">Marion!#REF!</definedName>
    <definedName name="choix_enseigne6">#REF!</definedName>
    <definedName name="choix_enseigne7" localSheetId="1">Marion!#REF!</definedName>
    <definedName name="choix_enseigne7">#REF!</definedName>
    <definedName name="choix_enseigne8" localSheetId="1">Marion!#REF!</definedName>
    <definedName name="choix_enseigne8">#REF!</definedName>
    <definedName name="choix_enseigne9" localSheetId="1">Marion!#REF!</definedName>
    <definedName name="choix_enseigne9">#REF!</definedName>
    <definedName name="choix_enseignejuin" localSheetId="1">Marion!#REF!</definedName>
    <definedName name="choix_enseignejuin">#REF!</definedName>
    <definedName name="choix_enseignejuin2" localSheetId="1">Marion!#REF!</definedName>
    <definedName name="choix_enseignejuin2">#REF!</definedName>
    <definedName name="Divers">Data!$F$71</definedName>
    <definedName name="Divinitalia">Data!$F$72</definedName>
    <definedName name="FORMATION">Data!$F$99</definedName>
    <definedName name="Franprix">Data!$F$79:$F$86</definedName>
    <definedName name="Hana_Group">Data!$F$88:$F$90</definedName>
    <definedName name="INVIVO_BIO_CO">Data!$F$91:$F$95</definedName>
    <definedName name="INVIVO_GAMM_VERT">Data!$F$96:$F$98</definedName>
    <definedName name="L_enseignes" localSheetId="1">T_enseignes[Liste des enseignes]</definedName>
    <definedName name="L_enseignes">T_enseignes[Liste des enseignes]</definedName>
    <definedName name="LADY_SUSHI">Data!$F$107:$F$108</definedName>
    <definedName name="Leader_price">Data!$F$109</definedName>
    <definedName name="Marcel_et_fils">Data!$F$110:$F$113</definedName>
    <definedName name="Monoprix">Data!$F$114:$F$118</definedName>
    <definedName name="PHYTO">Data!$F$73:$F$78</definedName>
    <definedName name="So_good_sushi">Data!$F$121</definedName>
    <definedName name="SOBIO">Data!$F$123:$F$126</definedName>
    <definedName name="System_U">Data!$F$122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2" l="1" a="1"/>
  <c r="M3" i="2" s="1"/>
  <c r="H122" i="2"/>
  <c r="A127" i="2"/>
  <c r="A9" i="2"/>
  <c r="AI6" i="16"/>
  <c r="AI7" i="16"/>
  <c r="AI8" i="16"/>
  <c r="AI9" i="16"/>
  <c r="AI10" i="16"/>
  <c r="AI11" i="16"/>
  <c r="AI12" i="16"/>
  <c r="AI13" i="16"/>
  <c r="AI14" i="16"/>
  <c r="AI15" i="16"/>
  <c r="AI16" i="16"/>
  <c r="AI17" i="16"/>
  <c r="AI18" i="16"/>
  <c r="AI19" i="16"/>
  <c r="AI20" i="16"/>
  <c r="AI21" i="16"/>
  <c r="AI22" i="16"/>
  <c r="AI23" i="16"/>
  <c r="AI24" i="16"/>
  <c r="AI25" i="16"/>
  <c r="AI26" i="16"/>
  <c r="AI27" i="16"/>
  <c r="AI28" i="16"/>
  <c r="AI29" i="16"/>
  <c r="AI30" i="16"/>
  <c r="AI31" i="16"/>
  <c r="AI32" i="16"/>
  <c r="AI33" i="16"/>
  <c r="AI34" i="16"/>
  <c r="AI35" i="16"/>
  <c r="AI36" i="16"/>
  <c r="AI37" i="16"/>
  <c r="AI38" i="16"/>
  <c r="AI39" i="16"/>
  <c r="AI40" i="16"/>
  <c r="AI41" i="16"/>
  <c r="AI42" i="16"/>
  <c r="AI43" i="16"/>
  <c r="AI44" i="16"/>
  <c r="AI45" i="16"/>
  <c r="AI46" i="16"/>
  <c r="AI47" i="16"/>
  <c r="AI48" i="16"/>
  <c r="AI49" i="16"/>
  <c r="AI50" i="16"/>
  <c r="AI51" i="16"/>
  <c r="AI52" i="16"/>
  <c r="AI53" i="16"/>
  <c r="AI54" i="16"/>
  <c r="AI55" i="16"/>
  <c r="AI56" i="16"/>
  <c r="AI57" i="16"/>
  <c r="AI58" i="16"/>
  <c r="AI60" i="16"/>
  <c r="AI61" i="16"/>
  <c r="AI62" i="16"/>
  <c r="AI63" i="16"/>
  <c r="AI64" i="16"/>
  <c r="AI65" i="16"/>
  <c r="AI66" i="16"/>
  <c r="AI67" i="16"/>
  <c r="AI68" i="16"/>
  <c r="A25" i="2" l="1"/>
  <c r="H25" i="2"/>
  <c r="A26" i="2"/>
  <c r="H26" i="2"/>
  <c r="A27" i="2"/>
  <c r="H27" i="2"/>
  <c r="A28" i="2"/>
  <c r="H28" i="2"/>
  <c r="A29" i="2"/>
  <c r="H29" i="2"/>
  <c r="A30" i="2"/>
  <c r="H30" i="2"/>
  <c r="A31" i="2"/>
  <c r="H31" i="2"/>
  <c r="A32" i="2"/>
  <c r="H32" i="2"/>
  <c r="A33" i="2"/>
  <c r="H33" i="2"/>
  <c r="A34" i="2"/>
  <c r="H34" i="2"/>
  <c r="A24" i="2"/>
  <c r="H24" i="2"/>
  <c r="A123" i="2" l="1"/>
  <c r="A97" i="2" l="1"/>
  <c r="H97" i="2"/>
  <c r="H119" i="2"/>
  <c r="H120" i="2"/>
  <c r="A120" i="2"/>
  <c r="A119" i="2"/>
  <c r="H47" i="2"/>
  <c r="A108" i="2" l="1"/>
  <c r="A125" i="2" l="1"/>
  <c r="A126" i="2"/>
  <c r="H98" i="2" l="1"/>
  <c r="A98" i="2"/>
  <c r="A37" i="2"/>
  <c r="H37" i="2"/>
  <c r="A38" i="2"/>
  <c r="H38" i="2"/>
  <c r="A39" i="2"/>
  <c r="H39" i="2"/>
  <c r="A40" i="2"/>
  <c r="H40" i="2"/>
  <c r="A41" i="2"/>
  <c r="H41" i="2"/>
  <c r="A42" i="2"/>
  <c r="H42" i="2"/>
  <c r="A43" i="2"/>
  <c r="H43" i="2"/>
  <c r="A44" i="2"/>
  <c r="H44" i="2"/>
  <c r="A45" i="2"/>
  <c r="H45" i="2"/>
  <c r="A46" i="2"/>
  <c r="H46" i="2"/>
  <c r="A47" i="2"/>
  <c r="A48" i="2"/>
  <c r="H48" i="2"/>
  <c r="A49" i="2"/>
  <c r="H49" i="2"/>
  <c r="A50" i="2"/>
  <c r="H50" i="2"/>
  <c r="A51" i="2"/>
  <c r="H51" i="2"/>
  <c r="A52" i="2"/>
  <c r="H52" i="2"/>
  <c r="A53" i="2"/>
  <c r="H53" i="2"/>
  <c r="A54" i="2"/>
  <c r="H54" i="2"/>
  <c r="A55" i="2"/>
  <c r="H55" i="2"/>
  <c r="A56" i="2"/>
  <c r="H56" i="2"/>
  <c r="A57" i="2"/>
  <c r="H57" i="2"/>
  <c r="A58" i="2"/>
  <c r="H58" i="2"/>
  <c r="A59" i="2"/>
  <c r="H59" i="2"/>
  <c r="A60" i="2"/>
  <c r="H60" i="2"/>
  <c r="A61" i="2"/>
  <c r="H61" i="2"/>
  <c r="A62" i="2"/>
  <c r="H62" i="2"/>
  <c r="A63" i="2"/>
  <c r="H63" i="2"/>
  <c r="A64" i="2"/>
  <c r="H64" i="2"/>
  <c r="A65" i="2"/>
  <c r="H65" i="2"/>
  <c r="A66" i="2"/>
  <c r="H66" i="2"/>
  <c r="A67" i="2"/>
  <c r="H67" i="2"/>
  <c r="A68" i="2"/>
  <c r="H68" i="2"/>
  <c r="A69" i="2"/>
  <c r="H69" i="2"/>
  <c r="A70" i="2"/>
  <c r="H70" i="2"/>
  <c r="A71" i="2"/>
  <c r="A72" i="2"/>
  <c r="A73" i="2"/>
  <c r="A74" i="2"/>
  <c r="A75" i="2"/>
  <c r="A76" i="2"/>
  <c r="A77" i="2"/>
  <c r="A78" i="2"/>
  <c r="A79" i="2"/>
  <c r="H79" i="2"/>
  <c r="A80" i="2"/>
  <c r="H80" i="2"/>
  <c r="A81" i="2"/>
  <c r="H81" i="2"/>
  <c r="A82" i="2"/>
  <c r="H82" i="2"/>
  <c r="A83" i="2"/>
  <c r="H83" i="2"/>
  <c r="A84" i="2"/>
  <c r="H84" i="2"/>
  <c r="A85" i="2"/>
  <c r="H85" i="2"/>
  <c r="A86" i="2"/>
  <c r="H86" i="2"/>
  <c r="H87" i="2"/>
  <c r="A88" i="2"/>
  <c r="H88" i="2"/>
  <c r="A89" i="2"/>
  <c r="H89" i="2"/>
  <c r="A90" i="2"/>
  <c r="H90" i="2"/>
  <c r="A91" i="2"/>
  <c r="H91" i="2"/>
  <c r="A92" i="2"/>
  <c r="H92" i="2"/>
  <c r="A96" i="2"/>
  <c r="H115" i="2" l="1"/>
  <c r="H116" i="2"/>
  <c r="H117" i="2"/>
  <c r="H118" i="2"/>
  <c r="A118" i="2"/>
  <c r="A95" i="2"/>
  <c r="H95" i="2"/>
  <c r="H96" i="2"/>
  <c r="A94" i="2"/>
  <c r="A93" i="2"/>
  <c r="A124" i="2"/>
  <c r="H94" i="2"/>
  <c r="H93" i="2"/>
  <c r="A23" i="2"/>
  <c r="A35" i="2"/>
  <c r="A22" i="2"/>
  <c r="A6" i="2"/>
  <c r="A8" i="2"/>
  <c r="A10" i="2"/>
  <c r="A2" i="2"/>
  <c r="A4" i="2"/>
  <c r="A7" i="2"/>
  <c r="A11" i="2"/>
  <c r="A3" i="2"/>
  <c r="A5" i="2"/>
  <c r="A16" i="2"/>
  <c r="A18" i="2"/>
  <c r="A20" i="2"/>
  <c r="A12" i="2"/>
  <c r="A14" i="2"/>
  <c r="A17" i="2"/>
  <c r="A19" i="2"/>
  <c r="A21" i="2"/>
  <c r="A13" i="2"/>
  <c r="A15" i="2"/>
  <c r="A36" i="2"/>
  <c r="A99" i="2"/>
  <c r="A100" i="2"/>
  <c r="A102" i="2"/>
  <c r="A101" i="2"/>
  <c r="A107" i="2"/>
  <c r="A109" i="2"/>
  <c r="A103" i="2"/>
  <c r="A104" i="2"/>
  <c r="A105" i="2"/>
  <c r="A106" i="2"/>
  <c r="A110" i="2"/>
  <c r="A111" i="2"/>
  <c r="A112" i="2"/>
  <c r="A113" i="2"/>
  <c r="A114" i="2"/>
  <c r="A115" i="2"/>
  <c r="A116" i="2"/>
  <c r="A117" i="2"/>
  <c r="A121" i="2"/>
  <c r="A122" i="2"/>
  <c r="H121" i="2"/>
  <c r="H114" i="2"/>
  <c r="H113" i="2"/>
  <c r="H112" i="2"/>
  <c r="H111" i="2"/>
  <c r="H110" i="2"/>
  <c r="H106" i="2"/>
  <c r="H105" i="2"/>
  <c r="H104" i="2"/>
  <c r="H103" i="2"/>
  <c r="H109" i="2"/>
  <c r="H107" i="2"/>
  <c r="H101" i="2"/>
  <c r="H102" i="2"/>
  <c r="H100" i="2"/>
  <c r="H36" i="2"/>
  <c r="H15" i="2"/>
  <c r="H13" i="2"/>
  <c r="H21" i="2"/>
  <c r="H19" i="2"/>
  <c r="H17" i="2"/>
  <c r="H14" i="2"/>
  <c r="H12" i="2"/>
  <c r="H20" i="2"/>
  <c r="H18" i="2"/>
  <c r="H16" i="2"/>
  <c r="H5" i="2"/>
  <c r="H3" i="2"/>
  <c r="H11" i="2"/>
  <c r="H9" i="2"/>
  <c r="H7" i="2"/>
  <c r="H4" i="2"/>
  <c r="H2" i="2"/>
  <c r="H10" i="2"/>
  <c r="H8" i="2"/>
  <c r="H6" i="2"/>
  <c r="H22" i="2"/>
  <c r="H35" i="2"/>
  <c r="H23" i="2"/>
  <c r="BA69" i="16" l="1"/>
  <c r="BA70" i="16"/>
  <c r="AI4" i="16" l="1"/>
  <c r="BE4" i="16"/>
  <c r="I4" i="16"/>
  <c r="CL4" i="16"/>
  <c r="DO4" i="16"/>
  <c r="DS4" i="16"/>
  <c r="AT4" i="16"/>
  <c r="BW4" i="16"/>
  <c r="DZ4" i="16"/>
  <c r="DH4" i="16"/>
  <c r="AE4" i="16"/>
  <c r="CH4" i="16"/>
  <c r="X4" i="16"/>
  <c r="BL4" i="16"/>
  <c r="BA4" i="16"/>
  <c r="M4" i="16"/>
  <c r="DD4" i="16"/>
  <c r="CS4" i="16"/>
  <c r="CW4" i="16"/>
  <c r="ED4" i="16"/>
  <c r="AP4" i="16"/>
  <c r="BP4" i="16"/>
  <c r="CA4" i="16"/>
  <c r="T4" i="16"/>
  <c r="L3" i="11" l="1"/>
  <c r="F4" i="11"/>
  <c r="F5" i="11"/>
  <c r="I4" i="11"/>
  <c r="AE3" i="16"/>
  <c r="D6" i="11" s="1"/>
  <c r="I5" i="11"/>
  <c r="DZ3" i="16"/>
  <c r="M6" i="11" s="1"/>
  <c r="J3" i="11"/>
  <c r="C4" i="11"/>
  <c r="G4" i="11"/>
  <c r="BA3" i="16"/>
  <c r="F6" i="11" s="1"/>
  <c r="CH3" i="16"/>
  <c r="I6" i="11" s="1"/>
  <c r="I3" i="11"/>
  <c r="G5" i="11"/>
  <c r="C3" i="11"/>
  <c r="B3" i="11"/>
  <c r="E5" i="11"/>
  <c r="E4" i="11"/>
  <c r="K5" i="11"/>
  <c r="D4" i="11"/>
  <c r="G3" i="11"/>
  <c r="I3" i="16"/>
  <c r="B6" i="11" s="1"/>
  <c r="F3" i="11"/>
  <c r="M3" i="11"/>
  <c r="BL3" i="16"/>
  <c r="G6" i="11" s="1"/>
  <c r="C5" i="11"/>
  <c r="M4" i="11"/>
  <c r="T3" i="16"/>
  <c r="C6" i="11" s="1"/>
  <c r="AP3" i="16"/>
  <c r="E6" i="11" s="1"/>
  <c r="D3" i="11"/>
  <c r="DO3" i="16"/>
  <c r="L6" i="11" s="1"/>
  <c r="B4" i="11"/>
  <c r="K3" i="11"/>
  <c r="H3" i="11"/>
  <c r="D5" i="11"/>
  <c r="E3" i="11"/>
  <c r="BW3" i="16"/>
  <c r="H6" i="11" s="1"/>
  <c r="CS3" i="16"/>
  <c r="J6" i="11" s="1"/>
  <c r="DD3" i="16"/>
  <c r="K6" i="11" s="1"/>
  <c r="B5" i="11"/>
  <c r="M5" i="11"/>
  <c r="J5" i="11"/>
  <c r="L5" i="11"/>
  <c r="L4" i="11" l="1"/>
  <c r="K4" i="11"/>
  <c r="H4" i="11"/>
  <c r="H5" i="11"/>
  <c r="N3" i="11"/>
  <c r="N6" i="11"/>
  <c r="N5" i="11"/>
  <c r="J4" i="11" l="1"/>
  <c r="N4" i="11" s="1"/>
  <c r="N1" i="11" s="1"/>
  <c r="E123" i="2"/>
  <c r="E12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<sst xmlns="http://schemas.openxmlformats.org/spreadsheetml/2006/main" count="1471" uniqueCount="219">
  <si>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</si>
  <si>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</si>
  <si>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</si>
  <si>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</si>
  <si>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</si>
  <si>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</si>
  <si>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</si>
  <si>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</si>
  <si>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</si>
  <si>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</si>
  <si>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</si>
  <si>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</si>
  <si>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</si>
  <si>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CA A DATE</t>
  </si>
  <si>
    <t>Total Janvier</t>
  </si>
  <si>
    <t>Total Février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</si>
  <si>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</si>
  <si>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</si>
  <si>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</si>
  <si>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</si>
  <si>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</si>
  <si>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</si>
  <si>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</si>
  <si>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</si>
  <si>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</si>
  <si>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Décembre</t>
  </si>
  <si>
    <t>Sous Total 1</t>
  </si>
  <si>
    <t>Sous Total 2</t>
  </si>
  <si>
    <t>VALIDATION PLANNING</t>
  </si>
  <si>
    <t>JANVIER</t>
  </si>
  <si>
    <t>Enseigne</t>
  </si>
  <si>
    <t>Type Prestation</t>
  </si>
  <si>
    <t>Lieu</t>
  </si>
  <si>
    <t>Facturation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</si>
  <si>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</si>
  <si>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</si>
  <si>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</si>
  <si>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</si>
  <si>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</si>
  <si>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</si>
  <si>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</si>
  <si>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</si>
  <si>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</si>
  <si>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</si>
  <si>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</si>
  <si>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NON</t>
  </si>
  <si>
    <t>Matin</t>
  </si>
  <si>
    <t>CARREFOUR</t>
  </si>
  <si>
    <t xml:space="preserve"> FSQS Hyper 14h</t>
  </si>
  <si>
    <t>PHYTO</t>
  </si>
  <si>
    <t>AM</t>
  </si>
  <si>
    <t>FORMATION</t>
  </si>
  <si>
    <t>Formation</t>
  </si>
  <si>
    <t>Administratif</t>
  </si>
  <si>
    <t>INVIVO_GAMM_VERT</t>
  </si>
  <si>
    <t>FSQS 1H30</t>
  </si>
  <si>
    <t>FSQS 3H</t>
  </si>
  <si>
    <t>FSQS 2H</t>
  </si>
  <si>
    <t>AOÛT</t>
  </si>
  <si>
    <t>DIVERS</t>
  </si>
  <si>
    <t>CP</t>
  </si>
  <si>
    <t>FSQS 8H Market</t>
  </si>
  <si>
    <t>DÉCEMBRE</t>
  </si>
  <si>
    <t>FSQS 6H00 Market</t>
  </si>
  <si>
    <t>AUCHAN</t>
  </si>
  <si>
    <t>SOBIO</t>
  </si>
  <si>
    <t>7h00_FormationManagersPresentiel</t>
  </si>
  <si>
    <t xml:space="preserve"> FSQS Hyper 16h</t>
  </si>
  <si>
    <t>MONOPRIX</t>
  </si>
  <si>
    <t>4/5H visite-Conseil</t>
  </si>
  <si>
    <t>Formation 1 journée 8H00</t>
  </si>
  <si>
    <t>3H00 visite-Conseil</t>
  </si>
  <si>
    <t>INVIVO_BIO_CO</t>
  </si>
  <si>
    <t>7h00_FormationManagersDistanciel</t>
  </si>
  <si>
    <t>RTT</t>
  </si>
  <si>
    <t>FRANPRIX</t>
  </si>
  <si>
    <t>2H visite-conseil</t>
  </si>
  <si>
    <t>CASINO</t>
  </si>
  <si>
    <t>FSQS TOUTLS 3H SM</t>
  </si>
  <si>
    <t>FSQS 4/5H SM</t>
  </si>
  <si>
    <t>1/2 journée 3H conseil</t>
  </si>
  <si>
    <t>Visite-conseil Allegee 3H SM</t>
  </si>
  <si>
    <t>1/2 journée 2H30 conseil</t>
  </si>
  <si>
    <t>Visite-conseil 4H SM</t>
  </si>
  <si>
    <t>Visite Préparatoire Market 2H00</t>
  </si>
  <si>
    <t>FSQS 2H00</t>
  </si>
  <si>
    <t>MARCEL_ET_FILS</t>
  </si>
  <si>
    <t>FSQS 4H00 Market</t>
  </si>
  <si>
    <t>Divers</t>
  </si>
  <si>
    <t>Formation 1/2 journée 4H00</t>
  </si>
  <si>
    <t>FSQS 4H</t>
  </si>
  <si>
    <t>1/2 journée 3H30 conseil</t>
  </si>
  <si>
    <t>FSQS 1H Sup complement du 2h</t>
  </si>
  <si>
    <t>LADY_SUSHI</t>
  </si>
  <si>
    <t>conseil_1H15</t>
  </si>
  <si>
    <t>Réunion</t>
  </si>
  <si>
    <t>Visite Préparatoire Hyper 4H00</t>
  </si>
  <si>
    <t>Audit Actif</t>
  </si>
  <si>
    <t>Ferié</t>
  </si>
  <si>
    <t>FSQS</t>
  </si>
  <si>
    <t>7h00_FormationEmployesDistanciel</t>
  </si>
  <si>
    <t>FSQS 8H</t>
  </si>
  <si>
    <t>FSQS 6H</t>
  </si>
  <si>
    <t>FSQS 6/8H SM</t>
  </si>
  <si>
    <t>OUI</t>
  </si>
  <si>
    <t>FSQS 18H</t>
  </si>
  <si>
    <t>FSQS 1,5H</t>
  </si>
  <si>
    <t>FSQS 20H</t>
  </si>
  <si>
    <t>FSQS 14H</t>
  </si>
  <si>
    <t>FSQS 19H</t>
  </si>
  <si>
    <t>Visite Conseil HYPER 15h</t>
  </si>
  <si>
    <t>Visite Conseil HYPER 17h</t>
  </si>
  <si>
    <t xml:space="preserve"> FSQS Hyper 12h</t>
  </si>
  <si>
    <t>Visite Conseil HYPER 13h</t>
  </si>
  <si>
    <t>ENSEIGNE</t>
  </si>
  <si>
    <t>TYPE</t>
  </si>
  <si>
    <t>Profil</t>
  </si>
  <si>
    <t>Prix
horaire
€ HT</t>
  </si>
  <si>
    <t>Prestation</t>
  </si>
  <si>
    <t>Durée
(en H)</t>
  </si>
  <si>
    <t>Tarif
€ HT</t>
  </si>
  <si>
    <t>CHOIX</t>
  </si>
  <si>
    <t>FRAIS DEPLACEMENT</t>
  </si>
  <si>
    <t>AQUALEHA</t>
  </si>
  <si>
    <t>Consultant senior</t>
  </si>
  <si>
    <t>FSQS 12H00 (&lt;250km)</t>
  </si>
  <si>
    <t>FSQS 12H00 (&gt;250km)</t>
  </si>
  <si>
    <t>FSQS 16H00 (&lt;250km)</t>
  </si>
  <si>
    <t>FSQS 16H00 (&gt;250km)</t>
  </si>
  <si>
    <t>Consultant junior</t>
  </si>
  <si>
    <t>FSQS 3H30 (&lt;250km)</t>
  </si>
  <si>
    <t>FSQS 3H30 (&gt;250km)</t>
  </si>
  <si>
    <t>FSQS 7H00 (&lt;250km)</t>
  </si>
  <si>
    <t>FSQS 7H00 (&gt;250km)</t>
  </si>
  <si>
    <t>FSQS 8H00 (&lt;250km)</t>
  </si>
  <si>
    <t>FSQS 8H00 (&gt;250km)</t>
  </si>
  <si>
    <t>Audit</t>
  </si>
  <si>
    <t>Visite-Conseil 12H00 (&lt;250km)</t>
  </si>
  <si>
    <t>Visite-Conseil 12H00 (&gt;250km)</t>
  </si>
  <si>
    <t>Visite-Conseil 16H00 (&lt;250km)</t>
  </si>
  <si>
    <t>Visite-Conseil 16H00 (&gt;250km)</t>
  </si>
  <si>
    <t>Visite-Conseil 3H30 (&lt;250km)</t>
  </si>
  <si>
    <t>Visite-Conseil 3H30 (&gt;250km)</t>
  </si>
  <si>
    <t>Visite-Conseil 7H00 (&lt;250km)</t>
  </si>
  <si>
    <t>Visite-Conseil 7H00 (&gt;250km)</t>
  </si>
  <si>
    <t>Visite-Conseil 8H00 (&lt;250km)</t>
  </si>
  <si>
    <t>Visite-Conseil 8H00 (&gt;250km)</t>
  </si>
  <si>
    <t>Formation 8H</t>
  </si>
  <si>
    <t>Visite-conseil 3H-4H</t>
  </si>
  <si>
    <t>FSQS 2,5H</t>
  </si>
  <si>
    <t>Visite-conseil 7H-8H</t>
  </si>
  <si>
    <t>BIOCOOP</t>
  </si>
  <si>
    <t>Audit réglementaire 3H00</t>
  </si>
  <si>
    <t>Audit réglementaire 4H00</t>
  </si>
  <si>
    <t>Visite-Conseil 3H00</t>
  </si>
  <si>
    <t>Visite-Conseil 4H00</t>
  </si>
  <si>
    <t>BUTARD_ENESCOT</t>
  </si>
  <si>
    <t>Audit 2H (dimanche et jour férié)</t>
  </si>
  <si>
    <t>Audit 2H (samedi)</t>
  </si>
  <si>
    <t>Audit 2H (semaine)</t>
  </si>
  <si>
    <t>Formation 1 journée 7H00</t>
  </si>
  <si>
    <t>FSQS 4H HM</t>
  </si>
  <si>
    <t>FSQS 8H HM</t>
  </si>
  <si>
    <t>Visite-conseil 1H30 SM</t>
  </si>
  <si>
    <t>Visite-conseil 2H SM</t>
  </si>
  <si>
    <t>Visite-conseil 7H HM</t>
  </si>
  <si>
    <t>Visite-conseil 4H ALLEGES HM</t>
  </si>
  <si>
    <t>Visite-conseil 45Min Pissonnerie tradHM SM</t>
  </si>
  <si>
    <t>CCAS</t>
  </si>
  <si>
    <t>Formation 2 journées</t>
  </si>
  <si>
    <t>Consultant</t>
  </si>
  <si>
    <t>DIVINITALIA</t>
  </si>
  <si>
    <t>Conseil</t>
  </si>
  <si>
    <t>Visite conseil 4h</t>
  </si>
  <si>
    <t>Bureau</t>
  </si>
  <si>
    <t>Absence</t>
  </si>
  <si>
    <t>WE</t>
  </si>
  <si>
    <t>FSQS 15Min sup / concept</t>
  </si>
  <si>
    <t>15Min visite-conseil concept</t>
  </si>
  <si>
    <t>1H visite conseil stand Tradi</t>
  </si>
  <si>
    <t>2,5H Formation Hygien Qualité</t>
  </si>
  <si>
    <t>1H Audit Qualité Tradi</t>
  </si>
  <si>
    <t>FSQA_TEST_5H00</t>
  </si>
  <si>
    <t>FSQA</t>
  </si>
  <si>
    <t>Prestation Test FSQA petit format</t>
  </si>
  <si>
    <t>HANA_GROUP</t>
  </si>
  <si>
    <t>Consultant expert</t>
  </si>
  <si>
    <t>Audit fournisseur 1 journée</t>
  </si>
  <si>
    <t>Audit fournisseur 1/2 journée</t>
  </si>
  <si>
    <t>INVIVO_BIO&amp;CO</t>
  </si>
  <si>
    <t>INVIVO_GAMM VERT</t>
  </si>
  <si>
    <t>KELLY_DELI</t>
  </si>
  <si>
    <t>Visite-Conseil 4H00 (cusine centrale)</t>
  </si>
  <si>
    <t>KLOOSTERBOER 2021 (5K€)</t>
  </si>
  <si>
    <t>1 journée 7H00 conseil</t>
  </si>
  <si>
    <t>KLOOSTERBOER 2022 (40K€)</t>
  </si>
  <si>
    <t>Test</t>
  </si>
  <si>
    <t>LEADER_PRICE</t>
  </si>
  <si>
    <t>Visite-conseil 2H00</t>
  </si>
  <si>
    <t>Formation 1 journée</t>
  </si>
  <si>
    <t>2H30 visite-conseil</t>
  </si>
  <si>
    <t>2H00 visite-conseil</t>
  </si>
  <si>
    <t>FSQS 1 journée</t>
  </si>
  <si>
    <t>FSQS 1/2 journée</t>
  </si>
  <si>
    <t>SO_GOOD_SUSHI</t>
  </si>
  <si>
    <t>SYSTEME_U</t>
  </si>
  <si>
    <t>FSQS 6H30</t>
  </si>
  <si>
    <t>7h00_FormationEmployesPresentiel</t>
  </si>
  <si>
    <t>Liste des enseignes</t>
  </si>
  <si>
    <t>KLOOSTERBOER</t>
  </si>
  <si>
    <t>SYSTEM_U</t>
  </si>
  <si>
    <t>LYCEE_VAUCLUSE_84</t>
  </si>
  <si>
    <t>Audit_1_jour</t>
  </si>
  <si>
    <t>INTERVENANT 1</t>
  </si>
  <si>
    <t>INTERVENANT 2</t>
  </si>
  <si>
    <t>INTERVENANT 3</t>
  </si>
  <si>
    <t>INTERVENANT 4</t>
  </si>
  <si>
    <t>MARION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</si>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</sst>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444444"/>
      <name val="Consolas"/>
      <family val="3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097D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5DCD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3" xfId="0" applyBorder="1"/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vertical="center"/>
    </xf>
    <xf numFmtId="44" fontId="5" fillId="0" borderId="6" xfId="1" applyFont="1" applyBorder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44" fontId="6" fillId="0" borderId="6" xfId="0" applyNumberFormat="1" applyFont="1" applyBorder="1"/>
    <xf numFmtId="0" fontId="7" fillId="5" borderId="6" xfId="0" applyFont="1" applyFill="1" applyBorder="1" applyAlignment="1">
      <alignment horizontal="center"/>
    </xf>
    <xf numFmtId="44" fontId="0" fillId="0" borderId="4" xfId="1" applyFont="1" applyFill="1" applyBorder="1" applyAlignment="1">
      <alignment vertical="center"/>
    </xf>
    <xf numFmtId="44" fontId="0" fillId="0" borderId="0" xfId="1" applyFont="1" applyFill="1" applyAlignment="1">
      <alignment vertical="center"/>
    </xf>
    <xf numFmtId="44" fontId="9" fillId="0" borderId="0" xfId="0" applyNumberFormat="1" applyFont="1"/>
    <xf numFmtId="0" fontId="0" fillId="0" borderId="8" xfId="0" applyBorder="1" applyAlignment="1">
      <alignment vertical="center"/>
    </xf>
    <xf numFmtId="44" fontId="0" fillId="0" borderId="8" xfId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44" fontId="0" fillId="0" borderId="12" xfId="1" applyFont="1" applyFill="1" applyBorder="1" applyAlignment="1">
      <alignment vertical="center"/>
    </xf>
    <xf numFmtId="44" fontId="0" fillId="0" borderId="14" xfId="0" applyNumberFormat="1" applyBorder="1" applyAlignment="1">
      <alignment vertical="center"/>
    </xf>
    <xf numFmtId="0" fontId="8" fillId="0" borderId="0" xfId="0" applyFont="1"/>
    <xf numFmtId="44" fontId="0" fillId="0" borderId="20" xfId="0" applyNumberFormat="1" applyBorder="1" applyAlignment="1">
      <alignment vertical="center"/>
    </xf>
    <xf numFmtId="44" fontId="0" fillId="8" borderId="20" xfId="0" applyNumberFormat="1" applyFill="1" applyBorder="1" applyAlignment="1">
      <alignment vertical="center"/>
    </xf>
    <xf numFmtId="44" fontId="0" fillId="8" borderId="21" xfId="0" applyNumberFormat="1" applyFill="1" applyBorder="1" applyAlignment="1">
      <alignment vertical="center"/>
    </xf>
    <xf numFmtId="44" fontId="8" fillId="0" borderId="20" xfId="0" applyNumberFormat="1" applyFont="1" applyBorder="1" applyAlignment="1">
      <alignment vertical="center"/>
    </xf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26" xfId="0" applyBorder="1"/>
    <xf numFmtId="0" fontId="8" fillId="0" borderId="26" xfId="0" applyFont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2" fillId="0" borderId="5" xfId="0" applyFont="1" applyBorder="1" applyAlignment="1">
      <alignment vertical="center"/>
    </xf>
    <xf numFmtId="0" fontId="0" fillId="0" borderId="32" xfId="0" applyBorder="1" applyAlignment="1">
      <alignment horizontal="center" vertical="center"/>
    </xf>
    <xf numFmtId="44" fontId="0" fillId="0" borderId="33" xfId="1" applyFont="1" applyFill="1" applyBorder="1" applyAlignment="1">
      <alignment vertical="center"/>
    </xf>
    <xf numFmtId="0" fontId="0" fillId="0" borderId="34" xfId="0" applyBorder="1" applyAlignment="1">
      <alignment horizontal="center" vertical="center"/>
    </xf>
    <xf numFmtId="44" fontId="0" fillId="0" borderId="35" xfId="1" applyFont="1" applyFill="1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vertical="center"/>
    </xf>
    <xf numFmtId="44" fontId="0" fillId="0" borderId="40" xfId="1" applyFont="1" applyFill="1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2" xfId="0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4" fontId="10" fillId="4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8" fillId="0" borderId="15" xfId="0" applyFont="1" applyBorder="1" applyAlignment="1">
      <alignment vertical="center"/>
    </xf>
    <xf numFmtId="44" fontId="8" fillId="0" borderId="1" xfId="1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8" xfId="0" applyBorder="1"/>
    <xf numFmtId="0" fontId="8" fillId="0" borderId="16" xfId="0" applyFont="1" applyBorder="1" applyAlignment="1">
      <alignment vertical="center"/>
    </xf>
    <xf numFmtId="0" fontId="0" fillId="0" borderId="17" xfId="0" applyBorder="1"/>
    <xf numFmtId="0" fontId="0" fillId="0" borderId="7" xfId="0" applyBorder="1"/>
    <xf numFmtId="44" fontId="0" fillId="0" borderId="1" xfId="1" applyFont="1" applyFill="1" applyBorder="1"/>
    <xf numFmtId="0" fontId="0" fillId="0" borderId="1" xfId="0" applyBorder="1" applyAlignment="1">
      <alignment horizontal="center"/>
    </xf>
    <xf numFmtId="44" fontId="0" fillId="0" borderId="8" xfId="1" applyFont="1" applyFill="1" applyBorder="1"/>
    <xf numFmtId="0" fontId="0" fillId="0" borderId="8" xfId="0" applyBorder="1" applyAlignment="1">
      <alignment horizontal="center" vertical="center"/>
    </xf>
    <xf numFmtId="0" fontId="3" fillId="8" borderId="22" xfId="0" applyFont="1" applyFill="1" applyBorder="1"/>
    <xf numFmtId="0" fontId="3" fillId="8" borderId="23" xfId="0" applyFont="1" applyFill="1" applyBorder="1" applyAlignment="1">
      <alignment horizontal="center" vertical="center" wrapText="1"/>
    </xf>
    <xf numFmtId="44" fontId="3" fillId="8" borderId="19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horizontal="center" vertical="top" textRotation="90" wrapText="1"/>
    </xf>
    <xf numFmtId="0" fontId="3" fillId="3" borderId="10" xfId="0" applyFont="1" applyFill="1" applyBorder="1" applyAlignment="1">
      <alignment horizontal="center" vertical="top" textRotation="90" wrapText="1"/>
    </xf>
    <xf numFmtId="0" fontId="3" fillId="3" borderId="7" xfId="0" applyFont="1" applyFill="1" applyBorder="1" applyAlignment="1">
      <alignment horizontal="center" vertical="top" textRotation="90" wrapText="1"/>
    </xf>
    <xf numFmtId="0" fontId="10" fillId="3" borderId="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top" textRotation="90" wrapText="1"/>
    </xf>
    <xf numFmtId="0" fontId="3" fillId="5" borderId="10" xfId="0" applyFont="1" applyFill="1" applyBorder="1" applyAlignment="1">
      <alignment horizontal="center" vertical="top" textRotation="90" wrapText="1"/>
    </xf>
    <xf numFmtId="0" fontId="3" fillId="5" borderId="7" xfId="0" applyFont="1" applyFill="1" applyBorder="1" applyAlignment="1">
      <alignment horizontal="center" vertical="top" textRotation="90" wrapText="1"/>
    </xf>
    <xf numFmtId="0" fontId="10" fillId="5" borderId="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top" textRotation="90" wrapText="1"/>
    </xf>
    <xf numFmtId="0" fontId="3" fillId="5" borderId="11" xfId="0" applyFont="1" applyFill="1" applyBorder="1" applyAlignment="1">
      <alignment horizontal="center" vertical="top" textRotation="90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top" textRotation="90" wrapText="1"/>
    </xf>
    <xf numFmtId="0" fontId="3" fillId="3" borderId="2" xfId="0" applyFont="1" applyFill="1" applyBorder="1" applyAlignment="1">
      <alignment horizontal="center" vertical="top" textRotation="90" wrapText="1"/>
    </xf>
    <xf numFmtId="0" fontId="3" fillId="3" borderId="18" xfId="0" applyFont="1" applyFill="1" applyBorder="1" applyAlignment="1">
      <alignment horizontal="center" vertical="top" textRotation="90" wrapText="1"/>
    </xf>
    <xf numFmtId="0" fontId="0" fillId="7" borderId="0" xfId="0" applyFill="1" applyBorder="1"/>
    <xf numFmtId="0" fontId="0" fillId="21" borderId="0" xfId="0" applyFill="1" applyBorder="1"/>
    <xf numFmtId="0" fontId="0" fillId="10" borderId="0" xfId="0" applyFill="1" applyBorder="1"/>
    <xf numFmtId="0" fontId="0" fillId="11" borderId="0" xfId="0" applyFill="1" applyBorder="1"/>
    <xf numFmtId="0" fontId="0" fillId="8" borderId="0" xfId="0" applyFill="1" applyBorder="1"/>
    <xf numFmtId="0" fontId="0" fillId="15" borderId="0" xfId="0" applyFill="1" applyBorder="1"/>
    <xf numFmtId="0" fontId="0" fillId="19" borderId="0" xfId="0" applyFill="1" applyBorder="1"/>
    <xf numFmtId="0" fontId="0" fillId="6" borderId="0" xfId="0" applyFill="1" applyBorder="1"/>
    <xf numFmtId="0" fontId="0" fillId="9" borderId="0" xfId="0" applyFill="1" applyBorder="1"/>
    <xf numFmtId="0" fontId="0" fillId="14" borderId="41" xfId="0" applyFill="1" applyBorder="1" applyAlignment="1">
      <alignment vertical="center"/>
    </xf>
    <xf numFmtId="0" fontId="0" fillId="14" borderId="42" xfId="0" applyFill="1" applyBorder="1" applyAlignment="1">
      <alignment vertical="center"/>
    </xf>
    <xf numFmtId="0" fontId="0" fillId="14" borderId="43" xfId="0" applyFill="1" applyBorder="1" applyAlignment="1">
      <alignment vertical="center"/>
    </xf>
    <xf numFmtId="0" fontId="0" fillId="20" borderId="0" xfId="0" applyFill="1" applyBorder="1"/>
    <xf numFmtId="0" fontId="0" fillId="0" borderId="0" xfId="0" applyBorder="1"/>
    <xf numFmtId="0" fontId="0" fillId="12" borderId="0" xfId="0" applyFill="1" applyBorder="1"/>
    <xf numFmtId="0" fontId="0" fillId="17" borderId="0" xfId="0" applyFill="1" applyBorder="1"/>
    <xf numFmtId="0" fontId="0" fillId="18" borderId="0" xfId="0" applyFill="1" applyBorder="1"/>
    <xf numFmtId="0" fontId="0" fillId="13" borderId="0" xfId="0" applyFill="1" applyBorder="1"/>
    <xf numFmtId="0" fontId="0" fillId="16" borderId="0" xfId="0" applyFill="1" applyBorder="1"/>
    <xf numFmtId="44" fontId="0" fillId="0" borderId="44" xfId="0" applyNumberFormat="1" applyBorder="1" applyAlignment="1">
      <alignment vertical="center"/>
    </xf>
    <xf numFmtId="44" fontId="0" fillId="0" borderId="44" xfId="1" applyFont="1" applyBorder="1" applyAlignment="1">
      <alignment vertical="center"/>
    </xf>
    <xf numFmtId="44" fontId="0" fillId="0" borderId="44" xfId="1" applyFont="1" applyFill="1" applyBorder="1" applyAlignment="1">
      <alignment vertical="center"/>
    </xf>
    <xf numFmtId="0" fontId="0" fillId="0" borderId="44" xfId="0" applyBorder="1" applyAlignment="1">
      <alignment horizontal="center" vertical="center" wrapText="1"/>
    </xf>
    <xf numFmtId="164" fontId="0" fillId="0" borderId="44" xfId="1" applyNumberFormat="1" applyFont="1" applyFill="1" applyBorder="1"/>
    <xf numFmtId="164" fontId="0" fillId="0" borderId="31" xfId="0" applyNumberFormat="1" applyBorder="1"/>
    <xf numFmtId="164" fontId="0" fillId="0" borderId="44" xfId="0" applyNumberFormat="1" applyBorder="1"/>
    <xf numFmtId="164" fontId="0" fillId="0" borderId="18" xfId="0" applyNumberFormat="1" applyBorder="1"/>
    <xf numFmtId="0" fontId="3" fillId="8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FFFF"/>
        </patternFill>
      </fill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border outline="0"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097DC"/>
      <color rgb="FF00FFFF"/>
      <color rgb="FFF5DCDC"/>
      <color rgb="FFE35F5F"/>
      <color rgb="FFFF33CC"/>
      <color rgb="FFED4E90"/>
      <color rgb="FFB81CE8"/>
      <color rgb="FFBDAB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BB8FF5-7EBA-46AA-8C2F-F8AB66524C80}" name="Tableau1" displayName="Tableau1" ref="A1:H127" totalsRowShown="0" headerRowDxfId="0" tableBorderDxfId="8">
  <autoFilter ref="A1:H127" xr:uid="{F1BB8FF5-7EBA-46AA-8C2F-F8AB66524C8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B3B80A9-9386-4035-863E-866811339C56}" name="Colonne1" dataDxfId="7">
      <calculatedColumnFormula>B2&amp;F2</calculatedColumnFormula>
    </tableColumn>
    <tableColumn id="2" xr3:uid="{B20AB2FD-ECEB-43D8-A7B6-2BCB4B7C5543}" name="ENSEIGNE" dataDxfId="6"/>
    <tableColumn id="3" xr3:uid="{1DC66206-C912-4AB2-8414-A9CCC15EFF7B}" name="TYPE" dataDxfId="5"/>
    <tableColumn id="4" xr3:uid="{DB4883BE-7572-4A4A-B3FB-0044A1B624F0}" name="Profil" dataDxfId="4"/>
    <tableColumn id="5" xr3:uid="{2E024B30-6E53-41BD-A3D7-EDE25C291493}" name="Prix_x000a_horaire_x000a_€ HT"/>
    <tableColumn id="6" xr3:uid="{486D9287-5622-4EEC-82DA-720E204FEC2B}" name="Prestation" dataDxfId="3"/>
    <tableColumn id="7" xr3:uid="{07A7FD5B-E4A7-41A1-ADAD-77F63B7A4E9D}" name="Durée_x000a_(en H)" dataDxfId="2"/>
    <tableColumn id="8" xr3:uid="{279EBF5E-AEBD-4710-A1AC-646080C51522}" name="Tarif_x000a_€ HT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9C30B1-9042-43AB-AE2F-171145A3BAB9}" name="T_enseignes" displayName="T_enseignes" ref="B2:B26" totalsRowShown="0" headerRowDxfId="12" dataDxfId="11" tableBorderDxfId="10">
  <autoFilter ref="B2:B26" xr:uid="{A69C30B1-9042-43AB-AE2F-171145A3BAB9}"/>
  <sortState xmlns:xlrd2="http://schemas.microsoft.com/office/spreadsheetml/2017/richdata2" ref="B3:B26">
    <sortCondition ref="B2:B26"/>
  </sortState>
  <tableColumns count="1">
    <tableColumn id="1" xr3:uid="{C9F133E6-0FE6-41A8-8C7F-92B41BD7F4AE}" name="Liste des enseignes" dataDxfId="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97CBE-C903-4F29-BD37-622517FB1717}">
  <sheetPr>
    <tabColor theme="5" tint="0.39997558519241921"/>
  </sheetPr>
  <dimension ref="A1:N6"/>
  <sheetViews>
    <sheetView workbookViewId="0">
      <selection activeCell="E27" sqref="E27"/>
    </sheetView>
  </sheetViews>
  <sheetFormatPr baseColWidth="10" defaultColWidth="11.44140625" defaultRowHeight="14.4" x14ac:dyDescent="0.3"/>
  <cols>
    <col min="1" max="1" width="16.6640625" bestFit="1" customWidth="1"/>
    <col min="2" max="2" width="17.88671875" customWidth="1"/>
    <col min="3" max="3" width="13.88671875" customWidth="1"/>
    <col min="4" max="4" width="13.6640625" customWidth="1"/>
    <col min="5" max="5" width="14.33203125" customWidth="1"/>
    <col min="6" max="6" width="17.109375" customWidth="1"/>
    <col min="14" max="14" width="16.109375" customWidth="1"/>
  </cols>
  <sheetData>
    <row r="1" spans="1:14" x14ac:dyDescent="0.3">
      <c r="N1" s="15" t="e">
        <f>SUM(N4:N6)</f>
        <v>#REF!</v>
      </c>
    </row>
    <row r="2" spans="1:14" x14ac:dyDescent="0.3">
      <c r="A2" s="16">
        <v>2024</v>
      </c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4" t="s">
        <v>11</v>
      </c>
      <c r="N2" s="14" t="s">
        <v>12</v>
      </c>
    </row>
    <row r="3" spans="1:14" x14ac:dyDescent="0.3">
      <c r="A3" s="13" t="s">
        <v>213</v>
      </c>
      <c r="B3" s="19" t="e">
        <f>#REF!</f>
        <v>#REF!</v>
      </c>
      <c r="C3" s="19" t="e">
        <f>#REF!</f>
        <v>#REF!</v>
      </c>
      <c r="D3" s="19" t="e">
        <f>#REF!</f>
        <v>#REF!</v>
      </c>
      <c r="E3" s="19" t="e">
        <f>#REF!</f>
        <v>#REF!</v>
      </c>
      <c r="F3" s="19" t="e">
        <f>#REF!</f>
        <v>#REF!</v>
      </c>
      <c r="G3" s="19" t="e">
        <f>#REF!</f>
        <v>#REF!</v>
      </c>
      <c r="H3" s="19" t="e">
        <f>#REF!</f>
        <v>#REF!</v>
      </c>
      <c r="I3" s="19" t="e">
        <f>#REF!</f>
        <v>#REF!</v>
      </c>
      <c r="J3" s="19" t="e">
        <f>#REF!</f>
        <v>#REF!</v>
      </c>
      <c r="K3" s="19" t="e">
        <f>#REF!</f>
        <v>#REF!</v>
      </c>
      <c r="L3" s="19" t="e">
        <f>#REF!</f>
        <v>#REF!</v>
      </c>
      <c r="M3" s="19" t="e">
        <f>#REF!</f>
        <v>#REF!</v>
      </c>
      <c r="N3" s="19" t="e">
        <f>SUM(B3:M3)</f>
        <v>#REF!</v>
      </c>
    </row>
    <row r="4" spans="1:14" x14ac:dyDescent="0.3">
      <c r="A4" s="13" t="s">
        <v>214</v>
      </c>
      <c r="B4" s="19" t="e">
        <f>#REF!</f>
        <v>#REF!</v>
      </c>
      <c r="C4" s="19" t="e">
        <f>#REF!</f>
        <v>#REF!</v>
      </c>
      <c r="D4" s="19" t="e">
        <f>#REF!</f>
        <v>#REF!</v>
      </c>
      <c r="E4" s="19" t="e">
        <f>#REF!</f>
        <v>#REF!</v>
      </c>
      <c r="F4" s="19" t="e">
        <f>#REF!</f>
        <v>#REF!</v>
      </c>
      <c r="G4" s="19" t="e">
        <f>#REF!</f>
        <v>#REF!</v>
      </c>
      <c r="H4" s="19" t="e">
        <f>#REF!</f>
        <v>#REF!</v>
      </c>
      <c r="I4" s="19" t="e">
        <f>#REF!</f>
        <v>#REF!</v>
      </c>
      <c r="J4" s="19" t="e">
        <f>#REF!</f>
        <v>#REF!</v>
      </c>
      <c r="K4" s="19" t="e">
        <f>#REF!</f>
        <v>#REF!</v>
      </c>
      <c r="L4" s="19" t="e">
        <f>#REF!</f>
        <v>#REF!</v>
      </c>
      <c r="M4" s="19" t="e">
        <f>#REF!</f>
        <v>#REF!</v>
      </c>
      <c r="N4" s="19" t="e">
        <f>SUM(B4:M4)</f>
        <v>#REF!</v>
      </c>
    </row>
    <row r="5" spans="1:14" x14ac:dyDescent="0.3">
      <c r="A5" s="13" t="s">
        <v>215</v>
      </c>
      <c r="B5" s="19" t="e">
        <f>#REF!</f>
        <v>#REF!</v>
      </c>
      <c r="C5" s="12" t="e">
        <f>#REF!</f>
        <v>#REF!</v>
      </c>
      <c r="D5" s="19" t="e">
        <f>#REF!</f>
        <v>#REF!</v>
      </c>
      <c r="E5" s="19" t="e">
        <f>#REF!</f>
        <v>#REF!</v>
      </c>
      <c r="F5" s="19" t="e">
        <f>#REF!</f>
        <v>#REF!</v>
      </c>
      <c r="G5" s="19" t="e">
        <f>#REF!</f>
        <v>#REF!</v>
      </c>
      <c r="H5" s="19" t="e">
        <f>#REF!</f>
        <v>#REF!</v>
      </c>
      <c r="I5" s="19" t="e">
        <f>#REF!</f>
        <v>#REF!</v>
      </c>
      <c r="J5" s="19" t="e">
        <f>#REF!</f>
        <v>#REF!</v>
      </c>
      <c r="K5" s="19" t="e">
        <f>#REF!</f>
        <v>#REF!</v>
      </c>
      <c r="L5" s="19" t="e">
        <f>#REF!</f>
        <v>#REF!</v>
      </c>
      <c r="M5" s="19" t="e">
        <f>#REF!</f>
        <v>#REF!</v>
      </c>
      <c r="N5" s="19" t="e">
        <f>SUM(B5:M5)</f>
        <v>#REF!</v>
      </c>
    </row>
    <row r="6" spans="1:14" x14ac:dyDescent="0.3">
      <c r="A6" s="13" t="s">
        <v>216</v>
      </c>
      <c r="B6" s="19">
        <f>Marion!$I$3</f>
        <v>0</v>
      </c>
      <c r="C6" s="12">
        <f>Marion!$T$3</f>
        <v>0</v>
      </c>
      <c r="D6" s="19">
        <f>Marion!$AE$3</f>
        <v>0</v>
      </c>
      <c r="E6" s="19">
        <f>Marion!$AP$3</f>
        <v>0</v>
      </c>
      <c r="F6" s="19">
        <f>Marion!$BA$3</f>
        <v>0</v>
      </c>
      <c r="G6" s="19">
        <f>Marion!$BL$3</f>
        <v>0</v>
      </c>
      <c r="H6" s="19">
        <f>Marion!$BW$3</f>
        <v>0</v>
      </c>
      <c r="I6" s="19">
        <f>Marion!$CH$3</f>
        <v>0</v>
      </c>
      <c r="J6" s="19">
        <f>Marion!$CS$3</f>
        <v>0</v>
      </c>
      <c r="K6" s="19">
        <f>Marion!$DD$3</f>
        <v>0</v>
      </c>
      <c r="L6" s="19">
        <f>Marion!$DO$3</f>
        <v>0</v>
      </c>
      <c r="M6" s="19">
        <f>Marion!$DZ$3</f>
        <v>0</v>
      </c>
      <c r="N6" s="19">
        <f>SUM(B6:M6)</f>
        <v>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E1621-2167-43A0-97EF-740B2ADF9D9D}">
  <sheetPr>
    <tabColor rgb="FFFFFF00"/>
  </sheetPr>
  <dimension ref="A1:ED71"/>
  <sheetViews>
    <sheetView zoomScale="70" zoomScaleNormal="70" workbookViewId="0">
      <pane xSplit="3" ySplit="5" topLeftCell="D6" activePane="bottomRight" state="frozen"/>
      <selection pane="topRight" activeCell="C30" sqref="C30"/>
      <selection pane="bottomLeft" activeCell="C30" sqref="C30"/>
      <selection pane="bottomRight" activeCell="G6" sqref="G6"/>
    </sheetView>
  </sheetViews>
  <sheetFormatPr baseColWidth="10" defaultColWidth="11.44140625" defaultRowHeight="14.4" outlineLevelCol="1" x14ac:dyDescent="0.3"/>
  <cols>
    <col min="1" max="1" width="18.6640625" style="9" customWidth="1"/>
    <col min="2" max="2" width="18.6640625" style="10" customWidth="1"/>
    <col min="3" max="3" width="2.6640625" style="9" customWidth="1"/>
    <col min="4" max="4" width="11.44140625" style="10" customWidth="1" outlineLevel="1"/>
    <col min="5" max="5" width="11.44140625" style="9" customWidth="1" outlineLevel="1"/>
    <col min="6" max="6" width="29.88671875" style="9" customWidth="1" outlineLevel="1"/>
    <col min="7" max="7" width="23.6640625" style="9" customWidth="1" outlineLevel="1"/>
    <col min="8" max="8" width="25.6640625" style="9" customWidth="1" outlineLevel="1"/>
    <col min="9" max="9" width="16.5546875" style="11" customWidth="1" outlineLevel="1"/>
    <col min="10" max="10" width="29.88671875" style="9" customWidth="1" outlineLevel="1"/>
    <col min="11" max="11" width="23.6640625" style="9" customWidth="1" outlineLevel="1"/>
    <col min="12" max="12" width="25.6640625" style="9" customWidth="1" outlineLevel="1"/>
    <col min="13" max="13" width="16.5546875" style="11" customWidth="1" outlineLevel="1"/>
    <col min="14" max="14" width="2.6640625" style="9" customWidth="1"/>
    <col min="15" max="15" width="11.44140625" style="10" customWidth="1" outlineLevel="1"/>
    <col min="16" max="16" width="11.44140625" style="9" customWidth="1" outlineLevel="1"/>
    <col min="17" max="17" width="29.88671875" style="9" customWidth="1" outlineLevel="1"/>
    <col min="18" max="18" width="23.6640625" style="9" customWidth="1" outlineLevel="1"/>
    <col min="19" max="19" width="25.6640625" style="9" customWidth="1" outlineLevel="1"/>
    <col min="20" max="20" width="16.5546875" style="11" customWidth="1" outlineLevel="1"/>
    <col min="21" max="21" width="29.88671875" style="9" customWidth="1" outlineLevel="1"/>
    <col min="22" max="22" width="23.6640625" style="9" customWidth="1" outlineLevel="1"/>
    <col min="23" max="23" width="25.6640625" style="9" customWidth="1" outlineLevel="1"/>
    <col min="24" max="24" width="16.5546875" style="11" customWidth="1" outlineLevel="1"/>
    <col min="25" max="25" width="2.6640625" style="9" customWidth="1"/>
    <col min="26" max="26" width="11.44140625" style="10" customWidth="1" outlineLevel="1"/>
    <col min="27" max="27" width="11.44140625" style="9" customWidth="1" outlineLevel="1"/>
    <col min="28" max="28" width="29.88671875" style="9" customWidth="1" outlineLevel="1"/>
    <col min="29" max="29" width="23.6640625" style="9" customWidth="1" outlineLevel="1"/>
    <col min="30" max="30" width="25.6640625" style="9" customWidth="1" outlineLevel="1"/>
    <col min="31" max="31" width="16.5546875" style="11" customWidth="1" outlineLevel="1"/>
    <col min="32" max="32" width="29.88671875" style="9" customWidth="1" outlineLevel="1"/>
    <col min="33" max="33" width="23.6640625" style="9" customWidth="1" outlineLevel="1"/>
    <col min="34" max="34" width="25.6640625" style="9" customWidth="1" outlineLevel="1"/>
    <col min="35" max="35" width="16.5546875" style="11" customWidth="1" outlineLevel="1"/>
    <col min="36" max="36" width="2.6640625" style="9" customWidth="1"/>
    <col min="37" max="37" width="11.44140625" style="10" customWidth="1" outlineLevel="1"/>
    <col min="38" max="38" width="11.44140625" style="9" customWidth="1" outlineLevel="1"/>
    <col min="39" max="39" width="29.88671875" style="9" customWidth="1" outlineLevel="1"/>
    <col min="40" max="40" width="23.6640625" style="9" customWidth="1" outlineLevel="1"/>
    <col min="41" max="41" width="25.6640625" style="9" customWidth="1" outlineLevel="1"/>
    <col min="42" max="42" width="16.5546875" style="11" customWidth="1" outlineLevel="1"/>
    <col min="43" max="43" width="29.88671875" style="9" customWidth="1" outlineLevel="1"/>
    <col min="44" max="44" width="23.6640625" style="9" customWidth="1" outlineLevel="1"/>
    <col min="45" max="45" width="25.6640625" style="9" customWidth="1" outlineLevel="1"/>
    <col min="46" max="46" width="16.5546875" style="11" customWidth="1" outlineLevel="1"/>
    <col min="47" max="47" width="2.6640625" style="9" customWidth="1"/>
    <col min="48" max="48" width="11.44140625" style="10" customWidth="1" outlineLevel="1"/>
    <col min="49" max="49" width="11.44140625" style="9" customWidth="1" outlineLevel="1"/>
    <col min="50" max="50" width="29.88671875" style="9" customWidth="1" outlineLevel="1"/>
    <col min="51" max="51" width="23.6640625" style="9" customWidth="1" outlineLevel="1"/>
    <col min="52" max="52" width="25.6640625" style="9" customWidth="1" outlineLevel="1"/>
    <col min="53" max="53" width="16.5546875" style="11" customWidth="1" outlineLevel="1"/>
    <col min="54" max="54" width="29.88671875" style="9" customWidth="1" outlineLevel="1"/>
    <col min="55" max="55" width="23.6640625" style="9" customWidth="1" outlineLevel="1"/>
    <col min="56" max="56" width="25.6640625" style="9" customWidth="1" outlineLevel="1"/>
    <col min="57" max="57" width="16.5546875" style="11" customWidth="1" outlineLevel="1"/>
    <col min="58" max="58" width="2.6640625" style="9" customWidth="1"/>
    <col min="59" max="59" width="11.44140625" style="10" customWidth="1" outlineLevel="1"/>
    <col min="60" max="60" width="11.44140625" style="9" customWidth="1" outlineLevel="1"/>
    <col min="61" max="61" width="29.88671875" style="9" customWidth="1" outlineLevel="1"/>
    <col min="62" max="62" width="23.6640625" style="9" customWidth="1" outlineLevel="1"/>
    <col min="63" max="63" width="25.6640625" style="9" customWidth="1" outlineLevel="1"/>
    <col min="64" max="64" width="16.5546875" style="11" customWidth="1" outlineLevel="1"/>
    <col min="65" max="65" width="29.88671875" style="9" customWidth="1" outlineLevel="1"/>
    <col min="66" max="66" width="23.6640625" style="9" customWidth="1" outlineLevel="1"/>
    <col min="67" max="67" width="25.6640625" style="9" customWidth="1" outlineLevel="1"/>
    <col min="68" max="68" width="16.5546875" style="11" customWidth="1" outlineLevel="1"/>
    <col min="69" max="69" width="2.6640625" style="9" customWidth="1"/>
    <col min="70" max="70" width="11.44140625" style="10" customWidth="1" outlineLevel="1"/>
    <col min="71" max="71" width="11.44140625" style="9" customWidth="1" outlineLevel="1"/>
    <col min="72" max="72" width="29.88671875" style="9" customWidth="1" outlineLevel="1"/>
    <col min="73" max="73" width="23.6640625" style="9" customWidth="1" outlineLevel="1"/>
    <col min="74" max="74" width="25.6640625" style="9" customWidth="1" outlineLevel="1"/>
    <col min="75" max="75" width="16.5546875" style="11" customWidth="1" outlineLevel="1"/>
    <col min="76" max="76" width="29.88671875" style="9" customWidth="1" outlineLevel="1"/>
    <col min="77" max="77" width="23.6640625" style="9" customWidth="1" outlineLevel="1"/>
    <col min="78" max="78" width="25.6640625" style="9" customWidth="1" outlineLevel="1"/>
    <col min="79" max="79" width="16.5546875" style="11" customWidth="1" outlineLevel="1"/>
    <col min="80" max="80" width="2.6640625" style="9" customWidth="1"/>
    <col min="81" max="81" width="11.44140625" style="10" customWidth="1" outlineLevel="1"/>
    <col min="82" max="82" width="11.44140625" style="9" customWidth="1" outlineLevel="1"/>
    <col min="83" max="83" width="29.88671875" style="9" customWidth="1" outlineLevel="1"/>
    <col min="84" max="84" width="23.6640625" style="9" customWidth="1" outlineLevel="1"/>
    <col min="85" max="85" width="25.6640625" style="9" customWidth="1" outlineLevel="1"/>
    <col min="86" max="86" width="16.5546875" style="11" customWidth="1" outlineLevel="1"/>
    <col min="87" max="87" width="29.88671875" style="9" customWidth="1" outlineLevel="1"/>
    <col min="88" max="88" width="23.6640625" style="9" customWidth="1" outlineLevel="1"/>
    <col min="89" max="89" width="25.6640625" style="9" customWidth="1" outlineLevel="1"/>
    <col min="90" max="90" width="16.5546875" style="11" customWidth="1" outlineLevel="1"/>
    <col min="91" max="91" width="2.6640625" style="9" customWidth="1"/>
    <col min="92" max="92" width="11.44140625" style="10" customWidth="1" outlineLevel="1"/>
    <col min="93" max="93" width="11.44140625" style="9" customWidth="1" outlineLevel="1"/>
    <col min="94" max="94" width="29.88671875" style="9" customWidth="1" outlineLevel="1"/>
    <col min="95" max="95" width="23.6640625" style="9" customWidth="1" outlineLevel="1"/>
    <col min="96" max="96" width="25.6640625" style="9" customWidth="1" outlineLevel="1"/>
    <col min="97" max="97" width="16.5546875" style="11" customWidth="1" outlineLevel="1"/>
    <col min="98" max="98" width="29.88671875" style="9" customWidth="1" outlineLevel="1"/>
    <col min="99" max="99" width="23.6640625" style="9" customWidth="1" outlineLevel="1"/>
    <col min="100" max="100" width="25.6640625" style="9" customWidth="1" outlineLevel="1"/>
    <col min="101" max="101" width="16.5546875" style="11" customWidth="1" outlineLevel="1"/>
    <col min="102" max="102" width="2.6640625" style="9" customWidth="1"/>
    <col min="103" max="103" width="11.44140625" style="10" customWidth="1" outlineLevel="1"/>
    <col min="104" max="104" width="11.44140625" style="9" customWidth="1" outlineLevel="1"/>
    <col min="105" max="105" width="29.88671875" style="9" customWidth="1" outlineLevel="1"/>
    <col min="106" max="106" width="23.6640625" style="9" customWidth="1" outlineLevel="1"/>
    <col min="107" max="107" width="25.6640625" style="9" customWidth="1" outlineLevel="1"/>
    <col min="108" max="108" width="16.5546875" style="11" customWidth="1" outlineLevel="1"/>
    <col min="109" max="109" width="29.88671875" style="9" customWidth="1" outlineLevel="1"/>
    <col min="110" max="110" width="23.6640625" style="9" customWidth="1" outlineLevel="1"/>
    <col min="111" max="111" width="25.6640625" style="9" customWidth="1" outlineLevel="1"/>
    <col min="112" max="112" width="16.5546875" style="11" customWidth="1" outlineLevel="1"/>
    <col min="113" max="113" width="2.6640625" style="9" customWidth="1"/>
    <col min="114" max="114" width="11.44140625" style="10" customWidth="1" outlineLevel="1"/>
    <col min="115" max="115" width="11.44140625" style="9" customWidth="1" outlineLevel="1"/>
    <col min="116" max="116" width="29.88671875" style="9" customWidth="1" outlineLevel="1"/>
    <col min="117" max="117" width="23.6640625" style="9" customWidth="1" outlineLevel="1"/>
    <col min="118" max="118" width="25.6640625" style="9" customWidth="1" outlineLevel="1"/>
    <col min="119" max="119" width="16.5546875" style="11" customWidth="1" outlineLevel="1"/>
    <col min="120" max="120" width="29.88671875" style="9" customWidth="1" outlineLevel="1"/>
    <col min="121" max="121" width="23.6640625" style="9" customWidth="1" outlineLevel="1"/>
    <col min="122" max="122" width="25.6640625" style="9" customWidth="1" outlineLevel="1"/>
    <col min="123" max="123" width="16.5546875" style="11" customWidth="1" outlineLevel="1"/>
    <col min="124" max="124" width="2.6640625" style="9" customWidth="1"/>
    <col min="125" max="125" width="11.44140625" style="10" customWidth="1" outlineLevel="1"/>
    <col min="126" max="126" width="11.44140625" style="9" customWidth="1" outlineLevel="1"/>
    <col min="127" max="127" width="29.88671875" style="9" customWidth="1" outlineLevel="1"/>
    <col min="128" max="128" width="23.6640625" style="9" customWidth="1" outlineLevel="1"/>
    <col min="129" max="129" width="25.6640625" style="9" customWidth="1" outlineLevel="1"/>
    <col min="130" max="130" width="16.5546875" style="11" customWidth="1" outlineLevel="1"/>
    <col min="131" max="131" width="29.88671875" style="9" customWidth="1" outlineLevel="1"/>
    <col min="132" max="132" width="23.6640625" style="9" customWidth="1" outlineLevel="1"/>
    <col min="133" max="133" width="25.6640625" style="9" customWidth="1" outlineLevel="1"/>
    <col min="134" max="134" width="16.5546875" style="11" customWidth="1" outlineLevel="1"/>
    <col min="135" max="135" width="2.6640625" style="9" customWidth="1"/>
    <col min="136" max="16384" width="11.44140625" style="9"/>
  </cols>
  <sheetData>
    <row r="1" spans="1:134" x14ac:dyDescent="0.3">
      <c r="A1" s="98" t="s">
        <v>217</v>
      </c>
      <c r="B1" s="98"/>
    </row>
    <row r="2" spans="1:134" x14ac:dyDescent="0.3">
      <c r="A2" s="99" t="s">
        <v>13</v>
      </c>
      <c r="B2" s="100"/>
      <c r="O2" s="9"/>
      <c r="Z2" s="9"/>
      <c r="AK2" s="9"/>
      <c r="AV2" s="9"/>
      <c r="BG2" s="9"/>
      <c r="BR2" s="9"/>
      <c r="CC2" s="9"/>
    </row>
    <row r="3" spans="1:134" x14ac:dyDescent="0.3">
      <c r="A3" s="99"/>
      <c r="B3" s="100"/>
      <c r="H3" s="2" t="s">
        <v>14</v>
      </c>
      <c r="I3" s="3">
        <f>I4+M4</f>
        <v>0</v>
      </c>
      <c r="S3" s="2" t="s">
        <v>15</v>
      </c>
      <c r="T3" s="3">
        <f>T4+X4</f>
        <v>0</v>
      </c>
      <c r="AD3" s="2" t="s">
        <v>16</v>
      </c>
      <c r="AE3" s="3">
        <f>AE4+AI4</f>
        <v>0</v>
      </c>
      <c r="AO3" s="2" t="s">
        <v>17</v>
      </c>
      <c r="AP3" s="3">
        <f>AP4+AT4</f>
        <v>0</v>
      </c>
      <c r="AZ3" s="2" t="s">
        <v>18</v>
      </c>
      <c r="BA3" s="3">
        <f>BA4+BE4</f>
        <v>0</v>
      </c>
      <c r="BK3" s="2" t="s">
        <v>19</v>
      </c>
      <c r="BL3" s="3">
        <f>BL4+BP4</f>
        <v>0</v>
      </c>
      <c r="BV3" s="2" t="s">
        <v>20</v>
      </c>
      <c r="BW3" s="3">
        <f>BW4+CA4</f>
        <v>0</v>
      </c>
      <c r="CG3" s="2" t="s">
        <v>21</v>
      </c>
      <c r="CH3" s="3">
        <f>CH4+CL4</f>
        <v>0</v>
      </c>
      <c r="CR3" s="2" t="s">
        <v>22</v>
      </c>
      <c r="CS3" s="3">
        <f>CS4+CW4</f>
        <v>0</v>
      </c>
      <c r="DC3" s="2" t="s">
        <v>23</v>
      </c>
      <c r="DD3" s="3">
        <f>DD4+DH4</f>
        <v>0</v>
      </c>
      <c r="DN3" s="2" t="s">
        <v>24</v>
      </c>
      <c r="DO3" s="3">
        <f>DO4+DS4</f>
        <v>0</v>
      </c>
      <c r="DY3" s="2" t="s">
        <v>25</v>
      </c>
      <c r="DZ3" s="3">
        <f>DZ4+ED4</f>
        <v>0</v>
      </c>
    </row>
    <row r="4" spans="1:134" x14ac:dyDescent="0.3">
      <c r="H4" s="20" t="s">
        <v>26</v>
      </c>
      <c r="I4" s="21">
        <f>SUM(I6:I68)</f>
        <v>0</v>
      </c>
      <c r="L4" s="20" t="s">
        <v>27</v>
      </c>
      <c r="M4" s="21">
        <f>_xlfn.IFNA(SUM(M6:M68),0)</f>
        <v>0</v>
      </c>
      <c r="S4" s="20" t="s">
        <v>26</v>
      </c>
      <c r="T4" s="21">
        <f>SUM(T6:T68)</f>
        <v>0</v>
      </c>
      <c r="W4" s="20" t="s">
        <v>27</v>
      </c>
      <c r="X4" s="21">
        <f>_xlfn.IFNA(SUM(X6:X68),0)</f>
        <v>0</v>
      </c>
      <c r="AD4" s="20" t="s">
        <v>26</v>
      </c>
      <c r="AE4" s="21">
        <f>SUM(AE6:AE68)</f>
        <v>0</v>
      </c>
      <c r="AH4" s="20" t="s">
        <v>27</v>
      </c>
      <c r="AI4" s="21">
        <f>_xlfn.IFNA(SUM(AI6:AI68),0)</f>
        <v>0</v>
      </c>
      <c r="AO4" s="20" t="s">
        <v>26</v>
      </c>
      <c r="AP4" s="21">
        <f>SUM(AP6:AP68)</f>
        <v>0</v>
      </c>
      <c r="AS4" s="20" t="s">
        <v>27</v>
      </c>
      <c r="AT4" s="21">
        <f>_xlfn.IFNA(SUM(AT6:AT68),0)</f>
        <v>0</v>
      </c>
      <c r="AZ4" s="20" t="s">
        <v>26</v>
      </c>
      <c r="BA4" s="21">
        <f>SUM(BA6:BA68)</f>
        <v>0</v>
      </c>
      <c r="BD4" s="20" t="s">
        <v>27</v>
      </c>
      <c r="BE4" s="21">
        <f>_xlfn.IFNA(SUM(BE6:BE68),0)</f>
        <v>0</v>
      </c>
      <c r="BK4" s="20" t="s">
        <v>26</v>
      </c>
      <c r="BL4" s="21">
        <f>SUM(BL6:BL68)</f>
        <v>0</v>
      </c>
      <c r="BO4" s="20" t="s">
        <v>27</v>
      </c>
      <c r="BP4" s="21">
        <f>_xlfn.IFNA(SUM(BP6:BP68),0)</f>
        <v>0</v>
      </c>
      <c r="BV4" s="20" t="s">
        <v>26</v>
      </c>
      <c r="BW4" s="21">
        <f>SUM(BW6:BW68)</f>
        <v>0</v>
      </c>
      <c r="BZ4" s="20" t="s">
        <v>27</v>
      </c>
      <c r="CA4" s="21">
        <f>_xlfn.IFNA(SUM(CA6:CA68),0)</f>
        <v>0</v>
      </c>
      <c r="CG4" s="20" t="s">
        <v>26</v>
      </c>
      <c r="CH4" s="21">
        <f>SUM(CH6:CH68)</f>
        <v>0</v>
      </c>
      <c r="CK4" s="20" t="s">
        <v>27</v>
      </c>
      <c r="CL4" s="21">
        <f>_xlfn.IFNA(SUM(CL6:CL68),0)</f>
        <v>0</v>
      </c>
      <c r="CR4" s="20" t="s">
        <v>26</v>
      </c>
      <c r="CS4" s="21">
        <f>SUM(CS6:CS68)</f>
        <v>0</v>
      </c>
      <c r="CV4" s="20" t="s">
        <v>27</v>
      </c>
      <c r="CW4" s="21">
        <f>_xlfn.IFNA(SUM(CW6:CW68),0)</f>
        <v>0</v>
      </c>
      <c r="DC4" s="20" t="s">
        <v>26</v>
      </c>
      <c r="DD4" s="21">
        <f>SUM(DD6:DD68)</f>
        <v>0</v>
      </c>
      <c r="DG4" s="20" t="s">
        <v>27</v>
      </c>
      <c r="DH4" s="21">
        <f>_xlfn.IFNA(SUM(DH6:DH68),0)</f>
        <v>0</v>
      </c>
      <c r="DN4" s="20" t="s">
        <v>26</v>
      </c>
      <c r="DO4" s="21">
        <f>SUM(DO6:DO68)</f>
        <v>0</v>
      </c>
      <c r="DR4" s="20" t="s">
        <v>27</v>
      </c>
      <c r="DS4" s="21">
        <f>_xlfn.IFNA(SUM(DS6:DS68),0)</f>
        <v>0</v>
      </c>
      <c r="DY4" s="20" t="s">
        <v>26</v>
      </c>
      <c r="DZ4" s="21">
        <f>SUM(DZ6:DZ68)</f>
        <v>0</v>
      </c>
      <c r="EC4" s="20" t="s">
        <v>27</v>
      </c>
      <c r="ED4" s="21">
        <f>_xlfn.IFNA(SUM(ED6:ED68),0)</f>
        <v>0</v>
      </c>
    </row>
    <row r="5" spans="1:134" s="68" customFormat="1" ht="36.6" customHeight="1" x14ac:dyDescent="0.3">
      <c r="A5" s="95" t="s">
        <v>28</v>
      </c>
      <c r="B5" s="95"/>
      <c r="C5" s="101" t="s">
        <v>29</v>
      </c>
      <c r="D5" s="91" t="s">
        <v>29</v>
      </c>
      <c r="E5" s="91"/>
      <c r="F5" s="66" t="s">
        <v>30</v>
      </c>
      <c r="G5" s="66" t="s">
        <v>31</v>
      </c>
      <c r="H5" s="66" t="s">
        <v>32</v>
      </c>
      <c r="I5" s="67" t="s">
        <v>33</v>
      </c>
      <c r="J5" s="66" t="s">
        <v>30</v>
      </c>
      <c r="K5" s="66" t="s">
        <v>31</v>
      </c>
      <c r="L5" s="66" t="s">
        <v>32</v>
      </c>
      <c r="M5" s="67" t="s">
        <v>33</v>
      </c>
      <c r="N5" s="92" t="s">
        <v>34</v>
      </c>
      <c r="O5" s="95" t="s">
        <v>34</v>
      </c>
      <c r="P5" s="95"/>
      <c r="Q5" s="66" t="s">
        <v>30</v>
      </c>
      <c r="R5" s="66" t="s">
        <v>31</v>
      </c>
      <c r="S5" s="66" t="s">
        <v>32</v>
      </c>
      <c r="T5" s="67" t="s">
        <v>33</v>
      </c>
      <c r="U5" s="66" t="s">
        <v>30</v>
      </c>
      <c r="V5" s="66" t="s">
        <v>31</v>
      </c>
      <c r="W5" s="66" t="s">
        <v>32</v>
      </c>
      <c r="X5" s="67" t="s">
        <v>33</v>
      </c>
      <c r="Y5" s="88" t="s">
        <v>35</v>
      </c>
      <c r="Z5" s="91" t="s">
        <v>35</v>
      </c>
      <c r="AA5" s="91"/>
      <c r="AB5" s="66" t="s">
        <v>30</v>
      </c>
      <c r="AC5" s="66" t="s">
        <v>31</v>
      </c>
      <c r="AD5" s="66" t="s">
        <v>32</v>
      </c>
      <c r="AE5" s="67" t="s">
        <v>33</v>
      </c>
      <c r="AF5" s="66" t="s">
        <v>30</v>
      </c>
      <c r="AG5" s="66" t="s">
        <v>31</v>
      </c>
      <c r="AH5" s="66" t="s">
        <v>32</v>
      </c>
      <c r="AI5" s="67" t="s">
        <v>33</v>
      </c>
      <c r="AJ5" s="92" t="s">
        <v>36</v>
      </c>
      <c r="AK5" s="95" t="s">
        <v>36</v>
      </c>
      <c r="AL5" s="95"/>
      <c r="AM5" s="66" t="s">
        <v>30</v>
      </c>
      <c r="AN5" s="66" t="s">
        <v>31</v>
      </c>
      <c r="AO5" s="66" t="s">
        <v>32</v>
      </c>
      <c r="AP5" s="67" t="s">
        <v>33</v>
      </c>
      <c r="AQ5" s="66" t="s">
        <v>30</v>
      </c>
      <c r="AR5" s="66" t="s">
        <v>31</v>
      </c>
      <c r="AS5" s="66" t="s">
        <v>32</v>
      </c>
      <c r="AT5" s="67" t="s">
        <v>33</v>
      </c>
      <c r="AU5" s="88" t="s">
        <v>37</v>
      </c>
      <c r="AV5" s="91" t="s">
        <v>37</v>
      </c>
      <c r="AW5" s="91"/>
      <c r="AX5" s="66" t="s">
        <v>30</v>
      </c>
      <c r="AY5" s="66" t="s">
        <v>31</v>
      </c>
      <c r="AZ5" s="66" t="s">
        <v>32</v>
      </c>
      <c r="BA5" s="67" t="s">
        <v>33</v>
      </c>
      <c r="BB5" s="66" t="s">
        <v>30</v>
      </c>
      <c r="BC5" s="66" t="s">
        <v>31</v>
      </c>
      <c r="BD5" s="66" t="s">
        <v>32</v>
      </c>
      <c r="BE5" s="67" t="s">
        <v>33</v>
      </c>
      <c r="BF5" s="92" t="s">
        <v>38</v>
      </c>
      <c r="BG5" s="95" t="s">
        <v>38</v>
      </c>
      <c r="BH5" s="95"/>
      <c r="BI5" s="66" t="s">
        <v>30</v>
      </c>
      <c r="BJ5" s="66" t="s">
        <v>31</v>
      </c>
      <c r="BK5" s="66" t="s">
        <v>32</v>
      </c>
      <c r="BL5" s="67" t="s">
        <v>33</v>
      </c>
      <c r="BM5" s="66" t="s">
        <v>30</v>
      </c>
      <c r="BN5" s="66" t="s">
        <v>31</v>
      </c>
      <c r="BO5" s="66" t="s">
        <v>32</v>
      </c>
      <c r="BP5" s="67" t="s">
        <v>33</v>
      </c>
      <c r="BQ5" s="88" t="s">
        <v>39</v>
      </c>
      <c r="BR5" s="91" t="s">
        <v>39</v>
      </c>
      <c r="BS5" s="91"/>
      <c r="BT5" s="66" t="s">
        <v>30</v>
      </c>
      <c r="BU5" s="66" t="s">
        <v>31</v>
      </c>
      <c r="BV5" s="66" t="s">
        <v>32</v>
      </c>
      <c r="BW5" s="67" t="s">
        <v>33</v>
      </c>
      <c r="BX5" s="66" t="s">
        <v>30</v>
      </c>
      <c r="BY5" s="66" t="s">
        <v>31</v>
      </c>
      <c r="BZ5" s="66" t="s">
        <v>32</v>
      </c>
      <c r="CA5" s="67" t="s">
        <v>33</v>
      </c>
      <c r="CB5" s="92" t="s">
        <v>40</v>
      </c>
      <c r="CC5" s="95" t="s">
        <v>40</v>
      </c>
      <c r="CD5" s="95"/>
      <c r="CE5" s="66" t="s">
        <v>30</v>
      </c>
      <c r="CF5" s="66" t="s">
        <v>31</v>
      </c>
      <c r="CG5" s="66" t="s">
        <v>32</v>
      </c>
      <c r="CH5" s="67" t="s">
        <v>33</v>
      </c>
      <c r="CI5" s="66" t="s">
        <v>30</v>
      </c>
      <c r="CJ5" s="66" t="s">
        <v>31</v>
      </c>
      <c r="CK5" s="66" t="s">
        <v>32</v>
      </c>
      <c r="CL5" s="67" t="s">
        <v>33</v>
      </c>
      <c r="CM5" s="88" t="s">
        <v>41</v>
      </c>
      <c r="CN5" s="91" t="s">
        <v>41</v>
      </c>
      <c r="CO5" s="91"/>
      <c r="CP5" s="66" t="s">
        <v>30</v>
      </c>
      <c r="CQ5" s="66" t="s">
        <v>31</v>
      </c>
      <c r="CR5" s="66" t="s">
        <v>32</v>
      </c>
      <c r="CS5" s="67" t="s">
        <v>33</v>
      </c>
      <c r="CT5" s="66" t="s">
        <v>30</v>
      </c>
      <c r="CU5" s="66" t="s">
        <v>31</v>
      </c>
      <c r="CV5" s="66" t="s">
        <v>32</v>
      </c>
      <c r="CW5" s="67" t="s">
        <v>33</v>
      </c>
      <c r="CX5" s="92" t="s">
        <v>42</v>
      </c>
      <c r="CY5" s="95" t="s">
        <v>42</v>
      </c>
      <c r="CZ5" s="95"/>
      <c r="DA5" s="66" t="s">
        <v>30</v>
      </c>
      <c r="DB5" s="66" t="s">
        <v>31</v>
      </c>
      <c r="DC5" s="66" t="s">
        <v>32</v>
      </c>
      <c r="DD5" s="67" t="s">
        <v>33</v>
      </c>
      <c r="DE5" s="66" t="s">
        <v>30</v>
      </c>
      <c r="DF5" s="66" t="s">
        <v>31</v>
      </c>
      <c r="DG5" s="66" t="s">
        <v>32</v>
      </c>
      <c r="DH5" s="67" t="s">
        <v>33</v>
      </c>
      <c r="DI5" s="88" t="s">
        <v>43</v>
      </c>
      <c r="DJ5" s="91" t="s">
        <v>43</v>
      </c>
      <c r="DK5" s="91"/>
      <c r="DL5" s="66" t="s">
        <v>30</v>
      </c>
      <c r="DM5" s="66" t="s">
        <v>31</v>
      </c>
      <c r="DN5" s="66" t="s">
        <v>32</v>
      </c>
      <c r="DO5" s="67" t="s">
        <v>33</v>
      </c>
      <c r="DP5" s="66" t="s">
        <v>30</v>
      </c>
      <c r="DQ5" s="66" t="s">
        <v>31</v>
      </c>
      <c r="DR5" s="66" t="s">
        <v>32</v>
      </c>
      <c r="DS5" s="67" t="s">
        <v>33</v>
      </c>
      <c r="DT5" s="92" t="s">
        <v>44</v>
      </c>
      <c r="DU5" s="95" t="s">
        <v>44</v>
      </c>
      <c r="DV5" s="95"/>
      <c r="DW5" s="66" t="s">
        <v>30</v>
      </c>
      <c r="DX5" s="66" t="s">
        <v>31</v>
      </c>
      <c r="DY5" s="66" t="s">
        <v>32</v>
      </c>
      <c r="DZ5" s="67" t="s">
        <v>33</v>
      </c>
      <c r="EA5" s="66" t="s">
        <v>30</v>
      </c>
      <c r="EB5" s="66" t="s">
        <v>31</v>
      </c>
      <c r="EC5" s="66" t="s">
        <v>32</v>
      </c>
      <c r="ED5" s="67" t="s">
        <v>33</v>
      </c>
    </row>
    <row r="6" spans="1:134" x14ac:dyDescent="0.3">
      <c r="A6" s="22" t="s">
        <v>29</v>
      </c>
      <c r="B6" s="23"/>
      <c r="C6" s="102"/>
      <c r="D6" s="52">
        <v>1</v>
      </c>
      <c r="E6" s="25" t="s">
        <v>46</v>
      </c>
      <c r="F6" s="25" t="s">
        <v>197</v>
      </c>
      <c r="G6" s="25"/>
      <c r="H6" s="25"/>
      <c r="I6" s="53"/>
      <c r="J6" s="65"/>
      <c r="K6" s="25"/>
      <c r="L6" s="25"/>
      <c r="M6" s="53"/>
      <c r="N6" s="96"/>
      <c r="O6" s="24">
        <v>1</v>
      </c>
      <c r="P6" s="25" t="s">
        <v>46</v>
      </c>
      <c r="Q6" s="25"/>
      <c r="R6" s="25"/>
      <c r="S6" s="25"/>
      <c r="T6" s="53"/>
      <c r="U6" s="65"/>
      <c r="V6" s="25"/>
      <c r="W6" s="25"/>
      <c r="X6" s="53"/>
      <c r="Y6" s="89"/>
      <c r="Z6" s="24">
        <v>1</v>
      </c>
      <c r="AA6" s="25" t="s">
        <v>46</v>
      </c>
      <c r="AB6" s="25"/>
      <c r="AC6" s="25"/>
      <c r="AD6" s="25"/>
      <c r="AE6" s="26"/>
      <c r="AF6" s="25"/>
      <c r="AG6" s="25"/>
      <c r="AH6" s="25"/>
      <c r="AI6" s="26">
        <f>_xlfn.IFNA(VLOOKUP(AF6&amp;AG6,Data!$A:$H,8,FALSE),0)</f>
        <v>0</v>
      </c>
      <c r="AJ6" s="93"/>
      <c r="AK6" s="24">
        <v>1</v>
      </c>
      <c r="AL6" s="25" t="s">
        <v>46</v>
      </c>
      <c r="AM6" s="25"/>
      <c r="AN6" s="25"/>
      <c r="AO6" s="25"/>
      <c r="AP6" s="53"/>
      <c r="AQ6" s="65"/>
      <c r="AR6" s="25"/>
      <c r="AS6" s="25"/>
      <c r="AT6" s="53"/>
      <c r="AU6" s="89"/>
      <c r="AV6" s="24">
        <v>1</v>
      </c>
      <c r="AW6" s="25" t="s">
        <v>46</v>
      </c>
      <c r="AX6" s="25"/>
      <c r="AY6" s="25"/>
      <c r="AZ6" s="25"/>
      <c r="BA6" s="26"/>
      <c r="BB6" s="25"/>
      <c r="BC6" s="25"/>
      <c r="BD6" s="25"/>
      <c r="BE6" s="26"/>
      <c r="BF6" s="93"/>
      <c r="BG6" s="24">
        <v>1</v>
      </c>
      <c r="BH6" s="25" t="s">
        <v>46</v>
      </c>
      <c r="BI6" s="25"/>
      <c r="BJ6" s="25"/>
      <c r="BK6" s="25"/>
      <c r="BL6" s="53"/>
      <c r="BM6" s="65"/>
      <c r="BN6" s="25"/>
      <c r="BO6" s="25"/>
      <c r="BP6" s="53"/>
      <c r="BQ6" s="89"/>
      <c r="BR6" s="24">
        <v>1</v>
      </c>
      <c r="BS6" s="25" t="s">
        <v>46</v>
      </c>
      <c r="BT6" s="25"/>
      <c r="BU6" s="25"/>
      <c r="BV6" s="25"/>
      <c r="BW6" s="53"/>
      <c r="BX6" s="65"/>
      <c r="BY6" s="25"/>
      <c r="BZ6" s="25"/>
      <c r="CA6" s="53"/>
      <c r="CB6" s="93"/>
      <c r="CC6" s="24">
        <v>1</v>
      </c>
      <c r="CD6" s="25" t="s">
        <v>46</v>
      </c>
      <c r="CE6" s="25"/>
      <c r="CF6" s="25"/>
      <c r="CG6" s="25"/>
      <c r="CH6" s="53"/>
      <c r="CI6" s="65"/>
      <c r="CJ6" s="25"/>
      <c r="CK6" s="25"/>
      <c r="CL6" s="53"/>
      <c r="CM6" s="89"/>
      <c r="CN6" s="24">
        <v>1</v>
      </c>
      <c r="CO6" s="25" t="s">
        <v>46</v>
      </c>
      <c r="CP6" s="25"/>
      <c r="CQ6" s="25"/>
      <c r="CR6" s="25"/>
      <c r="CS6" s="53"/>
      <c r="CT6" s="65"/>
      <c r="CU6" s="25"/>
      <c r="CV6" s="25"/>
      <c r="CW6" s="53"/>
      <c r="CX6" s="93"/>
      <c r="CY6" s="24">
        <v>1</v>
      </c>
      <c r="CZ6" s="25" t="s">
        <v>46</v>
      </c>
      <c r="DA6" s="25"/>
      <c r="DB6" s="25"/>
      <c r="DC6" s="25"/>
      <c r="DD6" s="53"/>
      <c r="DE6" s="65"/>
      <c r="DF6" s="25"/>
      <c r="DG6" s="25"/>
      <c r="DH6" s="53"/>
      <c r="DI6" s="89"/>
      <c r="DJ6" s="24">
        <v>1</v>
      </c>
      <c r="DK6" s="25" t="s">
        <v>46</v>
      </c>
      <c r="DL6" s="25"/>
      <c r="DM6" s="25"/>
      <c r="DN6" s="25"/>
      <c r="DO6" s="53"/>
      <c r="DP6" s="65"/>
      <c r="DQ6" s="25"/>
      <c r="DR6" s="25"/>
      <c r="DS6" s="53"/>
      <c r="DT6" s="93"/>
      <c r="DU6" s="24">
        <v>1</v>
      </c>
      <c r="DV6" s="25" t="s">
        <v>46</v>
      </c>
      <c r="DW6" s="25"/>
      <c r="DX6" s="25"/>
      <c r="DY6" s="25"/>
      <c r="DZ6" s="53"/>
      <c r="EA6" s="65"/>
      <c r="EB6" s="25"/>
      <c r="EC6" s="25"/>
      <c r="ED6" s="53"/>
    </row>
    <row r="7" spans="1:134" x14ac:dyDescent="0.3">
      <c r="A7" s="2" t="s">
        <v>34</v>
      </c>
      <c r="B7" s="1"/>
      <c r="C7" s="102"/>
      <c r="D7" s="54"/>
      <c r="E7" s="41" t="s">
        <v>50</v>
      </c>
      <c r="F7" s="41"/>
      <c r="G7" s="41"/>
      <c r="H7" s="41"/>
      <c r="I7" s="55"/>
      <c r="J7" s="61"/>
      <c r="K7" s="41"/>
      <c r="L7" s="41"/>
      <c r="M7" s="55"/>
      <c r="N7" s="96"/>
      <c r="O7" s="45"/>
      <c r="P7" s="41" t="s">
        <v>50</v>
      </c>
      <c r="Q7" s="41"/>
      <c r="R7" s="41"/>
      <c r="S7" s="41"/>
      <c r="T7" s="55"/>
      <c r="U7" s="61"/>
      <c r="V7" s="41"/>
      <c r="W7" s="41"/>
      <c r="X7" s="55"/>
      <c r="Y7" s="89"/>
      <c r="Z7" s="45"/>
      <c r="AA7" s="41" t="s">
        <v>50</v>
      </c>
      <c r="AB7" s="41"/>
      <c r="AC7" s="41"/>
      <c r="AD7" s="41"/>
      <c r="AE7" s="17"/>
      <c r="AF7" s="41"/>
      <c r="AG7" s="41"/>
      <c r="AH7" s="41"/>
      <c r="AI7" s="17">
        <f>_xlfn.IFNA(VLOOKUP(AF7&amp;AG7,Data!$A:$H,8,FALSE),0)</f>
        <v>0</v>
      </c>
      <c r="AJ7" s="93"/>
      <c r="AK7" s="45"/>
      <c r="AL7" s="41" t="s">
        <v>50</v>
      </c>
      <c r="AM7" s="41"/>
      <c r="AN7" s="41"/>
      <c r="AO7" s="41"/>
      <c r="AP7" s="55"/>
      <c r="AQ7" s="61"/>
      <c r="AR7" s="41"/>
      <c r="AS7" s="41"/>
      <c r="AT7" s="55"/>
      <c r="AU7" s="89"/>
      <c r="AV7" s="45"/>
      <c r="AW7" s="41" t="s">
        <v>50</v>
      </c>
      <c r="AX7" s="41"/>
      <c r="AY7" s="41"/>
      <c r="AZ7" s="41"/>
      <c r="BA7" s="17"/>
      <c r="BB7" s="41"/>
      <c r="BC7" s="41"/>
      <c r="BD7" s="41"/>
      <c r="BE7" s="17"/>
      <c r="BF7" s="93"/>
      <c r="BG7" s="45"/>
      <c r="BH7" s="41" t="s">
        <v>50</v>
      </c>
      <c r="BI7" s="41"/>
      <c r="BJ7" s="41"/>
      <c r="BK7" s="41"/>
      <c r="BL7" s="55"/>
      <c r="BM7" s="61"/>
      <c r="BN7" s="41"/>
      <c r="BO7" s="41"/>
      <c r="BP7" s="55"/>
      <c r="BQ7" s="89"/>
      <c r="BR7" s="45"/>
      <c r="BS7" s="41" t="s">
        <v>50</v>
      </c>
      <c r="BT7" s="41"/>
      <c r="BU7" s="41"/>
      <c r="BV7" s="41"/>
      <c r="BW7" s="55"/>
      <c r="BX7" s="61"/>
      <c r="BY7" s="41"/>
      <c r="BZ7" s="41"/>
      <c r="CA7" s="55"/>
      <c r="CB7" s="93"/>
      <c r="CC7" s="45"/>
      <c r="CD7" s="41" t="s">
        <v>50</v>
      </c>
      <c r="CE7" s="41"/>
      <c r="CF7" s="41"/>
      <c r="CG7" s="41"/>
      <c r="CH7" s="55"/>
      <c r="CI7" s="61"/>
      <c r="CJ7" s="41"/>
      <c r="CK7" s="41"/>
      <c r="CL7" s="55"/>
      <c r="CM7" s="89"/>
      <c r="CN7" s="45"/>
      <c r="CO7" s="41" t="s">
        <v>50</v>
      </c>
      <c r="CP7" s="41"/>
      <c r="CQ7" s="41"/>
      <c r="CR7" s="41"/>
      <c r="CS7" s="55"/>
      <c r="CT7" s="61"/>
      <c r="CU7" s="41"/>
      <c r="CV7" s="41"/>
      <c r="CW7" s="55"/>
      <c r="CX7" s="93"/>
      <c r="CY7" s="45"/>
      <c r="CZ7" s="41" t="s">
        <v>50</v>
      </c>
      <c r="DA7" s="41"/>
      <c r="DB7" s="41"/>
      <c r="DC7" s="41"/>
      <c r="DD7" s="55"/>
      <c r="DE7" s="61"/>
      <c r="DF7" s="41"/>
      <c r="DG7" s="41"/>
      <c r="DH7" s="55"/>
      <c r="DI7" s="89"/>
      <c r="DJ7" s="45"/>
      <c r="DK7" s="41" t="s">
        <v>50</v>
      </c>
      <c r="DL7" s="41"/>
      <c r="DM7" s="41"/>
      <c r="DN7" s="41"/>
      <c r="DO7" s="55"/>
      <c r="DP7" s="61"/>
      <c r="DQ7" s="41"/>
      <c r="DR7" s="41"/>
      <c r="DS7" s="55"/>
      <c r="DT7" s="93"/>
      <c r="DU7" s="45"/>
      <c r="DV7" s="41" t="s">
        <v>50</v>
      </c>
      <c r="DW7" s="41"/>
      <c r="DX7" s="41"/>
      <c r="DY7" s="41"/>
      <c r="DZ7" s="55"/>
      <c r="EA7" s="61"/>
      <c r="EB7" s="41"/>
      <c r="EC7" s="41"/>
      <c r="ED7" s="55"/>
    </row>
    <row r="8" spans="1:134" x14ac:dyDescent="0.3">
      <c r="A8" s="2" t="s">
        <v>35</v>
      </c>
      <c r="B8" s="1"/>
      <c r="C8" s="102"/>
      <c r="D8" s="56">
        <v>2</v>
      </c>
      <c r="E8" s="42" t="s">
        <v>46</v>
      </c>
      <c r="F8" s="42"/>
      <c r="G8" s="42"/>
      <c r="H8" s="42"/>
      <c r="I8" s="55"/>
      <c r="J8" s="62"/>
      <c r="K8" s="42"/>
      <c r="L8" s="42"/>
      <c r="M8" s="55"/>
      <c r="N8" s="96"/>
      <c r="O8" s="46">
        <v>2</v>
      </c>
      <c r="P8" s="42" t="s">
        <v>46</v>
      </c>
      <c r="Q8" s="42"/>
      <c r="R8" s="42"/>
      <c r="S8" s="42"/>
      <c r="T8" s="55"/>
      <c r="U8" s="62"/>
      <c r="V8" s="42"/>
      <c r="W8" s="42"/>
      <c r="X8" s="55"/>
      <c r="Y8" s="89"/>
      <c r="Z8" s="46">
        <v>2</v>
      </c>
      <c r="AA8" s="42" t="s">
        <v>46</v>
      </c>
      <c r="AB8" s="42"/>
      <c r="AC8" s="42"/>
      <c r="AD8" s="47"/>
      <c r="AE8" s="17"/>
      <c r="AF8" s="42"/>
      <c r="AG8" s="42"/>
      <c r="AH8" s="42"/>
      <c r="AI8" s="17">
        <f>_xlfn.IFNA(VLOOKUP(AF8&amp;AG8,Data!$A:$H,8,FALSE),0)</f>
        <v>0</v>
      </c>
      <c r="AJ8" s="93"/>
      <c r="AK8" s="46">
        <v>2</v>
      </c>
      <c r="AL8" s="42" t="s">
        <v>46</v>
      </c>
      <c r="AM8" s="42"/>
      <c r="AN8" s="42"/>
      <c r="AO8" s="42"/>
      <c r="AP8" s="55"/>
      <c r="AQ8" s="62"/>
      <c r="AR8" s="42"/>
      <c r="AS8" s="42"/>
      <c r="AT8" s="55"/>
      <c r="AU8" s="89"/>
      <c r="AV8" s="46">
        <v>2</v>
      </c>
      <c r="AW8" s="42" t="s">
        <v>46</v>
      </c>
      <c r="AX8" s="42"/>
      <c r="AY8" s="42"/>
      <c r="AZ8" s="42"/>
      <c r="BA8" s="17"/>
      <c r="BB8" s="42"/>
      <c r="BC8" s="42"/>
      <c r="BD8" s="42"/>
      <c r="BE8" s="17"/>
      <c r="BF8" s="93"/>
      <c r="BG8" s="46">
        <v>2</v>
      </c>
      <c r="BH8" s="42" t="s">
        <v>46</v>
      </c>
      <c r="BI8" s="42"/>
      <c r="BJ8" s="42"/>
      <c r="BK8" s="42"/>
      <c r="BL8" s="55"/>
      <c r="BM8" s="62"/>
      <c r="BN8" s="42"/>
      <c r="BO8" s="42"/>
      <c r="BP8" s="55"/>
      <c r="BQ8" s="89"/>
      <c r="BR8" s="46">
        <v>2</v>
      </c>
      <c r="BS8" s="42" t="s">
        <v>46</v>
      </c>
      <c r="BT8" s="42"/>
      <c r="BU8" s="42"/>
      <c r="BV8" s="42"/>
      <c r="BW8" s="55"/>
      <c r="BX8" s="62"/>
      <c r="BY8" s="42"/>
      <c r="BZ8" s="42"/>
      <c r="CA8" s="55"/>
      <c r="CB8" s="93"/>
      <c r="CC8" s="46">
        <v>2</v>
      </c>
      <c r="CD8" s="42" t="s">
        <v>46</v>
      </c>
      <c r="CE8" s="42"/>
      <c r="CF8" s="42"/>
      <c r="CG8" s="42"/>
      <c r="CH8" s="55"/>
      <c r="CI8" s="62"/>
      <c r="CJ8" s="42"/>
      <c r="CK8" s="42"/>
      <c r="CL8" s="55"/>
      <c r="CM8" s="89"/>
      <c r="CN8" s="46">
        <v>2</v>
      </c>
      <c r="CO8" s="42" t="s">
        <v>46</v>
      </c>
      <c r="CP8" s="42"/>
      <c r="CQ8" s="42"/>
      <c r="CR8" s="42"/>
      <c r="CS8" s="55"/>
      <c r="CT8" s="62"/>
      <c r="CU8" s="42"/>
      <c r="CV8" s="42"/>
      <c r="CW8" s="55"/>
      <c r="CX8" s="93"/>
      <c r="CY8" s="46">
        <v>2</v>
      </c>
      <c r="CZ8" s="42" t="s">
        <v>46</v>
      </c>
      <c r="DA8" s="42"/>
      <c r="DB8" s="42"/>
      <c r="DC8" s="42"/>
      <c r="DD8" s="55"/>
      <c r="DE8" s="62"/>
      <c r="DF8" s="42"/>
      <c r="DG8" s="42"/>
      <c r="DH8" s="55"/>
      <c r="DI8" s="89"/>
      <c r="DJ8" s="46">
        <v>2</v>
      </c>
      <c r="DK8" s="42" t="s">
        <v>46</v>
      </c>
      <c r="DL8" s="42"/>
      <c r="DM8" s="42"/>
      <c r="DN8" s="42"/>
      <c r="DO8" s="55"/>
      <c r="DP8" s="62"/>
      <c r="DQ8" s="42"/>
      <c r="DR8" s="42"/>
      <c r="DS8" s="55"/>
      <c r="DT8" s="93"/>
      <c r="DU8" s="46">
        <v>2</v>
      </c>
      <c r="DV8" s="42" t="s">
        <v>46</v>
      </c>
      <c r="DW8" s="42"/>
      <c r="DX8" s="42"/>
      <c r="DY8" s="42"/>
      <c r="DZ8" s="55"/>
      <c r="EA8" s="62"/>
      <c r="EB8" s="42"/>
      <c r="EC8" s="42"/>
      <c r="ED8" s="55"/>
    </row>
    <row r="9" spans="1:134" x14ac:dyDescent="0.3">
      <c r="A9" s="2" t="s">
        <v>36</v>
      </c>
      <c r="B9" s="1"/>
      <c r="C9" s="102"/>
      <c r="D9" s="54"/>
      <c r="E9" s="41" t="s">
        <v>50</v>
      </c>
      <c r="F9" s="41"/>
      <c r="G9" s="41"/>
      <c r="H9" s="41"/>
      <c r="I9" s="55"/>
      <c r="J9" s="61"/>
      <c r="K9" s="41"/>
      <c r="L9" s="41"/>
      <c r="M9" s="55"/>
      <c r="N9" s="96"/>
      <c r="O9" s="45"/>
      <c r="P9" s="41" t="s">
        <v>50</v>
      </c>
      <c r="Q9" s="41"/>
      <c r="R9" s="41"/>
      <c r="S9" s="41"/>
      <c r="T9" s="55"/>
      <c r="U9" s="61"/>
      <c r="V9" s="41"/>
      <c r="W9" s="41"/>
      <c r="X9" s="55"/>
      <c r="Y9" s="89"/>
      <c r="Z9" s="45"/>
      <c r="AA9" s="41" t="s">
        <v>50</v>
      </c>
      <c r="AB9" s="41"/>
      <c r="AC9" s="41"/>
      <c r="AD9" s="41"/>
      <c r="AE9" s="17"/>
      <c r="AF9" s="41"/>
      <c r="AG9" s="41"/>
      <c r="AH9" s="41"/>
      <c r="AI9" s="17">
        <f>_xlfn.IFNA(VLOOKUP(AF9&amp;AG9,Data!$A:$H,8,FALSE),0)</f>
        <v>0</v>
      </c>
      <c r="AJ9" s="93"/>
      <c r="AK9" s="45"/>
      <c r="AL9" s="41" t="s">
        <v>50</v>
      </c>
      <c r="AM9" s="41"/>
      <c r="AN9" s="41"/>
      <c r="AO9" s="41"/>
      <c r="AP9" s="55"/>
      <c r="AQ9" s="61"/>
      <c r="AR9" s="41"/>
      <c r="AS9" s="41"/>
      <c r="AT9" s="55"/>
      <c r="AU9" s="89"/>
      <c r="AV9" s="45"/>
      <c r="AW9" s="41" t="s">
        <v>50</v>
      </c>
      <c r="AX9" s="41"/>
      <c r="AY9" s="41"/>
      <c r="AZ9" s="41"/>
      <c r="BA9" s="17"/>
      <c r="BB9" s="41"/>
      <c r="BC9" s="41"/>
      <c r="BD9" s="41"/>
      <c r="BE9" s="17"/>
      <c r="BF9" s="93"/>
      <c r="BG9" s="45"/>
      <c r="BH9" s="41" t="s">
        <v>50</v>
      </c>
      <c r="BI9" s="41"/>
      <c r="BJ9" s="41"/>
      <c r="BK9" s="41"/>
      <c r="BL9" s="55"/>
      <c r="BM9" s="61"/>
      <c r="BN9" s="41"/>
      <c r="BO9" s="41"/>
      <c r="BP9" s="55"/>
      <c r="BQ9" s="89"/>
      <c r="BR9" s="45"/>
      <c r="BS9" s="41" t="s">
        <v>50</v>
      </c>
      <c r="BT9" s="41"/>
      <c r="BU9" s="41"/>
      <c r="BV9" s="41"/>
      <c r="BW9" s="55"/>
      <c r="BX9" s="61"/>
      <c r="BY9" s="41"/>
      <c r="BZ9" s="41"/>
      <c r="CA9" s="55"/>
      <c r="CB9" s="93"/>
      <c r="CC9" s="45"/>
      <c r="CD9" s="41" t="s">
        <v>50</v>
      </c>
      <c r="CE9" s="41"/>
      <c r="CF9" s="41"/>
      <c r="CG9" s="41"/>
      <c r="CH9" s="55"/>
      <c r="CI9" s="61"/>
      <c r="CJ9" s="41"/>
      <c r="CK9" s="41"/>
      <c r="CL9" s="55"/>
      <c r="CM9" s="89"/>
      <c r="CN9" s="45"/>
      <c r="CO9" s="41" t="s">
        <v>50</v>
      </c>
      <c r="CP9" s="41"/>
      <c r="CQ9" s="41"/>
      <c r="CR9" s="41"/>
      <c r="CS9" s="55"/>
      <c r="CT9" s="61"/>
      <c r="CU9" s="41"/>
      <c r="CV9" s="41"/>
      <c r="CW9" s="55"/>
      <c r="CX9" s="93"/>
      <c r="CY9" s="45"/>
      <c r="CZ9" s="41" t="s">
        <v>50</v>
      </c>
      <c r="DA9" s="41"/>
      <c r="DB9" s="41"/>
      <c r="DC9" s="41"/>
      <c r="DD9" s="55"/>
      <c r="DE9" s="61"/>
      <c r="DF9" s="41"/>
      <c r="DG9" s="41"/>
      <c r="DH9" s="55"/>
      <c r="DI9" s="89"/>
      <c r="DJ9" s="45"/>
      <c r="DK9" s="41" t="s">
        <v>50</v>
      </c>
      <c r="DL9" s="41"/>
      <c r="DM9" s="41"/>
      <c r="DN9" s="41"/>
      <c r="DO9" s="55"/>
      <c r="DP9" s="61"/>
      <c r="DQ9" s="41"/>
      <c r="DR9" s="41"/>
      <c r="DS9" s="55"/>
      <c r="DT9" s="93"/>
      <c r="DU9" s="45"/>
      <c r="DV9" s="41" t="s">
        <v>50</v>
      </c>
      <c r="DW9" s="41"/>
      <c r="DX9" s="41"/>
      <c r="DY9" s="41"/>
      <c r="DZ9" s="55"/>
      <c r="EA9" s="61"/>
      <c r="EB9" s="41"/>
      <c r="EC9" s="41"/>
      <c r="ED9" s="55"/>
    </row>
    <row r="10" spans="1:134" x14ac:dyDescent="0.3">
      <c r="A10" s="2" t="s">
        <v>37</v>
      </c>
      <c r="B10" s="1"/>
      <c r="C10" s="102"/>
      <c r="D10" s="56">
        <v>3</v>
      </c>
      <c r="E10" s="42" t="s">
        <v>46</v>
      </c>
      <c r="F10" s="42"/>
      <c r="G10" s="42"/>
      <c r="H10" s="42"/>
      <c r="I10" s="55"/>
      <c r="J10" s="62"/>
      <c r="K10" s="42"/>
      <c r="L10" s="42"/>
      <c r="M10" s="55"/>
      <c r="N10" s="96"/>
      <c r="O10" s="46">
        <v>3</v>
      </c>
      <c r="P10" s="42" t="s">
        <v>46</v>
      </c>
      <c r="Q10" s="42"/>
      <c r="R10" s="42"/>
      <c r="S10" s="42"/>
      <c r="T10" s="55"/>
      <c r="U10" s="62"/>
      <c r="V10" s="42"/>
      <c r="W10" s="42"/>
      <c r="X10" s="55"/>
      <c r="Y10" s="89"/>
      <c r="Z10" s="46">
        <v>3</v>
      </c>
      <c r="AA10" s="42" t="s">
        <v>46</v>
      </c>
      <c r="AB10" s="42"/>
      <c r="AC10" s="42"/>
      <c r="AD10" s="42"/>
      <c r="AE10" s="17"/>
      <c r="AF10" s="42"/>
      <c r="AG10" s="42"/>
      <c r="AH10" s="42"/>
      <c r="AI10" s="17">
        <f>_xlfn.IFNA(VLOOKUP(AF10&amp;AG10,Data!$A:$H,8,FALSE),0)</f>
        <v>0</v>
      </c>
      <c r="AJ10" s="93"/>
      <c r="AK10" s="46">
        <v>3</v>
      </c>
      <c r="AL10" s="42" t="s">
        <v>46</v>
      </c>
      <c r="AM10" s="42"/>
      <c r="AN10" s="42"/>
      <c r="AO10" s="42"/>
      <c r="AP10" s="55"/>
      <c r="AQ10" s="62"/>
      <c r="AR10" s="42"/>
      <c r="AS10" s="42"/>
      <c r="AT10" s="55"/>
      <c r="AU10" s="89"/>
      <c r="AV10" s="46">
        <v>3</v>
      </c>
      <c r="AW10" s="42" t="s">
        <v>46</v>
      </c>
      <c r="AX10" s="42"/>
      <c r="AY10" s="42"/>
      <c r="AZ10" s="42"/>
      <c r="BA10" s="17"/>
      <c r="BB10" s="42"/>
      <c r="BC10" s="42"/>
      <c r="BD10" s="42"/>
      <c r="BE10" s="17"/>
      <c r="BF10" s="93"/>
      <c r="BG10" s="46">
        <v>3</v>
      </c>
      <c r="BH10" s="42" t="s">
        <v>46</v>
      </c>
      <c r="BI10" s="42"/>
      <c r="BJ10" s="42"/>
      <c r="BK10" s="42"/>
      <c r="BL10" s="55"/>
      <c r="BM10" s="62"/>
      <c r="BN10" s="42"/>
      <c r="BO10" s="42"/>
      <c r="BP10" s="55"/>
      <c r="BQ10" s="89"/>
      <c r="BR10" s="46">
        <v>3</v>
      </c>
      <c r="BS10" s="42" t="s">
        <v>46</v>
      </c>
      <c r="BT10" s="42"/>
      <c r="BU10" s="42"/>
      <c r="BV10" s="42"/>
      <c r="BW10" s="55"/>
      <c r="BX10" s="62"/>
      <c r="BY10" s="42"/>
      <c r="BZ10" s="42"/>
      <c r="CA10" s="55"/>
      <c r="CB10" s="93"/>
      <c r="CC10" s="46">
        <v>3</v>
      </c>
      <c r="CD10" s="42" t="s">
        <v>46</v>
      </c>
      <c r="CE10" s="42"/>
      <c r="CF10" s="42"/>
      <c r="CG10" s="42"/>
      <c r="CH10" s="55"/>
      <c r="CI10" s="62"/>
      <c r="CJ10" s="42"/>
      <c r="CK10" s="42"/>
      <c r="CL10" s="55"/>
      <c r="CM10" s="89"/>
      <c r="CN10" s="46">
        <v>3</v>
      </c>
      <c r="CO10" s="42" t="s">
        <v>46</v>
      </c>
      <c r="CP10" s="42"/>
      <c r="CQ10" s="42"/>
      <c r="CR10" s="42"/>
      <c r="CS10" s="55"/>
      <c r="CT10" s="62"/>
      <c r="CU10" s="42"/>
      <c r="CV10" s="42"/>
      <c r="CW10" s="55"/>
      <c r="CX10" s="93"/>
      <c r="CY10" s="46">
        <v>3</v>
      </c>
      <c r="CZ10" s="42" t="s">
        <v>46</v>
      </c>
      <c r="DA10" s="42"/>
      <c r="DB10" s="42"/>
      <c r="DC10" s="42"/>
      <c r="DD10" s="55"/>
      <c r="DE10" s="62"/>
      <c r="DF10" s="42"/>
      <c r="DG10" s="42"/>
      <c r="DH10" s="55"/>
      <c r="DI10" s="89"/>
      <c r="DJ10" s="46">
        <v>3</v>
      </c>
      <c r="DK10" s="42" t="s">
        <v>46</v>
      </c>
      <c r="DL10" s="42"/>
      <c r="DM10" s="42"/>
      <c r="DN10" s="42"/>
      <c r="DO10" s="55"/>
      <c r="DP10" s="62"/>
      <c r="DQ10" s="42"/>
      <c r="DR10" s="42"/>
      <c r="DS10" s="55"/>
      <c r="DT10" s="93"/>
      <c r="DU10" s="46">
        <v>3</v>
      </c>
      <c r="DV10" s="42" t="s">
        <v>46</v>
      </c>
      <c r="DW10" s="42"/>
      <c r="DX10" s="42"/>
      <c r="DY10" s="42"/>
      <c r="DZ10" s="55"/>
      <c r="EA10" s="62"/>
      <c r="EB10" s="42"/>
      <c r="EC10" s="42"/>
      <c r="ED10" s="55"/>
    </row>
    <row r="11" spans="1:134" x14ac:dyDescent="0.3">
      <c r="A11" s="2" t="s">
        <v>38</v>
      </c>
      <c r="B11" s="1"/>
      <c r="C11" s="102"/>
      <c r="D11" s="54"/>
      <c r="E11" s="41" t="s">
        <v>50</v>
      </c>
      <c r="F11" s="41"/>
      <c r="G11" s="41"/>
      <c r="H11" s="41"/>
      <c r="I11" s="55"/>
      <c r="J11" s="61"/>
      <c r="K11" s="41"/>
      <c r="L11" s="41"/>
      <c r="M11" s="55"/>
      <c r="N11" s="96"/>
      <c r="O11" s="45"/>
      <c r="P11" s="41" t="s">
        <v>50</v>
      </c>
      <c r="Q11" s="41"/>
      <c r="R11" s="41"/>
      <c r="S11" s="41"/>
      <c r="T11" s="55"/>
      <c r="U11" s="61"/>
      <c r="V11" s="41"/>
      <c r="W11" s="41"/>
      <c r="X11" s="55"/>
      <c r="Y11" s="89"/>
      <c r="Z11" s="45"/>
      <c r="AA11" s="41" t="s">
        <v>50</v>
      </c>
      <c r="AB11" s="41"/>
      <c r="AC11" s="41"/>
      <c r="AD11" s="41"/>
      <c r="AE11" s="17"/>
      <c r="AF11" s="41"/>
      <c r="AG11" s="41"/>
      <c r="AH11" s="41"/>
      <c r="AI11" s="17">
        <f>_xlfn.IFNA(VLOOKUP(AF11&amp;AG11,Data!$A:$H,8,FALSE),0)</f>
        <v>0</v>
      </c>
      <c r="AJ11" s="93"/>
      <c r="AK11" s="45"/>
      <c r="AL11" s="41" t="s">
        <v>50</v>
      </c>
      <c r="AM11" s="41"/>
      <c r="AN11" s="41"/>
      <c r="AO11" s="41"/>
      <c r="AP11" s="55"/>
      <c r="AQ11" s="61"/>
      <c r="AR11" s="41"/>
      <c r="AS11" s="41"/>
      <c r="AT11" s="55"/>
      <c r="AU11" s="89"/>
      <c r="AV11" s="45"/>
      <c r="AW11" s="41" t="s">
        <v>50</v>
      </c>
      <c r="AX11" s="41"/>
      <c r="AY11" s="41"/>
      <c r="AZ11" s="41"/>
      <c r="BA11" s="17"/>
      <c r="BB11" s="41"/>
      <c r="BC11" s="41"/>
      <c r="BD11" s="41"/>
      <c r="BE11" s="17"/>
      <c r="BF11" s="93"/>
      <c r="BG11" s="45"/>
      <c r="BH11" s="41" t="s">
        <v>50</v>
      </c>
      <c r="BI11" s="41"/>
      <c r="BJ11" s="41"/>
      <c r="BK11" s="41"/>
      <c r="BL11" s="55"/>
      <c r="BM11" s="61"/>
      <c r="BN11" s="41"/>
      <c r="BO11" s="41"/>
      <c r="BP11" s="55"/>
      <c r="BQ11" s="89"/>
      <c r="BR11" s="45"/>
      <c r="BS11" s="41" t="s">
        <v>50</v>
      </c>
      <c r="BT11" s="41"/>
      <c r="BU11" s="41"/>
      <c r="BV11" s="41"/>
      <c r="BW11" s="55"/>
      <c r="BX11" s="61"/>
      <c r="BY11" s="41"/>
      <c r="BZ11" s="41"/>
      <c r="CA11" s="55"/>
      <c r="CB11" s="93"/>
      <c r="CC11" s="45"/>
      <c r="CD11" s="41" t="s">
        <v>50</v>
      </c>
      <c r="CE11" s="41"/>
      <c r="CF11" s="41"/>
      <c r="CG11" s="41"/>
      <c r="CH11" s="55"/>
      <c r="CI11" s="61"/>
      <c r="CJ11" s="41"/>
      <c r="CK11" s="41"/>
      <c r="CL11" s="55"/>
      <c r="CM11" s="89"/>
      <c r="CN11" s="45"/>
      <c r="CO11" s="41" t="s">
        <v>50</v>
      </c>
      <c r="CP11" s="41"/>
      <c r="CQ11" s="41"/>
      <c r="CR11" s="41"/>
      <c r="CS11" s="55"/>
      <c r="CT11" s="61"/>
      <c r="CU11" s="41"/>
      <c r="CV11" s="41"/>
      <c r="CW11" s="55"/>
      <c r="CX11" s="93"/>
      <c r="CY11" s="45"/>
      <c r="CZ11" s="41" t="s">
        <v>50</v>
      </c>
      <c r="DA11" s="41"/>
      <c r="DB11" s="41"/>
      <c r="DC11" s="41"/>
      <c r="DD11" s="55"/>
      <c r="DE11" s="61"/>
      <c r="DF11" s="41"/>
      <c r="DG11" s="41"/>
      <c r="DH11" s="55"/>
      <c r="DI11" s="89"/>
      <c r="DJ11" s="45"/>
      <c r="DK11" s="41" t="s">
        <v>50</v>
      </c>
      <c r="DL11" s="41"/>
      <c r="DM11" s="41"/>
      <c r="DN11" s="41"/>
      <c r="DO11" s="55"/>
      <c r="DP11" s="61"/>
      <c r="DQ11" s="41"/>
      <c r="DR11" s="41"/>
      <c r="DS11" s="55"/>
      <c r="DT11" s="93"/>
      <c r="DU11" s="45"/>
      <c r="DV11" s="41" t="s">
        <v>50</v>
      </c>
      <c r="DW11" s="41"/>
      <c r="DX11" s="41"/>
      <c r="DY11" s="41"/>
      <c r="DZ11" s="55"/>
      <c r="EA11" s="61"/>
      <c r="EB11" s="41"/>
      <c r="EC11" s="41"/>
      <c r="ED11" s="55"/>
    </row>
    <row r="12" spans="1:134" x14ac:dyDescent="0.3">
      <c r="A12" s="2" t="s">
        <v>39</v>
      </c>
      <c r="B12" s="1"/>
      <c r="C12" s="102"/>
      <c r="D12" s="56">
        <v>4</v>
      </c>
      <c r="E12" s="42" t="s">
        <v>46</v>
      </c>
      <c r="F12" s="42"/>
      <c r="G12" s="42"/>
      <c r="H12" s="42"/>
      <c r="I12" s="55"/>
      <c r="J12" s="62"/>
      <c r="K12" s="42"/>
      <c r="L12" s="42"/>
      <c r="M12" s="55"/>
      <c r="N12" s="96"/>
      <c r="O12" s="46">
        <v>4</v>
      </c>
      <c r="P12" s="42" t="s">
        <v>46</v>
      </c>
      <c r="Q12" s="42"/>
      <c r="R12" s="42"/>
      <c r="S12" s="42"/>
      <c r="T12" s="55"/>
      <c r="U12" s="62"/>
      <c r="V12" s="42"/>
      <c r="W12" s="42"/>
      <c r="X12" s="55"/>
      <c r="Y12" s="89"/>
      <c r="Z12" s="46">
        <v>4</v>
      </c>
      <c r="AA12" s="42" t="s">
        <v>46</v>
      </c>
      <c r="AB12" s="42"/>
      <c r="AC12" s="42"/>
      <c r="AD12" s="42"/>
      <c r="AE12" s="17"/>
      <c r="AF12" s="42"/>
      <c r="AG12" s="42"/>
      <c r="AH12" s="42"/>
      <c r="AI12" s="17">
        <f>_xlfn.IFNA(VLOOKUP(AF12&amp;AG12,Data!$A:$H,8,FALSE),0)</f>
        <v>0</v>
      </c>
      <c r="AJ12" s="93"/>
      <c r="AK12" s="46">
        <v>4</v>
      </c>
      <c r="AL12" s="42" t="s">
        <v>46</v>
      </c>
      <c r="AM12" s="42"/>
      <c r="AN12" s="42"/>
      <c r="AO12" s="42"/>
      <c r="AP12" s="55"/>
      <c r="AQ12" s="62"/>
      <c r="AR12" s="42"/>
      <c r="AS12" s="42"/>
      <c r="AT12" s="55"/>
      <c r="AU12" s="89"/>
      <c r="AV12" s="46">
        <v>4</v>
      </c>
      <c r="AW12" s="42" t="s">
        <v>46</v>
      </c>
      <c r="AX12" s="42"/>
      <c r="AY12" s="42"/>
      <c r="AZ12" s="42"/>
      <c r="BA12" s="17"/>
      <c r="BB12" s="42"/>
      <c r="BC12" s="42"/>
      <c r="BD12" s="42"/>
      <c r="BE12" s="17"/>
      <c r="BF12" s="93"/>
      <c r="BG12" s="46">
        <v>4</v>
      </c>
      <c r="BH12" s="42" t="s">
        <v>46</v>
      </c>
      <c r="BI12" s="42"/>
      <c r="BJ12" s="42"/>
      <c r="BK12" s="42"/>
      <c r="BL12" s="55"/>
      <c r="BM12" s="62"/>
      <c r="BN12" s="42"/>
      <c r="BO12" s="42"/>
      <c r="BP12" s="55"/>
      <c r="BQ12" s="89"/>
      <c r="BR12" s="46">
        <v>4</v>
      </c>
      <c r="BS12" s="42" t="s">
        <v>46</v>
      </c>
      <c r="BT12" s="42"/>
      <c r="BU12" s="42"/>
      <c r="BV12" s="42"/>
      <c r="BW12" s="55"/>
      <c r="BX12" s="62"/>
      <c r="BY12" s="42"/>
      <c r="BZ12" s="42"/>
      <c r="CA12" s="55"/>
      <c r="CB12" s="93"/>
      <c r="CC12" s="46">
        <v>4</v>
      </c>
      <c r="CD12" s="42" t="s">
        <v>46</v>
      </c>
      <c r="CE12" s="42"/>
      <c r="CF12" s="42"/>
      <c r="CG12" s="42"/>
      <c r="CH12" s="55"/>
      <c r="CI12" s="62"/>
      <c r="CJ12" s="42"/>
      <c r="CK12" s="42"/>
      <c r="CL12" s="55"/>
      <c r="CM12" s="89"/>
      <c r="CN12" s="46">
        <v>4</v>
      </c>
      <c r="CO12" s="42" t="s">
        <v>46</v>
      </c>
      <c r="CP12" s="42"/>
      <c r="CQ12" s="42"/>
      <c r="CR12" s="42"/>
      <c r="CS12" s="55"/>
      <c r="CT12" s="62"/>
      <c r="CU12" s="42"/>
      <c r="CV12" s="42"/>
      <c r="CW12" s="55"/>
      <c r="CX12" s="93"/>
      <c r="CY12" s="46">
        <v>4</v>
      </c>
      <c r="CZ12" s="42" t="s">
        <v>46</v>
      </c>
      <c r="DA12" s="42"/>
      <c r="DB12" s="42"/>
      <c r="DC12" s="42"/>
      <c r="DD12" s="55"/>
      <c r="DE12" s="62"/>
      <c r="DF12" s="42"/>
      <c r="DG12" s="42"/>
      <c r="DH12" s="55"/>
      <c r="DI12" s="89"/>
      <c r="DJ12" s="46">
        <v>4</v>
      </c>
      <c r="DK12" s="42" t="s">
        <v>46</v>
      </c>
      <c r="DL12" s="42"/>
      <c r="DM12" s="42"/>
      <c r="DN12" s="42"/>
      <c r="DO12" s="55"/>
      <c r="DP12" s="62"/>
      <c r="DQ12" s="42"/>
      <c r="DR12" s="42"/>
      <c r="DS12" s="55"/>
      <c r="DT12" s="93"/>
      <c r="DU12" s="46">
        <v>4</v>
      </c>
      <c r="DV12" s="42" t="s">
        <v>46</v>
      </c>
      <c r="DW12" s="42"/>
      <c r="DX12" s="42"/>
      <c r="DY12" s="42"/>
      <c r="DZ12" s="55"/>
      <c r="EA12" s="62"/>
      <c r="EB12" s="42"/>
      <c r="EC12" s="42"/>
      <c r="ED12" s="55"/>
    </row>
    <row r="13" spans="1:134" x14ac:dyDescent="0.3">
      <c r="A13" s="2" t="s">
        <v>58</v>
      </c>
      <c r="B13" s="1"/>
      <c r="C13" s="102"/>
      <c r="D13" s="54"/>
      <c r="E13" s="41" t="s">
        <v>50</v>
      </c>
      <c r="F13" s="41"/>
      <c r="G13" s="41"/>
      <c r="H13" s="41"/>
      <c r="I13" s="55"/>
      <c r="J13" s="61"/>
      <c r="K13" s="41"/>
      <c r="L13" s="41"/>
      <c r="M13" s="55"/>
      <c r="N13" s="96"/>
      <c r="O13" s="45"/>
      <c r="P13" s="41" t="s">
        <v>50</v>
      </c>
      <c r="Q13" s="41"/>
      <c r="R13" s="41"/>
      <c r="S13" s="41"/>
      <c r="T13" s="55"/>
      <c r="U13" s="61"/>
      <c r="V13" s="41"/>
      <c r="W13" s="41"/>
      <c r="X13" s="55"/>
      <c r="Y13" s="89"/>
      <c r="Z13" s="45"/>
      <c r="AA13" s="41" t="s">
        <v>50</v>
      </c>
      <c r="AB13" s="41"/>
      <c r="AC13" s="41"/>
      <c r="AD13" s="41"/>
      <c r="AE13" s="17"/>
      <c r="AF13" s="41"/>
      <c r="AG13" s="41"/>
      <c r="AH13" s="41"/>
      <c r="AI13" s="17">
        <f>_xlfn.IFNA(VLOOKUP(AF13&amp;AG13,Data!$A:$H,8,FALSE),0)</f>
        <v>0</v>
      </c>
      <c r="AJ13" s="93"/>
      <c r="AK13" s="45"/>
      <c r="AL13" s="41" t="s">
        <v>50</v>
      </c>
      <c r="AM13" s="41"/>
      <c r="AN13" s="41"/>
      <c r="AO13" s="41"/>
      <c r="AP13" s="55"/>
      <c r="AQ13" s="61"/>
      <c r="AR13" s="41"/>
      <c r="AS13" s="41"/>
      <c r="AT13" s="55"/>
      <c r="AU13" s="89"/>
      <c r="AV13" s="45"/>
      <c r="AW13" s="41" t="s">
        <v>50</v>
      </c>
      <c r="AX13" s="41"/>
      <c r="AY13" s="41"/>
      <c r="AZ13" s="41"/>
      <c r="BA13" s="17"/>
      <c r="BB13" s="41"/>
      <c r="BC13" s="41"/>
      <c r="BD13" s="41"/>
      <c r="BE13" s="17"/>
      <c r="BF13" s="93"/>
      <c r="BG13" s="45"/>
      <c r="BH13" s="41" t="s">
        <v>50</v>
      </c>
      <c r="BI13" s="41"/>
      <c r="BJ13" s="41"/>
      <c r="BK13" s="41"/>
      <c r="BL13" s="55"/>
      <c r="BM13" s="61"/>
      <c r="BN13" s="41"/>
      <c r="BO13" s="41"/>
      <c r="BP13" s="55"/>
      <c r="BQ13" s="89"/>
      <c r="BR13" s="45"/>
      <c r="BS13" s="41" t="s">
        <v>50</v>
      </c>
      <c r="BT13" s="41"/>
      <c r="BU13" s="41"/>
      <c r="BV13" s="41"/>
      <c r="BW13" s="55"/>
      <c r="BX13" s="61"/>
      <c r="BY13" s="41"/>
      <c r="BZ13" s="41"/>
      <c r="CA13" s="55"/>
      <c r="CB13" s="93"/>
      <c r="CC13" s="45"/>
      <c r="CD13" s="41" t="s">
        <v>50</v>
      </c>
      <c r="CE13" s="41"/>
      <c r="CF13" s="41"/>
      <c r="CG13" s="41"/>
      <c r="CH13" s="55"/>
      <c r="CI13" s="61"/>
      <c r="CJ13" s="41"/>
      <c r="CK13" s="41"/>
      <c r="CL13" s="55"/>
      <c r="CM13" s="89"/>
      <c r="CN13" s="45"/>
      <c r="CO13" s="41" t="s">
        <v>50</v>
      </c>
      <c r="CP13" s="41"/>
      <c r="CQ13" s="41"/>
      <c r="CR13" s="41"/>
      <c r="CS13" s="55"/>
      <c r="CT13" s="61"/>
      <c r="CU13" s="41"/>
      <c r="CV13" s="41"/>
      <c r="CW13" s="55"/>
      <c r="CX13" s="93"/>
      <c r="CY13" s="45"/>
      <c r="CZ13" s="41" t="s">
        <v>50</v>
      </c>
      <c r="DA13" s="41"/>
      <c r="DB13" s="41"/>
      <c r="DC13" s="41"/>
      <c r="DD13" s="55"/>
      <c r="DE13" s="61"/>
      <c r="DF13" s="41"/>
      <c r="DG13" s="41"/>
      <c r="DH13" s="55"/>
      <c r="DI13" s="89"/>
      <c r="DJ13" s="45"/>
      <c r="DK13" s="41" t="s">
        <v>50</v>
      </c>
      <c r="DL13" s="41"/>
      <c r="DM13" s="41"/>
      <c r="DN13" s="41"/>
      <c r="DO13" s="55"/>
      <c r="DP13" s="61"/>
      <c r="DQ13" s="41"/>
      <c r="DR13" s="41"/>
      <c r="DS13" s="55"/>
      <c r="DT13" s="93"/>
      <c r="DU13" s="45"/>
      <c r="DV13" s="41" t="s">
        <v>50</v>
      </c>
      <c r="DW13" s="41"/>
      <c r="DX13" s="41"/>
      <c r="DY13" s="41"/>
      <c r="DZ13" s="55"/>
      <c r="EA13" s="61"/>
      <c r="EB13" s="41"/>
      <c r="EC13" s="41"/>
      <c r="ED13" s="55"/>
    </row>
    <row r="14" spans="1:134" x14ac:dyDescent="0.3">
      <c r="A14" s="2" t="s">
        <v>41</v>
      </c>
      <c r="B14" s="1"/>
      <c r="C14" s="102"/>
      <c r="D14" s="56">
        <v>5</v>
      </c>
      <c r="E14" s="42" t="s">
        <v>46</v>
      </c>
      <c r="F14" s="42"/>
      <c r="G14" s="42"/>
      <c r="H14" s="42"/>
      <c r="I14" s="55"/>
      <c r="J14" s="62"/>
      <c r="K14" s="42"/>
      <c r="L14" s="42"/>
      <c r="M14" s="55"/>
      <c r="N14" s="96"/>
      <c r="O14" s="46">
        <v>5</v>
      </c>
      <c r="P14" s="42" t="s">
        <v>46</v>
      </c>
      <c r="Q14" s="42"/>
      <c r="R14" s="42"/>
      <c r="S14" s="42"/>
      <c r="T14" s="55"/>
      <c r="U14" s="62"/>
      <c r="V14" s="42"/>
      <c r="W14" s="42"/>
      <c r="X14" s="55"/>
      <c r="Y14" s="89"/>
      <c r="Z14" s="46">
        <v>5</v>
      </c>
      <c r="AA14" s="42" t="s">
        <v>46</v>
      </c>
      <c r="AB14" s="42"/>
      <c r="AC14" s="42"/>
      <c r="AD14" s="42"/>
      <c r="AE14" s="17"/>
      <c r="AF14" s="42"/>
      <c r="AG14" s="42"/>
      <c r="AH14" s="42"/>
      <c r="AI14" s="17">
        <f>_xlfn.IFNA(VLOOKUP(AF14&amp;AG14,Data!$A:$H,8,FALSE),0)</f>
        <v>0</v>
      </c>
      <c r="AJ14" s="93"/>
      <c r="AK14" s="46">
        <v>5</v>
      </c>
      <c r="AL14" s="42" t="s">
        <v>46</v>
      </c>
      <c r="AM14" s="42"/>
      <c r="AN14" s="42"/>
      <c r="AO14" s="42"/>
      <c r="AP14" s="55"/>
      <c r="AQ14" s="62"/>
      <c r="AR14" s="42"/>
      <c r="AS14" s="42"/>
      <c r="AT14" s="55"/>
      <c r="AU14" s="89"/>
      <c r="AV14" s="46">
        <v>5</v>
      </c>
      <c r="AW14" s="42" t="s">
        <v>46</v>
      </c>
      <c r="AX14" s="42"/>
      <c r="AY14" s="42"/>
      <c r="AZ14" s="42"/>
      <c r="BA14" s="17"/>
      <c r="BB14" s="42"/>
      <c r="BC14" s="42"/>
      <c r="BD14" s="42"/>
      <c r="BE14" s="17"/>
      <c r="BF14" s="93"/>
      <c r="BG14" s="46">
        <v>5</v>
      </c>
      <c r="BH14" s="42" t="s">
        <v>46</v>
      </c>
      <c r="BI14" s="42"/>
      <c r="BJ14" s="42"/>
      <c r="BK14" s="42"/>
      <c r="BL14" s="55"/>
      <c r="BM14" s="62"/>
      <c r="BN14" s="42"/>
      <c r="BO14" s="42"/>
      <c r="BP14" s="55"/>
      <c r="BQ14" s="89"/>
      <c r="BR14" s="46">
        <v>5</v>
      </c>
      <c r="BS14" s="42" t="s">
        <v>46</v>
      </c>
      <c r="BT14" s="42"/>
      <c r="BU14" s="42"/>
      <c r="BV14" s="42"/>
      <c r="BW14" s="55"/>
      <c r="BX14" s="62"/>
      <c r="BY14" s="42"/>
      <c r="BZ14" s="42"/>
      <c r="CA14" s="55"/>
      <c r="CB14" s="93"/>
      <c r="CC14" s="46">
        <v>5</v>
      </c>
      <c r="CD14" s="42" t="s">
        <v>46</v>
      </c>
      <c r="CE14" s="42"/>
      <c r="CF14" s="42"/>
      <c r="CG14" s="42"/>
      <c r="CH14" s="55"/>
      <c r="CI14" s="62"/>
      <c r="CJ14" s="42"/>
      <c r="CK14" s="42"/>
      <c r="CL14" s="55"/>
      <c r="CM14" s="89"/>
      <c r="CN14" s="46">
        <v>5</v>
      </c>
      <c r="CO14" s="42" t="s">
        <v>46</v>
      </c>
      <c r="CP14" s="42"/>
      <c r="CQ14" s="42"/>
      <c r="CR14" s="42"/>
      <c r="CS14" s="55"/>
      <c r="CT14" s="62"/>
      <c r="CU14" s="42"/>
      <c r="CV14" s="42"/>
      <c r="CW14" s="55"/>
      <c r="CX14" s="93"/>
      <c r="CY14" s="46">
        <v>5</v>
      </c>
      <c r="CZ14" s="42" t="s">
        <v>46</v>
      </c>
      <c r="DA14" s="42"/>
      <c r="DB14" s="42"/>
      <c r="DC14" s="42"/>
      <c r="DD14" s="55"/>
      <c r="DE14" s="62"/>
      <c r="DF14" s="42"/>
      <c r="DG14" s="42"/>
      <c r="DH14" s="55"/>
      <c r="DI14" s="89"/>
      <c r="DJ14" s="46">
        <v>5</v>
      </c>
      <c r="DK14" s="42" t="s">
        <v>46</v>
      </c>
      <c r="DL14" s="42"/>
      <c r="DM14" s="42"/>
      <c r="DN14" s="42"/>
      <c r="DO14" s="55"/>
      <c r="DP14" s="62"/>
      <c r="DQ14" s="42"/>
      <c r="DR14" s="42"/>
      <c r="DS14" s="55"/>
      <c r="DT14" s="93"/>
      <c r="DU14" s="46">
        <v>5</v>
      </c>
      <c r="DV14" s="42" t="s">
        <v>46</v>
      </c>
      <c r="DW14" s="42"/>
      <c r="DX14" s="42"/>
      <c r="DY14" s="42"/>
      <c r="DZ14" s="55"/>
      <c r="EA14" s="62"/>
      <c r="EB14" s="42"/>
      <c r="EC14" s="42"/>
      <c r="ED14" s="55"/>
    </row>
    <row r="15" spans="1:134" x14ac:dyDescent="0.3">
      <c r="A15" s="2" t="s">
        <v>42</v>
      </c>
      <c r="B15" s="1"/>
      <c r="C15" s="102"/>
      <c r="D15" s="54"/>
      <c r="E15" s="41" t="s">
        <v>50</v>
      </c>
      <c r="F15" s="41"/>
      <c r="G15" s="41"/>
      <c r="H15" s="41"/>
      <c r="I15" s="55"/>
      <c r="J15" s="61"/>
      <c r="K15" s="41"/>
      <c r="L15" s="41"/>
      <c r="M15" s="55"/>
      <c r="N15" s="96"/>
      <c r="O15" s="45"/>
      <c r="P15" s="41" t="s">
        <v>50</v>
      </c>
      <c r="Q15" s="41"/>
      <c r="R15" s="41"/>
      <c r="S15" s="41"/>
      <c r="T15" s="55"/>
      <c r="U15" s="61"/>
      <c r="V15" s="41"/>
      <c r="W15" s="41"/>
      <c r="X15" s="55"/>
      <c r="Y15" s="89"/>
      <c r="Z15" s="45"/>
      <c r="AA15" s="41" t="s">
        <v>50</v>
      </c>
      <c r="AB15" s="41"/>
      <c r="AC15" s="41"/>
      <c r="AD15" s="41"/>
      <c r="AE15" s="17"/>
      <c r="AF15" s="41"/>
      <c r="AG15" s="41"/>
      <c r="AH15" s="41"/>
      <c r="AI15" s="17">
        <f>_xlfn.IFNA(VLOOKUP(AF15&amp;AG15,Data!$A:$H,8,FALSE),0)</f>
        <v>0</v>
      </c>
      <c r="AJ15" s="93"/>
      <c r="AK15" s="45"/>
      <c r="AL15" s="41" t="s">
        <v>50</v>
      </c>
      <c r="AM15" s="41"/>
      <c r="AN15" s="41"/>
      <c r="AO15" s="41"/>
      <c r="AP15" s="55"/>
      <c r="AQ15" s="61"/>
      <c r="AR15" s="41"/>
      <c r="AS15" s="41"/>
      <c r="AT15" s="55"/>
      <c r="AU15" s="89"/>
      <c r="AV15" s="45"/>
      <c r="AW15" s="41" t="s">
        <v>50</v>
      </c>
      <c r="AX15" s="41"/>
      <c r="AY15" s="41"/>
      <c r="AZ15" s="41"/>
      <c r="BA15" s="17"/>
      <c r="BB15" s="41"/>
      <c r="BC15" s="41"/>
      <c r="BD15" s="41"/>
      <c r="BE15" s="17"/>
      <c r="BF15" s="93"/>
      <c r="BG15" s="45"/>
      <c r="BH15" s="41" t="s">
        <v>50</v>
      </c>
      <c r="BI15" s="41"/>
      <c r="BJ15" s="41"/>
      <c r="BK15" s="41"/>
      <c r="BL15" s="55"/>
      <c r="BM15" s="61"/>
      <c r="BN15" s="41"/>
      <c r="BO15" s="41"/>
      <c r="BP15" s="55"/>
      <c r="BQ15" s="89"/>
      <c r="BR15" s="45"/>
      <c r="BS15" s="41" t="s">
        <v>50</v>
      </c>
      <c r="BT15" s="41"/>
      <c r="BU15" s="41"/>
      <c r="BV15" s="41"/>
      <c r="BW15" s="55"/>
      <c r="BX15" s="61"/>
      <c r="BY15" s="41"/>
      <c r="BZ15" s="41"/>
      <c r="CA15" s="55"/>
      <c r="CB15" s="93"/>
      <c r="CC15" s="45"/>
      <c r="CD15" s="41" t="s">
        <v>50</v>
      </c>
      <c r="CE15" s="41"/>
      <c r="CF15" s="41"/>
      <c r="CG15" s="41"/>
      <c r="CH15" s="55"/>
      <c r="CI15" s="61"/>
      <c r="CJ15" s="41"/>
      <c r="CK15" s="41"/>
      <c r="CL15" s="55"/>
      <c r="CM15" s="89"/>
      <c r="CN15" s="45"/>
      <c r="CO15" s="41" t="s">
        <v>50</v>
      </c>
      <c r="CP15" s="41"/>
      <c r="CQ15" s="41"/>
      <c r="CR15" s="41"/>
      <c r="CS15" s="55"/>
      <c r="CT15" s="61"/>
      <c r="CU15" s="41"/>
      <c r="CV15" s="41"/>
      <c r="CW15" s="55"/>
      <c r="CX15" s="93"/>
      <c r="CY15" s="45"/>
      <c r="CZ15" s="41" t="s">
        <v>50</v>
      </c>
      <c r="DA15" s="41"/>
      <c r="DB15" s="41"/>
      <c r="DC15" s="41"/>
      <c r="DD15" s="55"/>
      <c r="DE15" s="61"/>
      <c r="DF15" s="41"/>
      <c r="DG15" s="41"/>
      <c r="DH15" s="55"/>
      <c r="DI15" s="89"/>
      <c r="DJ15" s="45"/>
      <c r="DK15" s="41" t="s">
        <v>50</v>
      </c>
      <c r="DL15" s="41"/>
      <c r="DM15" s="41"/>
      <c r="DN15" s="41"/>
      <c r="DO15" s="55"/>
      <c r="DP15" s="61"/>
      <c r="DQ15" s="41"/>
      <c r="DR15" s="41"/>
      <c r="DS15" s="55"/>
      <c r="DT15" s="93"/>
      <c r="DU15" s="45"/>
      <c r="DV15" s="41" t="s">
        <v>50</v>
      </c>
      <c r="DW15" s="41"/>
      <c r="DX15" s="41"/>
      <c r="DY15" s="41"/>
      <c r="DZ15" s="55"/>
      <c r="EA15" s="61"/>
      <c r="EB15" s="41"/>
      <c r="EC15" s="41"/>
      <c r="ED15" s="55"/>
    </row>
    <row r="16" spans="1:134" x14ac:dyDescent="0.3">
      <c r="A16" s="2" t="s">
        <v>43</v>
      </c>
      <c r="B16" s="1"/>
      <c r="C16" s="102"/>
      <c r="D16" s="56">
        <v>6</v>
      </c>
      <c r="E16" s="42" t="s">
        <v>46</v>
      </c>
      <c r="F16" s="42"/>
      <c r="G16" s="42"/>
      <c r="H16" s="42"/>
      <c r="I16" s="55"/>
      <c r="J16" s="62"/>
      <c r="K16" s="42"/>
      <c r="L16" s="42"/>
      <c r="M16" s="55"/>
      <c r="N16" s="96"/>
      <c r="O16" s="46">
        <v>6</v>
      </c>
      <c r="P16" s="42" t="s">
        <v>46</v>
      </c>
      <c r="Q16" s="42"/>
      <c r="R16" s="42"/>
      <c r="S16" s="42"/>
      <c r="T16" s="55"/>
      <c r="U16" s="62"/>
      <c r="V16" s="42"/>
      <c r="W16" s="42"/>
      <c r="X16" s="55"/>
      <c r="Y16" s="89"/>
      <c r="Z16" s="46">
        <v>6</v>
      </c>
      <c r="AA16" s="42" t="s">
        <v>46</v>
      </c>
      <c r="AB16" s="42"/>
      <c r="AC16" s="42"/>
      <c r="AD16" s="42"/>
      <c r="AE16" s="17"/>
      <c r="AF16" s="42"/>
      <c r="AG16" s="42"/>
      <c r="AH16" s="42"/>
      <c r="AI16" s="17">
        <f>_xlfn.IFNA(VLOOKUP(AF16&amp;AG16,Data!$A:$H,8,FALSE),0)</f>
        <v>0</v>
      </c>
      <c r="AJ16" s="93"/>
      <c r="AK16" s="46">
        <v>6</v>
      </c>
      <c r="AL16" s="42" t="s">
        <v>46</v>
      </c>
      <c r="AM16" s="42"/>
      <c r="AN16" s="42"/>
      <c r="AO16" s="42"/>
      <c r="AP16" s="55"/>
      <c r="AQ16" s="62"/>
      <c r="AR16" s="42"/>
      <c r="AS16" s="42"/>
      <c r="AT16" s="55"/>
      <c r="AU16" s="89"/>
      <c r="AV16" s="46">
        <v>6</v>
      </c>
      <c r="AW16" s="42" t="s">
        <v>46</v>
      </c>
      <c r="AX16" s="42"/>
      <c r="AY16" s="42"/>
      <c r="AZ16" s="42"/>
      <c r="BA16" s="17"/>
      <c r="BB16" s="42"/>
      <c r="BC16" s="42"/>
      <c r="BD16" s="42"/>
      <c r="BE16" s="17"/>
      <c r="BF16" s="93"/>
      <c r="BG16" s="46">
        <v>6</v>
      </c>
      <c r="BH16" s="42" t="s">
        <v>46</v>
      </c>
      <c r="BI16" s="42"/>
      <c r="BJ16" s="42"/>
      <c r="BK16" s="42"/>
      <c r="BL16" s="55"/>
      <c r="BM16" s="62"/>
      <c r="BN16" s="42"/>
      <c r="BO16" s="42"/>
      <c r="BP16" s="55"/>
      <c r="BQ16" s="89"/>
      <c r="BR16" s="46">
        <v>6</v>
      </c>
      <c r="BS16" s="42" t="s">
        <v>46</v>
      </c>
      <c r="BT16" s="42"/>
      <c r="BU16" s="42"/>
      <c r="BV16" s="42"/>
      <c r="BW16" s="55"/>
      <c r="BX16" s="62"/>
      <c r="BY16" s="42"/>
      <c r="BZ16" s="42"/>
      <c r="CA16" s="55"/>
      <c r="CB16" s="93"/>
      <c r="CC16" s="46">
        <v>6</v>
      </c>
      <c r="CD16" s="42" t="s">
        <v>46</v>
      </c>
      <c r="CE16" s="42"/>
      <c r="CF16" s="42"/>
      <c r="CG16" s="42"/>
      <c r="CH16" s="55"/>
      <c r="CI16" s="62"/>
      <c r="CJ16" s="42"/>
      <c r="CK16" s="42"/>
      <c r="CL16" s="55"/>
      <c r="CM16" s="89"/>
      <c r="CN16" s="46">
        <v>6</v>
      </c>
      <c r="CO16" s="42" t="s">
        <v>46</v>
      </c>
      <c r="CP16" s="42"/>
      <c r="CQ16" s="42"/>
      <c r="CR16" s="42"/>
      <c r="CS16" s="55"/>
      <c r="CT16" s="62"/>
      <c r="CU16" s="42"/>
      <c r="CV16" s="42"/>
      <c r="CW16" s="55"/>
      <c r="CX16" s="93"/>
      <c r="CY16" s="46">
        <v>6</v>
      </c>
      <c r="CZ16" s="42" t="s">
        <v>46</v>
      </c>
      <c r="DA16" s="42"/>
      <c r="DB16" s="42"/>
      <c r="DC16" s="42"/>
      <c r="DD16" s="55"/>
      <c r="DE16" s="62"/>
      <c r="DF16" s="42"/>
      <c r="DG16" s="42"/>
      <c r="DH16" s="55"/>
      <c r="DI16" s="89"/>
      <c r="DJ16" s="46">
        <v>6</v>
      </c>
      <c r="DK16" s="42" t="s">
        <v>46</v>
      </c>
      <c r="DL16" s="42"/>
      <c r="DM16" s="42"/>
      <c r="DN16" s="42"/>
      <c r="DO16" s="55"/>
      <c r="DP16" s="62"/>
      <c r="DQ16" s="42"/>
      <c r="DR16" s="42"/>
      <c r="DS16" s="55"/>
      <c r="DT16" s="93"/>
      <c r="DU16" s="46">
        <v>6</v>
      </c>
      <c r="DV16" s="42" t="s">
        <v>46</v>
      </c>
      <c r="DW16" s="42"/>
      <c r="DX16" s="42"/>
      <c r="DY16" s="42"/>
      <c r="DZ16" s="55"/>
      <c r="EA16" s="62"/>
      <c r="EB16" s="42"/>
      <c r="EC16" s="42"/>
      <c r="ED16" s="55"/>
    </row>
    <row r="17" spans="1:134" x14ac:dyDescent="0.3">
      <c r="A17" s="2" t="s">
        <v>62</v>
      </c>
      <c r="B17" s="1"/>
      <c r="C17" s="102"/>
      <c r="D17" s="54"/>
      <c r="E17" s="41" t="s">
        <v>50</v>
      </c>
      <c r="F17" s="41"/>
      <c r="G17" s="41"/>
      <c r="H17" s="41"/>
      <c r="I17" s="55"/>
      <c r="J17" s="61"/>
      <c r="K17" s="41"/>
      <c r="L17" s="41"/>
      <c r="M17" s="55"/>
      <c r="N17" s="96"/>
      <c r="O17" s="45"/>
      <c r="P17" s="41" t="s">
        <v>50</v>
      </c>
      <c r="Q17" s="41"/>
      <c r="R17" s="41"/>
      <c r="S17" s="41"/>
      <c r="T17" s="55"/>
      <c r="U17" s="61"/>
      <c r="V17" s="41"/>
      <c r="W17" s="41"/>
      <c r="X17" s="55"/>
      <c r="Y17" s="89"/>
      <c r="Z17" s="45"/>
      <c r="AA17" s="41" t="s">
        <v>50</v>
      </c>
      <c r="AB17" s="41"/>
      <c r="AC17" s="41"/>
      <c r="AD17" s="41"/>
      <c r="AE17" s="17"/>
      <c r="AF17" s="41"/>
      <c r="AG17" s="41"/>
      <c r="AH17" s="41"/>
      <c r="AI17" s="17">
        <f>_xlfn.IFNA(VLOOKUP(AF17&amp;AG17,Data!$A:$H,8,FALSE),0)</f>
        <v>0</v>
      </c>
      <c r="AJ17" s="93"/>
      <c r="AK17" s="45"/>
      <c r="AL17" s="41" t="s">
        <v>50</v>
      </c>
      <c r="AM17" s="41"/>
      <c r="AN17" s="41"/>
      <c r="AO17" s="41"/>
      <c r="AP17" s="55"/>
      <c r="AQ17" s="61"/>
      <c r="AR17" s="41"/>
      <c r="AS17" s="41"/>
      <c r="AT17" s="55"/>
      <c r="AU17" s="89"/>
      <c r="AV17" s="45"/>
      <c r="AW17" s="41" t="s">
        <v>50</v>
      </c>
      <c r="AX17" s="41"/>
      <c r="AY17" s="41"/>
      <c r="AZ17" s="41"/>
      <c r="BA17" s="17"/>
      <c r="BB17" s="41"/>
      <c r="BC17" s="41"/>
      <c r="BD17" s="41"/>
      <c r="BE17" s="17"/>
      <c r="BF17" s="93"/>
      <c r="BG17" s="45"/>
      <c r="BH17" s="41" t="s">
        <v>50</v>
      </c>
      <c r="BI17" s="41"/>
      <c r="BJ17" s="41"/>
      <c r="BK17" s="41"/>
      <c r="BL17" s="55"/>
      <c r="BM17" s="61"/>
      <c r="BN17" s="41"/>
      <c r="BO17" s="41"/>
      <c r="BP17" s="55"/>
      <c r="BQ17" s="89"/>
      <c r="BR17" s="45"/>
      <c r="BS17" s="41" t="s">
        <v>50</v>
      </c>
      <c r="BT17" s="41"/>
      <c r="BU17" s="41"/>
      <c r="BV17" s="41"/>
      <c r="BW17" s="55"/>
      <c r="BX17" s="61"/>
      <c r="BY17" s="41"/>
      <c r="BZ17" s="41"/>
      <c r="CA17" s="55"/>
      <c r="CB17" s="93"/>
      <c r="CC17" s="45"/>
      <c r="CD17" s="41" t="s">
        <v>50</v>
      </c>
      <c r="CE17" s="41"/>
      <c r="CF17" s="41"/>
      <c r="CG17" s="41"/>
      <c r="CH17" s="55"/>
      <c r="CI17" s="61"/>
      <c r="CJ17" s="41"/>
      <c r="CK17" s="41"/>
      <c r="CL17" s="55"/>
      <c r="CM17" s="89"/>
      <c r="CN17" s="45"/>
      <c r="CO17" s="41" t="s">
        <v>50</v>
      </c>
      <c r="CP17" s="41"/>
      <c r="CQ17" s="41"/>
      <c r="CR17" s="41"/>
      <c r="CS17" s="55"/>
      <c r="CT17" s="61"/>
      <c r="CU17" s="41"/>
      <c r="CV17" s="41"/>
      <c r="CW17" s="55"/>
      <c r="CX17" s="93"/>
      <c r="CY17" s="45"/>
      <c r="CZ17" s="41" t="s">
        <v>50</v>
      </c>
      <c r="DA17" s="41"/>
      <c r="DB17" s="41"/>
      <c r="DC17" s="41"/>
      <c r="DD17" s="55"/>
      <c r="DE17" s="61"/>
      <c r="DF17" s="41"/>
      <c r="DG17" s="41"/>
      <c r="DH17" s="55"/>
      <c r="DI17" s="89"/>
      <c r="DJ17" s="45"/>
      <c r="DK17" s="41" t="s">
        <v>50</v>
      </c>
      <c r="DL17" s="41"/>
      <c r="DM17" s="41"/>
      <c r="DN17" s="41"/>
      <c r="DO17" s="55"/>
      <c r="DP17" s="61"/>
      <c r="DQ17" s="41"/>
      <c r="DR17" s="41"/>
      <c r="DS17" s="55"/>
      <c r="DT17" s="93"/>
      <c r="DU17" s="45"/>
      <c r="DV17" s="41" t="s">
        <v>50</v>
      </c>
      <c r="DW17" s="41"/>
      <c r="DX17" s="41"/>
      <c r="DY17" s="41"/>
      <c r="DZ17" s="55"/>
      <c r="EA17" s="61"/>
      <c r="EB17" s="41"/>
      <c r="EC17" s="41"/>
      <c r="ED17" s="55"/>
    </row>
    <row r="18" spans="1:134" x14ac:dyDescent="0.3">
      <c r="C18" s="102"/>
      <c r="D18" s="56">
        <v>7</v>
      </c>
      <c r="E18" s="42" t="s">
        <v>46</v>
      </c>
      <c r="F18" s="42"/>
      <c r="G18" s="42"/>
      <c r="H18" s="42"/>
      <c r="I18" s="55"/>
      <c r="J18" s="62"/>
      <c r="K18" s="42"/>
      <c r="L18" s="42"/>
      <c r="M18" s="55"/>
      <c r="N18" s="96"/>
      <c r="O18" s="46">
        <v>7</v>
      </c>
      <c r="P18" s="42" t="s">
        <v>46</v>
      </c>
      <c r="Q18" s="42"/>
      <c r="R18" s="42"/>
      <c r="S18" s="42"/>
      <c r="T18" s="55"/>
      <c r="U18" s="62"/>
      <c r="V18" s="42"/>
      <c r="W18" s="42"/>
      <c r="X18" s="55"/>
      <c r="Y18" s="89"/>
      <c r="Z18" s="46">
        <v>7</v>
      </c>
      <c r="AA18" s="42" t="s">
        <v>46</v>
      </c>
      <c r="AB18" s="42"/>
      <c r="AC18" s="42"/>
      <c r="AD18" s="42"/>
      <c r="AE18" s="17"/>
      <c r="AF18" s="42"/>
      <c r="AG18" s="42"/>
      <c r="AH18" s="42"/>
      <c r="AI18" s="17">
        <f>_xlfn.IFNA(VLOOKUP(AF18&amp;AG18,Data!$A:$H,8,FALSE),0)</f>
        <v>0</v>
      </c>
      <c r="AJ18" s="93"/>
      <c r="AK18" s="46">
        <v>7</v>
      </c>
      <c r="AL18" s="42" t="s">
        <v>46</v>
      </c>
      <c r="AM18" s="42"/>
      <c r="AN18" s="42"/>
      <c r="AO18" s="42"/>
      <c r="AP18" s="55"/>
      <c r="AQ18" s="62"/>
      <c r="AR18" s="42"/>
      <c r="AS18" s="42"/>
      <c r="AT18" s="55"/>
      <c r="AU18" s="89"/>
      <c r="AV18" s="46">
        <v>7</v>
      </c>
      <c r="AW18" s="42" t="s">
        <v>46</v>
      </c>
      <c r="AX18" s="42"/>
      <c r="AY18" s="42"/>
      <c r="AZ18" s="42"/>
      <c r="BA18" s="17"/>
      <c r="BB18" s="42"/>
      <c r="BC18" s="42"/>
      <c r="BD18" s="42"/>
      <c r="BE18" s="17"/>
      <c r="BF18" s="93"/>
      <c r="BG18" s="46">
        <v>7</v>
      </c>
      <c r="BH18" s="42" t="s">
        <v>46</v>
      </c>
      <c r="BI18" s="42"/>
      <c r="BJ18" s="42"/>
      <c r="BK18" s="42"/>
      <c r="BL18" s="55"/>
      <c r="BM18" s="62"/>
      <c r="BN18" s="42"/>
      <c r="BO18" s="42"/>
      <c r="BP18" s="55"/>
      <c r="BQ18" s="89"/>
      <c r="BR18" s="46">
        <v>7</v>
      </c>
      <c r="BS18" s="42" t="s">
        <v>46</v>
      </c>
      <c r="BT18" s="42"/>
      <c r="BU18" s="42"/>
      <c r="BV18" s="42"/>
      <c r="BW18" s="55"/>
      <c r="BX18" s="62"/>
      <c r="BY18" s="42"/>
      <c r="BZ18" s="42"/>
      <c r="CA18" s="55"/>
      <c r="CB18" s="93"/>
      <c r="CC18" s="46">
        <v>7</v>
      </c>
      <c r="CD18" s="42" t="s">
        <v>46</v>
      </c>
      <c r="CE18" s="42"/>
      <c r="CF18" s="42"/>
      <c r="CG18" s="42"/>
      <c r="CH18" s="55"/>
      <c r="CI18" s="62"/>
      <c r="CJ18" s="42"/>
      <c r="CK18" s="42"/>
      <c r="CL18" s="55"/>
      <c r="CM18" s="89"/>
      <c r="CN18" s="46">
        <v>7</v>
      </c>
      <c r="CO18" s="42" t="s">
        <v>46</v>
      </c>
      <c r="CP18" s="42"/>
      <c r="CQ18" s="42"/>
      <c r="CR18" s="42"/>
      <c r="CS18" s="55"/>
      <c r="CT18" s="62"/>
      <c r="CU18" s="42"/>
      <c r="CV18" s="42"/>
      <c r="CW18" s="55"/>
      <c r="CX18" s="93"/>
      <c r="CY18" s="46">
        <v>7</v>
      </c>
      <c r="CZ18" s="42" t="s">
        <v>46</v>
      </c>
      <c r="DA18" s="42"/>
      <c r="DB18" s="42"/>
      <c r="DC18" s="42"/>
      <c r="DD18" s="55"/>
      <c r="DE18" s="62"/>
      <c r="DF18" s="42"/>
      <c r="DG18" s="42"/>
      <c r="DH18" s="55"/>
      <c r="DI18" s="89"/>
      <c r="DJ18" s="46">
        <v>7</v>
      </c>
      <c r="DK18" s="42" t="s">
        <v>46</v>
      </c>
      <c r="DL18" s="42"/>
      <c r="DM18" s="42"/>
      <c r="DN18" s="42"/>
      <c r="DO18" s="55"/>
      <c r="DP18" s="62"/>
      <c r="DQ18" s="42"/>
      <c r="DR18" s="42"/>
      <c r="DS18" s="55"/>
      <c r="DT18" s="93"/>
      <c r="DU18" s="46">
        <v>7</v>
      </c>
      <c r="DV18" s="42" t="s">
        <v>46</v>
      </c>
      <c r="DW18" s="42"/>
      <c r="DX18" s="42"/>
      <c r="DY18" s="42"/>
      <c r="DZ18" s="55"/>
      <c r="EA18" s="62"/>
      <c r="EB18" s="42"/>
      <c r="EC18" s="42"/>
      <c r="ED18" s="55"/>
    </row>
    <row r="19" spans="1:134" x14ac:dyDescent="0.3">
      <c r="C19" s="102"/>
      <c r="D19" s="54"/>
      <c r="E19" s="41" t="s">
        <v>50</v>
      </c>
      <c r="F19" s="41"/>
      <c r="G19" s="41"/>
      <c r="H19" s="41"/>
      <c r="I19" s="55"/>
      <c r="J19" s="61"/>
      <c r="K19" s="41"/>
      <c r="L19" s="41"/>
      <c r="M19" s="55"/>
      <c r="N19" s="96"/>
      <c r="O19" s="45"/>
      <c r="P19" s="41" t="s">
        <v>50</v>
      </c>
      <c r="Q19" s="41"/>
      <c r="R19" s="41"/>
      <c r="S19" s="41"/>
      <c r="T19" s="55"/>
      <c r="U19" s="61"/>
      <c r="V19" s="41"/>
      <c r="W19" s="41"/>
      <c r="X19" s="55"/>
      <c r="Y19" s="89"/>
      <c r="Z19" s="45"/>
      <c r="AA19" s="41" t="s">
        <v>50</v>
      </c>
      <c r="AB19" s="41"/>
      <c r="AC19" s="41"/>
      <c r="AD19" s="41"/>
      <c r="AE19" s="17"/>
      <c r="AF19" s="41"/>
      <c r="AG19" s="41"/>
      <c r="AH19" s="41"/>
      <c r="AI19" s="17">
        <f>_xlfn.IFNA(VLOOKUP(AF19&amp;AG19,Data!$A:$H,8,FALSE),0)</f>
        <v>0</v>
      </c>
      <c r="AJ19" s="93"/>
      <c r="AK19" s="45"/>
      <c r="AL19" s="41" t="s">
        <v>50</v>
      </c>
      <c r="AM19" s="41"/>
      <c r="AN19" s="41"/>
      <c r="AO19" s="41"/>
      <c r="AP19" s="55"/>
      <c r="AQ19" s="61"/>
      <c r="AR19" s="41"/>
      <c r="AS19" s="41"/>
      <c r="AT19" s="55"/>
      <c r="AU19" s="89"/>
      <c r="AV19" s="45"/>
      <c r="AW19" s="41" t="s">
        <v>50</v>
      </c>
      <c r="AX19" s="41"/>
      <c r="AY19" s="41"/>
      <c r="AZ19" s="41"/>
      <c r="BA19" s="17"/>
      <c r="BB19" s="41"/>
      <c r="BC19" s="41"/>
      <c r="BD19" s="41"/>
      <c r="BE19" s="17"/>
      <c r="BF19" s="93"/>
      <c r="BG19" s="45"/>
      <c r="BH19" s="41" t="s">
        <v>50</v>
      </c>
      <c r="BI19" s="41"/>
      <c r="BJ19" s="41"/>
      <c r="BK19" s="41"/>
      <c r="BL19" s="55"/>
      <c r="BM19" s="61"/>
      <c r="BN19" s="41"/>
      <c r="BO19" s="41"/>
      <c r="BP19" s="55"/>
      <c r="BQ19" s="89"/>
      <c r="BR19" s="45"/>
      <c r="BS19" s="41" t="s">
        <v>50</v>
      </c>
      <c r="BT19" s="41"/>
      <c r="BU19" s="41"/>
      <c r="BV19" s="41"/>
      <c r="BW19" s="55"/>
      <c r="BX19" s="61"/>
      <c r="BY19" s="41"/>
      <c r="BZ19" s="41"/>
      <c r="CA19" s="55"/>
      <c r="CB19" s="93"/>
      <c r="CC19" s="45"/>
      <c r="CD19" s="41" t="s">
        <v>50</v>
      </c>
      <c r="CE19" s="41"/>
      <c r="CF19" s="41"/>
      <c r="CG19" s="41"/>
      <c r="CH19" s="55"/>
      <c r="CI19" s="61"/>
      <c r="CJ19" s="41"/>
      <c r="CK19" s="41"/>
      <c r="CL19" s="55"/>
      <c r="CM19" s="89"/>
      <c r="CN19" s="45"/>
      <c r="CO19" s="41" t="s">
        <v>50</v>
      </c>
      <c r="CP19" s="41"/>
      <c r="CQ19" s="41"/>
      <c r="CR19" s="41"/>
      <c r="CS19" s="55"/>
      <c r="CT19" s="61"/>
      <c r="CU19" s="41"/>
      <c r="CV19" s="41"/>
      <c r="CW19" s="55"/>
      <c r="CX19" s="93"/>
      <c r="CY19" s="45"/>
      <c r="CZ19" s="41" t="s">
        <v>50</v>
      </c>
      <c r="DA19" s="41"/>
      <c r="DB19" s="41"/>
      <c r="DC19" s="41"/>
      <c r="DD19" s="55"/>
      <c r="DE19" s="61"/>
      <c r="DF19" s="41"/>
      <c r="DG19" s="41"/>
      <c r="DH19" s="55"/>
      <c r="DI19" s="89"/>
      <c r="DJ19" s="45"/>
      <c r="DK19" s="41" t="s">
        <v>50</v>
      </c>
      <c r="DL19" s="41"/>
      <c r="DM19" s="41"/>
      <c r="DN19" s="41"/>
      <c r="DO19" s="55"/>
      <c r="DP19" s="61"/>
      <c r="DQ19" s="41"/>
      <c r="DR19" s="41"/>
      <c r="DS19" s="55"/>
      <c r="DT19" s="93"/>
      <c r="DU19" s="45"/>
      <c r="DV19" s="41" t="s">
        <v>50</v>
      </c>
      <c r="DW19" s="41"/>
      <c r="DX19" s="41"/>
      <c r="DY19" s="41"/>
      <c r="DZ19" s="55"/>
      <c r="EA19" s="61"/>
      <c r="EB19" s="41"/>
      <c r="EC19" s="41"/>
      <c r="ED19" s="55"/>
    </row>
    <row r="20" spans="1:134" x14ac:dyDescent="0.3">
      <c r="C20" s="102"/>
      <c r="D20" s="56">
        <v>8</v>
      </c>
      <c r="E20" s="42" t="s">
        <v>46</v>
      </c>
      <c r="F20" s="42"/>
      <c r="G20" s="42"/>
      <c r="H20" s="42"/>
      <c r="I20" s="55"/>
      <c r="J20" s="62"/>
      <c r="K20" s="42"/>
      <c r="L20" s="42"/>
      <c r="M20" s="55"/>
      <c r="N20" s="96"/>
      <c r="O20" s="46">
        <v>8</v>
      </c>
      <c r="P20" s="42" t="s">
        <v>46</v>
      </c>
      <c r="Q20" s="42"/>
      <c r="R20" s="42"/>
      <c r="S20" s="42"/>
      <c r="T20" s="55"/>
      <c r="U20" s="62"/>
      <c r="V20" s="42"/>
      <c r="W20" s="42"/>
      <c r="X20" s="55"/>
      <c r="Y20" s="89"/>
      <c r="Z20" s="46">
        <v>8</v>
      </c>
      <c r="AA20" s="42" t="s">
        <v>46</v>
      </c>
      <c r="AB20" s="42"/>
      <c r="AC20" s="42"/>
      <c r="AD20" s="42"/>
      <c r="AE20" s="17"/>
      <c r="AF20" s="42"/>
      <c r="AG20" s="42"/>
      <c r="AH20" s="42"/>
      <c r="AI20" s="17">
        <f>_xlfn.IFNA(VLOOKUP(AF20&amp;AG20,Data!$A:$H,8,FALSE),0)</f>
        <v>0</v>
      </c>
      <c r="AJ20" s="93"/>
      <c r="AK20" s="46">
        <v>8</v>
      </c>
      <c r="AL20" s="42" t="s">
        <v>46</v>
      </c>
      <c r="AM20" s="42"/>
      <c r="AN20" s="42"/>
      <c r="AO20" s="42"/>
      <c r="AP20" s="55"/>
      <c r="AQ20" s="62"/>
      <c r="AR20" s="42"/>
      <c r="AS20" s="42"/>
      <c r="AT20" s="55"/>
      <c r="AU20" s="89"/>
      <c r="AV20" s="46">
        <v>8</v>
      </c>
      <c r="AW20" s="42" t="s">
        <v>46</v>
      </c>
      <c r="AX20" s="42"/>
      <c r="AY20" s="42"/>
      <c r="AZ20" s="42"/>
      <c r="BA20" s="17"/>
      <c r="BB20" s="42"/>
      <c r="BC20" s="42"/>
      <c r="BD20" s="42"/>
      <c r="BE20" s="17"/>
      <c r="BF20" s="93"/>
      <c r="BG20" s="46">
        <v>8</v>
      </c>
      <c r="BH20" s="42" t="s">
        <v>46</v>
      </c>
      <c r="BI20" s="42"/>
      <c r="BJ20" s="42"/>
      <c r="BK20" s="42"/>
      <c r="BL20" s="55"/>
      <c r="BM20" s="62"/>
      <c r="BN20" s="42"/>
      <c r="BO20" s="42"/>
      <c r="BP20" s="55"/>
      <c r="BQ20" s="89"/>
      <c r="BR20" s="46">
        <v>8</v>
      </c>
      <c r="BS20" s="42" t="s">
        <v>46</v>
      </c>
      <c r="BT20" s="42"/>
      <c r="BU20" s="42"/>
      <c r="BV20" s="42"/>
      <c r="BW20" s="55"/>
      <c r="BX20" s="62"/>
      <c r="BY20" s="42"/>
      <c r="BZ20" s="42"/>
      <c r="CA20" s="55"/>
      <c r="CB20" s="93"/>
      <c r="CC20" s="46">
        <v>8</v>
      </c>
      <c r="CD20" s="42" t="s">
        <v>46</v>
      </c>
      <c r="CE20" s="42"/>
      <c r="CF20" s="42"/>
      <c r="CG20" s="42"/>
      <c r="CH20" s="55"/>
      <c r="CI20" s="62"/>
      <c r="CJ20" s="42"/>
      <c r="CK20" s="42"/>
      <c r="CL20" s="55"/>
      <c r="CM20" s="89"/>
      <c r="CN20" s="46">
        <v>8</v>
      </c>
      <c r="CO20" s="42" t="s">
        <v>46</v>
      </c>
      <c r="CP20" s="42"/>
      <c r="CQ20" s="42"/>
      <c r="CR20" s="42"/>
      <c r="CS20" s="55"/>
      <c r="CT20" s="62"/>
      <c r="CU20" s="42"/>
      <c r="CV20" s="42"/>
      <c r="CW20" s="55"/>
      <c r="CX20" s="93"/>
      <c r="CY20" s="46">
        <v>8</v>
      </c>
      <c r="CZ20" s="42" t="s">
        <v>46</v>
      </c>
      <c r="DA20" s="42"/>
      <c r="DB20" s="42"/>
      <c r="DC20" s="42"/>
      <c r="DD20" s="55"/>
      <c r="DE20" s="62"/>
      <c r="DF20" s="42"/>
      <c r="DG20" s="42"/>
      <c r="DH20" s="55"/>
      <c r="DI20" s="89"/>
      <c r="DJ20" s="46">
        <v>8</v>
      </c>
      <c r="DK20" s="42" t="s">
        <v>46</v>
      </c>
      <c r="DL20" s="42"/>
      <c r="DM20" s="42"/>
      <c r="DN20" s="42"/>
      <c r="DO20" s="55"/>
      <c r="DP20" s="62"/>
      <c r="DQ20" s="42"/>
      <c r="DR20" s="42"/>
      <c r="DS20" s="55"/>
      <c r="DT20" s="93"/>
      <c r="DU20" s="46">
        <v>8</v>
      </c>
      <c r="DV20" s="42" t="s">
        <v>46</v>
      </c>
      <c r="DW20" s="42"/>
      <c r="DX20" s="42"/>
      <c r="DY20" s="42"/>
      <c r="DZ20" s="55"/>
      <c r="EA20" s="62"/>
      <c r="EB20" s="42"/>
      <c r="EC20" s="42"/>
      <c r="ED20" s="55"/>
    </row>
    <row r="21" spans="1:134" x14ac:dyDescent="0.3">
      <c r="C21" s="102"/>
      <c r="D21" s="54"/>
      <c r="E21" s="41" t="s">
        <v>50</v>
      </c>
      <c r="F21" s="41"/>
      <c r="G21" s="41"/>
      <c r="H21" s="41"/>
      <c r="I21" s="55"/>
      <c r="J21" s="61"/>
      <c r="K21" s="41"/>
      <c r="L21" s="41"/>
      <c r="M21" s="55"/>
      <c r="N21" s="96"/>
      <c r="O21" s="45"/>
      <c r="P21" s="41" t="s">
        <v>50</v>
      </c>
      <c r="Q21" s="41"/>
      <c r="R21" s="41"/>
      <c r="S21" s="41"/>
      <c r="T21" s="55"/>
      <c r="U21" s="61"/>
      <c r="V21" s="41"/>
      <c r="W21" s="41"/>
      <c r="X21" s="55"/>
      <c r="Y21" s="89"/>
      <c r="Z21" s="45"/>
      <c r="AA21" s="41" t="s">
        <v>50</v>
      </c>
      <c r="AB21" s="41"/>
      <c r="AC21" s="41"/>
      <c r="AD21" s="41"/>
      <c r="AE21" s="17"/>
      <c r="AF21" s="41"/>
      <c r="AG21" s="41"/>
      <c r="AH21" s="41"/>
      <c r="AI21" s="17">
        <f>_xlfn.IFNA(VLOOKUP(AF21&amp;AG21,Data!$A:$H,8,FALSE),0)</f>
        <v>0</v>
      </c>
      <c r="AJ21" s="93"/>
      <c r="AK21" s="45"/>
      <c r="AL21" s="41" t="s">
        <v>50</v>
      </c>
      <c r="AM21" s="41"/>
      <c r="AN21" s="41"/>
      <c r="AO21" s="41"/>
      <c r="AP21" s="55"/>
      <c r="AQ21" s="61"/>
      <c r="AR21" s="41"/>
      <c r="AS21" s="41"/>
      <c r="AT21" s="55"/>
      <c r="AU21" s="89"/>
      <c r="AV21" s="45"/>
      <c r="AW21" s="41" t="s">
        <v>50</v>
      </c>
      <c r="AX21" s="41"/>
      <c r="AY21" s="41"/>
      <c r="AZ21" s="41"/>
      <c r="BA21" s="17"/>
      <c r="BB21" s="41"/>
      <c r="BC21" s="41"/>
      <c r="BD21" s="41"/>
      <c r="BE21" s="17"/>
      <c r="BF21" s="93"/>
      <c r="BG21" s="45"/>
      <c r="BH21" s="41" t="s">
        <v>50</v>
      </c>
      <c r="BI21" s="41"/>
      <c r="BJ21" s="41"/>
      <c r="BK21" s="41"/>
      <c r="BL21" s="55"/>
      <c r="BM21" s="61"/>
      <c r="BN21" s="41"/>
      <c r="BO21" s="41"/>
      <c r="BP21" s="55"/>
      <c r="BQ21" s="89"/>
      <c r="BR21" s="45"/>
      <c r="BS21" s="41" t="s">
        <v>50</v>
      </c>
      <c r="BT21" s="41"/>
      <c r="BU21" s="41"/>
      <c r="BV21" s="41"/>
      <c r="BW21" s="55"/>
      <c r="BX21" s="61"/>
      <c r="BY21" s="41"/>
      <c r="BZ21" s="41"/>
      <c r="CA21" s="55"/>
      <c r="CB21" s="93"/>
      <c r="CC21" s="45"/>
      <c r="CD21" s="41" t="s">
        <v>50</v>
      </c>
      <c r="CE21" s="41"/>
      <c r="CF21" s="41"/>
      <c r="CG21" s="41"/>
      <c r="CH21" s="55"/>
      <c r="CI21" s="61"/>
      <c r="CJ21" s="41"/>
      <c r="CK21" s="41"/>
      <c r="CL21" s="55"/>
      <c r="CM21" s="89"/>
      <c r="CN21" s="45"/>
      <c r="CO21" s="41" t="s">
        <v>50</v>
      </c>
      <c r="CP21" s="41"/>
      <c r="CQ21" s="41"/>
      <c r="CR21" s="41"/>
      <c r="CS21" s="55"/>
      <c r="CT21" s="61"/>
      <c r="CU21" s="41"/>
      <c r="CV21" s="41"/>
      <c r="CW21" s="55"/>
      <c r="CX21" s="93"/>
      <c r="CY21" s="45"/>
      <c r="CZ21" s="41" t="s">
        <v>50</v>
      </c>
      <c r="DA21" s="41"/>
      <c r="DB21" s="41"/>
      <c r="DC21" s="41"/>
      <c r="DD21" s="55"/>
      <c r="DE21" s="61"/>
      <c r="DF21" s="41"/>
      <c r="DG21" s="41"/>
      <c r="DH21" s="55"/>
      <c r="DI21" s="89"/>
      <c r="DJ21" s="45"/>
      <c r="DK21" s="41" t="s">
        <v>50</v>
      </c>
      <c r="DL21" s="41"/>
      <c r="DM21" s="41"/>
      <c r="DN21" s="41"/>
      <c r="DO21" s="55"/>
      <c r="DP21" s="61"/>
      <c r="DQ21" s="41"/>
      <c r="DR21" s="41"/>
      <c r="DS21" s="55"/>
      <c r="DT21" s="93"/>
      <c r="DU21" s="45"/>
      <c r="DV21" s="41" t="s">
        <v>50</v>
      </c>
      <c r="DW21" s="41"/>
      <c r="DX21" s="41"/>
      <c r="DY21" s="41"/>
      <c r="DZ21" s="55"/>
      <c r="EA21" s="61"/>
      <c r="EB21" s="41"/>
      <c r="EC21" s="41"/>
      <c r="ED21" s="55"/>
    </row>
    <row r="22" spans="1:134" x14ac:dyDescent="0.3">
      <c r="C22" s="102"/>
      <c r="D22" s="56">
        <v>9</v>
      </c>
      <c r="E22" s="42" t="s">
        <v>46</v>
      </c>
      <c r="F22" s="42"/>
      <c r="G22" s="42"/>
      <c r="H22" s="42"/>
      <c r="I22" s="55"/>
      <c r="J22" s="62"/>
      <c r="K22" s="42"/>
      <c r="L22" s="42"/>
      <c r="M22" s="55"/>
      <c r="N22" s="96"/>
      <c r="O22" s="46">
        <v>9</v>
      </c>
      <c r="P22" s="42" t="s">
        <v>46</v>
      </c>
      <c r="Q22" s="42"/>
      <c r="R22" s="42"/>
      <c r="S22" s="42"/>
      <c r="T22" s="55"/>
      <c r="U22" s="62"/>
      <c r="V22" s="42"/>
      <c r="W22" s="42"/>
      <c r="X22" s="55"/>
      <c r="Y22" s="89"/>
      <c r="Z22" s="46">
        <v>9</v>
      </c>
      <c r="AA22" s="42" t="s">
        <v>46</v>
      </c>
      <c r="AB22" s="42"/>
      <c r="AC22" s="42"/>
      <c r="AD22" s="42"/>
      <c r="AE22" s="17"/>
      <c r="AF22" s="42"/>
      <c r="AG22" s="42"/>
      <c r="AH22" s="42"/>
      <c r="AI22" s="17">
        <f>_xlfn.IFNA(VLOOKUP(AF22&amp;AG22,Data!$A:$H,8,FALSE),0)</f>
        <v>0</v>
      </c>
      <c r="AJ22" s="93"/>
      <c r="AK22" s="46">
        <v>9</v>
      </c>
      <c r="AL22" s="42" t="s">
        <v>46</v>
      </c>
      <c r="AM22" s="42"/>
      <c r="AN22" s="42"/>
      <c r="AO22" s="42"/>
      <c r="AP22" s="55"/>
      <c r="AQ22" s="62"/>
      <c r="AR22" s="42"/>
      <c r="AS22" s="42"/>
      <c r="AT22" s="55"/>
      <c r="AU22" s="89"/>
      <c r="AV22" s="46">
        <v>9</v>
      </c>
      <c r="AW22" s="42" t="s">
        <v>46</v>
      </c>
      <c r="AX22" s="42"/>
      <c r="AY22" s="42"/>
      <c r="AZ22" s="42"/>
      <c r="BA22" s="17"/>
      <c r="BB22" s="42"/>
      <c r="BC22" s="42"/>
      <c r="BD22" s="42"/>
      <c r="BE22" s="17"/>
      <c r="BF22" s="93"/>
      <c r="BG22" s="46">
        <v>9</v>
      </c>
      <c r="BH22" s="42" t="s">
        <v>46</v>
      </c>
      <c r="BI22" s="42"/>
      <c r="BJ22" s="42"/>
      <c r="BK22" s="42"/>
      <c r="BL22" s="55"/>
      <c r="BM22" s="62"/>
      <c r="BN22" s="42"/>
      <c r="BO22" s="42"/>
      <c r="BP22" s="55"/>
      <c r="BQ22" s="89"/>
      <c r="BR22" s="46">
        <v>9</v>
      </c>
      <c r="BS22" s="42" t="s">
        <v>46</v>
      </c>
      <c r="BT22" s="42"/>
      <c r="BU22" s="42"/>
      <c r="BV22" s="42"/>
      <c r="BW22" s="55"/>
      <c r="BX22" s="62"/>
      <c r="BY22" s="42"/>
      <c r="BZ22" s="42"/>
      <c r="CA22" s="55"/>
      <c r="CB22" s="93"/>
      <c r="CC22" s="46">
        <v>9</v>
      </c>
      <c r="CD22" s="42" t="s">
        <v>46</v>
      </c>
      <c r="CE22" s="42"/>
      <c r="CF22" s="42"/>
      <c r="CG22" s="42"/>
      <c r="CH22" s="55"/>
      <c r="CI22" s="62"/>
      <c r="CJ22" s="42"/>
      <c r="CK22" s="42"/>
      <c r="CL22" s="55"/>
      <c r="CM22" s="89"/>
      <c r="CN22" s="46">
        <v>9</v>
      </c>
      <c r="CO22" s="42" t="s">
        <v>46</v>
      </c>
      <c r="CP22" s="42"/>
      <c r="CQ22" s="42"/>
      <c r="CR22" s="42"/>
      <c r="CS22" s="55"/>
      <c r="CT22" s="62"/>
      <c r="CU22" s="42"/>
      <c r="CV22" s="42"/>
      <c r="CW22" s="55"/>
      <c r="CX22" s="93"/>
      <c r="CY22" s="46">
        <v>9</v>
      </c>
      <c r="CZ22" s="42" t="s">
        <v>46</v>
      </c>
      <c r="DA22" s="42"/>
      <c r="DB22" s="42"/>
      <c r="DC22" s="42"/>
      <c r="DD22" s="55"/>
      <c r="DE22" s="62"/>
      <c r="DF22" s="42"/>
      <c r="DG22" s="42"/>
      <c r="DH22" s="55"/>
      <c r="DI22" s="89"/>
      <c r="DJ22" s="46">
        <v>9</v>
      </c>
      <c r="DK22" s="42" t="s">
        <v>46</v>
      </c>
      <c r="DL22" s="42"/>
      <c r="DM22" s="42"/>
      <c r="DN22" s="42"/>
      <c r="DO22" s="55"/>
      <c r="DP22" s="62"/>
      <c r="DQ22" s="42"/>
      <c r="DR22" s="42"/>
      <c r="DS22" s="55"/>
      <c r="DT22" s="93"/>
      <c r="DU22" s="46">
        <v>9</v>
      </c>
      <c r="DV22" s="42" t="s">
        <v>46</v>
      </c>
      <c r="DW22" s="42"/>
      <c r="DX22" s="42"/>
      <c r="DY22" s="42"/>
      <c r="DZ22" s="55"/>
      <c r="EA22" s="62"/>
      <c r="EB22" s="42"/>
      <c r="EC22" s="42"/>
      <c r="ED22" s="55"/>
    </row>
    <row r="23" spans="1:134" x14ac:dyDescent="0.3">
      <c r="C23" s="102"/>
      <c r="D23" s="54"/>
      <c r="E23" s="41" t="s">
        <v>50</v>
      </c>
      <c r="F23" s="41"/>
      <c r="G23" s="41"/>
      <c r="H23" s="42"/>
      <c r="I23" s="55"/>
      <c r="J23" s="61"/>
      <c r="K23" s="41"/>
      <c r="L23" s="41"/>
      <c r="M23" s="55"/>
      <c r="N23" s="96"/>
      <c r="O23" s="45"/>
      <c r="P23" s="41" t="s">
        <v>50</v>
      </c>
      <c r="Q23" s="41"/>
      <c r="R23" s="41"/>
      <c r="S23" s="42"/>
      <c r="T23" s="55"/>
      <c r="U23" s="61"/>
      <c r="V23" s="41"/>
      <c r="W23" s="41"/>
      <c r="X23" s="55"/>
      <c r="Y23" s="89"/>
      <c r="Z23" s="45"/>
      <c r="AA23" s="41" t="s">
        <v>50</v>
      </c>
      <c r="AB23" s="41"/>
      <c r="AC23" s="41"/>
      <c r="AD23" s="41"/>
      <c r="AE23" s="17"/>
      <c r="AF23" s="41"/>
      <c r="AG23" s="41"/>
      <c r="AH23" s="41"/>
      <c r="AI23" s="17">
        <f>_xlfn.IFNA(VLOOKUP(AF23&amp;AG23,Data!$A:$H,8,FALSE),0)</f>
        <v>0</v>
      </c>
      <c r="AJ23" s="93"/>
      <c r="AK23" s="45"/>
      <c r="AL23" s="41" t="s">
        <v>50</v>
      </c>
      <c r="AM23" s="41"/>
      <c r="AN23" s="41"/>
      <c r="AO23" s="42"/>
      <c r="AP23" s="55"/>
      <c r="AQ23" s="61"/>
      <c r="AR23" s="41"/>
      <c r="AS23" s="41"/>
      <c r="AT23" s="55"/>
      <c r="AU23" s="89"/>
      <c r="AV23" s="45"/>
      <c r="AW23" s="41" t="s">
        <v>50</v>
      </c>
      <c r="AX23" s="41"/>
      <c r="AY23" s="41"/>
      <c r="AZ23" s="41"/>
      <c r="BA23" s="17"/>
      <c r="BB23" s="41"/>
      <c r="BC23" s="41"/>
      <c r="BD23" s="41"/>
      <c r="BE23" s="17"/>
      <c r="BF23" s="93"/>
      <c r="BG23" s="45"/>
      <c r="BH23" s="41" t="s">
        <v>50</v>
      </c>
      <c r="BI23" s="41"/>
      <c r="BJ23" s="41"/>
      <c r="BK23" s="42"/>
      <c r="BL23" s="55"/>
      <c r="BM23" s="61"/>
      <c r="BN23" s="41"/>
      <c r="BO23" s="41"/>
      <c r="BP23" s="55"/>
      <c r="BQ23" s="89"/>
      <c r="BR23" s="45"/>
      <c r="BS23" s="41" t="s">
        <v>50</v>
      </c>
      <c r="BT23" s="41"/>
      <c r="BU23" s="41"/>
      <c r="BV23" s="42"/>
      <c r="BW23" s="55"/>
      <c r="BX23" s="61"/>
      <c r="BY23" s="41"/>
      <c r="BZ23" s="41"/>
      <c r="CA23" s="55"/>
      <c r="CB23" s="93"/>
      <c r="CC23" s="45"/>
      <c r="CD23" s="41" t="s">
        <v>50</v>
      </c>
      <c r="CE23" s="41"/>
      <c r="CF23" s="41"/>
      <c r="CG23" s="42"/>
      <c r="CH23" s="55"/>
      <c r="CI23" s="61"/>
      <c r="CJ23" s="41"/>
      <c r="CK23" s="41"/>
      <c r="CL23" s="55"/>
      <c r="CM23" s="89"/>
      <c r="CN23" s="45"/>
      <c r="CO23" s="41" t="s">
        <v>50</v>
      </c>
      <c r="CP23" s="41"/>
      <c r="CQ23" s="41"/>
      <c r="CR23" s="42"/>
      <c r="CS23" s="55"/>
      <c r="CT23" s="61"/>
      <c r="CU23" s="41"/>
      <c r="CV23" s="41"/>
      <c r="CW23" s="55"/>
      <c r="CX23" s="93"/>
      <c r="CY23" s="45"/>
      <c r="CZ23" s="41" t="s">
        <v>50</v>
      </c>
      <c r="DA23" s="41"/>
      <c r="DB23" s="41"/>
      <c r="DC23" s="42"/>
      <c r="DD23" s="55"/>
      <c r="DE23" s="61"/>
      <c r="DF23" s="41"/>
      <c r="DG23" s="41"/>
      <c r="DH23" s="55"/>
      <c r="DI23" s="89"/>
      <c r="DJ23" s="45"/>
      <c r="DK23" s="41" t="s">
        <v>50</v>
      </c>
      <c r="DL23" s="41"/>
      <c r="DM23" s="41"/>
      <c r="DN23" s="42"/>
      <c r="DO23" s="55"/>
      <c r="DP23" s="61"/>
      <c r="DQ23" s="41"/>
      <c r="DR23" s="41"/>
      <c r="DS23" s="55"/>
      <c r="DT23" s="93"/>
      <c r="DU23" s="45"/>
      <c r="DV23" s="41" t="s">
        <v>50</v>
      </c>
      <c r="DW23" s="41"/>
      <c r="DX23" s="41"/>
      <c r="DY23" s="42"/>
      <c r="DZ23" s="55"/>
      <c r="EA23" s="61"/>
      <c r="EB23" s="41"/>
      <c r="EC23" s="41"/>
      <c r="ED23" s="55"/>
    </row>
    <row r="24" spans="1:134" x14ac:dyDescent="0.3">
      <c r="C24" s="102"/>
      <c r="D24" s="56">
        <v>10</v>
      </c>
      <c r="E24" s="42" t="s">
        <v>46</v>
      </c>
      <c r="F24" s="42"/>
      <c r="G24" s="42"/>
      <c r="H24" s="42"/>
      <c r="I24" s="55"/>
      <c r="J24" s="62"/>
      <c r="K24" s="42"/>
      <c r="L24" s="42"/>
      <c r="M24" s="55"/>
      <c r="N24" s="96"/>
      <c r="O24" s="46">
        <v>10</v>
      </c>
      <c r="P24" s="42" t="s">
        <v>46</v>
      </c>
      <c r="Q24" s="42"/>
      <c r="R24" s="42"/>
      <c r="S24" s="42"/>
      <c r="T24" s="55"/>
      <c r="U24" s="62"/>
      <c r="V24" s="42"/>
      <c r="W24" s="42"/>
      <c r="X24" s="55"/>
      <c r="Y24" s="89"/>
      <c r="Z24" s="46">
        <v>10</v>
      </c>
      <c r="AA24" s="42" t="s">
        <v>46</v>
      </c>
      <c r="AB24" s="42"/>
      <c r="AC24" s="42"/>
      <c r="AD24" s="42"/>
      <c r="AE24" s="17"/>
      <c r="AF24" s="42"/>
      <c r="AG24" s="42"/>
      <c r="AH24" s="42"/>
      <c r="AI24" s="17">
        <f>_xlfn.IFNA(VLOOKUP(AF24&amp;AG24,Data!$A:$H,8,FALSE),0)</f>
        <v>0</v>
      </c>
      <c r="AJ24" s="93"/>
      <c r="AK24" s="46">
        <v>10</v>
      </c>
      <c r="AL24" s="42" t="s">
        <v>46</v>
      </c>
      <c r="AM24" s="42"/>
      <c r="AN24" s="42"/>
      <c r="AO24" s="42"/>
      <c r="AP24" s="55"/>
      <c r="AQ24" s="62"/>
      <c r="AR24" s="42"/>
      <c r="AS24" s="42"/>
      <c r="AT24" s="55"/>
      <c r="AU24" s="89"/>
      <c r="AV24" s="46">
        <v>10</v>
      </c>
      <c r="AW24" s="42" t="s">
        <v>46</v>
      </c>
      <c r="AX24" s="42"/>
      <c r="AY24" s="42"/>
      <c r="AZ24" s="42"/>
      <c r="BA24" s="17"/>
      <c r="BB24" s="42"/>
      <c r="BC24" s="42"/>
      <c r="BD24" s="42"/>
      <c r="BE24" s="17"/>
      <c r="BF24" s="93"/>
      <c r="BG24" s="46">
        <v>10</v>
      </c>
      <c r="BH24" s="42" t="s">
        <v>46</v>
      </c>
      <c r="BI24" s="42"/>
      <c r="BJ24" s="42"/>
      <c r="BK24" s="42"/>
      <c r="BL24" s="55"/>
      <c r="BM24" s="62"/>
      <c r="BN24" s="42"/>
      <c r="BO24" s="42"/>
      <c r="BP24" s="55"/>
      <c r="BQ24" s="89"/>
      <c r="BR24" s="46">
        <v>10</v>
      </c>
      <c r="BS24" s="42" t="s">
        <v>46</v>
      </c>
      <c r="BT24" s="42"/>
      <c r="BU24" s="42"/>
      <c r="BV24" s="42"/>
      <c r="BW24" s="55"/>
      <c r="BX24" s="62"/>
      <c r="BY24" s="42"/>
      <c r="BZ24" s="42"/>
      <c r="CA24" s="55"/>
      <c r="CB24" s="93"/>
      <c r="CC24" s="46">
        <v>10</v>
      </c>
      <c r="CD24" s="42" t="s">
        <v>46</v>
      </c>
      <c r="CE24" s="42"/>
      <c r="CF24" s="42"/>
      <c r="CG24" s="42"/>
      <c r="CH24" s="55"/>
      <c r="CI24" s="62"/>
      <c r="CJ24" s="42"/>
      <c r="CK24" s="42"/>
      <c r="CL24" s="55"/>
      <c r="CM24" s="89"/>
      <c r="CN24" s="46">
        <v>10</v>
      </c>
      <c r="CO24" s="42" t="s">
        <v>46</v>
      </c>
      <c r="CP24" s="42"/>
      <c r="CQ24" s="42"/>
      <c r="CR24" s="42"/>
      <c r="CS24" s="55"/>
      <c r="CT24" s="62"/>
      <c r="CU24" s="42"/>
      <c r="CV24" s="42"/>
      <c r="CW24" s="55"/>
      <c r="CX24" s="93"/>
      <c r="CY24" s="46">
        <v>10</v>
      </c>
      <c r="CZ24" s="42" t="s">
        <v>46</v>
      </c>
      <c r="DA24" s="42"/>
      <c r="DB24" s="42"/>
      <c r="DC24" s="42"/>
      <c r="DD24" s="55"/>
      <c r="DE24" s="62"/>
      <c r="DF24" s="42"/>
      <c r="DG24" s="42"/>
      <c r="DH24" s="55"/>
      <c r="DI24" s="89"/>
      <c r="DJ24" s="46">
        <v>10</v>
      </c>
      <c r="DK24" s="42" t="s">
        <v>46</v>
      </c>
      <c r="DL24" s="42"/>
      <c r="DM24" s="42"/>
      <c r="DN24" s="42"/>
      <c r="DO24" s="55"/>
      <c r="DP24" s="62"/>
      <c r="DQ24" s="42"/>
      <c r="DR24" s="42"/>
      <c r="DS24" s="55"/>
      <c r="DT24" s="93"/>
      <c r="DU24" s="46">
        <v>10</v>
      </c>
      <c r="DV24" s="42" t="s">
        <v>46</v>
      </c>
      <c r="DW24" s="42"/>
      <c r="DX24" s="42"/>
      <c r="DY24" s="42"/>
      <c r="DZ24" s="55"/>
      <c r="EA24" s="62"/>
      <c r="EB24" s="42"/>
      <c r="EC24" s="42"/>
      <c r="ED24" s="55"/>
    </row>
    <row r="25" spans="1:134" x14ac:dyDescent="0.3">
      <c r="C25" s="102"/>
      <c r="D25" s="54"/>
      <c r="E25" s="41" t="s">
        <v>50</v>
      </c>
      <c r="F25" s="41"/>
      <c r="G25" s="41"/>
      <c r="H25" s="41"/>
      <c r="I25" s="55"/>
      <c r="J25" s="61"/>
      <c r="K25" s="41"/>
      <c r="L25" s="41"/>
      <c r="M25" s="55"/>
      <c r="N25" s="96"/>
      <c r="O25" s="45"/>
      <c r="P25" s="41" t="s">
        <v>50</v>
      </c>
      <c r="Q25" s="41"/>
      <c r="R25" s="41"/>
      <c r="S25" s="41"/>
      <c r="T25" s="55"/>
      <c r="U25" s="61"/>
      <c r="V25" s="41"/>
      <c r="W25" s="41"/>
      <c r="X25" s="55"/>
      <c r="Y25" s="89"/>
      <c r="Z25" s="45"/>
      <c r="AA25" s="41" t="s">
        <v>50</v>
      </c>
      <c r="AB25" s="41"/>
      <c r="AC25" s="41"/>
      <c r="AD25" s="41"/>
      <c r="AE25" s="17"/>
      <c r="AF25" s="41"/>
      <c r="AG25" s="41"/>
      <c r="AH25" s="41"/>
      <c r="AI25" s="17">
        <f>_xlfn.IFNA(VLOOKUP(AF25&amp;AG25,Data!$A:$H,8,FALSE),0)</f>
        <v>0</v>
      </c>
      <c r="AJ25" s="93"/>
      <c r="AK25" s="45"/>
      <c r="AL25" s="41" t="s">
        <v>50</v>
      </c>
      <c r="AM25" s="41"/>
      <c r="AN25" s="41"/>
      <c r="AO25" s="41"/>
      <c r="AP25" s="55"/>
      <c r="AQ25" s="61"/>
      <c r="AR25" s="41"/>
      <c r="AS25" s="41"/>
      <c r="AT25" s="55"/>
      <c r="AU25" s="89"/>
      <c r="AV25" s="45"/>
      <c r="AW25" s="41" t="s">
        <v>50</v>
      </c>
      <c r="AX25" s="41"/>
      <c r="AY25" s="41"/>
      <c r="AZ25" s="41"/>
      <c r="BA25" s="17"/>
      <c r="BB25" s="41"/>
      <c r="BC25" s="41"/>
      <c r="BD25" s="41"/>
      <c r="BE25" s="17"/>
      <c r="BF25" s="93"/>
      <c r="BG25" s="45"/>
      <c r="BH25" s="41" t="s">
        <v>50</v>
      </c>
      <c r="BI25" s="41"/>
      <c r="BJ25" s="41"/>
      <c r="BK25" s="41"/>
      <c r="BL25" s="55"/>
      <c r="BM25" s="61"/>
      <c r="BN25" s="41"/>
      <c r="BO25" s="41"/>
      <c r="BP25" s="55"/>
      <c r="BQ25" s="89"/>
      <c r="BR25" s="45"/>
      <c r="BS25" s="41" t="s">
        <v>50</v>
      </c>
      <c r="BT25" s="41"/>
      <c r="BU25" s="41"/>
      <c r="BV25" s="41"/>
      <c r="BW25" s="55"/>
      <c r="BX25" s="61"/>
      <c r="BY25" s="41"/>
      <c r="BZ25" s="41"/>
      <c r="CA25" s="55"/>
      <c r="CB25" s="93"/>
      <c r="CC25" s="45"/>
      <c r="CD25" s="41" t="s">
        <v>50</v>
      </c>
      <c r="CE25" s="41"/>
      <c r="CF25" s="41"/>
      <c r="CG25" s="41"/>
      <c r="CH25" s="55"/>
      <c r="CI25" s="61"/>
      <c r="CJ25" s="41"/>
      <c r="CK25" s="41"/>
      <c r="CL25" s="55"/>
      <c r="CM25" s="89"/>
      <c r="CN25" s="45"/>
      <c r="CO25" s="41" t="s">
        <v>50</v>
      </c>
      <c r="CP25" s="41"/>
      <c r="CQ25" s="41"/>
      <c r="CR25" s="41"/>
      <c r="CS25" s="55"/>
      <c r="CT25" s="61"/>
      <c r="CU25" s="41"/>
      <c r="CV25" s="41"/>
      <c r="CW25" s="55"/>
      <c r="CX25" s="93"/>
      <c r="CY25" s="45"/>
      <c r="CZ25" s="41" t="s">
        <v>50</v>
      </c>
      <c r="DA25" s="41"/>
      <c r="DB25" s="41"/>
      <c r="DC25" s="41"/>
      <c r="DD25" s="55"/>
      <c r="DE25" s="61"/>
      <c r="DF25" s="41"/>
      <c r="DG25" s="41"/>
      <c r="DH25" s="55"/>
      <c r="DI25" s="89"/>
      <c r="DJ25" s="45"/>
      <c r="DK25" s="41" t="s">
        <v>50</v>
      </c>
      <c r="DL25" s="41"/>
      <c r="DM25" s="41"/>
      <c r="DN25" s="41"/>
      <c r="DO25" s="55"/>
      <c r="DP25" s="61"/>
      <c r="DQ25" s="41"/>
      <c r="DR25" s="41"/>
      <c r="DS25" s="55"/>
      <c r="DT25" s="93"/>
      <c r="DU25" s="45"/>
      <c r="DV25" s="41" t="s">
        <v>50</v>
      </c>
      <c r="DW25" s="41"/>
      <c r="DX25" s="41"/>
      <c r="DY25" s="41"/>
      <c r="DZ25" s="55"/>
      <c r="EA25" s="61"/>
      <c r="EB25" s="41"/>
      <c r="EC25" s="41"/>
      <c r="ED25" s="55"/>
    </row>
    <row r="26" spans="1:134" x14ac:dyDescent="0.3">
      <c r="C26" s="102"/>
      <c r="D26" s="56">
        <v>11</v>
      </c>
      <c r="E26" s="42" t="s">
        <v>46</v>
      </c>
      <c r="F26" s="42"/>
      <c r="G26" s="42"/>
      <c r="H26" s="42"/>
      <c r="I26" s="55"/>
      <c r="J26" s="62"/>
      <c r="K26" s="42"/>
      <c r="L26" s="42"/>
      <c r="M26" s="55"/>
      <c r="N26" s="96"/>
      <c r="O26" s="46">
        <v>11</v>
      </c>
      <c r="P26" s="42" t="s">
        <v>46</v>
      </c>
      <c r="Q26" s="42"/>
      <c r="R26" s="42"/>
      <c r="S26" s="42"/>
      <c r="T26" s="55"/>
      <c r="U26" s="62"/>
      <c r="V26" s="42"/>
      <c r="W26" s="42"/>
      <c r="X26" s="55"/>
      <c r="Y26" s="89"/>
      <c r="Z26" s="46">
        <v>11</v>
      </c>
      <c r="AA26" s="42" t="s">
        <v>46</v>
      </c>
      <c r="AB26" s="42"/>
      <c r="AC26" s="42"/>
      <c r="AD26" s="42"/>
      <c r="AE26" s="17"/>
      <c r="AF26" s="42"/>
      <c r="AG26" s="42"/>
      <c r="AH26" s="42"/>
      <c r="AI26" s="17">
        <f>_xlfn.IFNA(VLOOKUP(AF26&amp;AG26,Data!$A:$H,8,FALSE),0)</f>
        <v>0</v>
      </c>
      <c r="AJ26" s="93"/>
      <c r="AK26" s="46">
        <v>11</v>
      </c>
      <c r="AL26" s="42" t="s">
        <v>46</v>
      </c>
      <c r="AM26" s="42"/>
      <c r="AN26" s="42"/>
      <c r="AO26" s="42"/>
      <c r="AP26" s="55"/>
      <c r="AQ26" s="62"/>
      <c r="AR26" s="42"/>
      <c r="AS26" s="42"/>
      <c r="AT26" s="55"/>
      <c r="AU26" s="89"/>
      <c r="AV26" s="46">
        <v>11</v>
      </c>
      <c r="AW26" s="42" t="s">
        <v>46</v>
      </c>
      <c r="AX26" s="42"/>
      <c r="AY26" s="42"/>
      <c r="AZ26" s="42"/>
      <c r="BA26" s="17"/>
      <c r="BB26" s="42"/>
      <c r="BC26" s="42"/>
      <c r="BD26" s="42"/>
      <c r="BE26" s="17"/>
      <c r="BF26" s="93"/>
      <c r="BG26" s="46">
        <v>11</v>
      </c>
      <c r="BH26" s="42" t="s">
        <v>46</v>
      </c>
      <c r="BI26" s="42"/>
      <c r="BJ26" s="42"/>
      <c r="BK26" s="42"/>
      <c r="BL26" s="55"/>
      <c r="BM26" s="62"/>
      <c r="BN26" s="42"/>
      <c r="BO26" s="42"/>
      <c r="BP26" s="55"/>
      <c r="BQ26" s="89"/>
      <c r="BR26" s="46">
        <v>11</v>
      </c>
      <c r="BS26" s="42" t="s">
        <v>46</v>
      </c>
      <c r="BT26" s="42"/>
      <c r="BU26" s="42"/>
      <c r="BV26" s="42"/>
      <c r="BW26" s="55"/>
      <c r="BX26" s="62"/>
      <c r="BY26" s="42"/>
      <c r="BZ26" s="42"/>
      <c r="CA26" s="55"/>
      <c r="CB26" s="93"/>
      <c r="CC26" s="46">
        <v>11</v>
      </c>
      <c r="CD26" s="42" t="s">
        <v>46</v>
      </c>
      <c r="CE26" s="42"/>
      <c r="CF26" s="42"/>
      <c r="CG26" s="42"/>
      <c r="CH26" s="55"/>
      <c r="CI26" s="62"/>
      <c r="CJ26" s="42"/>
      <c r="CK26" s="42"/>
      <c r="CL26" s="55"/>
      <c r="CM26" s="89"/>
      <c r="CN26" s="46">
        <v>11</v>
      </c>
      <c r="CO26" s="42" t="s">
        <v>46</v>
      </c>
      <c r="CP26" s="42"/>
      <c r="CQ26" s="42"/>
      <c r="CR26" s="42"/>
      <c r="CS26" s="55"/>
      <c r="CT26" s="62"/>
      <c r="CU26" s="42"/>
      <c r="CV26" s="42"/>
      <c r="CW26" s="55"/>
      <c r="CX26" s="93"/>
      <c r="CY26" s="46">
        <v>11</v>
      </c>
      <c r="CZ26" s="42" t="s">
        <v>46</v>
      </c>
      <c r="DA26" s="42"/>
      <c r="DB26" s="42"/>
      <c r="DC26" s="42"/>
      <c r="DD26" s="55"/>
      <c r="DE26" s="62"/>
      <c r="DF26" s="42"/>
      <c r="DG26" s="42"/>
      <c r="DH26" s="55"/>
      <c r="DI26" s="89"/>
      <c r="DJ26" s="46">
        <v>11</v>
      </c>
      <c r="DK26" s="42" t="s">
        <v>46</v>
      </c>
      <c r="DL26" s="42"/>
      <c r="DM26" s="42"/>
      <c r="DN26" s="42"/>
      <c r="DO26" s="55"/>
      <c r="DP26" s="62"/>
      <c r="DQ26" s="42"/>
      <c r="DR26" s="42"/>
      <c r="DS26" s="55"/>
      <c r="DT26" s="93"/>
      <c r="DU26" s="46">
        <v>11</v>
      </c>
      <c r="DV26" s="42" t="s">
        <v>46</v>
      </c>
      <c r="DW26" s="42"/>
      <c r="DX26" s="42"/>
      <c r="DY26" s="42"/>
      <c r="DZ26" s="55"/>
      <c r="EA26" s="62"/>
      <c r="EB26" s="42"/>
      <c r="EC26" s="42"/>
      <c r="ED26" s="55"/>
    </row>
    <row r="27" spans="1:134" x14ac:dyDescent="0.3">
      <c r="C27" s="102"/>
      <c r="D27" s="54"/>
      <c r="E27" s="41" t="s">
        <v>50</v>
      </c>
      <c r="F27" s="41"/>
      <c r="G27" s="41"/>
      <c r="H27" s="41"/>
      <c r="I27" s="55"/>
      <c r="J27" s="61"/>
      <c r="K27" s="41"/>
      <c r="L27" s="41"/>
      <c r="M27" s="55"/>
      <c r="N27" s="96"/>
      <c r="O27" s="45"/>
      <c r="P27" s="41" t="s">
        <v>50</v>
      </c>
      <c r="Q27" s="41"/>
      <c r="R27" s="41"/>
      <c r="S27" s="41"/>
      <c r="T27" s="55"/>
      <c r="U27" s="61"/>
      <c r="V27" s="41"/>
      <c r="W27" s="41"/>
      <c r="X27" s="55"/>
      <c r="Y27" s="89"/>
      <c r="Z27" s="45"/>
      <c r="AA27" s="41" t="s">
        <v>50</v>
      </c>
      <c r="AB27" s="41"/>
      <c r="AC27" s="41"/>
      <c r="AD27" s="41"/>
      <c r="AE27" s="17"/>
      <c r="AF27" s="41"/>
      <c r="AG27" s="41"/>
      <c r="AH27" s="41"/>
      <c r="AI27" s="17">
        <f>_xlfn.IFNA(VLOOKUP(AF27&amp;AG27,Data!$A:$H,8,FALSE),0)</f>
        <v>0</v>
      </c>
      <c r="AJ27" s="93"/>
      <c r="AK27" s="45"/>
      <c r="AL27" s="41" t="s">
        <v>50</v>
      </c>
      <c r="AM27" s="41"/>
      <c r="AN27" s="41"/>
      <c r="AO27" s="41"/>
      <c r="AP27" s="55"/>
      <c r="AQ27" s="61"/>
      <c r="AR27" s="41"/>
      <c r="AS27" s="41"/>
      <c r="AT27" s="55"/>
      <c r="AU27" s="89"/>
      <c r="AV27" s="45"/>
      <c r="AW27" s="41" t="s">
        <v>50</v>
      </c>
      <c r="AX27" s="41"/>
      <c r="AY27" s="41"/>
      <c r="AZ27" s="41"/>
      <c r="BA27" s="17"/>
      <c r="BB27" s="41"/>
      <c r="BC27" s="41"/>
      <c r="BD27" s="41"/>
      <c r="BE27" s="17"/>
      <c r="BF27" s="93"/>
      <c r="BG27" s="45"/>
      <c r="BH27" s="41" t="s">
        <v>50</v>
      </c>
      <c r="BI27" s="41"/>
      <c r="BJ27" s="41"/>
      <c r="BK27" s="41"/>
      <c r="BL27" s="55"/>
      <c r="BM27" s="61"/>
      <c r="BN27" s="41"/>
      <c r="BO27" s="41"/>
      <c r="BP27" s="55"/>
      <c r="BQ27" s="89"/>
      <c r="BR27" s="45"/>
      <c r="BS27" s="41" t="s">
        <v>50</v>
      </c>
      <c r="BT27" s="41"/>
      <c r="BU27" s="41"/>
      <c r="BV27" s="41"/>
      <c r="BW27" s="55"/>
      <c r="BX27" s="61"/>
      <c r="BY27" s="41"/>
      <c r="BZ27" s="41"/>
      <c r="CA27" s="55"/>
      <c r="CB27" s="93"/>
      <c r="CC27" s="45"/>
      <c r="CD27" s="41" t="s">
        <v>50</v>
      </c>
      <c r="CE27" s="41"/>
      <c r="CF27" s="41"/>
      <c r="CG27" s="41"/>
      <c r="CH27" s="55"/>
      <c r="CI27" s="61"/>
      <c r="CJ27" s="41"/>
      <c r="CK27" s="41"/>
      <c r="CL27" s="55"/>
      <c r="CM27" s="89"/>
      <c r="CN27" s="45"/>
      <c r="CO27" s="41" t="s">
        <v>50</v>
      </c>
      <c r="CP27" s="41"/>
      <c r="CQ27" s="41"/>
      <c r="CR27" s="41"/>
      <c r="CS27" s="55"/>
      <c r="CT27" s="61"/>
      <c r="CU27" s="41"/>
      <c r="CV27" s="41"/>
      <c r="CW27" s="55"/>
      <c r="CX27" s="93"/>
      <c r="CY27" s="45"/>
      <c r="CZ27" s="41" t="s">
        <v>50</v>
      </c>
      <c r="DA27" s="41"/>
      <c r="DB27" s="41"/>
      <c r="DC27" s="41"/>
      <c r="DD27" s="55"/>
      <c r="DE27" s="61"/>
      <c r="DF27" s="41"/>
      <c r="DG27" s="41"/>
      <c r="DH27" s="55"/>
      <c r="DI27" s="89"/>
      <c r="DJ27" s="45"/>
      <c r="DK27" s="41" t="s">
        <v>50</v>
      </c>
      <c r="DL27" s="41"/>
      <c r="DM27" s="41"/>
      <c r="DN27" s="41"/>
      <c r="DO27" s="55"/>
      <c r="DP27" s="61"/>
      <c r="DQ27" s="41"/>
      <c r="DR27" s="41"/>
      <c r="DS27" s="55"/>
      <c r="DT27" s="93"/>
      <c r="DU27" s="45"/>
      <c r="DV27" s="41" t="s">
        <v>50</v>
      </c>
      <c r="DW27" s="41"/>
      <c r="DX27" s="41"/>
      <c r="DY27" s="41"/>
      <c r="DZ27" s="55"/>
      <c r="EA27" s="61"/>
      <c r="EB27" s="41"/>
      <c r="EC27" s="41"/>
      <c r="ED27" s="55"/>
    </row>
    <row r="28" spans="1:134" x14ac:dyDescent="0.3">
      <c r="C28" s="102"/>
      <c r="D28" s="56">
        <v>12</v>
      </c>
      <c r="E28" s="42" t="s">
        <v>46</v>
      </c>
      <c r="F28" s="42"/>
      <c r="G28" s="42"/>
      <c r="H28" s="42"/>
      <c r="I28" s="55"/>
      <c r="J28" s="62"/>
      <c r="K28" s="42"/>
      <c r="L28" s="42"/>
      <c r="M28" s="55"/>
      <c r="N28" s="96"/>
      <c r="O28" s="46">
        <v>12</v>
      </c>
      <c r="P28" s="42" t="s">
        <v>46</v>
      </c>
      <c r="Q28" s="42"/>
      <c r="R28" s="42"/>
      <c r="S28" s="42"/>
      <c r="T28" s="55"/>
      <c r="U28" s="62"/>
      <c r="V28" s="42"/>
      <c r="W28" s="42"/>
      <c r="X28" s="55"/>
      <c r="Y28" s="89"/>
      <c r="Z28" s="46">
        <v>12</v>
      </c>
      <c r="AA28" s="42" t="s">
        <v>46</v>
      </c>
      <c r="AB28" s="42"/>
      <c r="AC28" s="42"/>
      <c r="AD28" s="42"/>
      <c r="AE28" s="17"/>
      <c r="AF28" s="42"/>
      <c r="AG28" s="42"/>
      <c r="AH28" s="42"/>
      <c r="AI28" s="17">
        <f>_xlfn.IFNA(VLOOKUP(AF28&amp;AG28,Data!$A:$H,8,FALSE),0)</f>
        <v>0</v>
      </c>
      <c r="AJ28" s="93"/>
      <c r="AK28" s="46">
        <v>12</v>
      </c>
      <c r="AL28" s="42" t="s">
        <v>46</v>
      </c>
      <c r="AM28" s="42"/>
      <c r="AN28" s="42"/>
      <c r="AO28" s="42"/>
      <c r="AP28" s="55"/>
      <c r="AQ28" s="62"/>
      <c r="AR28" s="42"/>
      <c r="AS28" s="42"/>
      <c r="AT28" s="55"/>
      <c r="AU28" s="89"/>
      <c r="AV28" s="46">
        <v>12</v>
      </c>
      <c r="AW28" s="42" t="s">
        <v>46</v>
      </c>
      <c r="AX28" s="42"/>
      <c r="AY28" s="42"/>
      <c r="AZ28" s="42"/>
      <c r="BA28" s="17"/>
      <c r="BB28" s="42"/>
      <c r="BC28" s="42"/>
      <c r="BD28" s="42"/>
      <c r="BE28" s="17"/>
      <c r="BF28" s="93"/>
      <c r="BG28" s="46">
        <v>12</v>
      </c>
      <c r="BH28" s="42" t="s">
        <v>46</v>
      </c>
      <c r="BI28" s="42"/>
      <c r="BJ28" s="42"/>
      <c r="BK28" s="42"/>
      <c r="BL28" s="55"/>
      <c r="BM28" s="62"/>
      <c r="BN28" s="42"/>
      <c r="BO28" s="42"/>
      <c r="BP28" s="55"/>
      <c r="BQ28" s="89"/>
      <c r="BR28" s="46">
        <v>12</v>
      </c>
      <c r="BS28" s="42" t="s">
        <v>46</v>
      </c>
      <c r="BT28" s="42"/>
      <c r="BU28" s="42"/>
      <c r="BV28" s="42"/>
      <c r="BW28" s="55"/>
      <c r="BX28" s="62"/>
      <c r="BY28" s="42"/>
      <c r="BZ28" s="42"/>
      <c r="CA28" s="55"/>
      <c r="CB28" s="93"/>
      <c r="CC28" s="46">
        <v>12</v>
      </c>
      <c r="CD28" s="42" t="s">
        <v>46</v>
      </c>
      <c r="CE28" s="42"/>
      <c r="CF28" s="42"/>
      <c r="CG28" s="42"/>
      <c r="CH28" s="55"/>
      <c r="CI28" s="62"/>
      <c r="CJ28" s="42"/>
      <c r="CK28" s="42"/>
      <c r="CL28" s="55"/>
      <c r="CM28" s="89"/>
      <c r="CN28" s="46">
        <v>12</v>
      </c>
      <c r="CO28" s="42" t="s">
        <v>46</v>
      </c>
      <c r="CP28" s="42"/>
      <c r="CQ28" s="42"/>
      <c r="CR28" s="42"/>
      <c r="CS28" s="55"/>
      <c r="CT28" s="62"/>
      <c r="CU28" s="42"/>
      <c r="CV28" s="42"/>
      <c r="CW28" s="55"/>
      <c r="CX28" s="93"/>
      <c r="CY28" s="46">
        <v>12</v>
      </c>
      <c r="CZ28" s="42" t="s">
        <v>46</v>
      </c>
      <c r="DA28" s="42"/>
      <c r="DB28" s="42"/>
      <c r="DC28" s="42"/>
      <c r="DD28" s="55"/>
      <c r="DE28" s="62"/>
      <c r="DF28" s="42"/>
      <c r="DG28" s="42"/>
      <c r="DH28" s="55"/>
      <c r="DI28" s="89"/>
      <c r="DJ28" s="46">
        <v>12</v>
      </c>
      <c r="DK28" s="42" t="s">
        <v>46</v>
      </c>
      <c r="DL28" s="42"/>
      <c r="DM28" s="42"/>
      <c r="DN28" s="42"/>
      <c r="DO28" s="55"/>
      <c r="DP28" s="62"/>
      <c r="DQ28" s="42"/>
      <c r="DR28" s="42"/>
      <c r="DS28" s="55"/>
      <c r="DT28" s="93"/>
      <c r="DU28" s="46">
        <v>12</v>
      </c>
      <c r="DV28" s="42" t="s">
        <v>46</v>
      </c>
      <c r="DW28" s="42"/>
      <c r="DX28" s="42"/>
      <c r="DY28" s="42"/>
      <c r="DZ28" s="55"/>
      <c r="EA28" s="62"/>
      <c r="EB28" s="42"/>
      <c r="EC28" s="42"/>
      <c r="ED28" s="55"/>
    </row>
    <row r="29" spans="1:134" x14ac:dyDescent="0.3">
      <c r="C29" s="102"/>
      <c r="D29" s="54"/>
      <c r="E29" s="41" t="s">
        <v>50</v>
      </c>
      <c r="F29" s="41"/>
      <c r="G29" s="41"/>
      <c r="H29" s="41"/>
      <c r="I29" s="55"/>
      <c r="J29" s="61"/>
      <c r="K29" s="41"/>
      <c r="L29" s="41"/>
      <c r="M29" s="55"/>
      <c r="N29" s="96"/>
      <c r="O29" s="45"/>
      <c r="P29" s="41" t="s">
        <v>50</v>
      </c>
      <c r="Q29" s="41"/>
      <c r="R29" s="41"/>
      <c r="S29" s="41"/>
      <c r="T29" s="55"/>
      <c r="U29" s="61"/>
      <c r="V29" s="41"/>
      <c r="W29" s="41"/>
      <c r="X29" s="55"/>
      <c r="Y29" s="89"/>
      <c r="Z29" s="45"/>
      <c r="AA29" s="41" t="s">
        <v>50</v>
      </c>
      <c r="AB29" s="41"/>
      <c r="AC29" s="41"/>
      <c r="AD29" s="41"/>
      <c r="AE29" s="17"/>
      <c r="AF29" s="41"/>
      <c r="AG29" s="41"/>
      <c r="AH29" s="41"/>
      <c r="AI29" s="17">
        <f>_xlfn.IFNA(VLOOKUP(AF29&amp;AG29,Data!$A:$H,8,FALSE),0)</f>
        <v>0</v>
      </c>
      <c r="AJ29" s="93"/>
      <c r="AK29" s="45"/>
      <c r="AL29" s="41" t="s">
        <v>50</v>
      </c>
      <c r="AM29" s="41"/>
      <c r="AN29" s="41"/>
      <c r="AO29" s="41"/>
      <c r="AP29" s="55"/>
      <c r="AQ29" s="61"/>
      <c r="AR29" s="41"/>
      <c r="AS29" s="41"/>
      <c r="AT29" s="55"/>
      <c r="AU29" s="89"/>
      <c r="AV29" s="45"/>
      <c r="AW29" s="41" t="s">
        <v>50</v>
      </c>
      <c r="AX29" s="41"/>
      <c r="AY29" s="41"/>
      <c r="AZ29" s="41"/>
      <c r="BA29" s="17"/>
      <c r="BB29" s="41"/>
      <c r="BC29" s="41"/>
      <c r="BD29" s="41"/>
      <c r="BE29" s="17"/>
      <c r="BF29" s="93"/>
      <c r="BG29" s="45"/>
      <c r="BH29" s="41" t="s">
        <v>50</v>
      </c>
      <c r="BI29" s="41"/>
      <c r="BJ29" s="41"/>
      <c r="BK29" s="41"/>
      <c r="BL29" s="55"/>
      <c r="BM29" s="61"/>
      <c r="BN29" s="41"/>
      <c r="BO29" s="41"/>
      <c r="BP29" s="55"/>
      <c r="BQ29" s="89"/>
      <c r="BR29" s="45"/>
      <c r="BS29" s="41" t="s">
        <v>50</v>
      </c>
      <c r="BT29" s="41"/>
      <c r="BU29" s="41"/>
      <c r="BV29" s="41"/>
      <c r="BW29" s="55"/>
      <c r="BX29" s="61"/>
      <c r="BY29" s="41"/>
      <c r="BZ29" s="41"/>
      <c r="CA29" s="55"/>
      <c r="CB29" s="93"/>
      <c r="CC29" s="45"/>
      <c r="CD29" s="41" t="s">
        <v>50</v>
      </c>
      <c r="CE29" s="41"/>
      <c r="CF29" s="41"/>
      <c r="CG29" s="41"/>
      <c r="CH29" s="55"/>
      <c r="CI29" s="61"/>
      <c r="CJ29" s="41"/>
      <c r="CK29" s="41"/>
      <c r="CL29" s="55"/>
      <c r="CM29" s="89"/>
      <c r="CN29" s="45"/>
      <c r="CO29" s="41" t="s">
        <v>50</v>
      </c>
      <c r="CP29" s="41"/>
      <c r="CQ29" s="41"/>
      <c r="CR29" s="41"/>
      <c r="CS29" s="55"/>
      <c r="CT29" s="61"/>
      <c r="CU29" s="41"/>
      <c r="CV29" s="41"/>
      <c r="CW29" s="55"/>
      <c r="CX29" s="93"/>
      <c r="CY29" s="45"/>
      <c r="CZ29" s="41" t="s">
        <v>50</v>
      </c>
      <c r="DA29" s="41"/>
      <c r="DB29" s="41"/>
      <c r="DC29" s="41"/>
      <c r="DD29" s="55"/>
      <c r="DE29" s="61"/>
      <c r="DF29" s="41"/>
      <c r="DG29" s="41"/>
      <c r="DH29" s="55"/>
      <c r="DI29" s="89"/>
      <c r="DJ29" s="45"/>
      <c r="DK29" s="41" t="s">
        <v>50</v>
      </c>
      <c r="DL29" s="41"/>
      <c r="DM29" s="41"/>
      <c r="DN29" s="41"/>
      <c r="DO29" s="55"/>
      <c r="DP29" s="61"/>
      <c r="DQ29" s="41"/>
      <c r="DR29" s="41"/>
      <c r="DS29" s="55"/>
      <c r="DT29" s="93"/>
      <c r="DU29" s="45"/>
      <c r="DV29" s="41" t="s">
        <v>50</v>
      </c>
      <c r="DW29" s="41"/>
      <c r="DX29" s="41"/>
      <c r="DY29" s="41"/>
      <c r="DZ29" s="55"/>
      <c r="EA29" s="61"/>
      <c r="EB29" s="41"/>
      <c r="EC29" s="41"/>
      <c r="ED29" s="55"/>
    </row>
    <row r="30" spans="1:134" x14ac:dyDescent="0.3">
      <c r="C30" s="102"/>
      <c r="D30" s="56">
        <v>13</v>
      </c>
      <c r="E30" s="42" t="s">
        <v>46</v>
      </c>
      <c r="F30" s="42"/>
      <c r="G30" s="42"/>
      <c r="H30" s="42"/>
      <c r="I30" s="55"/>
      <c r="J30" s="62"/>
      <c r="K30" s="42"/>
      <c r="L30" s="42"/>
      <c r="M30" s="55"/>
      <c r="N30" s="96"/>
      <c r="O30" s="46">
        <v>13</v>
      </c>
      <c r="P30" s="42" t="s">
        <v>46</v>
      </c>
      <c r="Q30" s="42"/>
      <c r="R30" s="42"/>
      <c r="S30" s="42"/>
      <c r="T30" s="55"/>
      <c r="U30" s="62"/>
      <c r="V30" s="42"/>
      <c r="W30" s="42"/>
      <c r="X30" s="55"/>
      <c r="Y30" s="89"/>
      <c r="Z30" s="46">
        <v>13</v>
      </c>
      <c r="AA30" s="42" t="s">
        <v>46</v>
      </c>
      <c r="AB30" s="42"/>
      <c r="AC30" s="42"/>
      <c r="AD30" s="42"/>
      <c r="AE30" s="17"/>
      <c r="AF30" s="42"/>
      <c r="AG30" s="42"/>
      <c r="AH30" s="42"/>
      <c r="AI30" s="17">
        <f>_xlfn.IFNA(VLOOKUP(AF30&amp;AG30,Data!$A:$H,8,FALSE),0)</f>
        <v>0</v>
      </c>
      <c r="AJ30" s="93"/>
      <c r="AK30" s="46">
        <v>13</v>
      </c>
      <c r="AL30" s="42" t="s">
        <v>46</v>
      </c>
      <c r="AM30" s="42"/>
      <c r="AN30" s="42"/>
      <c r="AO30" s="42"/>
      <c r="AP30" s="55"/>
      <c r="AQ30" s="62"/>
      <c r="AR30" s="42"/>
      <c r="AS30" s="42"/>
      <c r="AT30" s="55"/>
      <c r="AU30" s="89"/>
      <c r="AV30" s="46">
        <v>13</v>
      </c>
      <c r="AW30" s="42" t="s">
        <v>46</v>
      </c>
      <c r="AX30" s="42"/>
      <c r="AY30" s="42"/>
      <c r="AZ30" s="42"/>
      <c r="BA30" s="17"/>
      <c r="BB30" s="42"/>
      <c r="BC30" s="42"/>
      <c r="BD30" s="42"/>
      <c r="BE30" s="17"/>
      <c r="BF30" s="93"/>
      <c r="BG30" s="46">
        <v>13</v>
      </c>
      <c r="BH30" s="42" t="s">
        <v>46</v>
      </c>
      <c r="BI30" s="42"/>
      <c r="BJ30" s="42"/>
      <c r="BK30" s="42"/>
      <c r="BL30" s="55"/>
      <c r="BM30" s="62"/>
      <c r="BN30" s="42"/>
      <c r="BO30" s="42"/>
      <c r="BP30" s="55"/>
      <c r="BQ30" s="89"/>
      <c r="BR30" s="46">
        <v>13</v>
      </c>
      <c r="BS30" s="42" t="s">
        <v>46</v>
      </c>
      <c r="BT30" s="42"/>
      <c r="BU30" s="42"/>
      <c r="BV30" s="42"/>
      <c r="BW30" s="55"/>
      <c r="BX30" s="62"/>
      <c r="BY30" s="42"/>
      <c r="BZ30" s="42"/>
      <c r="CA30" s="55"/>
      <c r="CB30" s="93"/>
      <c r="CC30" s="46">
        <v>13</v>
      </c>
      <c r="CD30" s="42" t="s">
        <v>46</v>
      </c>
      <c r="CE30" s="42"/>
      <c r="CF30" s="42"/>
      <c r="CG30" s="42"/>
      <c r="CH30" s="55"/>
      <c r="CI30" s="62"/>
      <c r="CJ30" s="42"/>
      <c r="CK30" s="42"/>
      <c r="CL30" s="55"/>
      <c r="CM30" s="89"/>
      <c r="CN30" s="46">
        <v>13</v>
      </c>
      <c r="CO30" s="42" t="s">
        <v>46</v>
      </c>
      <c r="CP30" s="42"/>
      <c r="CQ30" s="42"/>
      <c r="CR30" s="42"/>
      <c r="CS30" s="55"/>
      <c r="CT30" s="62"/>
      <c r="CU30" s="42"/>
      <c r="CV30" s="42"/>
      <c r="CW30" s="55"/>
      <c r="CX30" s="93"/>
      <c r="CY30" s="46">
        <v>13</v>
      </c>
      <c r="CZ30" s="42" t="s">
        <v>46</v>
      </c>
      <c r="DA30" s="42"/>
      <c r="DB30" s="42"/>
      <c r="DC30" s="42"/>
      <c r="DD30" s="55"/>
      <c r="DE30" s="62"/>
      <c r="DF30" s="42"/>
      <c r="DG30" s="42"/>
      <c r="DH30" s="55"/>
      <c r="DI30" s="89"/>
      <c r="DJ30" s="46">
        <v>13</v>
      </c>
      <c r="DK30" s="42" t="s">
        <v>46</v>
      </c>
      <c r="DL30" s="42"/>
      <c r="DM30" s="42"/>
      <c r="DN30" s="42"/>
      <c r="DO30" s="55"/>
      <c r="DP30" s="62"/>
      <c r="DQ30" s="42"/>
      <c r="DR30" s="42"/>
      <c r="DS30" s="55"/>
      <c r="DT30" s="93"/>
      <c r="DU30" s="46">
        <v>13</v>
      </c>
      <c r="DV30" s="42" t="s">
        <v>46</v>
      </c>
      <c r="DW30" s="42"/>
      <c r="DX30" s="42"/>
      <c r="DY30" s="42"/>
      <c r="DZ30" s="55"/>
      <c r="EA30" s="62"/>
      <c r="EB30" s="42"/>
      <c r="EC30" s="42"/>
      <c r="ED30" s="55"/>
    </row>
    <row r="31" spans="1:134" x14ac:dyDescent="0.3">
      <c r="C31" s="102"/>
      <c r="D31" s="54"/>
      <c r="E31" s="41" t="s">
        <v>50</v>
      </c>
      <c r="F31" s="41"/>
      <c r="G31" s="41"/>
      <c r="H31" s="41"/>
      <c r="I31" s="55"/>
      <c r="J31" s="61"/>
      <c r="K31" s="41"/>
      <c r="L31" s="41"/>
      <c r="M31" s="55"/>
      <c r="N31" s="96"/>
      <c r="O31" s="45"/>
      <c r="P31" s="41" t="s">
        <v>50</v>
      </c>
      <c r="Q31" s="41"/>
      <c r="R31" s="41"/>
      <c r="S31" s="41"/>
      <c r="T31" s="55"/>
      <c r="U31" s="61"/>
      <c r="V31" s="41"/>
      <c r="W31" s="41"/>
      <c r="X31" s="55"/>
      <c r="Y31" s="89"/>
      <c r="Z31" s="45"/>
      <c r="AA31" s="41" t="s">
        <v>50</v>
      </c>
      <c r="AB31" s="41"/>
      <c r="AC31" s="41"/>
      <c r="AD31" s="41"/>
      <c r="AE31" s="17"/>
      <c r="AF31" s="41"/>
      <c r="AG31" s="41"/>
      <c r="AH31" s="41"/>
      <c r="AI31" s="17">
        <f>_xlfn.IFNA(VLOOKUP(AF31&amp;AG31,Data!$A:$H,8,FALSE),0)</f>
        <v>0</v>
      </c>
      <c r="AJ31" s="93"/>
      <c r="AK31" s="45"/>
      <c r="AL31" s="41" t="s">
        <v>50</v>
      </c>
      <c r="AM31" s="41"/>
      <c r="AN31" s="41"/>
      <c r="AO31" s="41"/>
      <c r="AP31" s="55"/>
      <c r="AQ31" s="61"/>
      <c r="AR31" s="41"/>
      <c r="AS31" s="41"/>
      <c r="AT31" s="55"/>
      <c r="AU31" s="89"/>
      <c r="AV31" s="45"/>
      <c r="AW31" s="41" t="s">
        <v>50</v>
      </c>
      <c r="AX31" s="41"/>
      <c r="AY31" s="41"/>
      <c r="AZ31" s="41"/>
      <c r="BA31" s="17"/>
      <c r="BB31" s="41"/>
      <c r="BC31" s="41"/>
      <c r="BD31" s="41"/>
      <c r="BE31" s="17"/>
      <c r="BF31" s="93"/>
      <c r="BG31" s="45"/>
      <c r="BH31" s="41" t="s">
        <v>50</v>
      </c>
      <c r="BI31" s="41"/>
      <c r="BJ31" s="41"/>
      <c r="BK31" s="41"/>
      <c r="BL31" s="55"/>
      <c r="BM31" s="61"/>
      <c r="BN31" s="41"/>
      <c r="BO31" s="41"/>
      <c r="BP31" s="55"/>
      <c r="BQ31" s="89"/>
      <c r="BR31" s="45"/>
      <c r="BS31" s="41" t="s">
        <v>50</v>
      </c>
      <c r="BT31" s="41"/>
      <c r="BU31" s="41"/>
      <c r="BV31" s="41"/>
      <c r="BW31" s="55"/>
      <c r="BX31" s="61"/>
      <c r="BY31" s="41"/>
      <c r="BZ31" s="41"/>
      <c r="CA31" s="55"/>
      <c r="CB31" s="93"/>
      <c r="CC31" s="45"/>
      <c r="CD31" s="41" t="s">
        <v>50</v>
      </c>
      <c r="CE31" s="41"/>
      <c r="CF31" s="41"/>
      <c r="CG31" s="41"/>
      <c r="CH31" s="55"/>
      <c r="CI31" s="61"/>
      <c r="CJ31" s="41"/>
      <c r="CK31" s="41"/>
      <c r="CL31" s="55"/>
      <c r="CM31" s="89"/>
      <c r="CN31" s="45"/>
      <c r="CO31" s="41" t="s">
        <v>50</v>
      </c>
      <c r="CP31" s="41"/>
      <c r="CQ31" s="41"/>
      <c r="CR31" s="41"/>
      <c r="CS31" s="55"/>
      <c r="CT31" s="61"/>
      <c r="CU31" s="41"/>
      <c r="CV31" s="41"/>
      <c r="CW31" s="55"/>
      <c r="CX31" s="93"/>
      <c r="CY31" s="45"/>
      <c r="CZ31" s="41" t="s">
        <v>50</v>
      </c>
      <c r="DA31" s="41"/>
      <c r="DB31" s="41"/>
      <c r="DC31" s="41"/>
      <c r="DD31" s="55"/>
      <c r="DE31" s="61"/>
      <c r="DF31" s="41"/>
      <c r="DG31" s="41"/>
      <c r="DH31" s="55"/>
      <c r="DI31" s="89"/>
      <c r="DJ31" s="45"/>
      <c r="DK31" s="41" t="s">
        <v>50</v>
      </c>
      <c r="DL31" s="41"/>
      <c r="DM31" s="41"/>
      <c r="DN31" s="41"/>
      <c r="DO31" s="55"/>
      <c r="DP31" s="61"/>
      <c r="DQ31" s="41"/>
      <c r="DR31" s="41"/>
      <c r="DS31" s="55"/>
      <c r="DT31" s="93"/>
      <c r="DU31" s="45"/>
      <c r="DV31" s="41" t="s">
        <v>50</v>
      </c>
      <c r="DW31" s="41"/>
      <c r="DX31" s="41"/>
      <c r="DY31" s="41"/>
      <c r="DZ31" s="55"/>
      <c r="EA31" s="61"/>
      <c r="EB31" s="41"/>
      <c r="EC31" s="41"/>
      <c r="ED31" s="55"/>
    </row>
    <row r="32" spans="1:134" x14ac:dyDescent="0.3">
      <c r="C32" s="102"/>
      <c r="D32" s="56">
        <v>14</v>
      </c>
      <c r="E32" s="42" t="s">
        <v>46</v>
      </c>
      <c r="F32" s="42"/>
      <c r="G32" s="42"/>
      <c r="H32" s="42"/>
      <c r="I32" s="55"/>
      <c r="J32" s="62"/>
      <c r="K32" s="42"/>
      <c r="L32" s="42"/>
      <c r="M32" s="55"/>
      <c r="N32" s="96"/>
      <c r="O32" s="46">
        <v>14</v>
      </c>
      <c r="P32" s="42" t="s">
        <v>46</v>
      </c>
      <c r="Q32" s="42"/>
      <c r="R32" s="42"/>
      <c r="S32" s="42"/>
      <c r="T32" s="55"/>
      <c r="U32" s="62"/>
      <c r="V32" s="42"/>
      <c r="W32" s="42"/>
      <c r="X32" s="55"/>
      <c r="Y32" s="89"/>
      <c r="Z32" s="46">
        <v>14</v>
      </c>
      <c r="AA32" s="42" t="s">
        <v>46</v>
      </c>
      <c r="AB32" s="42"/>
      <c r="AC32" s="42"/>
      <c r="AD32" s="42"/>
      <c r="AE32" s="17"/>
      <c r="AF32" s="42"/>
      <c r="AG32" s="42"/>
      <c r="AH32" s="42"/>
      <c r="AI32" s="17">
        <f>_xlfn.IFNA(VLOOKUP(AF32&amp;AG32,Data!$A:$H,8,FALSE),0)</f>
        <v>0</v>
      </c>
      <c r="AJ32" s="93"/>
      <c r="AK32" s="46">
        <v>14</v>
      </c>
      <c r="AL32" s="42" t="s">
        <v>46</v>
      </c>
      <c r="AM32" s="42"/>
      <c r="AN32" s="42"/>
      <c r="AO32" s="42"/>
      <c r="AP32" s="55"/>
      <c r="AQ32" s="62"/>
      <c r="AR32" s="42"/>
      <c r="AS32" s="42"/>
      <c r="AT32" s="55"/>
      <c r="AU32" s="89"/>
      <c r="AV32" s="46">
        <v>14</v>
      </c>
      <c r="AW32" s="42" t="s">
        <v>46</v>
      </c>
      <c r="AX32" s="42"/>
      <c r="AY32" s="42"/>
      <c r="AZ32" s="42"/>
      <c r="BA32" s="17"/>
      <c r="BB32" s="42"/>
      <c r="BC32" s="42"/>
      <c r="BD32" s="42"/>
      <c r="BE32" s="17"/>
      <c r="BF32" s="93"/>
      <c r="BG32" s="46">
        <v>14</v>
      </c>
      <c r="BH32" s="42" t="s">
        <v>46</v>
      </c>
      <c r="BI32" s="42"/>
      <c r="BJ32" s="42"/>
      <c r="BK32" s="42"/>
      <c r="BL32" s="55"/>
      <c r="BM32" s="62"/>
      <c r="BN32" s="42"/>
      <c r="BO32" s="42"/>
      <c r="BP32" s="55"/>
      <c r="BQ32" s="89"/>
      <c r="BR32" s="46">
        <v>14</v>
      </c>
      <c r="BS32" s="42" t="s">
        <v>46</v>
      </c>
      <c r="BT32" s="42"/>
      <c r="BU32" s="42"/>
      <c r="BV32" s="42"/>
      <c r="BW32" s="55"/>
      <c r="BX32" s="62"/>
      <c r="BY32" s="42"/>
      <c r="BZ32" s="42"/>
      <c r="CA32" s="55"/>
      <c r="CB32" s="93"/>
      <c r="CC32" s="46">
        <v>14</v>
      </c>
      <c r="CD32" s="42" t="s">
        <v>46</v>
      </c>
      <c r="CE32" s="42"/>
      <c r="CF32" s="42"/>
      <c r="CG32" s="42"/>
      <c r="CH32" s="55"/>
      <c r="CI32" s="62"/>
      <c r="CJ32" s="42"/>
      <c r="CK32" s="42"/>
      <c r="CL32" s="55"/>
      <c r="CM32" s="89"/>
      <c r="CN32" s="46">
        <v>14</v>
      </c>
      <c r="CO32" s="42" t="s">
        <v>46</v>
      </c>
      <c r="CP32" s="42"/>
      <c r="CQ32" s="42"/>
      <c r="CR32" s="42"/>
      <c r="CS32" s="55"/>
      <c r="CT32" s="62"/>
      <c r="CU32" s="42"/>
      <c r="CV32" s="42"/>
      <c r="CW32" s="55"/>
      <c r="CX32" s="93"/>
      <c r="CY32" s="46">
        <v>14</v>
      </c>
      <c r="CZ32" s="42" t="s">
        <v>46</v>
      </c>
      <c r="DA32" s="42"/>
      <c r="DB32" s="42"/>
      <c r="DC32" s="42"/>
      <c r="DD32" s="55"/>
      <c r="DE32" s="62"/>
      <c r="DF32" s="42"/>
      <c r="DG32" s="42"/>
      <c r="DH32" s="55"/>
      <c r="DI32" s="89"/>
      <c r="DJ32" s="46">
        <v>14</v>
      </c>
      <c r="DK32" s="42" t="s">
        <v>46</v>
      </c>
      <c r="DL32" s="42"/>
      <c r="DM32" s="42"/>
      <c r="DN32" s="42"/>
      <c r="DO32" s="55"/>
      <c r="DP32" s="62"/>
      <c r="DQ32" s="42"/>
      <c r="DR32" s="42"/>
      <c r="DS32" s="55"/>
      <c r="DT32" s="93"/>
      <c r="DU32" s="46">
        <v>14</v>
      </c>
      <c r="DV32" s="42" t="s">
        <v>46</v>
      </c>
      <c r="DW32" s="42"/>
      <c r="DX32" s="42"/>
      <c r="DY32" s="42"/>
      <c r="DZ32" s="55"/>
      <c r="EA32" s="62"/>
      <c r="EB32" s="42"/>
      <c r="EC32" s="42"/>
      <c r="ED32" s="55"/>
    </row>
    <row r="33" spans="3:134" x14ac:dyDescent="0.3">
      <c r="C33" s="102"/>
      <c r="D33" s="54"/>
      <c r="E33" s="41" t="s">
        <v>50</v>
      </c>
      <c r="F33" s="41"/>
      <c r="G33" s="41"/>
      <c r="H33" s="41"/>
      <c r="I33" s="55"/>
      <c r="J33" s="61"/>
      <c r="K33" s="41"/>
      <c r="L33" s="41"/>
      <c r="M33" s="55"/>
      <c r="N33" s="96"/>
      <c r="O33" s="45"/>
      <c r="P33" s="41" t="s">
        <v>50</v>
      </c>
      <c r="Q33" s="41"/>
      <c r="R33" s="41"/>
      <c r="S33" s="41"/>
      <c r="T33" s="55"/>
      <c r="U33" s="61"/>
      <c r="V33" s="41"/>
      <c r="W33" s="41"/>
      <c r="X33" s="55"/>
      <c r="Y33" s="89"/>
      <c r="Z33" s="45"/>
      <c r="AA33" s="41" t="s">
        <v>50</v>
      </c>
      <c r="AB33" s="41"/>
      <c r="AC33" s="41"/>
      <c r="AD33" s="41"/>
      <c r="AE33" s="17"/>
      <c r="AF33" s="41"/>
      <c r="AG33" s="41"/>
      <c r="AH33" s="41"/>
      <c r="AI33" s="17">
        <f>_xlfn.IFNA(VLOOKUP(AF33&amp;AG33,Data!$A:$H,8,FALSE),0)</f>
        <v>0</v>
      </c>
      <c r="AJ33" s="93"/>
      <c r="AK33" s="45"/>
      <c r="AL33" s="41" t="s">
        <v>50</v>
      </c>
      <c r="AM33" s="41"/>
      <c r="AN33" s="41"/>
      <c r="AO33" s="41"/>
      <c r="AP33" s="55"/>
      <c r="AQ33" s="61"/>
      <c r="AR33" s="41"/>
      <c r="AS33" s="41"/>
      <c r="AT33" s="55"/>
      <c r="AU33" s="89"/>
      <c r="AV33" s="45"/>
      <c r="AW33" s="41" t="s">
        <v>50</v>
      </c>
      <c r="AX33" s="41"/>
      <c r="AY33" s="41"/>
      <c r="AZ33" s="41"/>
      <c r="BA33" s="17"/>
      <c r="BB33" s="41"/>
      <c r="BC33" s="41"/>
      <c r="BD33" s="41"/>
      <c r="BE33" s="17"/>
      <c r="BF33" s="93"/>
      <c r="BG33" s="45"/>
      <c r="BH33" s="41" t="s">
        <v>50</v>
      </c>
      <c r="BI33" s="41"/>
      <c r="BJ33" s="41"/>
      <c r="BK33" s="41"/>
      <c r="BL33" s="55"/>
      <c r="BM33" s="61"/>
      <c r="BN33" s="41"/>
      <c r="BO33" s="41"/>
      <c r="BP33" s="55"/>
      <c r="BQ33" s="89"/>
      <c r="BR33" s="45"/>
      <c r="BS33" s="41" t="s">
        <v>50</v>
      </c>
      <c r="BT33" s="41"/>
      <c r="BU33" s="41"/>
      <c r="BV33" s="41"/>
      <c r="BW33" s="55"/>
      <c r="BX33" s="61"/>
      <c r="BY33" s="41"/>
      <c r="BZ33" s="41"/>
      <c r="CA33" s="55"/>
      <c r="CB33" s="93"/>
      <c r="CC33" s="45"/>
      <c r="CD33" s="41" t="s">
        <v>50</v>
      </c>
      <c r="CE33" s="41"/>
      <c r="CF33" s="41"/>
      <c r="CG33" s="41"/>
      <c r="CH33" s="55"/>
      <c r="CI33" s="61"/>
      <c r="CJ33" s="41"/>
      <c r="CK33" s="41"/>
      <c r="CL33" s="55"/>
      <c r="CM33" s="89"/>
      <c r="CN33" s="45"/>
      <c r="CO33" s="41" t="s">
        <v>50</v>
      </c>
      <c r="CP33" s="41"/>
      <c r="CQ33" s="41"/>
      <c r="CR33" s="41"/>
      <c r="CS33" s="55"/>
      <c r="CT33" s="61"/>
      <c r="CU33" s="41"/>
      <c r="CV33" s="41"/>
      <c r="CW33" s="55"/>
      <c r="CX33" s="93"/>
      <c r="CY33" s="45"/>
      <c r="CZ33" s="41" t="s">
        <v>50</v>
      </c>
      <c r="DA33" s="41"/>
      <c r="DB33" s="41"/>
      <c r="DC33" s="41"/>
      <c r="DD33" s="55"/>
      <c r="DE33" s="61"/>
      <c r="DF33" s="41"/>
      <c r="DG33" s="41"/>
      <c r="DH33" s="55"/>
      <c r="DI33" s="89"/>
      <c r="DJ33" s="45"/>
      <c r="DK33" s="41" t="s">
        <v>50</v>
      </c>
      <c r="DL33" s="41"/>
      <c r="DM33" s="41"/>
      <c r="DN33" s="41"/>
      <c r="DO33" s="55"/>
      <c r="DP33" s="61"/>
      <c r="DQ33" s="41"/>
      <c r="DR33" s="41"/>
      <c r="DS33" s="55"/>
      <c r="DT33" s="93"/>
      <c r="DU33" s="45"/>
      <c r="DV33" s="41" t="s">
        <v>50</v>
      </c>
      <c r="DW33" s="41"/>
      <c r="DX33" s="41"/>
      <c r="DY33" s="41"/>
      <c r="DZ33" s="55"/>
      <c r="EA33" s="61"/>
      <c r="EB33" s="41"/>
      <c r="EC33" s="41"/>
      <c r="ED33" s="55"/>
    </row>
    <row r="34" spans="3:134" x14ac:dyDescent="0.3">
      <c r="C34" s="102"/>
      <c r="D34" s="56">
        <v>15</v>
      </c>
      <c r="E34" s="42" t="s">
        <v>46</v>
      </c>
      <c r="F34" s="42"/>
      <c r="G34" s="42"/>
      <c r="H34" s="42"/>
      <c r="I34" s="55"/>
      <c r="J34" s="62"/>
      <c r="K34" s="42"/>
      <c r="L34" s="42"/>
      <c r="M34" s="55"/>
      <c r="N34" s="96"/>
      <c r="O34" s="46">
        <v>15</v>
      </c>
      <c r="P34" s="42" t="s">
        <v>46</v>
      </c>
      <c r="Q34" s="42"/>
      <c r="R34" s="42"/>
      <c r="S34" s="42"/>
      <c r="T34" s="55"/>
      <c r="U34" s="62"/>
      <c r="V34" s="42"/>
      <c r="W34" s="42"/>
      <c r="X34" s="55"/>
      <c r="Y34" s="89"/>
      <c r="Z34" s="46">
        <v>15</v>
      </c>
      <c r="AA34" s="42" t="s">
        <v>46</v>
      </c>
      <c r="AB34" s="42"/>
      <c r="AC34" s="42"/>
      <c r="AD34" s="42"/>
      <c r="AE34" s="17"/>
      <c r="AF34" s="42"/>
      <c r="AG34" s="42"/>
      <c r="AH34" s="42"/>
      <c r="AI34" s="17">
        <f>_xlfn.IFNA(VLOOKUP(AF34&amp;AG34,Data!$A:$H,8,FALSE),0)</f>
        <v>0</v>
      </c>
      <c r="AJ34" s="93"/>
      <c r="AK34" s="46">
        <v>15</v>
      </c>
      <c r="AL34" s="42" t="s">
        <v>46</v>
      </c>
      <c r="AM34" s="42"/>
      <c r="AN34" s="42"/>
      <c r="AO34" s="42"/>
      <c r="AP34" s="55"/>
      <c r="AQ34" s="62"/>
      <c r="AR34" s="42"/>
      <c r="AS34" s="42"/>
      <c r="AT34" s="55"/>
      <c r="AU34" s="89"/>
      <c r="AV34" s="46">
        <v>15</v>
      </c>
      <c r="AW34" s="42" t="s">
        <v>46</v>
      </c>
      <c r="AX34" s="42"/>
      <c r="AY34" s="42"/>
      <c r="AZ34" s="42"/>
      <c r="BA34" s="17"/>
      <c r="BB34" s="42"/>
      <c r="BC34" s="42"/>
      <c r="BD34" s="42"/>
      <c r="BE34" s="17"/>
      <c r="BF34" s="93"/>
      <c r="BG34" s="46">
        <v>15</v>
      </c>
      <c r="BH34" s="42" t="s">
        <v>46</v>
      </c>
      <c r="BI34" s="42"/>
      <c r="BJ34" s="42"/>
      <c r="BK34" s="42"/>
      <c r="BL34" s="55"/>
      <c r="BM34" s="62"/>
      <c r="BN34" s="42"/>
      <c r="BO34" s="42"/>
      <c r="BP34" s="55"/>
      <c r="BQ34" s="89"/>
      <c r="BR34" s="46">
        <v>15</v>
      </c>
      <c r="BS34" s="42" t="s">
        <v>46</v>
      </c>
      <c r="BT34" s="42"/>
      <c r="BU34" s="42"/>
      <c r="BV34" s="42"/>
      <c r="BW34" s="55"/>
      <c r="BX34" s="62"/>
      <c r="BY34" s="42"/>
      <c r="BZ34" s="42"/>
      <c r="CA34" s="55"/>
      <c r="CB34" s="93"/>
      <c r="CC34" s="46">
        <v>15</v>
      </c>
      <c r="CD34" s="42" t="s">
        <v>46</v>
      </c>
      <c r="CE34" s="42"/>
      <c r="CF34" s="42"/>
      <c r="CG34" s="42"/>
      <c r="CH34" s="55"/>
      <c r="CI34" s="62"/>
      <c r="CJ34" s="42"/>
      <c r="CK34" s="42"/>
      <c r="CL34" s="55"/>
      <c r="CM34" s="89"/>
      <c r="CN34" s="46">
        <v>15</v>
      </c>
      <c r="CO34" s="42" t="s">
        <v>46</v>
      </c>
      <c r="CP34" s="42"/>
      <c r="CQ34" s="42"/>
      <c r="CR34" s="42"/>
      <c r="CS34" s="55"/>
      <c r="CT34" s="62"/>
      <c r="CU34" s="42"/>
      <c r="CV34" s="42"/>
      <c r="CW34" s="55"/>
      <c r="CX34" s="93"/>
      <c r="CY34" s="46">
        <v>15</v>
      </c>
      <c r="CZ34" s="42" t="s">
        <v>46</v>
      </c>
      <c r="DA34" s="42"/>
      <c r="DB34" s="42"/>
      <c r="DC34" s="42"/>
      <c r="DD34" s="55"/>
      <c r="DE34" s="62"/>
      <c r="DF34" s="42"/>
      <c r="DG34" s="42"/>
      <c r="DH34" s="55"/>
      <c r="DI34" s="89"/>
      <c r="DJ34" s="46">
        <v>15</v>
      </c>
      <c r="DK34" s="42" t="s">
        <v>46</v>
      </c>
      <c r="DL34" s="42"/>
      <c r="DM34" s="42"/>
      <c r="DN34" s="42"/>
      <c r="DO34" s="55"/>
      <c r="DP34" s="62"/>
      <c r="DQ34" s="42"/>
      <c r="DR34" s="42"/>
      <c r="DS34" s="55"/>
      <c r="DT34" s="93"/>
      <c r="DU34" s="46">
        <v>15</v>
      </c>
      <c r="DV34" s="42" t="s">
        <v>46</v>
      </c>
      <c r="DW34" s="42"/>
      <c r="DX34" s="42"/>
      <c r="DY34" s="42"/>
      <c r="DZ34" s="55"/>
      <c r="EA34" s="62"/>
      <c r="EB34" s="42"/>
      <c r="EC34" s="42"/>
      <c r="ED34" s="55"/>
    </row>
    <row r="35" spans="3:134" x14ac:dyDescent="0.3">
      <c r="C35" s="102"/>
      <c r="D35" s="54"/>
      <c r="E35" s="41" t="s">
        <v>50</v>
      </c>
      <c r="F35" s="41"/>
      <c r="G35" s="41"/>
      <c r="H35" s="41"/>
      <c r="I35" s="55"/>
      <c r="J35" s="61"/>
      <c r="K35" s="41"/>
      <c r="L35" s="41"/>
      <c r="M35" s="55"/>
      <c r="N35" s="96"/>
      <c r="O35" s="45"/>
      <c r="P35" s="41" t="s">
        <v>50</v>
      </c>
      <c r="Q35" s="41"/>
      <c r="R35" s="41"/>
      <c r="S35" s="41"/>
      <c r="T35" s="55"/>
      <c r="U35" s="61"/>
      <c r="V35" s="41"/>
      <c r="W35" s="41"/>
      <c r="X35" s="55"/>
      <c r="Y35" s="89"/>
      <c r="Z35" s="45"/>
      <c r="AA35" s="41" t="s">
        <v>50</v>
      </c>
      <c r="AB35" s="41"/>
      <c r="AC35" s="41"/>
      <c r="AD35" s="41"/>
      <c r="AE35" s="17"/>
      <c r="AF35" s="41"/>
      <c r="AG35" s="41"/>
      <c r="AH35" s="41"/>
      <c r="AI35" s="17">
        <f>_xlfn.IFNA(VLOOKUP(AF35&amp;AG35,Data!$A:$H,8,FALSE),0)</f>
        <v>0</v>
      </c>
      <c r="AJ35" s="93"/>
      <c r="AK35" s="45"/>
      <c r="AL35" s="41" t="s">
        <v>50</v>
      </c>
      <c r="AM35" s="41"/>
      <c r="AN35" s="41"/>
      <c r="AO35" s="41"/>
      <c r="AP35" s="55"/>
      <c r="AQ35" s="61"/>
      <c r="AR35" s="41"/>
      <c r="AS35" s="41"/>
      <c r="AT35" s="55"/>
      <c r="AU35" s="89"/>
      <c r="AV35" s="45"/>
      <c r="AW35" s="41" t="s">
        <v>50</v>
      </c>
      <c r="AX35" s="41"/>
      <c r="AY35" s="41"/>
      <c r="AZ35" s="41"/>
      <c r="BA35" s="17"/>
      <c r="BB35" s="41"/>
      <c r="BC35" s="41"/>
      <c r="BD35" s="41"/>
      <c r="BE35" s="17"/>
      <c r="BF35" s="93"/>
      <c r="BG35" s="45"/>
      <c r="BH35" s="41" t="s">
        <v>50</v>
      </c>
      <c r="BI35" s="41"/>
      <c r="BJ35" s="41"/>
      <c r="BK35" s="41"/>
      <c r="BL35" s="55"/>
      <c r="BM35" s="61"/>
      <c r="BN35" s="41"/>
      <c r="BO35" s="41"/>
      <c r="BP35" s="55"/>
      <c r="BQ35" s="89"/>
      <c r="BR35" s="45"/>
      <c r="BS35" s="41" t="s">
        <v>50</v>
      </c>
      <c r="BT35" s="41"/>
      <c r="BU35" s="41"/>
      <c r="BV35" s="41"/>
      <c r="BW35" s="55"/>
      <c r="BX35" s="61"/>
      <c r="BY35" s="41"/>
      <c r="BZ35" s="41"/>
      <c r="CA35" s="55"/>
      <c r="CB35" s="93"/>
      <c r="CC35" s="45"/>
      <c r="CD35" s="41" t="s">
        <v>50</v>
      </c>
      <c r="CE35" s="41"/>
      <c r="CF35" s="41"/>
      <c r="CG35" s="41"/>
      <c r="CH35" s="55"/>
      <c r="CI35" s="61"/>
      <c r="CJ35" s="41"/>
      <c r="CK35" s="41"/>
      <c r="CL35" s="55"/>
      <c r="CM35" s="89"/>
      <c r="CN35" s="45"/>
      <c r="CO35" s="41" t="s">
        <v>50</v>
      </c>
      <c r="CP35" s="41"/>
      <c r="CQ35" s="41"/>
      <c r="CR35" s="41"/>
      <c r="CS35" s="55"/>
      <c r="CT35" s="61"/>
      <c r="CU35" s="41"/>
      <c r="CV35" s="41"/>
      <c r="CW35" s="55"/>
      <c r="CX35" s="93"/>
      <c r="CY35" s="45"/>
      <c r="CZ35" s="41" t="s">
        <v>50</v>
      </c>
      <c r="DA35" s="41"/>
      <c r="DB35" s="41"/>
      <c r="DC35" s="41"/>
      <c r="DD35" s="55"/>
      <c r="DE35" s="61"/>
      <c r="DF35" s="41"/>
      <c r="DG35" s="41"/>
      <c r="DH35" s="55"/>
      <c r="DI35" s="89"/>
      <c r="DJ35" s="45"/>
      <c r="DK35" s="41" t="s">
        <v>50</v>
      </c>
      <c r="DL35" s="41"/>
      <c r="DM35" s="41"/>
      <c r="DN35" s="41"/>
      <c r="DO35" s="55"/>
      <c r="DP35" s="61"/>
      <c r="DQ35" s="41"/>
      <c r="DR35" s="41"/>
      <c r="DS35" s="55"/>
      <c r="DT35" s="93"/>
      <c r="DU35" s="45"/>
      <c r="DV35" s="41" t="s">
        <v>50</v>
      </c>
      <c r="DW35" s="41"/>
      <c r="DX35" s="41"/>
      <c r="DY35" s="41"/>
      <c r="DZ35" s="55"/>
      <c r="EA35" s="61"/>
      <c r="EB35" s="41"/>
      <c r="EC35" s="41"/>
      <c r="ED35" s="55"/>
    </row>
    <row r="36" spans="3:134" x14ac:dyDescent="0.3">
      <c r="C36" s="102"/>
      <c r="D36" s="56">
        <v>16</v>
      </c>
      <c r="E36" s="42" t="s">
        <v>46</v>
      </c>
      <c r="F36" s="42"/>
      <c r="G36" s="42"/>
      <c r="H36" s="42"/>
      <c r="I36" s="55"/>
      <c r="J36" s="62"/>
      <c r="K36" s="42"/>
      <c r="L36" s="42"/>
      <c r="M36" s="55"/>
      <c r="N36" s="96"/>
      <c r="O36" s="46">
        <v>16</v>
      </c>
      <c r="P36" s="42" t="s">
        <v>46</v>
      </c>
      <c r="Q36" s="42"/>
      <c r="R36" s="42"/>
      <c r="S36" s="42"/>
      <c r="T36" s="55"/>
      <c r="U36" s="62"/>
      <c r="V36" s="42"/>
      <c r="W36" s="42"/>
      <c r="X36" s="55"/>
      <c r="Y36" s="89"/>
      <c r="Z36" s="46">
        <v>16</v>
      </c>
      <c r="AA36" s="42" t="s">
        <v>46</v>
      </c>
      <c r="AB36" s="42"/>
      <c r="AC36" s="42"/>
      <c r="AD36" s="42"/>
      <c r="AE36" s="17"/>
      <c r="AF36" s="42"/>
      <c r="AG36" s="42"/>
      <c r="AH36" s="42"/>
      <c r="AI36" s="17">
        <f>_xlfn.IFNA(VLOOKUP(AF36&amp;AG36,Data!$A:$H,8,FALSE),0)</f>
        <v>0</v>
      </c>
      <c r="AJ36" s="93"/>
      <c r="AK36" s="46">
        <v>16</v>
      </c>
      <c r="AL36" s="42" t="s">
        <v>46</v>
      </c>
      <c r="AM36" s="42"/>
      <c r="AN36" s="42"/>
      <c r="AO36" s="42"/>
      <c r="AP36" s="55"/>
      <c r="AQ36" s="62"/>
      <c r="AR36" s="42"/>
      <c r="AS36" s="42"/>
      <c r="AT36" s="55"/>
      <c r="AU36" s="89"/>
      <c r="AV36" s="46">
        <v>16</v>
      </c>
      <c r="AW36" s="42" t="s">
        <v>46</v>
      </c>
      <c r="AX36" s="42"/>
      <c r="AY36" s="42"/>
      <c r="AZ36" s="42"/>
      <c r="BA36" s="17"/>
      <c r="BB36" s="42"/>
      <c r="BC36" s="42"/>
      <c r="BD36" s="42"/>
      <c r="BE36" s="17"/>
      <c r="BF36" s="93"/>
      <c r="BG36" s="46">
        <v>16</v>
      </c>
      <c r="BH36" s="42" t="s">
        <v>46</v>
      </c>
      <c r="BI36" s="42"/>
      <c r="BJ36" s="42"/>
      <c r="BK36" s="42"/>
      <c r="BL36" s="55"/>
      <c r="BM36" s="62"/>
      <c r="BN36" s="42"/>
      <c r="BO36" s="42"/>
      <c r="BP36" s="55"/>
      <c r="BQ36" s="89"/>
      <c r="BR36" s="46">
        <v>16</v>
      </c>
      <c r="BS36" s="42" t="s">
        <v>46</v>
      </c>
      <c r="BT36" s="42"/>
      <c r="BU36" s="42"/>
      <c r="BV36" s="42"/>
      <c r="BW36" s="55"/>
      <c r="BX36" s="62"/>
      <c r="BY36" s="42"/>
      <c r="BZ36" s="42"/>
      <c r="CA36" s="55"/>
      <c r="CB36" s="93"/>
      <c r="CC36" s="46">
        <v>16</v>
      </c>
      <c r="CD36" s="42" t="s">
        <v>46</v>
      </c>
      <c r="CE36" s="42"/>
      <c r="CF36" s="42"/>
      <c r="CG36" s="42"/>
      <c r="CH36" s="55"/>
      <c r="CI36" s="62"/>
      <c r="CJ36" s="42"/>
      <c r="CK36" s="42"/>
      <c r="CL36" s="55"/>
      <c r="CM36" s="89"/>
      <c r="CN36" s="46">
        <v>16</v>
      </c>
      <c r="CO36" s="42" t="s">
        <v>46</v>
      </c>
      <c r="CP36" s="42"/>
      <c r="CQ36" s="42"/>
      <c r="CR36" s="42"/>
      <c r="CS36" s="55"/>
      <c r="CT36" s="62"/>
      <c r="CU36" s="42"/>
      <c r="CV36" s="42"/>
      <c r="CW36" s="55"/>
      <c r="CX36" s="93"/>
      <c r="CY36" s="46">
        <v>16</v>
      </c>
      <c r="CZ36" s="42" t="s">
        <v>46</v>
      </c>
      <c r="DA36" s="42"/>
      <c r="DB36" s="42"/>
      <c r="DC36" s="42"/>
      <c r="DD36" s="55"/>
      <c r="DE36" s="62"/>
      <c r="DF36" s="42"/>
      <c r="DG36" s="42"/>
      <c r="DH36" s="55"/>
      <c r="DI36" s="89"/>
      <c r="DJ36" s="46">
        <v>16</v>
      </c>
      <c r="DK36" s="42" t="s">
        <v>46</v>
      </c>
      <c r="DL36" s="42"/>
      <c r="DM36" s="42"/>
      <c r="DN36" s="42"/>
      <c r="DO36" s="55"/>
      <c r="DP36" s="62"/>
      <c r="DQ36" s="42"/>
      <c r="DR36" s="42"/>
      <c r="DS36" s="55"/>
      <c r="DT36" s="93"/>
      <c r="DU36" s="46">
        <v>16</v>
      </c>
      <c r="DV36" s="42" t="s">
        <v>46</v>
      </c>
      <c r="DW36" s="42"/>
      <c r="DX36" s="42"/>
      <c r="DY36" s="42"/>
      <c r="DZ36" s="55"/>
      <c r="EA36" s="62"/>
      <c r="EB36" s="42"/>
      <c r="EC36" s="42"/>
      <c r="ED36" s="55"/>
    </row>
    <row r="37" spans="3:134" x14ac:dyDescent="0.3">
      <c r="C37" s="102"/>
      <c r="D37" s="54"/>
      <c r="E37" s="41" t="s">
        <v>50</v>
      </c>
      <c r="F37" s="41"/>
      <c r="G37" s="41"/>
      <c r="H37" s="41"/>
      <c r="I37" s="55"/>
      <c r="J37" s="61"/>
      <c r="K37" s="41"/>
      <c r="L37" s="41"/>
      <c r="M37" s="55"/>
      <c r="N37" s="96"/>
      <c r="O37" s="45"/>
      <c r="P37" s="41" t="s">
        <v>50</v>
      </c>
      <c r="Q37" s="41"/>
      <c r="R37" s="41"/>
      <c r="S37" s="41"/>
      <c r="T37" s="55"/>
      <c r="U37" s="61"/>
      <c r="V37" s="41"/>
      <c r="W37" s="41"/>
      <c r="X37" s="55"/>
      <c r="Y37" s="89"/>
      <c r="Z37" s="45"/>
      <c r="AA37" s="41" t="s">
        <v>50</v>
      </c>
      <c r="AB37" s="41"/>
      <c r="AC37" s="41"/>
      <c r="AD37" s="41"/>
      <c r="AE37" s="17"/>
      <c r="AF37" s="41"/>
      <c r="AG37" s="41"/>
      <c r="AH37" s="41"/>
      <c r="AI37" s="17">
        <f>_xlfn.IFNA(VLOOKUP(AF37&amp;AG37,Data!$A:$H,8,FALSE),0)</f>
        <v>0</v>
      </c>
      <c r="AJ37" s="93"/>
      <c r="AK37" s="45"/>
      <c r="AL37" s="41" t="s">
        <v>50</v>
      </c>
      <c r="AM37" s="41"/>
      <c r="AN37" s="41"/>
      <c r="AO37" s="41"/>
      <c r="AP37" s="55"/>
      <c r="AQ37" s="61"/>
      <c r="AR37" s="41"/>
      <c r="AS37" s="41"/>
      <c r="AT37" s="55"/>
      <c r="AU37" s="89"/>
      <c r="AV37" s="45"/>
      <c r="AW37" s="41" t="s">
        <v>50</v>
      </c>
      <c r="AX37" s="41"/>
      <c r="AY37" s="41"/>
      <c r="AZ37" s="41"/>
      <c r="BA37" s="17"/>
      <c r="BB37" s="41"/>
      <c r="BC37" s="41"/>
      <c r="BD37" s="41"/>
      <c r="BE37" s="17"/>
      <c r="BF37" s="93"/>
      <c r="BG37" s="45"/>
      <c r="BH37" s="41" t="s">
        <v>50</v>
      </c>
      <c r="BI37" s="41"/>
      <c r="BJ37" s="41"/>
      <c r="BK37" s="41"/>
      <c r="BL37" s="55"/>
      <c r="BM37" s="61"/>
      <c r="BN37" s="41"/>
      <c r="BO37" s="41"/>
      <c r="BP37" s="55"/>
      <c r="BQ37" s="89"/>
      <c r="BR37" s="45"/>
      <c r="BS37" s="41" t="s">
        <v>50</v>
      </c>
      <c r="BT37" s="41"/>
      <c r="BU37" s="41"/>
      <c r="BV37" s="41"/>
      <c r="BW37" s="55"/>
      <c r="BX37" s="61"/>
      <c r="BY37" s="41"/>
      <c r="BZ37" s="41"/>
      <c r="CA37" s="55"/>
      <c r="CB37" s="93"/>
      <c r="CC37" s="45"/>
      <c r="CD37" s="41" t="s">
        <v>50</v>
      </c>
      <c r="CE37" s="41"/>
      <c r="CF37" s="41"/>
      <c r="CG37" s="41"/>
      <c r="CH37" s="55"/>
      <c r="CI37" s="61"/>
      <c r="CJ37" s="41"/>
      <c r="CK37" s="41"/>
      <c r="CL37" s="55"/>
      <c r="CM37" s="89"/>
      <c r="CN37" s="45"/>
      <c r="CO37" s="41" t="s">
        <v>50</v>
      </c>
      <c r="CP37" s="41"/>
      <c r="CQ37" s="41"/>
      <c r="CR37" s="41"/>
      <c r="CS37" s="55"/>
      <c r="CT37" s="61"/>
      <c r="CU37" s="41"/>
      <c r="CV37" s="41"/>
      <c r="CW37" s="55"/>
      <c r="CX37" s="93"/>
      <c r="CY37" s="45"/>
      <c r="CZ37" s="41" t="s">
        <v>50</v>
      </c>
      <c r="DA37" s="41"/>
      <c r="DB37" s="41"/>
      <c r="DC37" s="41"/>
      <c r="DD37" s="55"/>
      <c r="DE37" s="61"/>
      <c r="DF37" s="41"/>
      <c r="DG37" s="41"/>
      <c r="DH37" s="55"/>
      <c r="DI37" s="89"/>
      <c r="DJ37" s="45"/>
      <c r="DK37" s="41" t="s">
        <v>50</v>
      </c>
      <c r="DL37" s="41"/>
      <c r="DM37" s="41"/>
      <c r="DN37" s="41"/>
      <c r="DO37" s="55"/>
      <c r="DP37" s="61"/>
      <c r="DQ37" s="41"/>
      <c r="DR37" s="41"/>
      <c r="DS37" s="55"/>
      <c r="DT37" s="93"/>
      <c r="DU37" s="45"/>
      <c r="DV37" s="41" t="s">
        <v>50</v>
      </c>
      <c r="DW37" s="41"/>
      <c r="DX37" s="41"/>
      <c r="DY37" s="41"/>
      <c r="DZ37" s="55"/>
      <c r="EA37" s="61"/>
      <c r="EB37" s="41"/>
      <c r="EC37" s="41"/>
      <c r="ED37" s="55"/>
    </row>
    <row r="38" spans="3:134" x14ac:dyDescent="0.3">
      <c r="C38" s="102"/>
      <c r="D38" s="56">
        <v>17</v>
      </c>
      <c r="E38" s="42" t="s">
        <v>46</v>
      </c>
      <c r="F38" s="42"/>
      <c r="G38" s="42"/>
      <c r="H38" s="42"/>
      <c r="I38" s="55"/>
      <c r="J38" s="62"/>
      <c r="K38" s="42"/>
      <c r="L38" s="42"/>
      <c r="M38" s="55"/>
      <c r="N38" s="96"/>
      <c r="O38" s="46">
        <v>17</v>
      </c>
      <c r="P38" s="42" t="s">
        <v>46</v>
      </c>
      <c r="Q38" s="42"/>
      <c r="R38" s="42"/>
      <c r="S38" s="42"/>
      <c r="T38" s="55"/>
      <c r="U38" s="62"/>
      <c r="V38" s="42"/>
      <c r="W38" s="42"/>
      <c r="X38" s="55"/>
      <c r="Y38" s="89"/>
      <c r="Z38" s="46">
        <v>17</v>
      </c>
      <c r="AA38" s="42" t="s">
        <v>46</v>
      </c>
      <c r="AB38" s="42"/>
      <c r="AC38" s="42"/>
      <c r="AD38" s="42"/>
      <c r="AE38" s="17"/>
      <c r="AF38" s="42"/>
      <c r="AG38" s="42"/>
      <c r="AH38" s="42"/>
      <c r="AI38" s="17">
        <f>_xlfn.IFNA(VLOOKUP(AF38&amp;AG38,Data!$A:$H,8,FALSE),0)</f>
        <v>0</v>
      </c>
      <c r="AJ38" s="93"/>
      <c r="AK38" s="46">
        <v>17</v>
      </c>
      <c r="AL38" s="42" t="s">
        <v>46</v>
      </c>
      <c r="AM38" s="42"/>
      <c r="AN38" s="42"/>
      <c r="AO38" s="42"/>
      <c r="AP38" s="55"/>
      <c r="AQ38" s="62"/>
      <c r="AR38" s="42"/>
      <c r="AS38" s="42"/>
      <c r="AT38" s="55"/>
      <c r="AU38" s="89"/>
      <c r="AV38" s="46">
        <v>17</v>
      </c>
      <c r="AW38" s="42" t="s">
        <v>46</v>
      </c>
      <c r="AX38" s="42"/>
      <c r="AY38" s="42"/>
      <c r="AZ38" s="42"/>
      <c r="BA38" s="17"/>
      <c r="BB38" s="42"/>
      <c r="BC38" s="42"/>
      <c r="BD38" s="42"/>
      <c r="BE38" s="17"/>
      <c r="BF38" s="93"/>
      <c r="BG38" s="46">
        <v>17</v>
      </c>
      <c r="BH38" s="42" t="s">
        <v>46</v>
      </c>
      <c r="BI38" s="42"/>
      <c r="BJ38" s="42"/>
      <c r="BK38" s="42"/>
      <c r="BL38" s="55"/>
      <c r="BM38" s="62"/>
      <c r="BN38" s="42"/>
      <c r="BO38" s="42"/>
      <c r="BP38" s="55"/>
      <c r="BQ38" s="89"/>
      <c r="BR38" s="46">
        <v>17</v>
      </c>
      <c r="BS38" s="42" t="s">
        <v>46</v>
      </c>
      <c r="BT38" s="42"/>
      <c r="BU38" s="42"/>
      <c r="BV38" s="42"/>
      <c r="BW38" s="55"/>
      <c r="BX38" s="62"/>
      <c r="BY38" s="42"/>
      <c r="BZ38" s="42"/>
      <c r="CA38" s="55"/>
      <c r="CB38" s="93"/>
      <c r="CC38" s="46">
        <v>17</v>
      </c>
      <c r="CD38" s="42" t="s">
        <v>46</v>
      </c>
      <c r="CE38" s="42"/>
      <c r="CF38" s="42"/>
      <c r="CG38" s="42"/>
      <c r="CH38" s="55"/>
      <c r="CI38" s="62"/>
      <c r="CJ38" s="42"/>
      <c r="CK38" s="42"/>
      <c r="CL38" s="55"/>
      <c r="CM38" s="89"/>
      <c r="CN38" s="46">
        <v>17</v>
      </c>
      <c r="CO38" s="42" t="s">
        <v>46</v>
      </c>
      <c r="CP38" s="42"/>
      <c r="CQ38" s="42"/>
      <c r="CR38" s="42"/>
      <c r="CS38" s="55"/>
      <c r="CT38" s="62"/>
      <c r="CU38" s="42"/>
      <c r="CV38" s="42"/>
      <c r="CW38" s="55"/>
      <c r="CX38" s="93"/>
      <c r="CY38" s="46">
        <v>17</v>
      </c>
      <c r="CZ38" s="42" t="s">
        <v>46</v>
      </c>
      <c r="DA38" s="42"/>
      <c r="DB38" s="42"/>
      <c r="DC38" s="42"/>
      <c r="DD38" s="55"/>
      <c r="DE38" s="62"/>
      <c r="DF38" s="42"/>
      <c r="DG38" s="42"/>
      <c r="DH38" s="55"/>
      <c r="DI38" s="89"/>
      <c r="DJ38" s="46">
        <v>17</v>
      </c>
      <c r="DK38" s="42" t="s">
        <v>46</v>
      </c>
      <c r="DL38" s="42"/>
      <c r="DM38" s="42"/>
      <c r="DN38" s="42"/>
      <c r="DO38" s="55"/>
      <c r="DP38" s="62"/>
      <c r="DQ38" s="42"/>
      <c r="DR38" s="42"/>
      <c r="DS38" s="55"/>
      <c r="DT38" s="93"/>
      <c r="DU38" s="46">
        <v>17</v>
      </c>
      <c r="DV38" s="42" t="s">
        <v>46</v>
      </c>
      <c r="DW38" s="42"/>
      <c r="DX38" s="42"/>
      <c r="DY38" s="42"/>
      <c r="DZ38" s="55"/>
      <c r="EA38" s="62"/>
      <c r="EB38" s="42"/>
      <c r="EC38" s="42"/>
      <c r="ED38" s="55"/>
    </row>
    <row r="39" spans="3:134" x14ac:dyDescent="0.3">
      <c r="C39" s="102"/>
      <c r="D39" s="54"/>
      <c r="E39" s="41" t="s">
        <v>50</v>
      </c>
      <c r="F39" s="41"/>
      <c r="G39" s="41"/>
      <c r="H39" s="41"/>
      <c r="I39" s="55"/>
      <c r="J39" s="61"/>
      <c r="K39" s="41"/>
      <c r="L39" s="41"/>
      <c r="M39" s="55"/>
      <c r="N39" s="96"/>
      <c r="O39" s="45"/>
      <c r="P39" s="41" t="s">
        <v>50</v>
      </c>
      <c r="Q39" s="41"/>
      <c r="R39" s="41"/>
      <c r="S39" s="41"/>
      <c r="T39" s="55"/>
      <c r="U39" s="61"/>
      <c r="V39" s="41"/>
      <c r="W39" s="41"/>
      <c r="X39" s="55"/>
      <c r="Y39" s="89"/>
      <c r="Z39" s="45"/>
      <c r="AA39" s="41" t="s">
        <v>50</v>
      </c>
      <c r="AB39" s="41"/>
      <c r="AC39" s="41"/>
      <c r="AD39" s="41"/>
      <c r="AE39" s="17"/>
      <c r="AF39" s="41"/>
      <c r="AG39" s="41"/>
      <c r="AH39" s="41"/>
      <c r="AI39" s="17">
        <f>_xlfn.IFNA(VLOOKUP(AF39&amp;AG39,Data!$A:$H,8,FALSE),0)</f>
        <v>0</v>
      </c>
      <c r="AJ39" s="93"/>
      <c r="AK39" s="45"/>
      <c r="AL39" s="41" t="s">
        <v>50</v>
      </c>
      <c r="AM39" s="41"/>
      <c r="AN39" s="41"/>
      <c r="AO39" s="41"/>
      <c r="AP39" s="55"/>
      <c r="AQ39" s="61"/>
      <c r="AR39" s="41"/>
      <c r="AS39" s="41"/>
      <c r="AT39" s="55"/>
      <c r="AU39" s="89"/>
      <c r="AV39" s="45"/>
      <c r="AW39" s="41" t="s">
        <v>50</v>
      </c>
      <c r="AX39" s="41"/>
      <c r="AY39" s="41"/>
      <c r="AZ39" s="41"/>
      <c r="BA39" s="17"/>
      <c r="BB39" s="41"/>
      <c r="BC39" s="41"/>
      <c r="BD39" s="41"/>
      <c r="BE39" s="17"/>
      <c r="BF39" s="93"/>
      <c r="BG39" s="45"/>
      <c r="BH39" s="41" t="s">
        <v>50</v>
      </c>
      <c r="BI39" s="41"/>
      <c r="BJ39" s="41"/>
      <c r="BK39" s="41"/>
      <c r="BL39" s="55"/>
      <c r="BM39" s="61"/>
      <c r="BN39" s="41"/>
      <c r="BO39" s="41"/>
      <c r="BP39" s="55"/>
      <c r="BQ39" s="89"/>
      <c r="BR39" s="45"/>
      <c r="BS39" s="41" t="s">
        <v>50</v>
      </c>
      <c r="BT39" s="41"/>
      <c r="BU39" s="41"/>
      <c r="BV39" s="41"/>
      <c r="BW39" s="55"/>
      <c r="BX39" s="61"/>
      <c r="BY39" s="41"/>
      <c r="BZ39" s="41"/>
      <c r="CA39" s="55"/>
      <c r="CB39" s="93"/>
      <c r="CC39" s="45"/>
      <c r="CD39" s="41" t="s">
        <v>50</v>
      </c>
      <c r="CE39" s="41"/>
      <c r="CF39" s="41"/>
      <c r="CG39" s="41"/>
      <c r="CH39" s="55"/>
      <c r="CI39" s="61"/>
      <c r="CJ39" s="41"/>
      <c r="CK39" s="41"/>
      <c r="CL39" s="55"/>
      <c r="CM39" s="89"/>
      <c r="CN39" s="45"/>
      <c r="CO39" s="41" t="s">
        <v>50</v>
      </c>
      <c r="CP39" s="41"/>
      <c r="CQ39" s="41"/>
      <c r="CR39" s="41"/>
      <c r="CS39" s="55"/>
      <c r="CT39" s="61"/>
      <c r="CU39" s="41"/>
      <c r="CV39" s="41"/>
      <c r="CW39" s="55"/>
      <c r="CX39" s="93"/>
      <c r="CY39" s="45"/>
      <c r="CZ39" s="41" t="s">
        <v>50</v>
      </c>
      <c r="DA39" s="41"/>
      <c r="DB39" s="41"/>
      <c r="DC39" s="41"/>
      <c r="DD39" s="55"/>
      <c r="DE39" s="61"/>
      <c r="DF39" s="41"/>
      <c r="DG39" s="41"/>
      <c r="DH39" s="55"/>
      <c r="DI39" s="89"/>
      <c r="DJ39" s="45"/>
      <c r="DK39" s="41" t="s">
        <v>50</v>
      </c>
      <c r="DL39" s="41"/>
      <c r="DM39" s="41"/>
      <c r="DN39" s="41"/>
      <c r="DO39" s="55"/>
      <c r="DP39" s="61"/>
      <c r="DQ39" s="41"/>
      <c r="DR39" s="41"/>
      <c r="DS39" s="55"/>
      <c r="DT39" s="93"/>
      <c r="DU39" s="45"/>
      <c r="DV39" s="41" t="s">
        <v>50</v>
      </c>
      <c r="DW39" s="41"/>
      <c r="DX39" s="41"/>
      <c r="DY39" s="41"/>
      <c r="DZ39" s="55"/>
      <c r="EA39" s="61"/>
      <c r="EB39" s="41"/>
      <c r="EC39" s="41"/>
      <c r="ED39" s="55"/>
    </row>
    <row r="40" spans="3:134" x14ac:dyDescent="0.3">
      <c r="C40" s="102"/>
      <c r="D40" s="56">
        <v>18</v>
      </c>
      <c r="E40" s="42" t="s">
        <v>46</v>
      </c>
      <c r="F40" s="42"/>
      <c r="G40" s="42"/>
      <c r="H40" s="42"/>
      <c r="I40" s="55"/>
      <c r="J40" s="62"/>
      <c r="K40" s="42"/>
      <c r="L40" s="42"/>
      <c r="M40" s="55"/>
      <c r="N40" s="96"/>
      <c r="O40" s="46">
        <v>18</v>
      </c>
      <c r="P40" s="42" t="s">
        <v>46</v>
      </c>
      <c r="Q40" s="42"/>
      <c r="R40" s="42"/>
      <c r="S40" s="42"/>
      <c r="T40" s="55"/>
      <c r="U40" s="62"/>
      <c r="V40" s="42"/>
      <c r="W40" s="42"/>
      <c r="X40" s="55"/>
      <c r="Y40" s="89"/>
      <c r="Z40" s="46">
        <v>18</v>
      </c>
      <c r="AA40" s="42" t="s">
        <v>46</v>
      </c>
      <c r="AB40" s="42"/>
      <c r="AC40" s="42"/>
      <c r="AD40" s="42"/>
      <c r="AE40" s="17"/>
      <c r="AF40" s="42"/>
      <c r="AG40" s="42"/>
      <c r="AH40" s="42"/>
      <c r="AI40" s="17">
        <f>_xlfn.IFNA(VLOOKUP(AF40&amp;AG40,Data!$A:$H,8,FALSE),0)</f>
        <v>0</v>
      </c>
      <c r="AJ40" s="93"/>
      <c r="AK40" s="46">
        <v>18</v>
      </c>
      <c r="AL40" s="42" t="s">
        <v>46</v>
      </c>
      <c r="AM40" s="42"/>
      <c r="AN40" s="42"/>
      <c r="AO40" s="42"/>
      <c r="AP40" s="55"/>
      <c r="AQ40" s="62"/>
      <c r="AR40" s="42"/>
      <c r="AS40" s="42"/>
      <c r="AT40" s="55"/>
      <c r="AU40" s="89"/>
      <c r="AV40" s="46">
        <v>18</v>
      </c>
      <c r="AW40" s="42" t="s">
        <v>46</v>
      </c>
      <c r="AX40" s="42"/>
      <c r="AY40" s="42"/>
      <c r="AZ40" s="42"/>
      <c r="BA40" s="17"/>
      <c r="BB40" s="42"/>
      <c r="BC40" s="42"/>
      <c r="BD40" s="42"/>
      <c r="BE40" s="17"/>
      <c r="BF40" s="93"/>
      <c r="BG40" s="46">
        <v>18</v>
      </c>
      <c r="BH40" s="42" t="s">
        <v>46</v>
      </c>
      <c r="BI40" s="42"/>
      <c r="BJ40" s="42"/>
      <c r="BK40" s="42"/>
      <c r="BL40" s="55"/>
      <c r="BM40" s="62"/>
      <c r="BN40" s="42"/>
      <c r="BO40" s="42"/>
      <c r="BP40" s="55"/>
      <c r="BQ40" s="89"/>
      <c r="BR40" s="46">
        <v>18</v>
      </c>
      <c r="BS40" s="42" t="s">
        <v>46</v>
      </c>
      <c r="BT40" s="42"/>
      <c r="BU40" s="42"/>
      <c r="BV40" s="42"/>
      <c r="BW40" s="55"/>
      <c r="BX40" s="62"/>
      <c r="BY40" s="42"/>
      <c r="BZ40" s="42"/>
      <c r="CA40" s="55"/>
      <c r="CB40" s="93"/>
      <c r="CC40" s="46">
        <v>18</v>
      </c>
      <c r="CD40" s="42" t="s">
        <v>46</v>
      </c>
      <c r="CE40" s="42"/>
      <c r="CF40" s="42"/>
      <c r="CG40" s="42"/>
      <c r="CH40" s="55"/>
      <c r="CI40" s="62"/>
      <c r="CJ40" s="42"/>
      <c r="CK40" s="42"/>
      <c r="CL40" s="55"/>
      <c r="CM40" s="89"/>
      <c r="CN40" s="46">
        <v>18</v>
      </c>
      <c r="CO40" s="42" t="s">
        <v>46</v>
      </c>
      <c r="CP40" s="42"/>
      <c r="CQ40" s="42"/>
      <c r="CR40" s="42"/>
      <c r="CS40" s="55"/>
      <c r="CT40" s="62"/>
      <c r="CU40" s="42"/>
      <c r="CV40" s="42"/>
      <c r="CW40" s="55"/>
      <c r="CX40" s="93"/>
      <c r="CY40" s="46">
        <v>18</v>
      </c>
      <c r="CZ40" s="42" t="s">
        <v>46</v>
      </c>
      <c r="DA40" s="42"/>
      <c r="DB40" s="42"/>
      <c r="DC40" s="42"/>
      <c r="DD40" s="55"/>
      <c r="DE40" s="62"/>
      <c r="DF40" s="42"/>
      <c r="DG40" s="42"/>
      <c r="DH40" s="55"/>
      <c r="DI40" s="89"/>
      <c r="DJ40" s="46">
        <v>18</v>
      </c>
      <c r="DK40" s="42" t="s">
        <v>46</v>
      </c>
      <c r="DL40" s="42"/>
      <c r="DM40" s="42"/>
      <c r="DN40" s="42"/>
      <c r="DO40" s="55"/>
      <c r="DP40" s="62"/>
      <c r="DQ40" s="42"/>
      <c r="DR40" s="42"/>
      <c r="DS40" s="55"/>
      <c r="DT40" s="93"/>
      <c r="DU40" s="46">
        <v>18</v>
      </c>
      <c r="DV40" s="42" t="s">
        <v>46</v>
      </c>
      <c r="DW40" s="42"/>
      <c r="DX40" s="42"/>
      <c r="DY40" s="42"/>
      <c r="DZ40" s="55"/>
      <c r="EA40" s="62"/>
      <c r="EB40" s="42"/>
      <c r="EC40" s="42"/>
      <c r="ED40" s="55"/>
    </row>
    <row r="41" spans="3:134" x14ac:dyDescent="0.3">
      <c r="C41" s="102"/>
      <c r="D41" s="54"/>
      <c r="E41" s="41" t="s">
        <v>50</v>
      </c>
      <c r="F41" s="41"/>
      <c r="G41" s="41"/>
      <c r="H41" s="41"/>
      <c r="I41" s="55"/>
      <c r="J41" s="61"/>
      <c r="K41" s="41"/>
      <c r="L41" s="41"/>
      <c r="M41" s="55"/>
      <c r="N41" s="96"/>
      <c r="O41" s="45"/>
      <c r="P41" s="41" t="s">
        <v>50</v>
      </c>
      <c r="Q41" s="41"/>
      <c r="R41" s="41"/>
      <c r="S41" s="41"/>
      <c r="T41" s="55"/>
      <c r="U41" s="61"/>
      <c r="V41" s="41"/>
      <c r="W41" s="41"/>
      <c r="X41" s="55"/>
      <c r="Y41" s="89"/>
      <c r="Z41" s="45"/>
      <c r="AA41" s="41" t="s">
        <v>50</v>
      </c>
      <c r="AB41" s="41"/>
      <c r="AC41" s="41"/>
      <c r="AD41" s="41"/>
      <c r="AE41" s="17"/>
      <c r="AF41" s="41"/>
      <c r="AG41" s="41"/>
      <c r="AH41" s="41"/>
      <c r="AI41" s="17">
        <f>_xlfn.IFNA(VLOOKUP(AF41&amp;AG41,Data!$A:$H,8,FALSE),0)</f>
        <v>0</v>
      </c>
      <c r="AJ41" s="93"/>
      <c r="AK41" s="45"/>
      <c r="AL41" s="41" t="s">
        <v>50</v>
      </c>
      <c r="AM41" s="41"/>
      <c r="AN41" s="41"/>
      <c r="AO41" s="41"/>
      <c r="AP41" s="55"/>
      <c r="AQ41" s="61"/>
      <c r="AR41" s="41"/>
      <c r="AS41" s="41"/>
      <c r="AT41" s="55"/>
      <c r="AU41" s="89"/>
      <c r="AV41" s="45"/>
      <c r="AW41" s="41" t="s">
        <v>50</v>
      </c>
      <c r="AX41" s="41"/>
      <c r="AY41" s="41"/>
      <c r="AZ41" s="41"/>
      <c r="BA41" s="17"/>
      <c r="BB41" s="41"/>
      <c r="BC41" s="41"/>
      <c r="BD41" s="41"/>
      <c r="BE41" s="17"/>
      <c r="BF41" s="93"/>
      <c r="BG41" s="45"/>
      <c r="BH41" s="41" t="s">
        <v>50</v>
      </c>
      <c r="BI41" s="41"/>
      <c r="BJ41" s="41"/>
      <c r="BK41" s="41"/>
      <c r="BL41" s="55"/>
      <c r="BM41" s="61"/>
      <c r="BN41" s="41"/>
      <c r="BO41" s="41"/>
      <c r="BP41" s="55"/>
      <c r="BQ41" s="89"/>
      <c r="BR41" s="45"/>
      <c r="BS41" s="41" t="s">
        <v>50</v>
      </c>
      <c r="BT41" s="41"/>
      <c r="BU41" s="41"/>
      <c r="BV41" s="41"/>
      <c r="BW41" s="55"/>
      <c r="BX41" s="61"/>
      <c r="BY41" s="41"/>
      <c r="BZ41" s="41"/>
      <c r="CA41" s="55"/>
      <c r="CB41" s="93"/>
      <c r="CC41" s="45"/>
      <c r="CD41" s="41" t="s">
        <v>50</v>
      </c>
      <c r="CE41" s="41"/>
      <c r="CF41" s="41"/>
      <c r="CG41" s="41"/>
      <c r="CH41" s="55"/>
      <c r="CI41" s="61"/>
      <c r="CJ41" s="41"/>
      <c r="CK41" s="41"/>
      <c r="CL41" s="55"/>
      <c r="CM41" s="89"/>
      <c r="CN41" s="45"/>
      <c r="CO41" s="41" t="s">
        <v>50</v>
      </c>
      <c r="CP41" s="41"/>
      <c r="CQ41" s="41"/>
      <c r="CR41" s="41"/>
      <c r="CS41" s="55"/>
      <c r="CT41" s="61"/>
      <c r="CU41" s="41"/>
      <c r="CV41" s="41"/>
      <c r="CW41" s="55"/>
      <c r="CX41" s="93"/>
      <c r="CY41" s="45"/>
      <c r="CZ41" s="41" t="s">
        <v>50</v>
      </c>
      <c r="DA41" s="41"/>
      <c r="DB41" s="41"/>
      <c r="DC41" s="41"/>
      <c r="DD41" s="55"/>
      <c r="DE41" s="61"/>
      <c r="DF41" s="41"/>
      <c r="DG41" s="41"/>
      <c r="DH41" s="55"/>
      <c r="DI41" s="89"/>
      <c r="DJ41" s="45"/>
      <c r="DK41" s="41" t="s">
        <v>50</v>
      </c>
      <c r="DL41" s="41"/>
      <c r="DM41" s="41"/>
      <c r="DN41" s="41"/>
      <c r="DO41" s="55"/>
      <c r="DP41" s="61"/>
      <c r="DQ41" s="41"/>
      <c r="DR41" s="41"/>
      <c r="DS41" s="55"/>
      <c r="DT41" s="93"/>
      <c r="DU41" s="45"/>
      <c r="DV41" s="41" t="s">
        <v>50</v>
      </c>
      <c r="DW41" s="41"/>
      <c r="DX41" s="41"/>
      <c r="DY41" s="41"/>
      <c r="DZ41" s="55"/>
      <c r="EA41" s="61"/>
      <c r="EB41" s="41"/>
      <c r="EC41" s="41"/>
      <c r="ED41" s="55"/>
    </row>
    <row r="42" spans="3:134" x14ac:dyDescent="0.3">
      <c r="C42" s="102"/>
      <c r="D42" s="56">
        <v>19</v>
      </c>
      <c r="E42" s="42" t="s">
        <v>46</v>
      </c>
      <c r="F42" s="42"/>
      <c r="G42" s="42"/>
      <c r="H42" s="42"/>
      <c r="I42" s="55"/>
      <c r="J42" s="62"/>
      <c r="K42" s="42"/>
      <c r="L42" s="42"/>
      <c r="M42" s="55"/>
      <c r="N42" s="96"/>
      <c r="O42" s="46">
        <v>19</v>
      </c>
      <c r="P42" s="42" t="s">
        <v>46</v>
      </c>
      <c r="Q42" s="42"/>
      <c r="R42" s="42"/>
      <c r="S42" s="42"/>
      <c r="T42" s="55"/>
      <c r="U42" s="62"/>
      <c r="V42" s="42"/>
      <c r="W42" s="42"/>
      <c r="X42" s="55"/>
      <c r="Y42" s="89"/>
      <c r="Z42" s="46">
        <v>19</v>
      </c>
      <c r="AA42" s="42" t="s">
        <v>46</v>
      </c>
      <c r="AB42" s="42"/>
      <c r="AC42" s="42"/>
      <c r="AD42" s="42"/>
      <c r="AE42" s="17"/>
      <c r="AF42" s="42"/>
      <c r="AG42" s="42"/>
      <c r="AH42" s="42"/>
      <c r="AI42" s="17">
        <f>_xlfn.IFNA(VLOOKUP(AF42&amp;AG42,Data!$A:$H,8,FALSE),0)</f>
        <v>0</v>
      </c>
      <c r="AJ42" s="93"/>
      <c r="AK42" s="46">
        <v>19</v>
      </c>
      <c r="AL42" s="42" t="s">
        <v>46</v>
      </c>
      <c r="AM42" s="42"/>
      <c r="AN42" s="42"/>
      <c r="AO42" s="42"/>
      <c r="AP42" s="55"/>
      <c r="AQ42" s="62"/>
      <c r="AR42" s="42"/>
      <c r="AS42" s="42"/>
      <c r="AT42" s="55"/>
      <c r="AU42" s="89"/>
      <c r="AV42" s="46">
        <v>19</v>
      </c>
      <c r="AW42" s="42" t="s">
        <v>46</v>
      </c>
      <c r="AX42" s="42"/>
      <c r="AY42" s="42"/>
      <c r="AZ42" s="42"/>
      <c r="BA42" s="17"/>
      <c r="BB42" s="42"/>
      <c r="BC42" s="42"/>
      <c r="BD42" s="42"/>
      <c r="BE42" s="17"/>
      <c r="BF42" s="93"/>
      <c r="BG42" s="46">
        <v>19</v>
      </c>
      <c r="BH42" s="42" t="s">
        <v>46</v>
      </c>
      <c r="BI42" s="42"/>
      <c r="BJ42" s="42"/>
      <c r="BK42" s="42"/>
      <c r="BL42" s="55"/>
      <c r="BM42" s="62"/>
      <c r="BN42" s="42"/>
      <c r="BO42" s="42"/>
      <c r="BP42" s="55"/>
      <c r="BQ42" s="89"/>
      <c r="BR42" s="46">
        <v>19</v>
      </c>
      <c r="BS42" s="42" t="s">
        <v>46</v>
      </c>
      <c r="BT42" s="42"/>
      <c r="BU42" s="42"/>
      <c r="BV42" s="42"/>
      <c r="BW42" s="55"/>
      <c r="BX42" s="62"/>
      <c r="BY42" s="42"/>
      <c r="BZ42" s="42"/>
      <c r="CA42" s="55"/>
      <c r="CB42" s="93"/>
      <c r="CC42" s="46">
        <v>19</v>
      </c>
      <c r="CD42" s="42" t="s">
        <v>46</v>
      </c>
      <c r="CE42" s="42"/>
      <c r="CF42" s="42"/>
      <c r="CG42" s="42"/>
      <c r="CH42" s="55"/>
      <c r="CI42" s="62"/>
      <c r="CJ42" s="42"/>
      <c r="CK42" s="42"/>
      <c r="CL42" s="55"/>
      <c r="CM42" s="89"/>
      <c r="CN42" s="46">
        <v>19</v>
      </c>
      <c r="CO42" s="42" t="s">
        <v>46</v>
      </c>
      <c r="CP42" s="42"/>
      <c r="CQ42" s="42"/>
      <c r="CR42" s="42"/>
      <c r="CS42" s="55"/>
      <c r="CT42" s="62"/>
      <c r="CU42" s="42"/>
      <c r="CV42" s="42"/>
      <c r="CW42" s="55"/>
      <c r="CX42" s="93"/>
      <c r="CY42" s="46">
        <v>19</v>
      </c>
      <c r="CZ42" s="42" t="s">
        <v>46</v>
      </c>
      <c r="DA42" s="42"/>
      <c r="DB42" s="42"/>
      <c r="DC42" s="42"/>
      <c r="DD42" s="55"/>
      <c r="DE42" s="62"/>
      <c r="DF42" s="42"/>
      <c r="DG42" s="42"/>
      <c r="DH42" s="55"/>
      <c r="DI42" s="89"/>
      <c r="DJ42" s="46">
        <v>19</v>
      </c>
      <c r="DK42" s="42" t="s">
        <v>46</v>
      </c>
      <c r="DL42" s="42"/>
      <c r="DM42" s="42"/>
      <c r="DN42" s="42"/>
      <c r="DO42" s="55"/>
      <c r="DP42" s="62"/>
      <c r="DQ42" s="42"/>
      <c r="DR42" s="42"/>
      <c r="DS42" s="55"/>
      <c r="DT42" s="93"/>
      <c r="DU42" s="46">
        <v>19</v>
      </c>
      <c r="DV42" s="42" t="s">
        <v>46</v>
      </c>
      <c r="DW42" s="42"/>
      <c r="DX42" s="42"/>
      <c r="DY42" s="42"/>
      <c r="DZ42" s="55"/>
      <c r="EA42" s="62"/>
      <c r="EB42" s="42"/>
      <c r="EC42" s="42"/>
      <c r="ED42" s="55"/>
    </row>
    <row r="43" spans="3:134" x14ac:dyDescent="0.3">
      <c r="C43" s="102"/>
      <c r="D43" s="54"/>
      <c r="E43" s="41" t="s">
        <v>50</v>
      </c>
      <c r="F43" s="41"/>
      <c r="G43" s="41"/>
      <c r="H43" s="41"/>
      <c r="I43" s="55"/>
      <c r="J43" s="61"/>
      <c r="K43" s="41"/>
      <c r="L43" s="41"/>
      <c r="M43" s="55"/>
      <c r="N43" s="96"/>
      <c r="O43" s="45"/>
      <c r="P43" s="41" t="s">
        <v>50</v>
      </c>
      <c r="Q43" s="41"/>
      <c r="R43" s="41"/>
      <c r="S43" s="41"/>
      <c r="T43" s="55"/>
      <c r="U43" s="61"/>
      <c r="V43" s="41"/>
      <c r="W43" s="41"/>
      <c r="X43" s="55"/>
      <c r="Y43" s="89"/>
      <c r="Z43" s="45"/>
      <c r="AA43" s="41" t="s">
        <v>50</v>
      </c>
      <c r="AB43" s="41"/>
      <c r="AC43" s="41"/>
      <c r="AD43" s="41"/>
      <c r="AE43" s="17"/>
      <c r="AF43" s="41"/>
      <c r="AG43" s="41"/>
      <c r="AH43" s="41"/>
      <c r="AI43" s="17">
        <f>_xlfn.IFNA(VLOOKUP(AF43&amp;AG43,Data!$A:$H,8,FALSE),0)</f>
        <v>0</v>
      </c>
      <c r="AJ43" s="93"/>
      <c r="AK43" s="45"/>
      <c r="AL43" s="41" t="s">
        <v>50</v>
      </c>
      <c r="AM43" s="41"/>
      <c r="AN43" s="41"/>
      <c r="AO43" s="41"/>
      <c r="AP43" s="55"/>
      <c r="AQ43" s="61"/>
      <c r="AR43" s="41"/>
      <c r="AS43" s="41"/>
      <c r="AT43" s="55"/>
      <c r="AU43" s="89"/>
      <c r="AV43" s="45"/>
      <c r="AW43" s="41" t="s">
        <v>50</v>
      </c>
      <c r="AX43" s="41"/>
      <c r="AY43" s="41"/>
      <c r="AZ43" s="41"/>
      <c r="BA43" s="17"/>
      <c r="BB43" s="41"/>
      <c r="BC43" s="41"/>
      <c r="BD43" s="41"/>
      <c r="BE43" s="17"/>
      <c r="BF43" s="93"/>
      <c r="BG43" s="45"/>
      <c r="BH43" s="41" t="s">
        <v>50</v>
      </c>
      <c r="BI43" s="41"/>
      <c r="BJ43" s="41"/>
      <c r="BK43" s="41"/>
      <c r="BL43" s="55"/>
      <c r="BM43" s="61"/>
      <c r="BN43" s="41"/>
      <c r="BO43" s="41"/>
      <c r="BP43" s="55"/>
      <c r="BQ43" s="89"/>
      <c r="BR43" s="45"/>
      <c r="BS43" s="41" t="s">
        <v>50</v>
      </c>
      <c r="BT43" s="41"/>
      <c r="BU43" s="41"/>
      <c r="BV43" s="41"/>
      <c r="BW43" s="55"/>
      <c r="BX43" s="61"/>
      <c r="BY43" s="41"/>
      <c r="BZ43" s="41"/>
      <c r="CA43" s="55"/>
      <c r="CB43" s="93"/>
      <c r="CC43" s="45"/>
      <c r="CD43" s="41" t="s">
        <v>50</v>
      </c>
      <c r="CE43" s="41"/>
      <c r="CF43" s="41"/>
      <c r="CG43" s="41"/>
      <c r="CH43" s="55"/>
      <c r="CI43" s="61"/>
      <c r="CJ43" s="41"/>
      <c r="CK43" s="41"/>
      <c r="CL43" s="55"/>
      <c r="CM43" s="89"/>
      <c r="CN43" s="45"/>
      <c r="CO43" s="41" t="s">
        <v>50</v>
      </c>
      <c r="CP43" s="41"/>
      <c r="CQ43" s="41"/>
      <c r="CR43" s="41"/>
      <c r="CS43" s="55"/>
      <c r="CT43" s="61"/>
      <c r="CU43" s="41"/>
      <c r="CV43" s="41"/>
      <c r="CW43" s="55"/>
      <c r="CX43" s="93"/>
      <c r="CY43" s="45"/>
      <c r="CZ43" s="41" t="s">
        <v>50</v>
      </c>
      <c r="DA43" s="41"/>
      <c r="DB43" s="41"/>
      <c r="DC43" s="41"/>
      <c r="DD43" s="55"/>
      <c r="DE43" s="61"/>
      <c r="DF43" s="41"/>
      <c r="DG43" s="41"/>
      <c r="DH43" s="55"/>
      <c r="DI43" s="89"/>
      <c r="DJ43" s="45"/>
      <c r="DK43" s="41" t="s">
        <v>50</v>
      </c>
      <c r="DL43" s="41"/>
      <c r="DM43" s="41"/>
      <c r="DN43" s="41"/>
      <c r="DO43" s="55"/>
      <c r="DP43" s="61"/>
      <c r="DQ43" s="41"/>
      <c r="DR43" s="41"/>
      <c r="DS43" s="55"/>
      <c r="DT43" s="93"/>
      <c r="DU43" s="45"/>
      <c r="DV43" s="41" t="s">
        <v>50</v>
      </c>
      <c r="DW43" s="41"/>
      <c r="DX43" s="41"/>
      <c r="DY43" s="41"/>
      <c r="DZ43" s="55"/>
      <c r="EA43" s="61"/>
      <c r="EB43" s="41"/>
      <c r="EC43" s="41"/>
      <c r="ED43" s="55"/>
    </row>
    <row r="44" spans="3:134" x14ac:dyDescent="0.3">
      <c r="C44" s="102"/>
      <c r="D44" s="56">
        <v>20</v>
      </c>
      <c r="E44" s="42" t="s">
        <v>46</v>
      </c>
      <c r="F44" s="42"/>
      <c r="G44" s="42"/>
      <c r="H44" s="42"/>
      <c r="I44" s="55"/>
      <c r="J44" s="62"/>
      <c r="K44" s="42"/>
      <c r="L44" s="42"/>
      <c r="M44" s="55"/>
      <c r="N44" s="96"/>
      <c r="O44" s="46">
        <v>20</v>
      </c>
      <c r="P44" s="42" t="s">
        <v>46</v>
      </c>
      <c r="Q44" s="42"/>
      <c r="R44" s="42"/>
      <c r="S44" s="42"/>
      <c r="T44" s="55"/>
      <c r="U44" s="62"/>
      <c r="V44" s="42"/>
      <c r="W44" s="42"/>
      <c r="X44" s="55"/>
      <c r="Y44" s="89"/>
      <c r="Z44" s="46">
        <v>20</v>
      </c>
      <c r="AA44" s="42" t="s">
        <v>46</v>
      </c>
      <c r="AB44" s="42"/>
      <c r="AC44" s="42"/>
      <c r="AD44" s="42"/>
      <c r="AE44" s="17"/>
      <c r="AF44" s="42"/>
      <c r="AG44" s="42"/>
      <c r="AH44" s="42"/>
      <c r="AI44" s="17">
        <f>_xlfn.IFNA(VLOOKUP(AF44&amp;AG44,Data!$A:$H,8,FALSE),0)</f>
        <v>0</v>
      </c>
      <c r="AJ44" s="93"/>
      <c r="AK44" s="46">
        <v>20</v>
      </c>
      <c r="AL44" s="42" t="s">
        <v>46</v>
      </c>
      <c r="AM44" s="42"/>
      <c r="AN44" s="42"/>
      <c r="AO44" s="42"/>
      <c r="AP44" s="55"/>
      <c r="AQ44" s="62"/>
      <c r="AR44" s="42"/>
      <c r="AS44" s="42"/>
      <c r="AT44" s="55"/>
      <c r="AU44" s="89"/>
      <c r="AV44" s="46">
        <v>20</v>
      </c>
      <c r="AW44" s="42" t="s">
        <v>46</v>
      </c>
      <c r="AX44" s="42"/>
      <c r="AY44" s="42"/>
      <c r="AZ44" s="42"/>
      <c r="BA44" s="17"/>
      <c r="BB44" s="42"/>
      <c r="BC44" s="42"/>
      <c r="BD44" s="42"/>
      <c r="BE44" s="17"/>
      <c r="BF44" s="93"/>
      <c r="BG44" s="46">
        <v>20</v>
      </c>
      <c r="BH44" s="42" t="s">
        <v>46</v>
      </c>
      <c r="BI44" s="42"/>
      <c r="BJ44" s="42"/>
      <c r="BK44" s="42"/>
      <c r="BL44" s="55"/>
      <c r="BM44" s="62"/>
      <c r="BN44" s="42"/>
      <c r="BO44" s="42"/>
      <c r="BP44" s="55"/>
      <c r="BQ44" s="89"/>
      <c r="BR44" s="46">
        <v>20</v>
      </c>
      <c r="BS44" s="42" t="s">
        <v>46</v>
      </c>
      <c r="BT44" s="42"/>
      <c r="BU44" s="42"/>
      <c r="BV44" s="42"/>
      <c r="BW44" s="55"/>
      <c r="BX44" s="62"/>
      <c r="BY44" s="42"/>
      <c r="BZ44" s="42"/>
      <c r="CA44" s="55"/>
      <c r="CB44" s="93"/>
      <c r="CC44" s="46">
        <v>20</v>
      </c>
      <c r="CD44" s="42" t="s">
        <v>46</v>
      </c>
      <c r="CE44" s="42"/>
      <c r="CF44" s="42"/>
      <c r="CG44" s="42"/>
      <c r="CH44" s="55"/>
      <c r="CI44" s="62"/>
      <c r="CJ44" s="42"/>
      <c r="CK44" s="42"/>
      <c r="CL44" s="55"/>
      <c r="CM44" s="89"/>
      <c r="CN44" s="46">
        <v>20</v>
      </c>
      <c r="CO44" s="42" t="s">
        <v>46</v>
      </c>
      <c r="CP44" s="42"/>
      <c r="CQ44" s="42"/>
      <c r="CR44" s="42"/>
      <c r="CS44" s="55"/>
      <c r="CT44" s="62"/>
      <c r="CU44" s="42"/>
      <c r="CV44" s="42"/>
      <c r="CW44" s="55"/>
      <c r="CX44" s="93"/>
      <c r="CY44" s="46">
        <v>20</v>
      </c>
      <c r="CZ44" s="42" t="s">
        <v>46</v>
      </c>
      <c r="DA44" s="42"/>
      <c r="DB44" s="42"/>
      <c r="DC44" s="42"/>
      <c r="DD44" s="55"/>
      <c r="DE44" s="62"/>
      <c r="DF44" s="42"/>
      <c r="DG44" s="42"/>
      <c r="DH44" s="55"/>
      <c r="DI44" s="89"/>
      <c r="DJ44" s="46">
        <v>20</v>
      </c>
      <c r="DK44" s="42" t="s">
        <v>46</v>
      </c>
      <c r="DL44" s="42"/>
      <c r="DM44" s="42"/>
      <c r="DN44" s="42"/>
      <c r="DO44" s="55"/>
      <c r="DP44" s="62"/>
      <c r="DQ44" s="42"/>
      <c r="DR44" s="42"/>
      <c r="DS44" s="55"/>
      <c r="DT44" s="93"/>
      <c r="DU44" s="46">
        <v>20</v>
      </c>
      <c r="DV44" s="42" t="s">
        <v>46</v>
      </c>
      <c r="DW44" s="42"/>
      <c r="DX44" s="42"/>
      <c r="DY44" s="42"/>
      <c r="DZ44" s="55"/>
      <c r="EA44" s="62"/>
      <c r="EB44" s="42"/>
      <c r="EC44" s="42"/>
      <c r="ED44" s="55"/>
    </row>
    <row r="45" spans="3:134" x14ac:dyDescent="0.3">
      <c r="C45" s="102"/>
      <c r="D45" s="54"/>
      <c r="E45" s="41" t="s">
        <v>50</v>
      </c>
      <c r="F45" s="41"/>
      <c r="G45" s="41"/>
      <c r="H45" s="41"/>
      <c r="I45" s="55"/>
      <c r="J45" s="61"/>
      <c r="K45" s="41"/>
      <c r="L45" s="41"/>
      <c r="M45" s="55"/>
      <c r="N45" s="96"/>
      <c r="O45" s="45"/>
      <c r="P45" s="41" t="s">
        <v>50</v>
      </c>
      <c r="Q45" s="41"/>
      <c r="R45" s="41"/>
      <c r="S45" s="41"/>
      <c r="T45" s="55"/>
      <c r="U45" s="61"/>
      <c r="V45" s="41"/>
      <c r="W45" s="41"/>
      <c r="X45" s="55"/>
      <c r="Y45" s="89"/>
      <c r="Z45" s="45"/>
      <c r="AA45" s="41" t="s">
        <v>50</v>
      </c>
      <c r="AB45" s="41"/>
      <c r="AC45" s="41"/>
      <c r="AD45" s="41"/>
      <c r="AE45" s="17"/>
      <c r="AF45" s="41"/>
      <c r="AG45" s="41"/>
      <c r="AH45" s="41"/>
      <c r="AI45" s="17">
        <f>_xlfn.IFNA(VLOOKUP(AF45&amp;AG45,Data!$A:$H,8,FALSE),0)</f>
        <v>0</v>
      </c>
      <c r="AJ45" s="93"/>
      <c r="AK45" s="45"/>
      <c r="AL45" s="41" t="s">
        <v>50</v>
      </c>
      <c r="AM45" s="41"/>
      <c r="AN45" s="41"/>
      <c r="AO45" s="41"/>
      <c r="AP45" s="55"/>
      <c r="AQ45" s="61"/>
      <c r="AR45" s="41"/>
      <c r="AS45" s="41"/>
      <c r="AT45" s="55"/>
      <c r="AU45" s="89"/>
      <c r="AV45" s="45"/>
      <c r="AW45" s="41" t="s">
        <v>50</v>
      </c>
      <c r="AX45" s="41"/>
      <c r="AY45" s="41"/>
      <c r="AZ45" s="41"/>
      <c r="BA45" s="17"/>
      <c r="BB45" s="41"/>
      <c r="BC45" s="41"/>
      <c r="BD45" s="41"/>
      <c r="BE45" s="17"/>
      <c r="BF45" s="93"/>
      <c r="BG45" s="45"/>
      <c r="BH45" s="41" t="s">
        <v>50</v>
      </c>
      <c r="BI45" s="41"/>
      <c r="BJ45" s="41"/>
      <c r="BK45" s="41"/>
      <c r="BL45" s="55"/>
      <c r="BM45" s="61"/>
      <c r="BN45" s="41"/>
      <c r="BO45" s="41"/>
      <c r="BP45" s="55"/>
      <c r="BQ45" s="89"/>
      <c r="BR45" s="45"/>
      <c r="BS45" s="41" t="s">
        <v>50</v>
      </c>
      <c r="BT45" s="41"/>
      <c r="BU45" s="41"/>
      <c r="BV45" s="41"/>
      <c r="BW45" s="55"/>
      <c r="BX45" s="61"/>
      <c r="BY45" s="41"/>
      <c r="BZ45" s="41"/>
      <c r="CA45" s="55"/>
      <c r="CB45" s="93"/>
      <c r="CC45" s="45"/>
      <c r="CD45" s="41" t="s">
        <v>50</v>
      </c>
      <c r="CE45" s="41"/>
      <c r="CF45" s="41"/>
      <c r="CG45" s="41"/>
      <c r="CH45" s="55"/>
      <c r="CI45" s="61"/>
      <c r="CJ45" s="41"/>
      <c r="CK45" s="41"/>
      <c r="CL45" s="55"/>
      <c r="CM45" s="89"/>
      <c r="CN45" s="45"/>
      <c r="CO45" s="41" t="s">
        <v>50</v>
      </c>
      <c r="CP45" s="41"/>
      <c r="CQ45" s="41"/>
      <c r="CR45" s="41"/>
      <c r="CS45" s="55"/>
      <c r="CT45" s="61"/>
      <c r="CU45" s="41"/>
      <c r="CV45" s="41"/>
      <c r="CW45" s="55"/>
      <c r="CX45" s="93"/>
      <c r="CY45" s="45"/>
      <c r="CZ45" s="41" t="s">
        <v>50</v>
      </c>
      <c r="DA45" s="41"/>
      <c r="DB45" s="41"/>
      <c r="DC45" s="41"/>
      <c r="DD45" s="55"/>
      <c r="DE45" s="61"/>
      <c r="DF45" s="41"/>
      <c r="DG45" s="41"/>
      <c r="DH45" s="55"/>
      <c r="DI45" s="89"/>
      <c r="DJ45" s="45"/>
      <c r="DK45" s="41" t="s">
        <v>50</v>
      </c>
      <c r="DL45" s="41"/>
      <c r="DM45" s="41"/>
      <c r="DN45" s="41"/>
      <c r="DO45" s="55"/>
      <c r="DP45" s="61"/>
      <c r="DQ45" s="41"/>
      <c r="DR45" s="41"/>
      <c r="DS45" s="55"/>
      <c r="DT45" s="93"/>
      <c r="DU45" s="45"/>
      <c r="DV45" s="41" t="s">
        <v>50</v>
      </c>
      <c r="DW45" s="41"/>
      <c r="DX45" s="41"/>
      <c r="DY45" s="41"/>
      <c r="DZ45" s="55"/>
      <c r="EA45" s="61"/>
      <c r="EB45" s="41"/>
      <c r="EC45" s="41"/>
      <c r="ED45" s="55"/>
    </row>
    <row r="46" spans="3:134" x14ac:dyDescent="0.3">
      <c r="C46" s="102"/>
      <c r="D46" s="56">
        <v>21</v>
      </c>
      <c r="E46" s="42" t="s">
        <v>46</v>
      </c>
      <c r="F46" s="42"/>
      <c r="G46" s="42"/>
      <c r="H46" s="42"/>
      <c r="I46" s="55"/>
      <c r="J46" s="62"/>
      <c r="K46" s="42"/>
      <c r="L46" s="42"/>
      <c r="M46" s="55"/>
      <c r="N46" s="96"/>
      <c r="O46" s="46">
        <v>21</v>
      </c>
      <c r="P46" s="42" t="s">
        <v>46</v>
      </c>
      <c r="Q46" s="42"/>
      <c r="R46" s="42"/>
      <c r="S46" s="42"/>
      <c r="T46" s="55"/>
      <c r="U46" s="62"/>
      <c r="V46" s="42"/>
      <c r="W46" s="42"/>
      <c r="X46" s="55"/>
      <c r="Y46" s="89"/>
      <c r="Z46" s="46">
        <v>21</v>
      </c>
      <c r="AA46" s="42" t="s">
        <v>46</v>
      </c>
      <c r="AB46" s="42"/>
      <c r="AC46" s="42"/>
      <c r="AD46" s="42"/>
      <c r="AE46" s="17"/>
      <c r="AF46" s="42"/>
      <c r="AG46" s="42"/>
      <c r="AH46" s="42"/>
      <c r="AI46" s="17">
        <f>_xlfn.IFNA(VLOOKUP(AF46&amp;AG46,Data!$A:$H,8,FALSE),0)</f>
        <v>0</v>
      </c>
      <c r="AJ46" s="93"/>
      <c r="AK46" s="46">
        <v>21</v>
      </c>
      <c r="AL46" s="42" t="s">
        <v>46</v>
      </c>
      <c r="AM46" s="42"/>
      <c r="AN46" s="42"/>
      <c r="AO46" s="42"/>
      <c r="AP46" s="55"/>
      <c r="AQ46" s="62"/>
      <c r="AR46" s="42"/>
      <c r="AS46" s="42"/>
      <c r="AT46" s="55"/>
      <c r="AU46" s="89"/>
      <c r="AV46" s="46">
        <v>21</v>
      </c>
      <c r="AW46" s="42" t="s">
        <v>46</v>
      </c>
      <c r="AX46" s="42"/>
      <c r="AY46" s="42"/>
      <c r="AZ46" s="42"/>
      <c r="BA46" s="17"/>
      <c r="BB46" s="42"/>
      <c r="BC46" s="42"/>
      <c r="BD46" s="42"/>
      <c r="BE46" s="17"/>
      <c r="BF46" s="93"/>
      <c r="BG46" s="46">
        <v>21</v>
      </c>
      <c r="BH46" s="42" t="s">
        <v>46</v>
      </c>
      <c r="BI46" s="42"/>
      <c r="BJ46" s="42"/>
      <c r="BK46" s="42"/>
      <c r="BL46" s="55"/>
      <c r="BM46" s="62"/>
      <c r="BN46" s="42"/>
      <c r="BO46" s="42"/>
      <c r="BP46" s="55"/>
      <c r="BQ46" s="89"/>
      <c r="BR46" s="46">
        <v>21</v>
      </c>
      <c r="BS46" s="42" t="s">
        <v>46</v>
      </c>
      <c r="BT46" s="42"/>
      <c r="BU46" s="42"/>
      <c r="BV46" s="42"/>
      <c r="BW46" s="55"/>
      <c r="BX46" s="62"/>
      <c r="BY46" s="42"/>
      <c r="BZ46" s="42"/>
      <c r="CA46" s="55"/>
      <c r="CB46" s="93"/>
      <c r="CC46" s="46">
        <v>21</v>
      </c>
      <c r="CD46" s="42" t="s">
        <v>46</v>
      </c>
      <c r="CE46" s="42"/>
      <c r="CF46" s="42"/>
      <c r="CG46" s="42"/>
      <c r="CH46" s="55"/>
      <c r="CI46" s="62"/>
      <c r="CJ46" s="42"/>
      <c r="CK46" s="42"/>
      <c r="CL46" s="55"/>
      <c r="CM46" s="89"/>
      <c r="CN46" s="46">
        <v>21</v>
      </c>
      <c r="CO46" s="42" t="s">
        <v>46</v>
      </c>
      <c r="CP46" s="42"/>
      <c r="CQ46" s="42"/>
      <c r="CR46" s="42"/>
      <c r="CS46" s="55"/>
      <c r="CT46" s="62"/>
      <c r="CU46" s="42"/>
      <c r="CV46" s="42"/>
      <c r="CW46" s="55"/>
      <c r="CX46" s="93"/>
      <c r="CY46" s="46">
        <v>21</v>
      </c>
      <c r="CZ46" s="42" t="s">
        <v>46</v>
      </c>
      <c r="DA46" s="42"/>
      <c r="DB46" s="42"/>
      <c r="DC46" s="42"/>
      <c r="DD46" s="55"/>
      <c r="DE46" s="62"/>
      <c r="DF46" s="42"/>
      <c r="DG46" s="42"/>
      <c r="DH46" s="55"/>
      <c r="DI46" s="89"/>
      <c r="DJ46" s="46">
        <v>21</v>
      </c>
      <c r="DK46" s="42" t="s">
        <v>46</v>
      </c>
      <c r="DL46" s="42"/>
      <c r="DM46" s="42"/>
      <c r="DN46" s="42"/>
      <c r="DO46" s="55"/>
      <c r="DP46" s="62"/>
      <c r="DQ46" s="42"/>
      <c r="DR46" s="42"/>
      <c r="DS46" s="55"/>
      <c r="DT46" s="93"/>
      <c r="DU46" s="46">
        <v>21</v>
      </c>
      <c r="DV46" s="42" t="s">
        <v>46</v>
      </c>
      <c r="DW46" s="42"/>
      <c r="DX46" s="42"/>
      <c r="DY46" s="42"/>
      <c r="DZ46" s="55"/>
      <c r="EA46" s="62"/>
      <c r="EB46" s="42"/>
      <c r="EC46" s="42"/>
      <c r="ED46" s="55"/>
    </row>
    <row r="47" spans="3:134" x14ac:dyDescent="0.3">
      <c r="C47" s="102"/>
      <c r="D47" s="54"/>
      <c r="E47" s="41" t="s">
        <v>50</v>
      </c>
      <c r="F47" s="41"/>
      <c r="G47" s="41"/>
      <c r="H47" s="41"/>
      <c r="I47" s="55"/>
      <c r="J47" s="61"/>
      <c r="K47" s="41"/>
      <c r="L47" s="41"/>
      <c r="M47" s="55"/>
      <c r="N47" s="96"/>
      <c r="O47" s="45"/>
      <c r="P47" s="41" t="s">
        <v>50</v>
      </c>
      <c r="Q47" s="41"/>
      <c r="R47" s="41"/>
      <c r="S47" s="41"/>
      <c r="T47" s="55"/>
      <c r="U47" s="61"/>
      <c r="V47" s="41"/>
      <c r="W47" s="41"/>
      <c r="X47" s="55"/>
      <c r="Y47" s="89"/>
      <c r="Z47" s="45"/>
      <c r="AA47" s="41" t="s">
        <v>50</v>
      </c>
      <c r="AB47" s="41"/>
      <c r="AC47" s="41"/>
      <c r="AD47" s="41"/>
      <c r="AE47" s="17"/>
      <c r="AF47" s="41"/>
      <c r="AG47" s="41"/>
      <c r="AH47" s="41"/>
      <c r="AI47" s="17">
        <f>_xlfn.IFNA(VLOOKUP(AF47&amp;AG47,Data!$A:$H,8,FALSE),0)</f>
        <v>0</v>
      </c>
      <c r="AJ47" s="93"/>
      <c r="AK47" s="45"/>
      <c r="AL47" s="41" t="s">
        <v>50</v>
      </c>
      <c r="AM47" s="41"/>
      <c r="AN47" s="41"/>
      <c r="AO47" s="41"/>
      <c r="AP47" s="55"/>
      <c r="AQ47" s="61"/>
      <c r="AR47" s="41"/>
      <c r="AS47" s="41"/>
      <c r="AT47" s="55"/>
      <c r="AU47" s="89"/>
      <c r="AV47" s="45"/>
      <c r="AW47" s="41" t="s">
        <v>50</v>
      </c>
      <c r="AX47" s="41"/>
      <c r="AY47" s="41"/>
      <c r="AZ47" s="41"/>
      <c r="BA47" s="17"/>
      <c r="BB47" s="41"/>
      <c r="BC47" s="41"/>
      <c r="BD47" s="41"/>
      <c r="BE47" s="17"/>
      <c r="BF47" s="93"/>
      <c r="BG47" s="45"/>
      <c r="BH47" s="41" t="s">
        <v>50</v>
      </c>
      <c r="BI47" s="41"/>
      <c r="BJ47" s="41"/>
      <c r="BK47" s="41"/>
      <c r="BL47" s="55"/>
      <c r="BM47" s="61"/>
      <c r="BN47" s="41"/>
      <c r="BO47" s="41"/>
      <c r="BP47" s="55"/>
      <c r="BQ47" s="89"/>
      <c r="BR47" s="45"/>
      <c r="BS47" s="41" t="s">
        <v>50</v>
      </c>
      <c r="BT47" s="41"/>
      <c r="BU47" s="41"/>
      <c r="BV47" s="41"/>
      <c r="BW47" s="55"/>
      <c r="BX47" s="61"/>
      <c r="BY47" s="41"/>
      <c r="BZ47" s="41"/>
      <c r="CA47" s="55"/>
      <c r="CB47" s="93"/>
      <c r="CC47" s="45"/>
      <c r="CD47" s="41" t="s">
        <v>50</v>
      </c>
      <c r="CE47" s="41"/>
      <c r="CF47" s="41"/>
      <c r="CG47" s="41"/>
      <c r="CH47" s="55"/>
      <c r="CI47" s="61"/>
      <c r="CJ47" s="41"/>
      <c r="CK47" s="41"/>
      <c r="CL47" s="55"/>
      <c r="CM47" s="89"/>
      <c r="CN47" s="45"/>
      <c r="CO47" s="41" t="s">
        <v>50</v>
      </c>
      <c r="CP47" s="41"/>
      <c r="CQ47" s="41"/>
      <c r="CR47" s="41"/>
      <c r="CS47" s="55"/>
      <c r="CT47" s="61"/>
      <c r="CU47" s="41"/>
      <c r="CV47" s="41"/>
      <c r="CW47" s="55"/>
      <c r="CX47" s="93"/>
      <c r="CY47" s="45"/>
      <c r="CZ47" s="41" t="s">
        <v>50</v>
      </c>
      <c r="DA47" s="41"/>
      <c r="DB47" s="41"/>
      <c r="DC47" s="41"/>
      <c r="DD47" s="55"/>
      <c r="DE47" s="61"/>
      <c r="DF47" s="41"/>
      <c r="DG47" s="41"/>
      <c r="DH47" s="55"/>
      <c r="DI47" s="89"/>
      <c r="DJ47" s="45"/>
      <c r="DK47" s="41" t="s">
        <v>50</v>
      </c>
      <c r="DL47" s="41"/>
      <c r="DM47" s="41"/>
      <c r="DN47" s="41"/>
      <c r="DO47" s="55"/>
      <c r="DP47" s="61"/>
      <c r="DQ47" s="41"/>
      <c r="DR47" s="41"/>
      <c r="DS47" s="55"/>
      <c r="DT47" s="93"/>
      <c r="DU47" s="45"/>
      <c r="DV47" s="41" t="s">
        <v>50</v>
      </c>
      <c r="DW47" s="41"/>
      <c r="DX47" s="41"/>
      <c r="DY47" s="41"/>
      <c r="DZ47" s="55"/>
      <c r="EA47" s="61"/>
      <c r="EB47" s="41"/>
      <c r="EC47" s="41"/>
      <c r="ED47" s="55"/>
    </row>
    <row r="48" spans="3:134" x14ac:dyDescent="0.3">
      <c r="C48" s="102"/>
      <c r="D48" s="56">
        <v>22</v>
      </c>
      <c r="E48" s="42" t="s">
        <v>46</v>
      </c>
      <c r="F48" s="42"/>
      <c r="G48" s="42"/>
      <c r="H48" s="42"/>
      <c r="I48" s="55"/>
      <c r="J48" s="62"/>
      <c r="K48" s="42"/>
      <c r="L48" s="42"/>
      <c r="M48" s="55"/>
      <c r="N48" s="96"/>
      <c r="O48" s="46">
        <v>22</v>
      </c>
      <c r="P48" s="42" t="s">
        <v>46</v>
      </c>
      <c r="Q48" s="42"/>
      <c r="R48" s="42"/>
      <c r="S48" s="42"/>
      <c r="T48" s="55"/>
      <c r="U48" s="62"/>
      <c r="V48" s="42"/>
      <c r="W48" s="42"/>
      <c r="X48" s="55"/>
      <c r="Y48" s="89"/>
      <c r="Z48" s="46">
        <v>22</v>
      </c>
      <c r="AA48" s="42" t="s">
        <v>46</v>
      </c>
      <c r="AB48" s="42"/>
      <c r="AC48" s="42"/>
      <c r="AD48" s="42"/>
      <c r="AE48" s="17"/>
      <c r="AF48" s="42"/>
      <c r="AG48" s="42"/>
      <c r="AH48" s="42"/>
      <c r="AI48" s="17">
        <f>_xlfn.IFNA(VLOOKUP(AF48&amp;AG48,Data!$A:$H,8,FALSE),0)</f>
        <v>0</v>
      </c>
      <c r="AJ48" s="93"/>
      <c r="AK48" s="46">
        <v>22</v>
      </c>
      <c r="AL48" s="42" t="s">
        <v>46</v>
      </c>
      <c r="AM48" s="42"/>
      <c r="AN48" s="42"/>
      <c r="AO48" s="42"/>
      <c r="AP48" s="55"/>
      <c r="AQ48" s="62"/>
      <c r="AR48" s="42"/>
      <c r="AS48" s="42"/>
      <c r="AT48" s="55"/>
      <c r="AU48" s="89"/>
      <c r="AV48" s="46">
        <v>22</v>
      </c>
      <c r="AW48" s="42" t="s">
        <v>46</v>
      </c>
      <c r="AX48" s="42"/>
      <c r="AY48" s="42"/>
      <c r="AZ48" s="42"/>
      <c r="BA48" s="17"/>
      <c r="BB48" s="42"/>
      <c r="BC48" s="42"/>
      <c r="BD48" s="42"/>
      <c r="BE48" s="17"/>
      <c r="BF48" s="93"/>
      <c r="BG48" s="46">
        <v>22</v>
      </c>
      <c r="BH48" s="42" t="s">
        <v>46</v>
      </c>
      <c r="BI48" s="42"/>
      <c r="BJ48" s="42"/>
      <c r="BK48" s="42"/>
      <c r="BL48" s="55"/>
      <c r="BM48" s="62"/>
      <c r="BN48" s="42"/>
      <c r="BO48" s="42"/>
      <c r="BP48" s="55"/>
      <c r="BQ48" s="89"/>
      <c r="BR48" s="46">
        <v>22</v>
      </c>
      <c r="BS48" s="42" t="s">
        <v>46</v>
      </c>
      <c r="BT48" s="42"/>
      <c r="BU48" s="42"/>
      <c r="BV48" s="42"/>
      <c r="BW48" s="55"/>
      <c r="BX48" s="62"/>
      <c r="BY48" s="42"/>
      <c r="BZ48" s="42"/>
      <c r="CA48" s="55"/>
      <c r="CB48" s="93"/>
      <c r="CC48" s="46">
        <v>22</v>
      </c>
      <c r="CD48" s="42" t="s">
        <v>46</v>
      </c>
      <c r="CE48" s="42"/>
      <c r="CF48" s="42"/>
      <c r="CG48" s="42"/>
      <c r="CH48" s="55"/>
      <c r="CI48" s="62"/>
      <c r="CJ48" s="42"/>
      <c r="CK48" s="42"/>
      <c r="CL48" s="55"/>
      <c r="CM48" s="89"/>
      <c r="CN48" s="46">
        <v>22</v>
      </c>
      <c r="CO48" s="42" t="s">
        <v>46</v>
      </c>
      <c r="CP48" s="42"/>
      <c r="CQ48" s="42"/>
      <c r="CR48" s="42"/>
      <c r="CS48" s="55"/>
      <c r="CT48" s="62"/>
      <c r="CU48" s="42"/>
      <c r="CV48" s="42"/>
      <c r="CW48" s="55"/>
      <c r="CX48" s="93"/>
      <c r="CY48" s="46">
        <v>22</v>
      </c>
      <c r="CZ48" s="42" t="s">
        <v>46</v>
      </c>
      <c r="DA48" s="42"/>
      <c r="DB48" s="42"/>
      <c r="DC48" s="42"/>
      <c r="DD48" s="55"/>
      <c r="DE48" s="62"/>
      <c r="DF48" s="42"/>
      <c r="DG48" s="42"/>
      <c r="DH48" s="55"/>
      <c r="DI48" s="89"/>
      <c r="DJ48" s="46">
        <v>22</v>
      </c>
      <c r="DK48" s="42" t="s">
        <v>46</v>
      </c>
      <c r="DL48" s="42"/>
      <c r="DM48" s="42"/>
      <c r="DN48" s="42"/>
      <c r="DO48" s="55"/>
      <c r="DP48" s="62"/>
      <c r="DQ48" s="42"/>
      <c r="DR48" s="42"/>
      <c r="DS48" s="55"/>
      <c r="DT48" s="93"/>
      <c r="DU48" s="46">
        <v>22</v>
      </c>
      <c r="DV48" s="42" t="s">
        <v>46</v>
      </c>
      <c r="DW48" s="42"/>
      <c r="DX48" s="42"/>
      <c r="DY48" s="42"/>
      <c r="DZ48" s="55"/>
      <c r="EA48" s="62"/>
      <c r="EB48" s="42"/>
      <c r="EC48" s="42"/>
      <c r="ED48" s="55"/>
    </row>
    <row r="49" spans="3:134" x14ac:dyDescent="0.3">
      <c r="C49" s="102"/>
      <c r="D49" s="54"/>
      <c r="E49" s="41" t="s">
        <v>50</v>
      </c>
      <c r="F49" s="41"/>
      <c r="G49" s="41"/>
      <c r="H49" s="41"/>
      <c r="I49" s="55"/>
      <c r="J49" s="61"/>
      <c r="K49" s="41"/>
      <c r="L49" s="41"/>
      <c r="M49" s="55"/>
      <c r="N49" s="96"/>
      <c r="O49" s="45"/>
      <c r="P49" s="41" t="s">
        <v>50</v>
      </c>
      <c r="Q49" s="41"/>
      <c r="R49" s="41"/>
      <c r="S49" s="41"/>
      <c r="T49" s="55"/>
      <c r="U49" s="61"/>
      <c r="V49" s="41"/>
      <c r="W49" s="41"/>
      <c r="X49" s="55"/>
      <c r="Y49" s="89"/>
      <c r="Z49" s="45"/>
      <c r="AA49" s="41" t="s">
        <v>50</v>
      </c>
      <c r="AB49" s="41"/>
      <c r="AC49" s="41"/>
      <c r="AD49" s="41"/>
      <c r="AE49" s="17"/>
      <c r="AF49" s="41"/>
      <c r="AG49" s="41"/>
      <c r="AH49" s="41"/>
      <c r="AI49" s="17">
        <f>_xlfn.IFNA(VLOOKUP(AF49&amp;AG49,Data!$A:$H,8,FALSE),0)</f>
        <v>0</v>
      </c>
      <c r="AJ49" s="93"/>
      <c r="AK49" s="45"/>
      <c r="AL49" s="41" t="s">
        <v>50</v>
      </c>
      <c r="AM49" s="41"/>
      <c r="AN49" s="41"/>
      <c r="AO49" s="41"/>
      <c r="AP49" s="55"/>
      <c r="AQ49" s="61"/>
      <c r="AR49" s="41"/>
      <c r="AS49" s="41"/>
      <c r="AT49" s="55"/>
      <c r="AU49" s="89"/>
      <c r="AV49" s="45"/>
      <c r="AW49" s="41" t="s">
        <v>50</v>
      </c>
      <c r="AX49" s="41"/>
      <c r="AY49" s="41"/>
      <c r="AZ49" s="41"/>
      <c r="BA49" s="17"/>
      <c r="BB49" s="41"/>
      <c r="BC49" s="41"/>
      <c r="BD49" s="41"/>
      <c r="BE49" s="17"/>
      <c r="BF49" s="93"/>
      <c r="BG49" s="45"/>
      <c r="BH49" s="41" t="s">
        <v>50</v>
      </c>
      <c r="BI49" s="41"/>
      <c r="BJ49" s="41"/>
      <c r="BK49" s="41"/>
      <c r="BL49" s="55"/>
      <c r="BM49" s="61"/>
      <c r="BN49" s="41"/>
      <c r="BO49" s="41"/>
      <c r="BP49" s="55"/>
      <c r="BQ49" s="89"/>
      <c r="BR49" s="45"/>
      <c r="BS49" s="41" t="s">
        <v>50</v>
      </c>
      <c r="BT49" s="41"/>
      <c r="BU49" s="41"/>
      <c r="BV49" s="41"/>
      <c r="BW49" s="55"/>
      <c r="BX49" s="61"/>
      <c r="BY49" s="41"/>
      <c r="BZ49" s="41"/>
      <c r="CA49" s="55"/>
      <c r="CB49" s="93"/>
      <c r="CC49" s="45"/>
      <c r="CD49" s="41" t="s">
        <v>50</v>
      </c>
      <c r="CE49" s="41"/>
      <c r="CF49" s="41"/>
      <c r="CG49" s="41"/>
      <c r="CH49" s="55"/>
      <c r="CI49" s="61"/>
      <c r="CJ49" s="41"/>
      <c r="CK49" s="41"/>
      <c r="CL49" s="55"/>
      <c r="CM49" s="89"/>
      <c r="CN49" s="45"/>
      <c r="CO49" s="41" t="s">
        <v>50</v>
      </c>
      <c r="CP49" s="41"/>
      <c r="CQ49" s="41"/>
      <c r="CR49" s="41"/>
      <c r="CS49" s="55"/>
      <c r="CT49" s="61"/>
      <c r="CU49" s="41"/>
      <c r="CV49" s="41"/>
      <c r="CW49" s="55"/>
      <c r="CX49" s="93"/>
      <c r="CY49" s="45"/>
      <c r="CZ49" s="41" t="s">
        <v>50</v>
      </c>
      <c r="DA49" s="41"/>
      <c r="DB49" s="41"/>
      <c r="DC49" s="41"/>
      <c r="DD49" s="55"/>
      <c r="DE49" s="61"/>
      <c r="DF49" s="41"/>
      <c r="DG49" s="41"/>
      <c r="DH49" s="55"/>
      <c r="DI49" s="89"/>
      <c r="DJ49" s="45"/>
      <c r="DK49" s="41" t="s">
        <v>50</v>
      </c>
      <c r="DL49" s="41"/>
      <c r="DM49" s="41"/>
      <c r="DN49" s="41"/>
      <c r="DO49" s="55"/>
      <c r="DP49" s="61"/>
      <c r="DQ49" s="41"/>
      <c r="DR49" s="41"/>
      <c r="DS49" s="55"/>
      <c r="DT49" s="93"/>
      <c r="DU49" s="45"/>
      <c r="DV49" s="41" t="s">
        <v>50</v>
      </c>
      <c r="DW49" s="41"/>
      <c r="DX49" s="41"/>
      <c r="DY49" s="41"/>
      <c r="DZ49" s="55"/>
      <c r="EA49" s="61"/>
      <c r="EB49" s="41"/>
      <c r="EC49" s="41"/>
      <c r="ED49" s="55"/>
    </row>
    <row r="50" spans="3:134" x14ac:dyDescent="0.3">
      <c r="C50" s="102"/>
      <c r="D50" s="56">
        <v>23</v>
      </c>
      <c r="E50" s="42" t="s">
        <v>46</v>
      </c>
      <c r="F50" s="42"/>
      <c r="G50" s="42"/>
      <c r="H50" s="42"/>
      <c r="I50" s="55"/>
      <c r="J50" s="62"/>
      <c r="K50" s="42"/>
      <c r="L50" s="42"/>
      <c r="M50" s="55"/>
      <c r="N50" s="96"/>
      <c r="O50" s="46">
        <v>23</v>
      </c>
      <c r="P50" s="42" t="s">
        <v>46</v>
      </c>
      <c r="Q50" s="42"/>
      <c r="R50" s="42"/>
      <c r="S50" s="42"/>
      <c r="T50" s="55"/>
      <c r="U50" s="62"/>
      <c r="V50" s="42"/>
      <c r="W50" s="42"/>
      <c r="X50" s="55"/>
      <c r="Y50" s="89"/>
      <c r="Z50" s="46">
        <v>23</v>
      </c>
      <c r="AA50" s="42" t="s">
        <v>46</v>
      </c>
      <c r="AB50" s="42"/>
      <c r="AC50" s="42"/>
      <c r="AD50" s="42"/>
      <c r="AE50" s="17"/>
      <c r="AF50" s="42"/>
      <c r="AG50" s="42"/>
      <c r="AH50" s="42"/>
      <c r="AI50" s="17">
        <f>_xlfn.IFNA(VLOOKUP(AF50&amp;AG50,Data!$A:$H,8,FALSE),0)</f>
        <v>0</v>
      </c>
      <c r="AJ50" s="93"/>
      <c r="AK50" s="46">
        <v>23</v>
      </c>
      <c r="AL50" s="42" t="s">
        <v>46</v>
      </c>
      <c r="AM50" s="42"/>
      <c r="AN50" s="42"/>
      <c r="AO50" s="42"/>
      <c r="AP50" s="55"/>
      <c r="AQ50" s="62"/>
      <c r="AR50" s="42"/>
      <c r="AS50" s="42"/>
      <c r="AT50" s="55"/>
      <c r="AU50" s="89"/>
      <c r="AV50" s="46">
        <v>23</v>
      </c>
      <c r="AW50" s="42" t="s">
        <v>46</v>
      </c>
      <c r="AX50" s="42"/>
      <c r="AY50" s="42"/>
      <c r="AZ50" s="42"/>
      <c r="BA50" s="17"/>
      <c r="BB50" s="42"/>
      <c r="BC50" s="42"/>
      <c r="BD50" s="42"/>
      <c r="BE50" s="17"/>
      <c r="BF50" s="93"/>
      <c r="BG50" s="46">
        <v>23</v>
      </c>
      <c r="BH50" s="42" t="s">
        <v>46</v>
      </c>
      <c r="BI50" s="42"/>
      <c r="BJ50" s="42"/>
      <c r="BK50" s="42"/>
      <c r="BL50" s="55"/>
      <c r="BM50" s="62"/>
      <c r="BN50" s="42"/>
      <c r="BO50" s="42"/>
      <c r="BP50" s="55"/>
      <c r="BQ50" s="89"/>
      <c r="BR50" s="46">
        <v>23</v>
      </c>
      <c r="BS50" s="42" t="s">
        <v>46</v>
      </c>
      <c r="BT50" s="42"/>
      <c r="BU50" s="42"/>
      <c r="BV50" s="42"/>
      <c r="BW50" s="55"/>
      <c r="BX50" s="62"/>
      <c r="BY50" s="42"/>
      <c r="BZ50" s="42"/>
      <c r="CA50" s="55"/>
      <c r="CB50" s="93"/>
      <c r="CC50" s="46">
        <v>23</v>
      </c>
      <c r="CD50" s="42" t="s">
        <v>46</v>
      </c>
      <c r="CE50" s="42"/>
      <c r="CF50" s="42"/>
      <c r="CG50" s="42"/>
      <c r="CH50" s="55"/>
      <c r="CI50" s="62"/>
      <c r="CJ50" s="42"/>
      <c r="CK50" s="42"/>
      <c r="CL50" s="55"/>
      <c r="CM50" s="89"/>
      <c r="CN50" s="46">
        <v>23</v>
      </c>
      <c r="CO50" s="42" t="s">
        <v>46</v>
      </c>
      <c r="CP50" s="42"/>
      <c r="CQ50" s="42"/>
      <c r="CR50" s="42"/>
      <c r="CS50" s="55"/>
      <c r="CT50" s="62"/>
      <c r="CU50" s="42"/>
      <c r="CV50" s="42"/>
      <c r="CW50" s="55"/>
      <c r="CX50" s="93"/>
      <c r="CY50" s="46">
        <v>23</v>
      </c>
      <c r="CZ50" s="42" t="s">
        <v>46</v>
      </c>
      <c r="DA50" s="42"/>
      <c r="DB50" s="42"/>
      <c r="DC50" s="42"/>
      <c r="DD50" s="55"/>
      <c r="DE50" s="62"/>
      <c r="DF50" s="42"/>
      <c r="DG50" s="42"/>
      <c r="DH50" s="55"/>
      <c r="DI50" s="89"/>
      <c r="DJ50" s="46">
        <v>23</v>
      </c>
      <c r="DK50" s="42" t="s">
        <v>46</v>
      </c>
      <c r="DL50" s="42"/>
      <c r="DM50" s="42"/>
      <c r="DN50" s="42"/>
      <c r="DO50" s="55"/>
      <c r="DP50" s="62"/>
      <c r="DQ50" s="42"/>
      <c r="DR50" s="42"/>
      <c r="DS50" s="55"/>
      <c r="DT50" s="93"/>
      <c r="DU50" s="46">
        <v>23</v>
      </c>
      <c r="DV50" s="42" t="s">
        <v>46</v>
      </c>
      <c r="DW50" s="42"/>
      <c r="DX50" s="42"/>
      <c r="DY50" s="42"/>
      <c r="DZ50" s="55"/>
      <c r="EA50" s="62"/>
      <c r="EB50" s="42"/>
      <c r="EC50" s="42"/>
      <c r="ED50" s="55"/>
    </row>
    <row r="51" spans="3:134" x14ac:dyDescent="0.3">
      <c r="C51" s="102"/>
      <c r="D51" s="54"/>
      <c r="E51" s="41" t="s">
        <v>50</v>
      </c>
      <c r="F51" s="41"/>
      <c r="G51" s="41"/>
      <c r="H51" s="41"/>
      <c r="I51" s="55"/>
      <c r="J51" s="61"/>
      <c r="K51" s="41"/>
      <c r="L51" s="41"/>
      <c r="M51" s="55"/>
      <c r="N51" s="96"/>
      <c r="O51" s="45"/>
      <c r="P51" s="41" t="s">
        <v>50</v>
      </c>
      <c r="Q51" s="41"/>
      <c r="R51" s="41"/>
      <c r="S51" s="41"/>
      <c r="T51" s="55"/>
      <c r="U51" s="61"/>
      <c r="V51" s="41"/>
      <c r="W51" s="41"/>
      <c r="X51" s="55"/>
      <c r="Y51" s="89"/>
      <c r="Z51" s="45"/>
      <c r="AA51" s="41" t="s">
        <v>50</v>
      </c>
      <c r="AB51" s="41"/>
      <c r="AC51" s="41"/>
      <c r="AD51" s="41"/>
      <c r="AE51" s="17"/>
      <c r="AF51" s="41"/>
      <c r="AG51" s="41"/>
      <c r="AH51" s="41"/>
      <c r="AI51" s="17">
        <f>_xlfn.IFNA(VLOOKUP(AF51&amp;AG51,Data!$A:$H,8,FALSE),0)</f>
        <v>0</v>
      </c>
      <c r="AJ51" s="93"/>
      <c r="AK51" s="45"/>
      <c r="AL51" s="41" t="s">
        <v>50</v>
      </c>
      <c r="AM51" s="41"/>
      <c r="AN51" s="41"/>
      <c r="AO51" s="41"/>
      <c r="AP51" s="55"/>
      <c r="AQ51" s="61"/>
      <c r="AR51" s="41"/>
      <c r="AS51" s="41"/>
      <c r="AT51" s="55"/>
      <c r="AU51" s="89"/>
      <c r="AV51" s="45"/>
      <c r="AW51" s="41" t="s">
        <v>50</v>
      </c>
      <c r="AX51" s="41"/>
      <c r="AY51" s="41"/>
      <c r="AZ51" s="41"/>
      <c r="BA51" s="17"/>
      <c r="BB51" s="41"/>
      <c r="BC51" s="41"/>
      <c r="BD51" s="41"/>
      <c r="BE51" s="17"/>
      <c r="BF51" s="93"/>
      <c r="BG51" s="45"/>
      <c r="BH51" s="41" t="s">
        <v>50</v>
      </c>
      <c r="BI51" s="41"/>
      <c r="BJ51" s="41"/>
      <c r="BK51" s="41"/>
      <c r="BL51" s="55"/>
      <c r="BM51" s="61"/>
      <c r="BN51" s="41"/>
      <c r="BO51" s="41"/>
      <c r="BP51" s="55"/>
      <c r="BQ51" s="89"/>
      <c r="BR51" s="45"/>
      <c r="BS51" s="41" t="s">
        <v>50</v>
      </c>
      <c r="BT51" s="41"/>
      <c r="BU51" s="41"/>
      <c r="BV51" s="41"/>
      <c r="BW51" s="55"/>
      <c r="BX51" s="61"/>
      <c r="BY51" s="41"/>
      <c r="BZ51" s="41"/>
      <c r="CA51" s="55"/>
      <c r="CB51" s="93"/>
      <c r="CC51" s="45"/>
      <c r="CD51" s="41" t="s">
        <v>50</v>
      </c>
      <c r="CE51" s="41"/>
      <c r="CF51" s="41"/>
      <c r="CG51" s="41"/>
      <c r="CH51" s="55"/>
      <c r="CI51" s="61"/>
      <c r="CJ51" s="41"/>
      <c r="CK51" s="41"/>
      <c r="CL51" s="55"/>
      <c r="CM51" s="89"/>
      <c r="CN51" s="45"/>
      <c r="CO51" s="41" t="s">
        <v>50</v>
      </c>
      <c r="CP51" s="41"/>
      <c r="CQ51" s="41"/>
      <c r="CR51" s="41"/>
      <c r="CS51" s="55"/>
      <c r="CT51" s="61"/>
      <c r="CU51" s="41"/>
      <c r="CV51" s="41"/>
      <c r="CW51" s="55"/>
      <c r="CX51" s="93"/>
      <c r="CY51" s="45"/>
      <c r="CZ51" s="41" t="s">
        <v>50</v>
      </c>
      <c r="DA51" s="41"/>
      <c r="DB51" s="41"/>
      <c r="DC51" s="41"/>
      <c r="DD51" s="55"/>
      <c r="DE51" s="61"/>
      <c r="DF51" s="41"/>
      <c r="DG51" s="41"/>
      <c r="DH51" s="55"/>
      <c r="DI51" s="89"/>
      <c r="DJ51" s="45"/>
      <c r="DK51" s="41" t="s">
        <v>50</v>
      </c>
      <c r="DL51" s="41"/>
      <c r="DM51" s="41"/>
      <c r="DN51" s="41"/>
      <c r="DO51" s="55"/>
      <c r="DP51" s="61"/>
      <c r="DQ51" s="41"/>
      <c r="DR51" s="41"/>
      <c r="DS51" s="55"/>
      <c r="DT51" s="93"/>
      <c r="DU51" s="45"/>
      <c r="DV51" s="41" t="s">
        <v>50</v>
      </c>
      <c r="DW51" s="41"/>
      <c r="DX51" s="41"/>
      <c r="DY51" s="41"/>
      <c r="DZ51" s="55"/>
      <c r="EA51" s="61"/>
      <c r="EB51" s="41"/>
      <c r="EC51" s="41"/>
      <c r="ED51" s="55"/>
    </row>
    <row r="52" spans="3:134" x14ac:dyDescent="0.3">
      <c r="C52" s="102"/>
      <c r="D52" s="56">
        <v>24</v>
      </c>
      <c r="E52" s="42" t="s">
        <v>46</v>
      </c>
      <c r="F52" s="42"/>
      <c r="G52" s="42"/>
      <c r="H52" s="42"/>
      <c r="I52" s="55"/>
      <c r="J52" s="62"/>
      <c r="K52" s="42"/>
      <c r="L52" s="42"/>
      <c r="M52" s="55"/>
      <c r="N52" s="96"/>
      <c r="O52" s="46">
        <v>24</v>
      </c>
      <c r="P52" s="42" t="s">
        <v>46</v>
      </c>
      <c r="Q52" s="42"/>
      <c r="R52" s="42"/>
      <c r="S52" s="42"/>
      <c r="T52" s="55"/>
      <c r="U52" s="62"/>
      <c r="V52" s="42"/>
      <c r="W52" s="42"/>
      <c r="X52" s="55"/>
      <c r="Y52" s="89"/>
      <c r="Z52" s="46">
        <v>24</v>
      </c>
      <c r="AA52" s="42" t="s">
        <v>46</v>
      </c>
      <c r="AB52" s="42"/>
      <c r="AC52" s="42"/>
      <c r="AD52" s="42"/>
      <c r="AE52" s="17"/>
      <c r="AF52" s="42"/>
      <c r="AG52" s="42"/>
      <c r="AH52" s="42"/>
      <c r="AI52" s="17">
        <f>_xlfn.IFNA(VLOOKUP(AF52&amp;AG52,Data!$A:$H,8,FALSE),0)</f>
        <v>0</v>
      </c>
      <c r="AJ52" s="93"/>
      <c r="AK52" s="46">
        <v>24</v>
      </c>
      <c r="AL52" s="42" t="s">
        <v>46</v>
      </c>
      <c r="AM52" s="42"/>
      <c r="AN52" s="42"/>
      <c r="AO52" s="42"/>
      <c r="AP52" s="55"/>
      <c r="AQ52" s="62"/>
      <c r="AR52" s="42"/>
      <c r="AS52" s="42"/>
      <c r="AT52" s="55"/>
      <c r="AU52" s="89"/>
      <c r="AV52" s="46">
        <v>24</v>
      </c>
      <c r="AW52" s="42" t="s">
        <v>46</v>
      </c>
      <c r="AX52" s="42"/>
      <c r="AY52" s="42"/>
      <c r="AZ52" s="42"/>
      <c r="BA52" s="17"/>
      <c r="BB52" s="42"/>
      <c r="BC52" s="42"/>
      <c r="BD52" s="42"/>
      <c r="BE52" s="17"/>
      <c r="BF52" s="93"/>
      <c r="BG52" s="46">
        <v>24</v>
      </c>
      <c r="BH52" s="42" t="s">
        <v>46</v>
      </c>
      <c r="BI52" s="42"/>
      <c r="BJ52" s="42"/>
      <c r="BK52" s="42"/>
      <c r="BL52" s="55"/>
      <c r="BM52" s="62"/>
      <c r="BN52" s="42"/>
      <c r="BO52" s="42"/>
      <c r="BP52" s="55"/>
      <c r="BQ52" s="89"/>
      <c r="BR52" s="46">
        <v>24</v>
      </c>
      <c r="BS52" s="42" t="s">
        <v>46</v>
      </c>
      <c r="BT52" s="42"/>
      <c r="BU52" s="42"/>
      <c r="BV52" s="42"/>
      <c r="BW52" s="55"/>
      <c r="BX52" s="62"/>
      <c r="BY52" s="42"/>
      <c r="BZ52" s="42"/>
      <c r="CA52" s="55"/>
      <c r="CB52" s="93"/>
      <c r="CC52" s="46">
        <v>24</v>
      </c>
      <c r="CD52" s="42" t="s">
        <v>46</v>
      </c>
      <c r="CE52" s="42"/>
      <c r="CF52" s="42"/>
      <c r="CG52" s="42"/>
      <c r="CH52" s="55"/>
      <c r="CI52" s="62"/>
      <c r="CJ52" s="42"/>
      <c r="CK52" s="42"/>
      <c r="CL52" s="55"/>
      <c r="CM52" s="89"/>
      <c r="CN52" s="46">
        <v>24</v>
      </c>
      <c r="CO52" s="42" t="s">
        <v>46</v>
      </c>
      <c r="CP52" s="42"/>
      <c r="CQ52" s="42"/>
      <c r="CR52" s="42"/>
      <c r="CS52" s="55"/>
      <c r="CT52" s="62"/>
      <c r="CU52" s="42"/>
      <c r="CV52" s="42"/>
      <c r="CW52" s="55"/>
      <c r="CX52" s="93"/>
      <c r="CY52" s="46">
        <v>24</v>
      </c>
      <c r="CZ52" s="42" t="s">
        <v>46</v>
      </c>
      <c r="DA52" s="42"/>
      <c r="DB52" s="42"/>
      <c r="DC52" s="42"/>
      <c r="DD52" s="55"/>
      <c r="DE52" s="62"/>
      <c r="DF52" s="42"/>
      <c r="DG52" s="42"/>
      <c r="DH52" s="55"/>
      <c r="DI52" s="89"/>
      <c r="DJ52" s="46">
        <v>24</v>
      </c>
      <c r="DK52" s="42" t="s">
        <v>46</v>
      </c>
      <c r="DL52" s="42"/>
      <c r="DM52" s="42"/>
      <c r="DN52" s="42"/>
      <c r="DO52" s="55"/>
      <c r="DP52" s="62"/>
      <c r="DQ52" s="42"/>
      <c r="DR52" s="42"/>
      <c r="DS52" s="55"/>
      <c r="DT52" s="93"/>
      <c r="DU52" s="46">
        <v>24</v>
      </c>
      <c r="DV52" s="42" t="s">
        <v>46</v>
      </c>
      <c r="DW52" s="42"/>
      <c r="DX52" s="42"/>
      <c r="DY52" s="42"/>
      <c r="DZ52" s="55"/>
      <c r="EA52" s="62"/>
      <c r="EB52" s="42"/>
      <c r="EC52" s="42"/>
      <c r="ED52" s="55"/>
    </row>
    <row r="53" spans="3:134" x14ac:dyDescent="0.3">
      <c r="C53" s="102"/>
      <c r="D53" s="54"/>
      <c r="E53" s="41" t="s">
        <v>50</v>
      </c>
      <c r="F53" s="41"/>
      <c r="G53" s="41"/>
      <c r="H53" s="41"/>
      <c r="I53" s="55"/>
      <c r="J53" s="61"/>
      <c r="K53" s="41"/>
      <c r="L53" s="41"/>
      <c r="M53" s="55"/>
      <c r="N53" s="96"/>
      <c r="O53" s="45"/>
      <c r="P53" s="41" t="s">
        <v>50</v>
      </c>
      <c r="Q53" s="41"/>
      <c r="R53" s="41"/>
      <c r="S53" s="41"/>
      <c r="T53" s="55"/>
      <c r="U53" s="61"/>
      <c r="V53" s="41"/>
      <c r="W53" s="41"/>
      <c r="X53" s="55"/>
      <c r="Y53" s="89"/>
      <c r="Z53" s="45"/>
      <c r="AA53" s="41" t="s">
        <v>50</v>
      </c>
      <c r="AB53" s="41"/>
      <c r="AC53" s="41"/>
      <c r="AD53" s="41"/>
      <c r="AE53" s="17"/>
      <c r="AF53" s="41"/>
      <c r="AG53" s="41"/>
      <c r="AH53" s="41"/>
      <c r="AI53" s="17">
        <f>_xlfn.IFNA(VLOOKUP(AF53&amp;AG53,Data!$A:$H,8,FALSE),0)</f>
        <v>0</v>
      </c>
      <c r="AJ53" s="93"/>
      <c r="AK53" s="45"/>
      <c r="AL53" s="41" t="s">
        <v>50</v>
      </c>
      <c r="AM53" s="41"/>
      <c r="AN53" s="41"/>
      <c r="AO53" s="41"/>
      <c r="AP53" s="55"/>
      <c r="AQ53" s="61"/>
      <c r="AR53" s="41"/>
      <c r="AS53" s="41"/>
      <c r="AT53" s="55"/>
      <c r="AU53" s="89"/>
      <c r="AV53" s="45"/>
      <c r="AW53" s="41" t="s">
        <v>50</v>
      </c>
      <c r="AX53" s="41"/>
      <c r="AY53" s="41"/>
      <c r="AZ53" s="41"/>
      <c r="BA53" s="17"/>
      <c r="BB53" s="41"/>
      <c r="BC53" s="41"/>
      <c r="BD53" s="41"/>
      <c r="BE53" s="17"/>
      <c r="BF53" s="93"/>
      <c r="BG53" s="45"/>
      <c r="BH53" s="41" t="s">
        <v>50</v>
      </c>
      <c r="BI53" s="41"/>
      <c r="BJ53" s="41"/>
      <c r="BK53" s="41"/>
      <c r="BL53" s="55"/>
      <c r="BM53" s="61"/>
      <c r="BN53" s="41"/>
      <c r="BO53" s="41"/>
      <c r="BP53" s="55"/>
      <c r="BQ53" s="89"/>
      <c r="BR53" s="45"/>
      <c r="BS53" s="41" t="s">
        <v>50</v>
      </c>
      <c r="BT53" s="41"/>
      <c r="BU53" s="41"/>
      <c r="BV53" s="41"/>
      <c r="BW53" s="55"/>
      <c r="BX53" s="61"/>
      <c r="BY53" s="41"/>
      <c r="BZ53" s="41"/>
      <c r="CA53" s="55"/>
      <c r="CB53" s="93"/>
      <c r="CC53" s="45"/>
      <c r="CD53" s="41" t="s">
        <v>50</v>
      </c>
      <c r="CE53" s="41"/>
      <c r="CF53" s="41"/>
      <c r="CG53" s="41"/>
      <c r="CH53" s="55"/>
      <c r="CI53" s="61"/>
      <c r="CJ53" s="41"/>
      <c r="CK53" s="41"/>
      <c r="CL53" s="55"/>
      <c r="CM53" s="89"/>
      <c r="CN53" s="45"/>
      <c r="CO53" s="41" t="s">
        <v>50</v>
      </c>
      <c r="CP53" s="41"/>
      <c r="CQ53" s="41"/>
      <c r="CR53" s="41"/>
      <c r="CS53" s="55"/>
      <c r="CT53" s="61"/>
      <c r="CU53" s="41"/>
      <c r="CV53" s="41"/>
      <c r="CW53" s="55"/>
      <c r="CX53" s="93"/>
      <c r="CY53" s="45"/>
      <c r="CZ53" s="41" t="s">
        <v>50</v>
      </c>
      <c r="DA53" s="41"/>
      <c r="DB53" s="41"/>
      <c r="DC53" s="41"/>
      <c r="DD53" s="55"/>
      <c r="DE53" s="61"/>
      <c r="DF53" s="41"/>
      <c r="DG53" s="41"/>
      <c r="DH53" s="55"/>
      <c r="DI53" s="89"/>
      <c r="DJ53" s="45"/>
      <c r="DK53" s="41" t="s">
        <v>50</v>
      </c>
      <c r="DL53" s="41"/>
      <c r="DM53" s="41"/>
      <c r="DN53" s="41"/>
      <c r="DO53" s="55"/>
      <c r="DP53" s="61"/>
      <c r="DQ53" s="41"/>
      <c r="DR53" s="41"/>
      <c r="DS53" s="55"/>
      <c r="DT53" s="93"/>
      <c r="DU53" s="45"/>
      <c r="DV53" s="41" t="s">
        <v>50</v>
      </c>
      <c r="DW53" s="41"/>
      <c r="DX53" s="41"/>
      <c r="DY53" s="41"/>
      <c r="DZ53" s="55"/>
      <c r="EA53" s="61"/>
      <c r="EB53" s="41"/>
      <c r="EC53" s="41"/>
      <c r="ED53" s="55"/>
    </row>
    <row r="54" spans="3:134" x14ac:dyDescent="0.3">
      <c r="C54" s="102"/>
      <c r="D54" s="56">
        <v>25</v>
      </c>
      <c r="E54" s="42" t="s">
        <v>46</v>
      </c>
      <c r="F54" s="42"/>
      <c r="G54" s="42"/>
      <c r="H54" s="42"/>
      <c r="I54" s="55"/>
      <c r="J54" s="62"/>
      <c r="K54" s="42"/>
      <c r="L54" s="42"/>
      <c r="M54" s="55"/>
      <c r="N54" s="96"/>
      <c r="O54" s="46">
        <v>25</v>
      </c>
      <c r="P54" s="42" t="s">
        <v>46</v>
      </c>
      <c r="Q54" s="42"/>
      <c r="R54" s="42"/>
      <c r="S54" s="42"/>
      <c r="T54" s="55"/>
      <c r="U54" s="62"/>
      <c r="V54" s="42"/>
      <c r="W54" s="42"/>
      <c r="X54" s="55"/>
      <c r="Y54" s="89"/>
      <c r="Z54" s="46">
        <v>25</v>
      </c>
      <c r="AA54" s="42" t="s">
        <v>46</v>
      </c>
      <c r="AB54" s="42"/>
      <c r="AC54" s="42"/>
      <c r="AD54" s="42"/>
      <c r="AE54" s="17"/>
      <c r="AF54" s="42"/>
      <c r="AG54" s="42"/>
      <c r="AH54" s="42"/>
      <c r="AI54" s="17">
        <f>_xlfn.IFNA(VLOOKUP(AF54&amp;AG54,Data!$A:$H,8,FALSE),0)</f>
        <v>0</v>
      </c>
      <c r="AJ54" s="93"/>
      <c r="AK54" s="46">
        <v>25</v>
      </c>
      <c r="AL54" s="42" t="s">
        <v>46</v>
      </c>
      <c r="AM54" s="42"/>
      <c r="AN54" s="42"/>
      <c r="AO54" s="42"/>
      <c r="AP54" s="55"/>
      <c r="AQ54" s="62"/>
      <c r="AR54" s="42"/>
      <c r="AS54" s="42"/>
      <c r="AT54" s="55"/>
      <c r="AU54" s="89"/>
      <c r="AV54" s="46">
        <v>25</v>
      </c>
      <c r="AW54" s="42" t="s">
        <v>46</v>
      </c>
      <c r="AX54" s="42"/>
      <c r="AY54" s="42"/>
      <c r="AZ54" s="42"/>
      <c r="BA54" s="17"/>
      <c r="BB54" s="42"/>
      <c r="BC54" s="42"/>
      <c r="BD54" s="42"/>
      <c r="BE54" s="17"/>
      <c r="BF54" s="93"/>
      <c r="BG54" s="46">
        <v>25</v>
      </c>
      <c r="BH54" s="42" t="s">
        <v>46</v>
      </c>
      <c r="BI54" s="42"/>
      <c r="BJ54" s="42"/>
      <c r="BK54" s="42"/>
      <c r="BL54" s="55"/>
      <c r="BM54" s="62"/>
      <c r="BN54" s="42"/>
      <c r="BO54" s="42"/>
      <c r="BP54" s="55"/>
      <c r="BQ54" s="89"/>
      <c r="BR54" s="46">
        <v>25</v>
      </c>
      <c r="BS54" s="42" t="s">
        <v>46</v>
      </c>
      <c r="BT54" s="42"/>
      <c r="BU54" s="42"/>
      <c r="BV54" s="42"/>
      <c r="BW54" s="55"/>
      <c r="BX54" s="62"/>
      <c r="BY54" s="42"/>
      <c r="BZ54" s="42"/>
      <c r="CA54" s="55"/>
      <c r="CB54" s="93"/>
      <c r="CC54" s="46">
        <v>25</v>
      </c>
      <c r="CD54" s="42" t="s">
        <v>46</v>
      </c>
      <c r="CE54" s="42"/>
      <c r="CF54" s="42"/>
      <c r="CG54" s="42"/>
      <c r="CH54" s="55"/>
      <c r="CI54" s="62"/>
      <c r="CJ54" s="42"/>
      <c r="CK54" s="42"/>
      <c r="CL54" s="55"/>
      <c r="CM54" s="89"/>
      <c r="CN54" s="46">
        <v>25</v>
      </c>
      <c r="CO54" s="42" t="s">
        <v>46</v>
      </c>
      <c r="CP54" s="42"/>
      <c r="CQ54" s="42"/>
      <c r="CR54" s="42"/>
      <c r="CS54" s="55"/>
      <c r="CT54" s="62"/>
      <c r="CU54" s="42"/>
      <c r="CV54" s="42"/>
      <c r="CW54" s="55"/>
      <c r="CX54" s="93"/>
      <c r="CY54" s="46">
        <v>25</v>
      </c>
      <c r="CZ54" s="42" t="s">
        <v>46</v>
      </c>
      <c r="DA54" s="42"/>
      <c r="DB54" s="42"/>
      <c r="DC54" s="42"/>
      <c r="DD54" s="55"/>
      <c r="DE54" s="62"/>
      <c r="DF54" s="42"/>
      <c r="DG54" s="42"/>
      <c r="DH54" s="55"/>
      <c r="DI54" s="89"/>
      <c r="DJ54" s="46">
        <v>25</v>
      </c>
      <c r="DK54" s="42" t="s">
        <v>46</v>
      </c>
      <c r="DL54" s="42"/>
      <c r="DM54" s="42"/>
      <c r="DN54" s="42"/>
      <c r="DO54" s="55"/>
      <c r="DP54" s="62"/>
      <c r="DQ54" s="42"/>
      <c r="DR54" s="42"/>
      <c r="DS54" s="55"/>
      <c r="DT54" s="93"/>
      <c r="DU54" s="46">
        <v>25</v>
      </c>
      <c r="DV54" s="42" t="s">
        <v>46</v>
      </c>
      <c r="DW54" s="42"/>
      <c r="DX54" s="42"/>
      <c r="DY54" s="42"/>
      <c r="DZ54" s="55"/>
      <c r="EA54" s="62"/>
      <c r="EB54" s="42"/>
      <c r="EC54" s="42"/>
      <c r="ED54" s="55"/>
    </row>
    <row r="55" spans="3:134" x14ac:dyDescent="0.3">
      <c r="C55" s="102"/>
      <c r="D55" s="54"/>
      <c r="E55" s="41" t="s">
        <v>50</v>
      </c>
      <c r="F55" s="41"/>
      <c r="G55" s="41"/>
      <c r="H55" s="41"/>
      <c r="I55" s="55"/>
      <c r="J55" s="61"/>
      <c r="K55" s="41"/>
      <c r="L55" s="41"/>
      <c r="M55" s="55"/>
      <c r="N55" s="96"/>
      <c r="O55" s="45"/>
      <c r="P55" s="41" t="s">
        <v>50</v>
      </c>
      <c r="Q55" s="41"/>
      <c r="R55" s="41"/>
      <c r="S55" s="41"/>
      <c r="T55" s="55"/>
      <c r="U55" s="61"/>
      <c r="V55" s="41"/>
      <c r="W55" s="41"/>
      <c r="X55" s="55"/>
      <c r="Y55" s="89"/>
      <c r="Z55" s="45"/>
      <c r="AA55" s="41" t="s">
        <v>50</v>
      </c>
      <c r="AB55" s="41"/>
      <c r="AC55" s="41"/>
      <c r="AD55" s="41"/>
      <c r="AE55" s="17"/>
      <c r="AF55" s="41"/>
      <c r="AG55" s="41"/>
      <c r="AH55" s="41"/>
      <c r="AI55" s="17">
        <f>_xlfn.IFNA(VLOOKUP(AF55&amp;AG55,Data!$A:$H,8,FALSE),0)</f>
        <v>0</v>
      </c>
      <c r="AJ55" s="93"/>
      <c r="AK55" s="45"/>
      <c r="AL55" s="41" t="s">
        <v>50</v>
      </c>
      <c r="AM55" s="41"/>
      <c r="AN55" s="41"/>
      <c r="AO55" s="41"/>
      <c r="AP55" s="55"/>
      <c r="AQ55" s="61"/>
      <c r="AR55" s="41"/>
      <c r="AS55" s="41"/>
      <c r="AT55" s="55"/>
      <c r="AU55" s="89"/>
      <c r="AV55" s="45"/>
      <c r="AW55" s="41" t="s">
        <v>50</v>
      </c>
      <c r="AX55" s="41"/>
      <c r="AY55" s="41"/>
      <c r="AZ55" s="41"/>
      <c r="BA55" s="17"/>
      <c r="BB55" s="41"/>
      <c r="BC55" s="41"/>
      <c r="BD55" s="41"/>
      <c r="BE55" s="17"/>
      <c r="BF55" s="93"/>
      <c r="BG55" s="45"/>
      <c r="BH55" s="41" t="s">
        <v>50</v>
      </c>
      <c r="BI55" s="41"/>
      <c r="BJ55" s="41"/>
      <c r="BK55" s="41"/>
      <c r="BL55" s="55"/>
      <c r="BM55" s="61"/>
      <c r="BN55" s="41"/>
      <c r="BO55" s="41"/>
      <c r="BP55" s="55"/>
      <c r="BQ55" s="89"/>
      <c r="BR55" s="45"/>
      <c r="BS55" s="41" t="s">
        <v>50</v>
      </c>
      <c r="BT55" s="41"/>
      <c r="BU55" s="41"/>
      <c r="BV55" s="41"/>
      <c r="BW55" s="55"/>
      <c r="BX55" s="61"/>
      <c r="BY55" s="41"/>
      <c r="BZ55" s="41"/>
      <c r="CA55" s="55"/>
      <c r="CB55" s="93"/>
      <c r="CC55" s="45"/>
      <c r="CD55" s="41" t="s">
        <v>50</v>
      </c>
      <c r="CE55" s="41"/>
      <c r="CF55" s="41"/>
      <c r="CG55" s="41"/>
      <c r="CH55" s="55"/>
      <c r="CI55" s="61"/>
      <c r="CJ55" s="41"/>
      <c r="CK55" s="41"/>
      <c r="CL55" s="55"/>
      <c r="CM55" s="89"/>
      <c r="CN55" s="45"/>
      <c r="CO55" s="41" t="s">
        <v>50</v>
      </c>
      <c r="CP55" s="41"/>
      <c r="CQ55" s="41"/>
      <c r="CR55" s="41"/>
      <c r="CS55" s="55"/>
      <c r="CT55" s="61"/>
      <c r="CU55" s="41"/>
      <c r="CV55" s="41"/>
      <c r="CW55" s="55"/>
      <c r="CX55" s="93"/>
      <c r="CY55" s="45"/>
      <c r="CZ55" s="41" t="s">
        <v>50</v>
      </c>
      <c r="DA55" s="41"/>
      <c r="DB55" s="41"/>
      <c r="DC55" s="41"/>
      <c r="DD55" s="55"/>
      <c r="DE55" s="61"/>
      <c r="DF55" s="41"/>
      <c r="DG55" s="41"/>
      <c r="DH55" s="55"/>
      <c r="DI55" s="89"/>
      <c r="DJ55" s="45"/>
      <c r="DK55" s="41" t="s">
        <v>50</v>
      </c>
      <c r="DL55" s="41"/>
      <c r="DM55" s="41"/>
      <c r="DN55" s="41"/>
      <c r="DO55" s="55"/>
      <c r="DP55" s="61"/>
      <c r="DQ55" s="41"/>
      <c r="DR55" s="41"/>
      <c r="DS55" s="55"/>
      <c r="DT55" s="93"/>
      <c r="DU55" s="45"/>
      <c r="DV55" s="41" t="s">
        <v>50</v>
      </c>
      <c r="DW55" s="41"/>
      <c r="DX55" s="41"/>
      <c r="DY55" s="41"/>
      <c r="DZ55" s="55"/>
      <c r="EA55" s="61"/>
      <c r="EB55" s="41"/>
      <c r="EC55" s="41"/>
      <c r="ED55" s="55"/>
    </row>
    <row r="56" spans="3:134" x14ac:dyDescent="0.3">
      <c r="C56" s="102"/>
      <c r="D56" s="56">
        <v>26</v>
      </c>
      <c r="E56" s="42" t="s">
        <v>46</v>
      </c>
      <c r="F56" s="42"/>
      <c r="G56" s="42"/>
      <c r="H56" s="42"/>
      <c r="I56" s="55"/>
      <c r="J56" s="62"/>
      <c r="K56" s="42"/>
      <c r="L56" s="42"/>
      <c r="M56" s="55"/>
      <c r="N56" s="96"/>
      <c r="O56" s="46">
        <v>26</v>
      </c>
      <c r="P56" s="42" t="s">
        <v>46</v>
      </c>
      <c r="Q56" s="42"/>
      <c r="R56" s="42"/>
      <c r="S56" s="42"/>
      <c r="T56" s="55"/>
      <c r="U56" s="62"/>
      <c r="V56" s="42"/>
      <c r="W56" s="42"/>
      <c r="X56" s="55"/>
      <c r="Y56" s="89"/>
      <c r="Z56" s="46">
        <v>26</v>
      </c>
      <c r="AA56" s="42" t="s">
        <v>46</v>
      </c>
      <c r="AB56" s="42"/>
      <c r="AC56" s="42"/>
      <c r="AD56" s="42"/>
      <c r="AE56" s="17"/>
      <c r="AF56" s="42"/>
      <c r="AG56" s="42"/>
      <c r="AH56" s="42"/>
      <c r="AI56" s="17">
        <f>_xlfn.IFNA(VLOOKUP(AF56&amp;AG56,Data!$A:$H,8,FALSE),0)</f>
        <v>0</v>
      </c>
      <c r="AJ56" s="93"/>
      <c r="AK56" s="46">
        <v>26</v>
      </c>
      <c r="AL56" s="42" t="s">
        <v>46</v>
      </c>
      <c r="AM56" s="42"/>
      <c r="AN56" s="42"/>
      <c r="AO56" s="42"/>
      <c r="AP56" s="55"/>
      <c r="AQ56" s="62"/>
      <c r="AR56" s="42"/>
      <c r="AS56" s="42"/>
      <c r="AT56" s="55"/>
      <c r="AU56" s="89"/>
      <c r="AV56" s="46">
        <v>26</v>
      </c>
      <c r="AW56" s="42" t="s">
        <v>46</v>
      </c>
      <c r="AX56" s="42"/>
      <c r="AY56" s="42"/>
      <c r="AZ56" s="42"/>
      <c r="BA56" s="17"/>
      <c r="BB56" s="42"/>
      <c r="BC56" s="42"/>
      <c r="BD56" s="42"/>
      <c r="BE56" s="17"/>
      <c r="BF56" s="93"/>
      <c r="BG56" s="46">
        <v>26</v>
      </c>
      <c r="BH56" s="42" t="s">
        <v>46</v>
      </c>
      <c r="BI56" s="42"/>
      <c r="BJ56" s="42"/>
      <c r="BK56" s="42"/>
      <c r="BL56" s="55"/>
      <c r="BM56" s="62"/>
      <c r="BN56" s="42"/>
      <c r="BO56" s="42"/>
      <c r="BP56" s="55"/>
      <c r="BQ56" s="89"/>
      <c r="BR56" s="46">
        <v>26</v>
      </c>
      <c r="BS56" s="42" t="s">
        <v>46</v>
      </c>
      <c r="BT56" s="42"/>
      <c r="BU56" s="42"/>
      <c r="BV56" s="42"/>
      <c r="BW56" s="55"/>
      <c r="BX56" s="62"/>
      <c r="BY56" s="42"/>
      <c r="BZ56" s="42"/>
      <c r="CA56" s="55"/>
      <c r="CB56" s="93"/>
      <c r="CC56" s="46">
        <v>26</v>
      </c>
      <c r="CD56" s="42" t="s">
        <v>46</v>
      </c>
      <c r="CE56" s="42"/>
      <c r="CF56" s="42"/>
      <c r="CG56" s="42"/>
      <c r="CH56" s="55"/>
      <c r="CI56" s="62"/>
      <c r="CJ56" s="42"/>
      <c r="CK56" s="42"/>
      <c r="CL56" s="55"/>
      <c r="CM56" s="89"/>
      <c r="CN56" s="46">
        <v>26</v>
      </c>
      <c r="CO56" s="42" t="s">
        <v>46</v>
      </c>
      <c r="CP56" s="42"/>
      <c r="CQ56" s="42"/>
      <c r="CR56" s="42"/>
      <c r="CS56" s="55"/>
      <c r="CT56" s="62"/>
      <c r="CU56" s="42"/>
      <c r="CV56" s="42"/>
      <c r="CW56" s="55"/>
      <c r="CX56" s="93"/>
      <c r="CY56" s="46">
        <v>26</v>
      </c>
      <c r="CZ56" s="42" t="s">
        <v>46</v>
      </c>
      <c r="DA56" s="42"/>
      <c r="DB56" s="42"/>
      <c r="DC56" s="42"/>
      <c r="DD56" s="55"/>
      <c r="DE56" s="62"/>
      <c r="DF56" s="42"/>
      <c r="DG56" s="42"/>
      <c r="DH56" s="55"/>
      <c r="DI56" s="89"/>
      <c r="DJ56" s="46">
        <v>26</v>
      </c>
      <c r="DK56" s="42" t="s">
        <v>46</v>
      </c>
      <c r="DL56" s="42"/>
      <c r="DM56" s="42"/>
      <c r="DN56" s="42"/>
      <c r="DO56" s="55"/>
      <c r="DP56" s="62"/>
      <c r="DQ56" s="42"/>
      <c r="DR56" s="42"/>
      <c r="DS56" s="55"/>
      <c r="DT56" s="93"/>
      <c r="DU56" s="46">
        <v>26</v>
      </c>
      <c r="DV56" s="42" t="s">
        <v>46</v>
      </c>
      <c r="DW56" s="42"/>
      <c r="DX56" s="42"/>
      <c r="DY56" s="42"/>
      <c r="DZ56" s="55"/>
      <c r="EA56" s="62"/>
      <c r="EB56" s="42"/>
      <c r="EC56" s="42"/>
      <c r="ED56" s="55"/>
    </row>
    <row r="57" spans="3:134" x14ac:dyDescent="0.3">
      <c r="C57" s="102"/>
      <c r="D57" s="54"/>
      <c r="E57" s="41" t="s">
        <v>50</v>
      </c>
      <c r="F57" s="41"/>
      <c r="G57" s="41"/>
      <c r="H57" s="41"/>
      <c r="I57" s="55"/>
      <c r="J57" s="61"/>
      <c r="K57" s="41"/>
      <c r="L57" s="41"/>
      <c r="M57" s="55"/>
      <c r="N57" s="96"/>
      <c r="O57" s="45"/>
      <c r="P57" s="41" t="s">
        <v>50</v>
      </c>
      <c r="Q57" s="41"/>
      <c r="R57" s="41"/>
      <c r="S57" s="41"/>
      <c r="T57" s="55"/>
      <c r="U57" s="61"/>
      <c r="V57" s="41"/>
      <c r="W57" s="41"/>
      <c r="X57" s="55"/>
      <c r="Y57" s="89"/>
      <c r="Z57" s="45"/>
      <c r="AA57" s="41" t="s">
        <v>50</v>
      </c>
      <c r="AB57" s="41"/>
      <c r="AC57" s="41"/>
      <c r="AD57" s="41"/>
      <c r="AE57" s="17"/>
      <c r="AF57" s="41"/>
      <c r="AG57" s="41"/>
      <c r="AH57" s="41"/>
      <c r="AI57" s="17">
        <f>_xlfn.IFNA(VLOOKUP(AF57&amp;AG57,Data!$A:$H,8,FALSE),0)</f>
        <v>0</v>
      </c>
      <c r="AJ57" s="93"/>
      <c r="AK57" s="45"/>
      <c r="AL57" s="41" t="s">
        <v>50</v>
      </c>
      <c r="AM57" s="41"/>
      <c r="AN57" s="41"/>
      <c r="AO57" s="41"/>
      <c r="AP57" s="55"/>
      <c r="AQ57" s="61"/>
      <c r="AR57" s="41"/>
      <c r="AS57" s="41"/>
      <c r="AT57" s="55"/>
      <c r="AU57" s="89"/>
      <c r="AV57" s="45"/>
      <c r="AW57" s="41" t="s">
        <v>50</v>
      </c>
      <c r="AX57" s="41"/>
      <c r="AY57" s="41"/>
      <c r="AZ57" s="41"/>
      <c r="BA57" s="17"/>
      <c r="BB57" s="41"/>
      <c r="BC57" s="41"/>
      <c r="BD57" s="41"/>
      <c r="BE57" s="17"/>
      <c r="BF57" s="93"/>
      <c r="BG57" s="45"/>
      <c r="BH57" s="41" t="s">
        <v>50</v>
      </c>
      <c r="BI57" s="41"/>
      <c r="BJ57" s="41"/>
      <c r="BK57" s="41"/>
      <c r="BL57" s="55"/>
      <c r="BM57" s="61"/>
      <c r="BN57" s="41"/>
      <c r="BO57" s="41"/>
      <c r="BP57" s="55"/>
      <c r="BQ57" s="89"/>
      <c r="BR57" s="45"/>
      <c r="BS57" s="41" t="s">
        <v>50</v>
      </c>
      <c r="BT57" s="41"/>
      <c r="BU57" s="41"/>
      <c r="BV57" s="41"/>
      <c r="BW57" s="55"/>
      <c r="BX57" s="61"/>
      <c r="BY57" s="41"/>
      <c r="BZ57" s="41"/>
      <c r="CA57" s="55"/>
      <c r="CB57" s="93"/>
      <c r="CC57" s="45"/>
      <c r="CD57" s="41" t="s">
        <v>50</v>
      </c>
      <c r="CE57" s="41"/>
      <c r="CF57" s="41"/>
      <c r="CG57" s="41"/>
      <c r="CH57" s="55"/>
      <c r="CI57" s="61"/>
      <c r="CJ57" s="41"/>
      <c r="CK57" s="41"/>
      <c r="CL57" s="55"/>
      <c r="CM57" s="89"/>
      <c r="CN57" s="45"/>
      <c r="CO57" s="41" t="s">
        <v>50</v>
      </c>
      <c r="CP57" s="41"/>
      <c r="CQ57" s="41"/>
      <c r="CR57" s="41"/>
      <c r="CS57" s="55"/>
      <c r="CT57" s="61"/>
      <c r="CU57" s="41"/>
      <c r="CV57" s="41"/>
      <c r="CW57" s="55"/>
      <c r="CX57" s="93"/>
      <c r="CY57" s="45"/>
      <c r="CZ57" s="41" t="s">
        <v>50</v>
      </c>
      <c r="DA57" s="41"/>
      <c r="DB57" s="41"/>
      <c r="DC57" s="41"/>
      <c r="DD57" s="55"/>
      <c r="DE57" s="61"/>
      <c r="DF57" s="41"/>
      <c r="DG57" s="41"/>
      <c r="DH57" s="55"/>
      <c r="DI57" s="89"/>
      <c r="DJ57" s="45"/>
      <c r="DK57" s="41" t="s">
        <v>50</v>
      </c>
      <c r="DL57" s="41"/>
      <c r="DM57" s="41"/>
      <c r="DN57" s="41"/>
      <c r="DO57" s="55"/>
      <c r="DP57" s="61"/>
      <c r="DQ57" s="41"/>
      <c r="DR57" s="41"/>
      <c r="DS57" s="55"/>
      <c r="DT57" s="93"/>
      <c r="DU57" s="45"/>
      <c r="DV57" s="41" t="s">
        <v>50</v>
      </c>
      <c r="DW57" s="41"/>
      <c r="DX57" s="41"/>
      <c r="DY57" s="41"/>
      <c r="DZ57" s="55"/>
      <c r="EA57" s="61"/>
      <c r="EB57" s="41"/>
      <c r="EC57" s="41"/>
      <c r="ED57" s="55"/>
    </row>
    <row r="58" spans="3:134" x14ac:dyDescent="0.3">
      <c r="C58" s="102"/>
      <c r="D58" s="56">
        <v>27</v>
      </c>
      <c r="E58" s="42" t="s">
        <v>46</v>
      </c>
      <c r="F58" s="42"/>
      <c r="G58" s="43"/>
      <c r="H58" s="42"/>
      <c r="I58" s="55"/>
      <c r="J58" s="62"/>
      <c r="K58" s="42"/>
      <c r="L58" s="42"/>
      <c r="M58" s="55"/>
      <c r="N58" s="96"/>
      <c r="O58" s="46">
        <v>27</v>
      </c>
      <c r="P58" s="42" t="s">
        <v>46</v>
      </c>
      <c r="Q58" s="42"/>
      <c r="R58" s="43"/>
      <c r="S58" s="42"/>
      <c r="T58" s="55"/>
      <c r="U58" s="62"/>
      <c r="V58" s="42"/>
      <c r="W58" s="42"/>
      <c r="X58" s="55"/>
      <c r="Y58" s="89"/>
      <c r="Z58" s="46">
        <v>27</v>
      </c>
      <c r="AA58" s="42" t="s">
        <v>46</v>
      </c>
      <c r="AB58" s="42"/>
      <c r="AC58" s="42"/>
      <c r="AD58" s="42"/>
      <c r="AE58" s="17"/>
      <c r="AF58" s="42"/>
      <c r="AG58" s="42"/>
      <c r="AH58" s="42"/>
      <c r="AI58" s="17">
        <f>_xlfn.IFNA(VLOOKUP(AF58&amp;AG58,Data!$A:$H,8,FALSE),0)</f>
        <v>0</v>
      </c>
      <c r="AJ58" s="93"/>
      <c r="AK58" s="46">
        <v>27</v>
      </c>
      <c r="AL58" s="42" t="s">
        <v>46</v>
      </c>
      <c r="AM58" s="42"/>
      <c r="AN58" s="43"/>
      <c r="AO58" s="42"/>
      <c r="AP58" s="55"/>
      <c r="AQ58" s="62"/>
      <c r="AR58" s="42"/>
      <c r="AS58" s="42"/>
      <c r="AT58" s="55"/>
      <c r="AU58" s="89"/>
      <c r="AV58" s="46">
        <v>27</v>
      </c>
      <c r="AW58" s="42" t="s">
        <v>46</v>
      </c>
      <c r="AX58" s="42"/>
      <c r="AY58" s="42"/>
      <c r="AZ58" s="42"/>
      <c r="BA58" s="17"/>
      <c r="BB58" s="42"/>
      <c r="BC58" s="42"/>
      <c r="BD58" s="42"/>
      <c r="BE58" s="17"/>
      <c r="BF58" s="93"/>
      <c r="BG58" s="46">
        <v>27</v>
      </c>
      <c r="BH58" s="42" t="s">
        <v>46</v>
      </c>
      <c r="BI58" s="42"/>
      <c r="BJ58" s="43"/>
      <c r="BK58" s="42"/>
      <c r="BL58" s="55"/>
      <c r="BM58" s="62"/>
      <c r="BN58" s="42"/>
      <c r="BO58" s="42"/>
      <c r="BP58" s="55"/>
      <c r="BQ58" s="89"/>
      <c r="BR58" s="46">
        <v>27</v>
      </c>
      <c r="BS58" s="42" t="s">
        <v>46</v>
      </c>
      <c r="BT58" s="42"/>
      <c r="BU58" s="43"/>
      <c r="BV58" s="42"/>
      <c r="BW58" s="55"/>
      <c r="BX58" s="62"/>
      <c r="BY58" s="42"/>
      <c r="BZ58" s="42"/>
      <c r="CA58" s="55"/>
      <c r="CB58" s="93"/>
      <c r="CC58" s="46">
        <v>27</v>
      </c>
      <c r="CD58" s="42" t="s">
        <v>46</v>
      </c>
      <c r="CE58" s="42"/>
      <c r="CF58" s="43"/>
      <c r="CG58" s="42"/>
      <c r="CH58" s="55"/>
      <c r="CI58" s="62"/>
      <c r="CJ58" s="42"/>
      <c r="CK58" s="42"/>
      <c r="CL58" s="55"/>
      <c r="CM58" s="89"/>
      <c r="CN58" s="46">
        <v>27</v>
      </c>
      <c r="CO58" s="42" t="s">
        <v>46</v>
      </c>
      <c r="CP58" s="42"/>
      <c r="CQ58" s="43"/>
      <c r="CR58" s="42"/>
      <c r="CS58" s="55"/>
      <c r="CT58" s="62"/>
      <c r="CU58" s="42"/>
      <c r="CV58" s="42"/>
      <c r="CW58" s="55"/>
      <c r="CX58" s="93"/>
      <c r="CY58" s="46">
        <v>27</v>
      </c>
      <c r="CZ58" s="42" t="s">
        <v>46</v>
      </c>
      <c r="DA58" s="42"/>
      <c r="DB58" s="43"/>
      <c r="DC58" s="42"/>
      <c r="DD58" s="55"/>
      <c r="DE58" s="62"/>
      <c r="DF58" s="42"/>
      <c r="DG58" s="42"/>
      <c r="DH58" s="55"/>
      <c r="DI58" s="89"/>
      <c r="DJ58" s="46">
        <v>27</v>
      </c>
      <c r="DK58" s="42" t="s">
        <v>46</v>
      </c>
      <c r="DL58" s="42"/>
      <c r="DM58" s="43"/>
      <c r="DN58" s="42"/>
      <c r="DO58" s="55"/>
      <c r="DP58" s="62"/>
      <c r="DQ58" s="42"/>
      <c r="DR58" s="42"/>
      <c r="DS58" s="55"/>
      <c r="DT58" s="93"/>
      <c r="DU58" s="46">
        <v>27</v>
      </c>
      <c r="DV58" s="42" t="s">
        <v>46</v>
      </c>
      <c r="DW58" s="42"/>
      <c r="DX58" s="43"/>
      <c r="DY58" s="42"/>
      <c r="DZ58" s="55"/>
      <c r="EA58" s="62"/>
      <c r="EB58" s="42"/>
      <c r="EC58" s="42"/>
      <c r="ED58" s="55"/>
    </row>
    <row r="59" spans="3:134" x14ac:dyDescent="0.3">
      <c r="C59" s="102"/>
      <c r="D59" s="57"/>
      <c r="E59" s="44"/>
      <c r="F59" s="44"/>
      <c r="G59" s="43"/>
      <c r="H59" s="44"/>
      <c r="I59" s="55"/>
      <c r="J59" s="63"/>
      <c r="K59" s="44"/>
      <c r="L59" s="44"/>
      <c r="M59" s="55"/>
      <c r="N59" s="96"/>
      <c r="O59" s="48"/>
      <c r="P59" s="44"/>
      <c r="Q59" s="44"/>
      <c r="R59" s="43"/>
      <c r="S59" s="44"/>
      <c r="T59" s="55"/>
      <c r="U59" s="63"/>
      <c r="V59" s="44"/>
      <c r="W59" s="44"/>
      <c r="X59" s="55"/>
      <c r="Y59" s="89"/>
      <c r="Z59" s="48"/>
      <c r="AA59" s="44"/>
      <c r="AB59" s="44"/>
      <c r="AC59" s="44"/>
      <c r="AD59" s="44"/>
      <c r="AE59" s="17"/>
      <c r="AF59" s="44"/>
      <c r="AG59" s="44"/>
      <c r="AH59" s="44"/>
      <c r="AI59" s="17"/>
      <c r="AJ59" s="93"/>
      <c r="AK59" s="48"/>
      <c r="AL59" s="44"/>
      <c r="AM59" s="44"/>
      <c r="AN59" s="43"/>
      <c r="AO59" s="44"/>
      <c r="AP59" s="55"/>
      <c r="AQ59" s="63"/>
      <c r="AR59" s="44"/>
      <c r="AS59" s="44"/>
      <c r="AT59" s="55"/>
      <c r="AU59" s="89"/>
      <c r="AV59" s="48"/>
      <c r="AW59" s="44"/>
      <c r="AX59" s="44"/>
      <c r="AY59" s="44"/>
      <c r="AZ59" s="44"/>
      <c r="BA59" s="17"/>
      <c r="BB59" s="44"/>
      <c r="BC59" s="44"/>
      <c r="BD59" s="44"/>
      <c r="BE59" s="17"/>
      <c r="BF59" s="93"/>
      <c r="BG59" s="48"/>
      <c r="BH59" s="44"/>
      <c r="BI59" s="44"/>
      <c r="BJ59" s="43"/>
      <c r="BK59" s="44"/>
      <c r="BL59" s="55"/>
      <c r="BM59" s="63"/>
      <c r="BN59" s="44"/>
      <c r="BO59" s="44"/>
      <c r="BP59" s="55"/>
      <c r="BQ59" s="89"/>
      <c r="BR59" s="48"/>
      <c r="BS59" s="44"/>
      <c r="BT59" s="44"/>
      <c r="BU59" s="43"/>
      <c r="BV59" s="44"/>
      <c r="BW59" s="55"/>
      <c r="BX59" s="63"/>
      <c r="BY59" s="44"/>
      <c r="BZ59" s="44"/>
      <c r="CA59" s="55"/>
      <c r="CB59" s="93"/>
      <c r="CC59" s="48"/>
      <c r="CD59" s="44"/>
      <c r="CE59" s="44"/>
      <c r="CF59" s="43"/>
      <c r="CG59" s="44"/>
      <c r="CH59" s="55"/>
      <c r="CI59" s="63"/>
      <c r="CJ59" s="44"/>
      <c r="CK59" s="44"/>
      <c r="CL59" s="55"/>
      <c r="CM59" s="89"/>
      <c r="CN59" s="48"/>
      <c r="CO59" s="44"/>
      <c r="CP59" s="44"/>
      <c r="CQ59" s="43"/>
      <c r="CR59" s="44"/>
      <c r="CS59" s="55"/>
      <c r="CT59" s="63"/>
      <c r="CU59" s="44"/>
      <c r="CV59" s="44"/>
      <c r="CW59" s="55"/>
      <c r="CX59" s="93"/>
      <c r="CY59" s="48"/>
      <c r="CZ59" s="44"/>
      <c r="DA59" s="44"/>
      <c r="DB59" s="43"/>
      <c r="DC59" s="44"/>
      <c r="DD59" s="55"/>
      <c r="DE59" s="63"/>
      <c r="DF59" s="44"/>
      <c r="DG59" s="44"/>
      <c r="DH59" s="55"/>
      <c r="DI59" s="89"/>
      <c r="DJ59" s="48"/>
      <c r="DK59" s="44"/>
      <c r="DL59" s="44"/>
      <c r="DM59" s="43"/>
      <c r="DN59" s="44"/>
      <c r="DO59" s="55"/>
      <c r="DP59" s="63"/>
      <c r="DQ59" s="44"/>
      <c r="DR59" s="44"/>
      <c r="DS59" s="55"/>
      <c r="DT59" s="93"/>
      <c r="DU59" s="48"/>
      <c r="DV59" s="44"/>
      <c r="DW59" s="44"/>
      <c r="DX59" s="43"/>
      <c r="DY59" s="44"/>
      <c r="DZ59" s="55"/>
      <c r="EA59" s="63"/>
      <c r="EB59" s="44"/>
      <c r="EC59" s="44"/>
      <c r="ED59" s="55"/>
    </row>
    <row r="60" spans="3:134" x14ac:dyDescent="0.3">
      <c r="C60" s="102"/>
      <c r="D60" s="54"/>
      <c r="E60" s="41" t="s">
        <v>50</v>
      </c>
      <c r="F60" s="41"/>
      <c r="G60" s="43"/>
      <c r="H60" s="41"/>
      <c r="I60" s="55"/>
      <c r="J60" s="61"/>
      <c r="K60" s="41"/>
      <c r="L60" s="41"/>
      <c r="M60" s="55"/>
      <c r="N60" s="96"/>
      <c r="O60" s="45"/>
      <c r="P60" s="41" t="s">
        <v>50</v>
      </c>
      <c r="Q60" s="41"/>
      <c r="R60" s="43"/>
      <c r="S60" s="41"/>
      <c r="T60" s="55"/>
      <c r="U60" s="61"/>
      <c r="V60" s="41"/>
      <c r="W60" s="41"/>
      <c r="X60" s="55"/>
      <c r="Y60" s="89"/>
      <c r="Z60" s="45"/>
      <c r="AA60" s="41" t="s">
        <v>50</v>
      </c>
      <c r="AB60" s="41"/>
      <c r="AC60" s="41"/>
      <c r="AD60" s="41"/>
      <c r="AE60" s="17"/>
      <c r="AF60" s="41"/>
      <c r="AG60" s="41"/>
      <c r="AH60" s="41"/>
      <c r="AI60" s="17">
        <f>_xlfn.IFNA(VLOOKUP(AF60&amp;AG60,Data!$A:$H,8,FALSE),0)</f>
        <v>0</v>
      </c>
      <c r="AJ60" s="93"/>
      <c r="AK60" s="45"/>
      <c r="AL60" s="41" t="s">
        <v>50</v>
      </c>
      <c r="AM60" s="41"/>
      <c r="AN60" s="43"/>
      <c r="AO60" s="41"/>
      <c r="AP60" s="55"/>
      <c r="AQ60" s="61"/>
      <c r="AR60" s="41"/>
      <c r="AS60" s="41"/>
      <c r="AT60" s="55"/>
      <c r="AU60" s="89"/>
      <c r="AV60" s="45"/>
      <c r="AW60" s="41" t="s">
        <v>50</v>
      </c>
      <c r="AX60" s="41"/>
      <c r="AY60" s="41"/>
      <c r="AZ60" s="41"/>
      <c r="BA60" s="17"/>
      <c r="BB60" s="41"/>
      <c r="BC60" s="41"/>
      <c r="BD60" s="41"/>
      <c r="BE60" s="17"/>
      <c r="BF60" s="93"/>
      <c r="BG60" s="45"/>
      <c r="BH60" s="41" t="s">
        <v>50</v>
      </c>
      <c r="BI60" s="41"/>
      <c r="BJ60" s="43"/>
      <c r="BK60" s="41"/>
      <c r="BL60" s="55"/>
      <c r="BM60" s="61"/>
      <c r="BN60" s="41"/>
      <c r="BO60" s="41"/>
      <c r="BP60" s="55"/>
      <c r="BQ60" s="89"/>
      <c r="BR60" s="45"/>
      <c r="BS60" s="41" t="s">
        <v>50</v>
      </c>
      <c r="BT60" s="41"/>
      <c r="BU60" s="43"/>
      <c r="BV60" s="41"/>
      <c r="BW60" s="55"/>
      <c r="BX60" s="61"/>
      <c r="BY60" s="41"/>
      <c r="BZ60" s="41"/>
      <c r="CA60" s="55"/>
      <c r="CB60" s="93"/>
      <c r="CC60" s="45"/>
      <c r="CD60" s="41" t="s">
        <v>50</v>
      </c>
      <c r="CE60" s="41"/>
      <c r="CF60" s="43"/>
      <c r="CG60" s="41"/>
      <c r="CH60" s="55"/>
      <c r="CI60" s="61"/>
      <c r="CJ60" s="41"/>
      <c r="CK60" s="41"/>
      <c r="CL60" s="55"/>
      <c r="CM60" s="89"/>
      <c r="CN60" s="45"/>
      <c r="CO60" s="41" t="s">
        <v>50</v>
      </c>
      <c r="CP60" s="41"/>
      <c r="CQ60" s="43"/>
      <c r="CR60" s="41"/>
      <c r="CS60" s="55"/>
      <c r="CT60" s="61"/>
      <c r="CU60" s="41"/>
      <c r="CV60" s="41"/>
      <c r="CW60" s="55"/>
      <c r="CX60" s="93"/>
      <c r="CY60" s="45"/>
      <c r="CZ60" s="41" t="s">
        <v>50</v>
      </c>
      <c r="DA60" s="41"/>
      <c r="DB60" s="43"/>
      <c r="DC60" s="41"/>
      <c r="DD60" s="55"/>
      <c r="DE60" s="61"/>
      <c r="DF60" s="41"/>
      <c r="DG60" s="41"/>
      <c r="DH60" s="55"/>
      <c r="DI60" s="89"/>
      <c r="DJ60" s="45"/>
      <c r="DK60" s="41" t="s">
        <v>50</v>
      </c>
      <c r="DL60" s="41"/>
      <c r="DM60" s="43"/>
      <c r="DN60" s="41"/>
      <c r="DO60" s="55"/>
      <c r="DP60" s="61"/>
      <c r="DQ60" s="41"/>
      <c r="DR60" s="41"/>
      <c r="DS60" s="55"/>
      <c r="DT60" s="93"/>
      <c r="DU60" s="45"/>
      <c r="DV60" s="41" t="s">
        <v>50</v>
      </c>
      <c r="DW60" s="41"/>
      <c r="DX60" s="43"/>
      <c r="DY60" s="41"/>
      <c r="DZ60" s="55"/>
      <c r="EA60" s="61"/>
      <c r="EB60" s="41"/>
      <c r="EC60" s="41"/>
      <c r="ED60" s="55"/>
    </row>
    <row r="61" spans="3:134" x14ac:dyDescent="0.3">
      <c r="C61" s="102"/>
      <c r="D61" s="56">
        <v>28</v>
      </c>
      <c r="E61" s="42" t="s">
        <v>46</v>
      </c>
      <c r="F61" s="42"/>
      <c r="G61" s="42"/>
      <c r="H61" s="42"/>
      <c r="I61" s="55"/>
      <c r="J61" s="62"/>
      <c r="K61" s="42"/>
      <c r="L61" s="42"/>
      <c r="M61" s="55"/>
      <c r="N61" s="96"/>
      <c r="O61" s="46">
        <v>28</v>
      </c>
      <c r="P61" s="42" t="s">
        <v>46</v>
      </c>
      <c r="Q61" s="42"/>
      <c r="R61" s="42"/>
      <c r="S61" s="42"/>
      <c r="T61" s="55"/>
      <c r="U61" s="62"/>
      <c r="V61" s="42"/>
      <c r="W61" s="42"/>
      <c r="X61" s="55"/>
      <c r="Y61" s="89"/>
      <c r="Z61" s="46">
        <v>28</v>
      </c>
      <c r="AA61" s="42" t="s">
        <v>46</v>
      </c>
      <c r="AB61" s="42"/>
      <c r="AC61" s="42"/>
      <c r="AD61" s="42"/>
      <c r="AE61" s="17"/>
      <c r="AF61" s="42"/>
      <c r="AG61" s="42"/>
      <c r="AH61" s="42"/>
      <c r="AI61" s="17">
        <f>_xlfn.IFNA(VLOOKUP(AF61&amp;AG61,Data!$A:$H,8,FALSE),0)</f>
        <v>0</v>
      </c>
      <c r="AJ61" s="93"/>
      <c r="AK61" s="46">
        <v>28</v>
      </c>
      <c r="AL61" s="42" t="s">
        <v>46</v>
      </c>
      <c r="AM61" s="42"/>
      <c r="AN61" s="42"/>
      <c r="AO61" s="42"/>
      <c r="AP61" s="55"/>
      <c r="AQ61" s="62"/>
      <c r="AR61" s="42"/>
      <c r="AS61" s="42"/>
      <c r="AT61" s="55"/>
      <c r="AU61" s="89"/>
      <c r="AV61" s="46">
        <v>28</v>
      </c>
      <c r="AW61" s="42" t="s">
        <v>46</v>
      </c>
      <c r="AX61" s="42"/>
      <c r="AY61" s="42"/>
      <c r="AZ61" s="42"/>
      <c r="BA61" s="17"/>
      <c r="BB61" s="42"/>
      <c r="BC61" s="42"/>
      <c r="BD61" s="42"/>
      <c r="BE61" s="17"/>
      <c r="BF61" s="93"/>
      <c r="BG61" s="46">
        <v>28</v>
      </c>
      <c r="BH61" s="42" t="s">
        <v>46</v>
      </c>
      <c r="BI61" s="42"/>
      <c r="BJ61" s="42"/>
      <c r="BK61" s="42"/>
      <c r="BL61" s="55"/>
      <c r="BM61" s="62"/>
      <c r="BN61" s="42"/>
      <c r="BO61" s="42"/>
      <c r="BP61" s="55"/>
      <c r="BQ61" s="89"/>
      <c r="BR61" s="46">
        <v>28</v>
      </c>
      <c r="BS61" s="42" t="s">
        <v>46</v>
      </c>
      <c r="BT61" s="42"/>
      <c r="BU61" s="42"/>
      <c r="BV61" s="42"/>
      <c r="BW61" s="55"/>
      <c r="BX61" s="62"/>
      <c r="BY61" s="42"/>
      <c r="BZ61" s="42"/>
      <c r="CA61" s="55"/>
      <c r="CB61" s="93"/>
      <c r="CC61" s="46">
        <v>28</v>
      </c>
      <c r="CD61" s="42" t="s">
        <v>46</v>
      </c>
      <c r="CE61" s="42"/>
      <c r="CF61" s="42"/>
      <c r="CG61" s="42"/>
      <c r="CH61" s="55"/>
      <c r="CI61" s="62"/>
      <c r="CJ61" s="42"/>
      <c r="CK61" s="42"/>
      <c r="CL61" s="55"/>
      <c r="CM61" s="89"/>
      <c r="CN61" s="46">
        <v>28</v>
      </c>
      <c r="CO61" s="42" t="s">
        <v>46</v>
      </c>
      <c r="CP61" s="42"/>
      <c r="CQ61" s="42"/>
      <c r="CR61" s="42"/>
      <c r="CS61" s="55"/>
      <c r="CT61" s="62"/>
      <c r="CU61" s="42"/>
      <c r="CV61" s="42"/>
      <c r="CW61" s="55"/>
      <c r="CX61" s="93"/>
      <c r="CY61" s="46">
        <v>28</v>
      </c>
      <c r="CZ61" s="42" t="s">
        <v>46</v>
      </c>
      <c r="DA61" s="42"/>
      <c r="DB61" s="42"/>
      <c r="DC61" s="42"/>
      <c r="DD61" s="55"/>
      <c r="DE61" s="62"/>
      <c r="DF61" s="42"/>
      <c r="DG61" s="42"/>
      <c r="DH61" s="55"/>
      <c r="DI61" s="89"/>
      <c r="DJ61" s="46">
        <v>28</v>
      </c>
      <c r="DK61" s="42" t="s">
        <v>46</v>
      </c>
      <c r="DL61" s="42"/>
      <c r="DM61" s="42"/>
      <c r="DN61" s="42"/>
      <c r="DO61" s="55"/>
      <c r="DP61" s="62"/>
      <c r="DQ61" s="42"/>
      <c r="DR61" s="42"/>
      <c r="DS61" s="55"/>
      <c r="DT61" s="93"/>
      <c r="DU61" s="46">
        <v>28</v>
      </c>
      <c r="DV61" s="42" t="s">
        <v>46</v>
      </c>
      <c r="DW61" s="42"/>
      <c r="DX61" s="42"/>
      <c r="DY61" s="42"/>
      <c r="DZ61" s="55"/>
      <c r="EA61" s="62"/>
      <c r="EB61" s="42"/>
      <c r="EC61" s="42"/>
      <c r="ED61" s="55"/>
    </row>
    <row r="62" spans="3:134" x14ac:dyDescent="0.3">
      <c r="C62" s="102"/>
      <c r="D62" s="54"/>
      <c r="E62" s="41" t="s">
        <v>50</v>
      </c>
      <c r="F62" s="41"/>
      <c r="G62" s="41"/>
      <c r="H62" s="41"/>
      <c r="I62" s="55"/>
      <c r="J62" s="61"/>
      <c r="K62" s="41"/>
      <c r="L62" s="41"/>
      <c r="M62" s="55"/>
      <c r="N62" s="96"/>
      <c r="O62" s="45"/>
      <c r="P62" s="41" t="s">
        <v>50</v>
      </c>
      <c r="Q62" s="41"/>
      <c r="R62" s="41"/>
      <c r="S62" s="41"/>
      <c r="T62" s="55"/>
      <c r="U62" s="61"/>
      <c r="V62" s="41"/>
      <c r="W62" s="41"/>
      <c r="X62" s="55"/>
      <c r="Y62" s="89"/>
      <c r="Z62" s="45"/>
      <c r="AA62" s="41" t="s">
        <v>50</v>
      </c>
      <c r="AB62" s="41"/>
      <c r="AC62" s="41"/>
      <c r="AD62" s="41"/>
      <c r="AE62" s="17"/>
      <c r="AF62" s="41"/>
      <c r="AG62" s="41"/>
      <c r="AH62" s="41"/>
      <c r="AI62" s="17">
        <f>_xlfn.IFNA(VLOOKUP(AF62&amp;AG62,Data!$A:$H,8,FALSE),0)</f>
        <v>0</v>
      </c>
      <c r="AJ62" s="93"/>
      <c r="AK62" s="45"/>
      <c r="AL62" s="41" t="s">
        <v>50</v>
      </c>
      <c r="AM62" s="41"/>
      <c r="AN62" s="41"/>
      <c r="AO62" s="41"/>
      <c r="AP62" s="55"/>
      <c r="AQ62" s="61"/>
      <c r="AR62" s="41"/>
      <c r="AS62" s="41"/>
      <c r="AT62" s="55"/>
      <c r="AU62" s="89"/>
      <c r="AV62" s="45"/>
      <c r="AW62" s="41" t="s">
        <v>50</v>
      </c>
      <c r="AX62" s="41"/>
      <c r="AY62" s="41"/>
      <c r="AZ62" s="41"/>
      <c r="BA62" s="17"/>
      <c r="BB62" s="41"/>
      <c r="BC62" s="41"/>
      <c r="BD62" s="41"/>
      <c r="BE62" s="17"/>
      <c r="BF62" s="93"/>
      <c r="BG62" s="45"/>
      <c r="BH62" s="41" t="s">
        <v>50</v>
      </c>
      <c r="BI62" s="41"/>
      <c r="BJ62" s="41"/>
      <c r="BK62" s="41"/>
      <c r="BL62" s="55"/>
      <c r="BM62" s="61"/>
      <c r="BN62" s="41"/>
      <c r="BO62" s="41"/>
      <c r="BP62" s="55"/>
      <c r="BQ62" s="89"/>
      <c r="BR62" s="45"/>
      <c r="BS62" s="41" t="s">
        <v>50</v>
      </c>
      <c r="BT62" s="41"/>
      <c r="BU62" s="41"/>
      <c r="BV62" s="41"/>
      <c r="BW62" s="55"/>
      <c r="BX62" s="61"/>
      <c r="BY62" s="41"/>
      <c r="BZ62" s="41"/>
      <c r="CA62" s="55"/>
      <c r="CB62" s="93"/>
      <c r="CC62" s="45"/>
      <c r="CD62" s="41" t="s">
        <v>50</v>
      </c>
      <c r="CE62" s="41"/>
      <c r="CF62" s="41"/>
      <c r="CG62" s="41"/>
      <c r="CH62" s="55"/>
      <c r="CI62" s="61"/>
      <c r="CJ62" s="41"/>
      <c r="CK62" s="41"/>
      <c r="CL62" s="55"/>
      <c r="CM62" s="89"/>
      <c r="CN62" s="45"/>
      <c r="CO62" s="41" t="s">
        <v>50</v>
      </c>
      <c r="CP62" s="41"/>
      <c r="CQ62" s="41"/>
      <c r="CR62" s="41"/>
      <c r="CS62" s="55"/>
      <c r="CT62" s="61"/>
      <c r="CU62" s="41"/>
      <c r="CV62" s="41"/>
      <c r="CW62" s="55"/>
      <c r="CX62" s="93"/>
      <c r="CY62" s="45"/>
      <c r="CZ62" s="41" t="s">
        <v>50</v>
      </c>
      <c r="DA62" s="41"/>
      <c r="DB62" s="41"/>
      <c r="DC62" s="41"/>
      <c r="DD62" s="55"/>
      <c r="DE62" s="61"/>
      <c r="DF62" s="41"/>
      <c r="DG62" s="41"/>
      <c r="DH62" s="55"/>
      <c r="DI62" s="89"/>
      <c r="DJ62" s="45"/>
      <c r="DK62" s="41" t="s">
        <v>50</v>
      </c>
      <c r="DL62" s="41"/>
      <c r="DM62" s="41"/>
      <c r="DN62" s="41"/>
      <c r="DO62" s="55"/>
      <c r="DP62" s="61"/>
      <c r="DQ62" s="41"/>
      <c r="DR62" s="41"/>
      <c r="DS62" s="55"/>
      <c r="DT62" s="93"/>
      <c r="DU62" s="45"/>
      <c r="DV62" s="41" t="s">
        <v>50</v>
      </c>
      <c r="DW62" s="41"/>
      <c r="DX62" s="41"/>
      <c r="DY62" s="41"/>
      <c r="DZ62" s="55"/>
      <c r="EA62" s="61"/>
      <c r="EB62" s="41"/>
      <c r="EC62" s="41"/>
      <c r="ED62" s="55"/>
    </row>
    <row r="63" spans="3:134" x14ac:dyDescent="0.3">
      <c r="C63" s="102"/>
      <c r="D63" s="56">
        <v>29</v>
      </c>
      <c r="E63" s="42" t="s">
        <v>46</v>
      </c>
      <c r="F63" s="42"/>
      <c r="G63" s="42"/>
      <c r="H63" s="42"/>
      <c r="I63" s="55"/>
      <c r="J63" s="62"/>
      <c r="K63" s="42"/>
      <c r="L63" s="42"/>
      <c r="M63" s="55"/>
      <c r="N63" s="96"/>
      <c r="O63" s="45">
        <v>29</v>
      </c>
      <c r="P63" s="42" t="s">
        <v>46</v>
      </c>
      <c r="Q63" s="42"/>
      <c r="R63" s="42"/>
      <c r="S63" s="42"/>
      <c r="T63" s="55"/>
      <c r="U63" s="62"/>
      <c r="V63" s="42"/>
      <c r="W63" s="42"/>
      <c r="X63" s="55"/>
      <c r="Y63" s="89"/>
      <c r="Z63" s="46">
        <v>29</v>
      </c>
      <c r="AA63" s="42" t="s">
        <v>46</v>
      </c>
      <c r="AB63" s="42"/>
      <c r="AC63" s="42"/>
      <c r="AD63" s="42"/>
      <c r="AE63" s="17"/>
      <c r="AF63" s="42"/>
      <c r="AG63" s="42"/>
      <c r="AH63" s="42"/>
      <c r="AI63" s="17">
        <f>_xlfn.IFNA(VLOOKUP(AF63&amp;AG63,Data!$A:$H,8,FALSE),0)</f>
        <v>0</v>
      </c>
      <c r="AJ63" s="93"/>
      <c r="AK63" s="46">
        <v>29</v>
      </c>
      <c r="AL63" s="42" t="s">
        <v>46</v>
      </c>
      <c r="AM63" s="42"/>
      <c r="AN63" s="42"/>
      <c r="AO63" s="42"/>
      <c r="AP63" s="55"/>
      <c r="AQ63" s="62"/>
      <c r="AR63" s="42"/>
      <c r="AS63" s="42"/>
      <c r="AT63" s="55"/>
      <c r="AU63" s="89"/>
      <c r="AV63" s="46">
        <v>29</v>
      </c>
      <c r="AW63" s="42" t="s">
        <v>46</v>
      </c>
      <c r="AX63" s="42"/>
      <c r="AY63" s="42"/>
      <c r="AZ63" s="42"/>
      <c r="BA63" s="17"/>
      <c r="BB63" s="42"/>
      <c r="BC63" s="42"/>
      <c r="BD63" s="42"/>
      <c r="BE63" s="17"/>
      <c r="BF63" s="93"/>
      <c r="BG63" s="46">
        <v>29</v>
      </c>
      <c r="BH63" s="42" t="s">
        <v>46</v>
      </c>
      <c r="BI63" s="42"/>
      <c r="BJ63" s="42"/>
      <c r="BK63" s="42"/>
      <c r="BL63" s="55"/>
      <c r="BM63" s="62"/>
      <c r="BN63" s="42"/>
      <c r="BO63" s="42"/>
      <c r="BP63" s="55"/>
      <c r="BQ63" s="89"/>
      <c r="BR63" s="46">
        <v>29</v>
      </c>
      <c r="BS63" s="42" t="s">
        <v>46</v>
      </c>
      <c r="BT63" s="42"/>
      <c r="BU63" s="42"/>
      <c r="BV63" s="42"/>
      <c r="BW63" s="55"/>
      <c r="BX63" s="62"/>
      <c r="BY63" s="42"/>
      <c r="BZ63" s="42"/>
      <c r="CA63" s="55"/>
      <c r="CB63" s="93"/>
      <c r="CC63" s="46">
        <v>29</v>
      </c>
      <c r="CD63" s="42" t="s">
        <v>46</v>
      </c>
      <c r="CE63" s="42"/>
      <c r="CF63" s="42"/>
      <c r="CG63" s="42"/>
      <c r="CH63" s="55"/>
      <c r="CI63" s="62"/>
      <c r="CJ63" s="42"/>
      <c r="CK63" s="42"/>
      <c r="CL63" s="55"/>
      <c r="CM63" s="89"/>
      <c r="CN63" s="46">
        <v>29</v>
      </c>
      <c r="CO63" s="42" t="s">
        <v>46</v>
      </c>
      <c r="CP63" s="42"/>
      <c r="CQ63" s="42"/>
      <c r="CR63" s="42"/>
      <c r="CS63" s="55"/>
      <c r="CT63" s="62"/>
      <c r="CU63" s="42"/>
      <c r="CV63" s="42"/>
      <c r="CW63" s="55"/>
      <c r="CX63" s="93"/>
      <c r="CY63" s="46">
        <v>29</v>
      </c>
      <c r="CZ63" s="42" t="s">
        <v>46</v>
      </c>
      <c r="DA63" s="42"/>
      <c r="DB63" s="42"/>
      <c r="DC63" s="42"/>
      <c r="DD63" s="55"/>
      <c r="DE63" s="62"/>
      <c r="DF63" s="42"/>
      <c r="DG63" s="42"/>
      <c r="DH63" s="55"/>
      <c r="DI63" s="89"/>
      <c r="DJ63" s="46">
        <v>29</v>
      </c>
      <c r="DK63" s="42" t="s">
        <v>46</v>
      </c>
      <c r="DL63" s="42"/>
      <c r="DM63" s="42"/>
      <c r="DN63" s="42"/>
      <c r="DO63" s="55"/>
      <c r="DP63" s="62"/>
      <c r="DQ63" s="42"/>
      <c r="DR63" s="42"/>
      <c r="DS63" s="55"/>
      <c r="DT63" s="93"/>
      <c r="DU63" s="46">
        <v>29</v>
      </c>
      <c r="DV63" s="42" t="s">
        <v>46</v>
      </c>
      <c r="DW63" s="42"/>
      <c r="DX63" s="42"/>
      <c r="DY63" s="42"/>
      <c r="DZ63" s="55"/>
      <c r="EA63" s="62"/>
      <c r="EB63" s="42"/>
      <c r="EC63" s="42"/>
      <c r="ED63" s="55"/>
    </row>
    <row r="64" spans="3:134" x14ac:dyDescent="0.3">
      <c r="C64" s="102"/>
      <c r="D64" s="54"/>
      <c r="E64" s="41" t="s">
        <v>50</v>
      </c>
      <c r="F64" s="41"/>
      <c r="G64" s="41"/>
      <c r="H64" s="41"/>
      <c r="I64" s="55"/>
      <c r="J64" s="61"/>
      <c r="K64" s="41"/>
      <c r="L64" s="41"/>
      <c r="M64" s="55"/>
      <c r="N64" s="96"/>
      <c r="O64" s="45"/>
      <c r="P64" s="41" t="s">
        <v>50</v>
      </c>
      <c r="Q64" s="41"/>
      <c r="R64" s="41"/>
      <c r="S64" s="41"/>
      <c r="T64" s="55"/>
      <c r="U64" s="61"/>
      <c r="V64" s="41"/>
      <c r="W64" s="41"/>
      <c r="X64" s="55"/>
      <c r="Y64" s="89"/>
      <c r="Z64" s="45"/>
      <c r="AA64" s="41" t="s">
        <v>50</v>
      </c>
      <c r="AB64" s="41"/>
      <c r="AC64" s="41"/>
      <c r="AD64" s="41"/>
      <c r="AE64" s="17"/>
      <c r="AF64" s="41"/>
      <c r="AG64" s="41"/>
      <c r="AH64" s="41"/>
      <c r="AI64" s="17">
        <f>_xlfn.IFNA(VLOOKUP(AF64&amp;AG64,Data!$A:$H,8,FALSE),0)</f>
        <v>0</v>
      </c>
      <c r="AJ64" s="93"/>
      <c r="AK64" s="45"/>
      <c r="AL64" s="41" t="s">
        <v>50</v>
      </c>
      <c r="AM64" s="41"/>
      <c r="AN64" s="41"/>
      <c r="AO64" s="41"/>
      <c r="AP64" s="55"/>
      <c r="AQ64" s="61"/>
      <c r="AR64" s="41"/>
      <c r="AS64" s="41"/>
      <c r="AT64" s="55"/>
      <c r="AU64" s="89"/>
      <c r="AV64" s="45"/>
      <c r="AW64" s="41" t="s">
        <v>50</v>
      </c>
      <c r="AX64" s="41"/>
      <c r="AY64" s="41"/>
      <c r="AZ64" s="41"/>
      <c r="BA64" s="17"/>
      <c r="BB64" s="41"/>
      <c r="BC64" s="41"/>
      <c r="BD64" s="41"/>
      <c r="BE64" s="17"/>
      <c r="BF64" s="93"/>
      <c r="BG64" s="45"/>
      <c r="BH64" s="41" t="s">
        <v>50</v>
      </c>
      <c r="BI64" s="41"/>
      <c r="BJ64" s="41"/>
      <c r="BK64" s="41"/>
      <c r="BL64" s="55"/>
      <c r="BM64" s="61"/>
      <c r="BN64" s="41"/>
      <c r="BO64" s="41"/>
      <c r="BP64" s="55"/>
      <c r="BQ64" s="89"/>
      <c r="BR64" s="45"/>
      <c r="BS64" s="41" t="s">
        <v>50</v>
      </c>
      <c r="BT64" s="41"/>
      <c r="BU64" s="41"/>
      <c r="BV64" s="41"/>
      <c r="BW64" s="55"/>
      <c r="BX64" s="61"/>
      <c r="BY64" s="41"/>
      <c r="BZ64" s="41"/>
      <c r="CA64" s="55"/>
      <c r="CB64" s="93"/>
      <c r="CC64" s="45"/>
      <c r="CD64" s="41" t="s">
        <v>50</v>
      </c>
      <c r="CE64" s="41"/>
      <c r="CF64" s="41"/>
      <c r="CG64" s="41"/>
      <c r="CH64" s="55"/>
      <c r="CI64" s="61"/>
      <c r="CJ64" s="41"/>
      <c r="CK64" s="41"/>
      <c r="CL64" s="55"/>
      <c r="CM64" s="89"/>
      <c r="CN64" s="45"/>
      <c r="CO64" s="41" t="s">
        <v>50</v>
      </c>
      <c r="CP64" s="41"/>
      <c r="CQ64" s="41"/>
      <c r="CR64" s="41"/>
      <c r="CS64" s="55"/>
      <c r="CT64" s="61"/>
      <c r="CU64" s="41"/>
      <c r="CV64" s="41"/>
      <c r="CW64" s="55"/>
      <c r="CX64" s="93"/>
      <c r="CY64" s="45"/>
      <c r="CZ64" s="41" t="s">
        <v>50</v>
      </c>
      <c r="DA64" s="41"/>
      <c r="DB64" s="41"/>
      <c r="DC64" s="41"/>
      <c r="DD64" s="55"/>
      <c r="DE64" s="61"/>
      <c r="DF64" s="41"/>
      <c r="DG64" s="41"/>
      <c r="DH64" s="55"/>
      <c r="DI64" s="89"/>
      <c r="DJ64" s="45"/>
      <c r="DK64" s="41" t="s">
        <v>50</v>
      </c>
      <c r="DL64" s="41"/>
      <c r="DM64" s="41"/>
      <c r="DN64" s="41"/>
      <c r="DO64" s="55"/>
      <c r="DP64" s="61"/>
      <c r="DQ64" s="41"/>
      <c r="DR64" s="41"/>
      <c r="DS64" s="55"/>
      <c r="DT64" s="93"/>
      <c r="DU64" s="45"/>
      <c r="DV64" s="41" t="s">
        <v>50</v>
      </c>
      <c r="DW64" s="41"/>
      <c r="DX64" s="41"/>
      <c r="DY64" s="41"/>
      <c r="DZ64" s="55"/>
      <c r="EA64" s="61"/>
      <c r="EB64" s="41"/>
      <c r="EC64" s="41"/>
      <c r="ED64" s="55"/>
    </row>
    <row r="65" spans="3:134" x14ac:dyDescent="0.3">
      <c r="C65" s="102"/>
      <c r="D65" s="56">
        <v>30</v>
      </c>
      <c r="E65" s="42" t="s">
        <v>46</v>
      </c>
      <c r="F65" s="42"/>
      <c r="G65" s="42"/>
      <c r="H65" s="42"/>
      <c r="I65" s="55"/>
      <c r="J65" s="62"/>
      <c r="K65" s="42"/>
      <c r="L65" s="42"/>
      <c r="M65" s="55"/>
      <c r="N65" s="96"/>
      <c r="O65" s="45">
        <v>30</v>
      </c>
      <c r="P65" s="42" t="s">
        <v>46</v>
      </c>
      <c r="Q65" s="42"/>
      <c r="R65" s="42"/>
      <c r="S65" s="42"/>
      <c r="T65" s="55"/>
      <c r="U65" s="62"/>
      <c r="V65" s="42"/>
      <c r="W65" s="42"/>
      <c r="X65" s="55"/>
      <c r="Y65" s="89"/>
      <c r="Z65" s="46">
        <v>30</v>
      </c>
      <c r="AA65" s="42" t="s">
        <v>46</v>
      </c>
      <c r="AB65" s="42"/>
      <c r="AC65" s="42"/>
      <c r="AD65" s="42"/>
      <c r="AE65" s="17"/>
      <c r="AF65" s="42"/>
      <c r="AG65" s="42"/>
      <c r="AH65" s="42"/>
      <c r="AI65" s="17">
        <f>_xlfn.IFNA(VLOOKUP(AF65&amp;AG65,Data!$A:$H,8,FALSE),0)</f>
        <v>0</v>
      </c>
      <c r="AJ65" s="93"/>
      <c r="AK65" s="46">
        <v>30</v>
      </c>
      <c r="AL65" s="42" t="s">
        <v>46</v>
      </c>
      <c r="AM65" s="42"/>
      <c r="AN65" s="42"/>
      <c r="AO65" s="42"/>
      <c r="AP65" s="55"/>
      <c r="AQ65" s="62"/>
      <c r="AR65" s="42"/>
      <c r="AS65" s="42"/>
      <c r="AT65" s="55"/>
      <c r="AU65" s="89"/>
      <c r="AV65" s="46">
        <v>30</v>
      </c>
      <c r="AW65" s="42" t="s">
        <v>46</v>
      </c>
      <c r="AX65" s="42"/>
      <c r="AY65" s="42"/>
      <c r="AZ65" s="42"/>
      <c r="BA65" s="17"/>
      <c r="BB65" s="42"/>
      <c r="BC65" s="42"/>
      <c r="BD65" s="42"/>
      <c r="BE65" s="17"/>
      <c r="BF65" s="93"/>
      <c r="BG65" s="46">
        <v>30</v>
      </c>
      <c r="BH65" s="42" t="s">
        <v>46</v>
      </c>
      <c r="BI65" s="42"/>
      <c r="BJ65" s="42"/>
      <c r="BK65" s="42"/>
      <c r="BL65" s="55"/>
      <c r="BM65" s="62"/>
      <c r="BN65" s="42"/>
      <c r="BO65" s="42"/>
      <c r="BP65" s="55"/>
      <c r="BQ65" s="89"/>
      <c r="BR65" s="46">
        <v>30</v>
      </c>
      <c r="BS65" s="42" t="s">
        <v>46</v>
      </c>
      <c r="BT65" s="42"/>
      <c r="BU65" s="42"/>
      <c r="BV65" s="42"/>
      <c r="BW65" s="55"/>
      <c r="BX65" s="62"/>
      <c r="BY65" s="42"/>
      <c r="BZ65" s="42"/>
      <c r="CA65" s="55"/>
      <c r="CB65" s="93"/>
      <c r="CC65" s="46">
        <v>30</v>
      </c>
      <c r="CD65" s="42" t="s">
        <v>46</v>
      </c>
      <c r="CE65" s="42"/>
      <c r="CF65" s="42"/>
      <c r="CG65" s="42"/>
      <c r="CH65" s="55"/>
      <c r="CI65" s="62"/>
      <c r="CJ65" s="42"/>
      <c r="CK65" s="42"/>
      <c r="CL65" s="55"/>
      <c r="CM65" s="89"/>
      <c r="CN65" s="46">
        <v>30</v>
      </c>
      <c r="CO65" s="42" t="s">
        <v>46</v>
      </c>
      <c r="CP65" s="42"/>
      <c r="CQ65" s="42"/>
      <c r="CR65" s="42"/>
      <c r="CS65" s="55"/>
      <c r="CT65" s="62"/>
      <c r="CU65" s="42"/>
      <c r="CV65" s="42"/>
      <c r="CW65" s="55"/>
      <c r="CX65" s="93"/>
      <c r="CY65" s="46">
        <v>30</v>
      </c>
      <c r="CZ65" s="42" t="s">
        <v>46</v>
      </c>
      <c r="DA65" s="42"/>
      <c r="DB65" s="42"/>
      <c r="DC65" s="42"/>
      <c r="DD65" s="55"/>
      <c r="DE65" s="62"/>
      <c r="DF65" s="42"/>
      <c r="DG65" s="42"/>
      <c r="DH65" s="55"/>
      <c r="DI65" s="89"/>
      <c r="DJ65" s="46">
        <v>30</v>
      </c>
      <c r="DK65" s="42" t="s">
        <v>46</v>
      </c>
      <c r="DL65" s="42"/>
      <c r="DM65" s="42"/>
      <c r="DN65" s="42"/>
      <c r="DO65" s="55"/>
      <c r="DP65" s="62"/>
      <c r="DQ65" s="42"/>
      <c r="DR65" s="42"/>
      <c r="DS65" s="55"/>
      <c r="DT65" s="93"/>
      <c r="DU65" s="46">
        <v>30</v>
      </c>
      <c r="DV65" s="42" t="s">
        <v>46</v>
      </c>
      <c r="DW65" s="42"/>
      <c r="DX65" s="42"/>
      <c r="DY65" s="42"/>
      <c r="DZ65" s="55"/>
      <c r="EA65" s="62"/>
      <c r="EB65" s="42"/>
      <c r="EC65" s="42"/>
      <c r="ED65" s="55"/>
    </row>
    <row r="66" spans="3:134" x14ac:dyDescent="0.3">
      <c r="C66" s="102"/>
      <c r="D66" s="54"/>
      <c r="E66" s="41" t="s">
        <v>50</v>
      </c>
      <c r="F66" s="41"/>
      <c r="G66" s="41"/>
      <c r="H66" s="41"/>
      <c r="I66" s="55"/>
      <c r="J66" s="61"/>
      <c r="K66" s="41"/>
      <c r="L66" s="41"/>
      <c r="M66" s="55"/>
      <c r="N66" s="96"/>
      <c r="O66" s="45"/>
      <c r="P66" s="41" t="s">
        <v>50</v>
      </c>
      <c r="Q66" s="41"/>
      <c r="R66" s="41"/>
      <c r="S66" s="41"/>
      <c r="T66" s="55"/>
      <c r="U66" s="61"/>
      <c r="V66" s="41"/>
      <c r="W66" s="41"/>
      <c r="X66" s="55"/>
      <c r="Y66" s="89"/>
      <c r="Z66" s="45"/>
      <c r="AA66" s="41" t="s">
        <v>50</v>
      </c>
      <c r="AB66" s="41"/>
      <c r="AC66" s="41"/>
      <c r="AD66" s="41"/>
      <c r="AE66" s="17"/>
      <c r="AF66" s="41"/>
      <c r="AG66" s="41"/>
      <c r="AH66" s="41"/>
      <c r="AI66" s="17">
        <f>_xlfn.IFNA(VLOOKUP(AF66&amp;AG66,Data!$A:$H,8,FALSE),0)</f>
        <v>0</v>
      </c>
      <c r="AJ66" s="93"/>
      <c r="AK66" s="45"/>
      <c r="AL66" s="41" t="s">
        <v>50</v>
      </c>
      <c r="AM66" s="41"/>
      <c r="AN66" s="41"/>
      <c r="AO66" s="41"/>
      <c r="AP66" s="55"/>
      <c r="AQ66" s="61"/>
      <c r="AR66" s="41"/>
      <c r="AS66" s="41"/>
      <c r="AT66" s="55"/>
      <c r="AU66" s="89"/>
      <c r="AV66" s="45"/>
      <c r="AW66" s="41" t="s">
        <v>50</v>
      </c>
      <c r="AX66" s="41"/>
      <c r="AY66" s="41"/>
      <c r="AZ66" s="41"/>
      <c r="BA66" s="17"/>
      <c r="BB66" s="41"/>
      <c r="BC66" s="41"/>
      <c r="BD66" s="41"/>
      <c r="BE66" s="17"/>
      <c r="BF66" s="93"/>
      <c r="BG66" s="45"/>
      <c r="BH66" s="41" t="s">
        <v>50</v>
      </c>
      <c r="BI66" s="41"/>
      <c r="BJ66" s="41"/>
      <c r="BK66" s="41"/>
      <c r="BL66" s="55"/>
      <c r="BM66" s="61"/>
      <c r="BN66" s="41"/>
      <c r="BO66" s="41"/>
      <c r="BP66" s="55"/>
      <c r="BQ66" s="89"/>
      <c r="BR66" s="45"/>
      <c r="BS66" s="41" t="s">
        <v>50</v>
      </c>
      <c r="BT66" s="41"/>
      <c r="BU66" s="41"/>
      <c r="BV66" s="41"/>
      <c r="BW66" s="55"/>
      <c r="BX66" s="61"/>
      <c r="BY66" s="41"/>
      <c r="BZ66" s="41"/>
      <c r="CA66" s="55"/>
      <c r="CB66" s="93"/>
      <c r="CC66" s="45"/>
      <c r="CD66" s="41" t="s">
        <v>50</v>
      </c>
      <c r="CE66" s="41"/>
      <c r="CF66" s="41"/>
      <c r="CG66" s="41"/>
      <c r="CH66" s="55"/>
      <c r="CI66" s="61"/>
      <c r="CJ66" s="41"/>
      <c r="CK66" s="41"/>
      <c r="CL66" s="55"/>
      <c r="CM66" s="89"/>
      <c r="CN66" s="45"/>
      <c r="CO66" s="41" t="s">
        <v>50</v>
      </c>
      <c r="CP66" s="41"/>
      <c r="CQ66" s="41"/>
      <c r="CR66" s="41"/>
      <c r="CS66" s="55"/>
      <c r="CT66" s="61"/>
      <c r="CU66" s="41"/>
      <c r="CV66" s="41"/>
      <c r="CW66" s="55"/>
      <c r="CX66" s="93"/>
      <c r="CY66" s="45"/>
      <c r="CZ66" s="41" t="s">
        <v>50</v>
      </c>
      <c r="DA66" s="41"/>
      <c r="DB66" s="41"/>
      <c r="DC66" s="41"/>
      <c r="DD66" s="55"/>
      <c r="DE66" s="61"/>
      <c r="DF66" s="41"/>
      <c r="DG66" s="41"/>
      <c r="DH66" s="55"/>
      <c r="DI66" s="89"/>
      <c r="DJ66" s="45"/>
      <c r="DK66" s="41" t="s">
        <v>50</v>
      </c>
      <c r="DL66" s="41"/>
      <c r="DM66" s="41"/>
      <c r="DN66" s="41"/>
      <c r="DO66" s="55"/>
      <c r="DP66" s="61"/>
      <c r="DQ66" s="41"/>
      <c r="DR66" s="41"/>
      <c r="DS66" s="55"/>
      <c r="DT66" s="93"/>
      <c r="DU66" s="45"/>
      <c r="DV66" s="41" t="s">
        <v>50</v>
      </c>
      <c r="DW66" s="41"/>
      <c r="DX66" s="41"/>
      <c r="DY66" s="41"/>
      <c r="DZ66" s="55"/>
      <c r="EA66" s="61"/>
      <c r="EB66" s="41"/>
      <c r="EC66" s="41"/>
      <c r="ED66" s="55"/>
    </row>
    <row r="67" spans="3:134" x14ac:dyDescent="0.3">
      <c r="C67" s="102"/>
      <c r="D67" s="56">
        <v>31</v>
      </c>
      <c r="E67" s="42" t="s">
        <v>46</v>
      </c>
      <c r="F67" s="42"/>
      <c r="G67" s="42"/>
      <c r="H67" s="42"/>
      <c r="I67" s="55"/>
      <c r="J67" s="62"/>
      <c r="K67" s="42"/>
      <c r="L67" s="42"/>
      <c r="M67" s="55"/>
      <c r="N67" s="96"/>
      <c r="O67" s="45">
        <v>31</v>
      </c>
      <c r="P67" s="42" t="s">
        <v>46</v>
      </c>
      <c r="Q67" s="42"/>
      <c r="R67" s="42"/>
      <c r="S67" s="42"/>
      <c r="T67" s="55"/>
      <c r="U67" s="62"/>
      <c r="V67" s="42"/>
      <c r="W67" s="42"/>
      <c r="X67" s="55"/>
      <c r="Y67" s="89"/>
      <c r="Z67" s="46">
        <v>31</v>
      </c>
      <c r="AA67" s="42" t="s">
        <v>46</v>
      </c>
      <c r="AB67" s="42"/>
      <c r="AC67" s="42"/>
      <c r="AD67" s="42"/>
      <c r="AE67" s="17"/>
      <c r="AF67" s="42"/>
      <c r="AG67" s="42"/>
      <c r="AH67" s="42"/>
      <c r="AI67" s="17">
        <f>_xlfn.IFNA(VLOOKUP(AF67&amp;AG67,Data!$A:$H,8,FALSE),0)</f>
        <v>0</v>
      </c>
      <c r="AJ67" s="93"/>
      <c r="AM67" s="42"/>
      <c r="AN67" s="42"/>
      <c r="AO67" s="42"/>
      <c r="AP67" s="55"/>
      <c r="AQ67" s="62"/>
      <c r="AR67" s="42"/>
      <c r="AS67" s="42"/>
      <c r="AT67" s="55"/>
      <c r="AU67" s="89"/>
      <c r="AV67" s="46">
        <v>31</v>
      </c>
      <c r="AW67" s="42" t="s">
        <v>46</v>
      </c>
      <c r="AX67" s="42"/>
      <c r="AY67" s="42"/>
      <c r="AZ67" s="42"/>
      <c r="BA67" s="17"/>
      <c r="BB67" s="42"/>
      <c r="BC67" s="42"/>
      <c r="BD67" s="42"/>
      <c r="BE67" s="17"/>
      <c r="BF67" s="93"/>
      <c r="BG67" s="49"/>
      <c r="BH67" s="50"/>
      <c r="BI67" s="42"/>
      <c r="BJ67" s="42"/>
      <c r="BK67" s="42"/>
      <c r="BL67" s="55"/>
      <c r="BM67" s="62"/>
      <c r="BN67" s="42"/>
      <c r="BO67" s="42"/>
      <c r="BP67" s="55"/>
      <c r="BQ67" s="89"/>
      <c r="BR67" s="46">
        <v>31</v>
      </c>
      <c r="BS67" s="42" t="s">
        <v>46</v>
      </c>
      <c r="BT67" s="42"/>
      <c r="BU67" s="42"/>
      <c r="BV67" s="42"/>
      <c r="BW67" s="55"/>
      <c r="BX67" s="62"/>
      <c r="BY67" s="42"/>
      <c r="BZ67" s="42"/>
      <c r="CA67" s="55"/>
      <c r="CB67" s="93"/>
      <c r="CC67" s="46">
        <v>31</v>
      </c>
      <c r="CD67" s="42" t="s">
        <v>46</v>
      </c>
      <c r="CE67" s="42"/>
      <c r="CF67" s="42"/>
      <c r="CG67" s="42"/>
      <c r="CH67" s="55"/>
      <c r="CI67" s="62"/>
      <c r="CJ67" s="42"/>
      <c r="CK67" s="42"/>
      <c r="CL67" s="55"/>
      <c r="CM67" s="89"/>
      <c r="CN67" s="46">
        <v>31</v>
      </c>
      <c r="CO67" s="42" t="s">
        <v>46</v>
      </c>
      <c r="CP67" s="42"/>
      <c r="CQ67" s="42"/>
      <c r="CR67" s="42"/>
      <c r="CS67" s="55"/>
      <c r="CT67" s="62"/>
      <c r="CU67" s="42"/>
      <c r="CV67" s="42"/>
      <c r="CW67" s="55"/>
      <c r="CX67" s="93"/>
      <c r="CY67" s="46">
        <v>31</v>
      </c>
      <c r="CZ67" s="42" t="s">
        <v>46</v>
      </c>
      <c r="DA67" s="42"/>
      <c r="DB67" s="42"/>
      <c r="DC67" s="42"/>
      <c r="DD67" s="55"/>
      <c r="DE67" s="62"/>
      <c r="DF67" s="42"/>
      <c r="DG67" s="42"/>
      <c r="DH67" s="55"/>
      <c r="DI67" s="89"/>
      <c r="DJ67" s="46">
        <v>31</v>
      </c>
      <c r="DK67" s="42" t="s">
        <v>46</v>
      </c>
      <c r="DL67" s="42"/>
      <c r="DM67" s="42"/>
      <c r="DN67" s="42"/>
      <c r="DO67" s="55"/>
      <c r="DP67" s="62"/>
      <c r="DQ67" s="42"/>
      <c r="DR67" s="42"/>
      <c r="DS67" s="55"/>
      <c r="DT67" s="93"/>
      <c r="DU67" s="46">
        <v>31</v>
      </c>
      <c r="DV67" s="42" t="s">
        <v>46</v>
      </c>
      <c r="DW67" s="42"/>
      <c r="DX67" s="42"/>
      <c r="DY67" s="42"/>
      <c r="DZ67" s="55"/>
      <c r="EA67" s="62"/>
      <c r="EB67" s="42"/>
      <c r="EC67" s="42"/>
      <c r="ED67" s="55"/>
    </row>
    <row r="68" spans="3:134" ht="15" thickBot="1" x14ac:dyDescent="0.35">
      <c r="C68" s="103"/>
      <c r="D68" s="58"/>
      <c r="E68" s="59" t="s">
        <v>50</v>
      </c>
      <c r="F68" s="59"/>
      <c r="G68" s="59"/>
      <c r="H68" s="59"/>
      <c r="I68" s="60"/>
      <c r="J68" s="64"/>
      <c r="K68" s="59"/>
      <c r="L68" s="59"/>
      <c r="M68" s="60"/>
      <c r="N68" s="97"/>
      <c r="O68" s="45"/>
      <c r="P68" s="41" t="s">
        <v>50</v>
      </c>
      <c r="Q68" s="59"/>
      <c r="R68" s="59"/>
      <c r="S68" s="59"/>
      <c r="T68" s="60"/>
      <c r="U68" s="64"/>
      <c r="V68" s="59"/>
      <c r="W68" s="59"/>
      <c r="X68" s="60"/>
      <c r="Y68" s="90"/>
      <c r="Z68" s="45"/>
      <c r="AA68" s="41" t="s">
        <v>50</v>
      </c>
      <c r="AB68" s="41"/>
      <c r="AC68" s="41"/>
      <c r="AD68" s="42"/>
      <c r="AE68" s="17"/>
      <c r="AF68" s="41"/>
      <c r="AG68" s="41"/>
      <c r="AH68" s="41"/>
      <c r="AI68" s="17">
        <f>_xlfn.IFNA(VLOOKUP(AF68&amp;AG68,Data!$A:$H,8,FALSE),0)</f>
        <v>0</v>
      </c>
      <c r="AJ68" s="94"/>
      <c r="AM68" s="59"/>
      <c r="AN68" s="59"/>
      <c r="AO68" s="59"/>
      <c r="AP68" s="60"/>
      <c r="AQ68" s="64"/>
      <c r="AR68" s="59"/>
      <c r="AS68" s="59"/>
      <c r="AT68" s="60"/>
      <c r="AU68" s="90"/>
      <c r="AV68" s="45"/>
      <c r="AW68" s="41" t="s">
        <v>50</v>
      </c>
      <c r="AX68" s="41"/>
      <c r="AY68" s="41"/>
      <c r="AZ68" s="51"/>
      <c r="BA68" s="17"/>
      <c r="BB68" s="41"/>
      <c r="BC68" s="41"/>
      <c r="BD68" s="41"/>
      <c r="BE68" s="17"/>
      <c r="BF68" s="94"/>
      <c r="BI68" s="59"/>
      <c r="BJ68" s="59"/>
      <c r="BK68" s="59"/>
      <c r="BL68" s="60"/>
      <c r="BM68" s="64"/>
      <c r="BN68" s="59"/>
      <c r="BO68" s="59"/>
      <c r="BP68" s="60"/>
      <c r="BQ68" s="90"/>
      <c r="BR68" s="45"/>
      <c r="BS68" s="41" t="s">
        <v>50</v>
      </c>
      <c r="BT68" s="59"/>
      <c r="BU68" s="59"/>
      <c r="BV68" s="59"/>
      <c r="BW68" s="60"/>
      <c r="BX68" s="64"/>
      <c r="BY68" s="59"/>
      <c r="BZ68" s="59"/>
      <c r="CA68" s="60"/>
      <c r="CB68" s="94"/>
      <c r="CC68" s="45"/>
      <c r="CD68" s="41" t="s">
        <v>50</v>
      </c>
      <c r="CE68" s="59"/>
      <c r="CF68" s="59"/>
      <c r="CG68" s="59"/>
      <c r="CH68" s="60"/>
      <c r="CI68" s="64"/>
      <c r="CJ68" s="59"/>
      <c r="CK68" s="59"/>
      <c r="CL68" s="60"/>
      <c r="CM68" s="90"/>
      <c r="CN68" s="45"/>
      <c r="CO68" s="41" t="s">
        <v>50</v>
      </c>
      <c r="CP68" s="59"/>
      <c r="CQ68" s="59"/>
      <c r="CR68" s="59"/>
      <c r="CS68" s="60"/>
      <c r="CT68" s="64"/>
      <c r="CU68" s="59"/>
      <c r="CV68" s="59"/>
      <c r="CW68" s="60"/>
      <c r="CX68" s="94"/>
      <c r="CY68" s="45"/>
      <c r="CZ68" s="41" t="s">
        <v>50</v>
      </c>
      <c r="DA68" s="59"/>
      <c r="DB68" s="59"/>
      <c r="DC68" s="59"/>
      <c r="DD68" s="60"/>
      <c r="DE68" s="64"/>
      <c r="DF68" s="59"/>
      <c r="DG68" s="59"/>
      <c r="DH68" s="60"/>
      <c r="DI68" s="90"/>
      <c r="DJ68" s="45"/>
      <c r="DK68" s="41" t="s">
        <v>50</v>
      </c>
      <c r="DL68" s="59"/>
      <c r="DM68" s="59"/>
      <c r="DN68" s="59"/>
      <c r="DO68" s="60"/>
      <c r="DP68" s="64"/>
      <c r="DQ68" s="59"/>
      <c r="DR68" s="59"/>
      <c r="DS68" s="60"/>
      <c r="DT68" s="94"/>
      <c r="DU68" s="45"/>
      <c r="DV68" s="41" t="s">
        <v>50</v>
      </c>
      <c r="DW68" s="59"/>
      <c r="DX68" s="59"/>
      <c r="DY68" s="59"/>
      <c r="DZ68" s="60"/>
      <c r="EA68" s="64"/>
      <c r="EB68" s="59"/>
      <c r="EC68" s="59"/>
      <c r="ED68" s="60"/>
    </row>
    <row r="69" spans="3:134" x14ac:dyDescent="0.3">
      <c r="I69" s="18"/>
      <c r="M69" s="18"/>
      <c r="AE69" s="18"/>
      <c r="AI69" s="18"/>
      <c r="AP69" s="18"/>
      <c r="AT69" s="18"/>
      <c r="BA69" s="17">
        <f>_xlfn.IFNA(VLOOKUP(AX69&amp;AY69,Data!$A:$H,8,FALSE),0)</f>
        <v>0</v>
      </c>
      <c r="BE69" s="18"/>
      <c r="CH69" s="18"/>
      <c r="CL69" s="18"/>
      <c r="DD69" s="18"/>
      <c r="DH69" s="18"/>
      <c r="DZ69" s="18"/>
      <c r="ED69" s="18"/>
    </row>
    <row r="70" spans="3:134" x14ac:dyDescent="0.3">
      <c r="I70" s="18"/>
      <c r="M70" s="18"/>
      <c r="AE70" s="18"/>
      <c r="AI70" s="18"/>
      <c r="AP70" s="18"/>
      <c r="AT70" s="18"/>
      <c r="BA70" s="17">
        <f>_xlfn.IFNA(VLOOKUP(AX70&amp;AY70,Data!$A:$H,8,FALSE),0)</f>
        <v>0</v>
      </c>
      <c r="BE70" s="18"/>
      <c r="CH70" s="18"/>
      <c r="CL70" s="18"/>
      <c r="DD70" s="18"/>
      <c r="DH70" s="18"/>
      <c r="DZ70" s="18"/>
      <c r="ED70" s="18"/>
    </row>
    <row r="71" spans="3:134" x14ac:dyDescent="0.3">
      <c r="I71" s="18"/>
      <c r="M71" s="18"/>
      <c r="AE71" s="18"/>
      <c r="AI71" s="18"/>
      <c r="DD71" s="18"/>
      <c r="DH71" s="18"/>
    </row>
  </sheetData>
  <mergeCells count="28">
    <mergeCell ref="D5:E5"/>
    <mergeCell ref="A1:B1"/>
    <mergeCell ref="A2:A3"/>
    <mergeCell ref="B2:B3"/>
    <mergeCell ref="A5:B5"/>
    <mergeCell ref="C5:C68"/>
    <mergeCell ref="BR5:BS5"/>
    <mergeCell ref="N5:N68"/>
    <mergeCell ref="O5:P5"/>
    <mergeCell ref="Y5:Y68"/>
    <mergeCell ref="Z5:AA5"/>
    <mergeCell ref="AJ5:AJ68"/>
    <mergeCell ref="AK5:AL5"/>
    <mergeCell ref="AU5:AU68"/>
    <mergeCell ref="AV5:AW5"/>
    <mergeCell ref="BF5:BF68"/>
    <mergeCell ref="BG5:BH5"/>
    <mergeCell ref="BQ5:BQ68"/>
    <mergeCell ref="DI5:DI68"/>
    <mergeCell ref="DJ5:DK5"/>
    <mergeCell ref="DT5:DT68"/>
    <mergeCell ref="DU5:DV5"/>
    <mergeCell ref="CB5:CB68"/>
    <mergeCell ref="CC5:CD5"/>
    <mergeCell ref="CM5:CM68"/>
    <mergeCell ref="CN5:CO5"/>
    <mergeCell ref="CX5:CX68"/>
    <mergeCell ref="CY5:CZ5"/>
  </mergeCells>
  <dataValidations count="2">
    <dataValidation type="list" showInputMessage="1" sqref="EA6:EA68 J6:J68 CP6:CP68 AX6:AX68 AF6:AF68 DL6:DL68 CE6:CE68 DA6:DA68 DE6:DE68 AB6:AB68 Q6:Q68 AM6:AM68 BI6:BI68 CI6:CI68 CT6:CT68 BT6:BT68 AQ6:AQ68 U6:U68 BM6:BM68 BX6:BX68 DP6:DP68 BB6:BB68 DW6:DW68" xr:uid="{FBD37191-4F45-4616-BB0B-9085A2FB5E98}">
      <formula1>L_enseignes</formula1>
    </dataValidation>
    <dataValidation type="list" allowBlank="1" showInputMessage="1" showErrorMessage="1" sqref="V6:V68 K6:K68 AC6:AC68 DF6:DF68 CJ6:CJ68 CU6:CU68 CQ6:CQ68 AR6:AR68 BN6:BN68 CF6:CF68 AY6:AY68 DQ6:DQ68 AG6:AG68 R6:R68 DB6:DB68 AN6:AN68 BY6:BY68 DX6:DX68 BJ6:BJ68 BU6:BU68 DM6:DM68 BC6:BC68 EB6:EB68" xr:uid="{8C32AD43-4667-4CC6-BACD-B2FF3AD83DF2}">
      <formula1>INDIRECT(J6)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BE3936E-8321-4729-9D65-3463777C5793}">
          <x14:formula1>
            <xm:f>Data!$J$2:$J$3</xm:f>
          </x14:formula1>
          <xm:sqref>B6:B17</xm:sqref>
        </x14:dataValidation>
        <x14:dataValidation type="list" showInputMessage="1" xr:uid="{C8003181-8F44-4242-9DFA-CFEC80F53458}">
          <x14:formula1>
            <xm:f>'Ref enseigne'!$B$3:$B$26</xm:f>
          </x14:formula1>
          <xm:sqref>F6:F68</xm:sqref>
        </x14:dataValidation>
        <x14:dataValidation type="list" allowBlank="1" showInputMessage="1" showErrorMessage="1" xr:uid="{BC9AD2BF-506A-40E3-B082-E93D4E92BA90}">
          <x14:formula1>
            <xm:f>OFFSET(Data!$F$1,MATCH($F6,Data!$B$2:$B$127,0),,COUNTIF(Data!$B$2:$B$127,$F6))</xm:f>
          </x14:formula1>
          <xm:sqref>G6:G68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017A2-B0B3-4938-B61A-466A5167649A}">
  <sheetPr>
    <tabColor theme="1" tint="0.499984740745262"/>
  </sheetPr>
  <dimension ref="A1:M184"/>
  <sheetViews>
    <sheetView tabSelected="1" topLeftCell="B1" workbookViewId="0">
      <pane ySplit="1" topLeftCell="A67" activePane="bottomLeft" state="frozen"/>
      <selection activeCell="C30" sqref="C30"/>
      <selection pane="bottomLeft" activeCell="M3" sqref="M3"/>
    </sheetView>
  </sheetViews>
  <sheetFormatPr baseColWidth="10" defaultColWidth="11.44140625" defaultRowHeight="15" customHeight="1" x14ac:dyDescent="0.3"/>
  <cols>
    <col min="1" max="1" width="38.44140625" customWidth="1"/>
    <col min="2" max="2" width="26.33203125" style="6" bestFit="1" customWidth="1"/>
    <col min="3" max="3" width="11.5546875" style="6"/>
    <col min="4" max="4" width="15.44140625" style="6" bestFit="1" customWidth="1"/>
    <col min="5" max="5" width="11.5546875" style="6"/>
    <col min="6" max="6" width="34.33203125" style="6" customWidth="1"/>
    <col min="7" max="8" width="11.5546875" style="6"/>
    <col min="9" max="9" width="2.6640625" customWidth="1"/>
    <col min="11" max="11" width="20.88671875" style="27" bestFit="1" customWidth="1"/>
  </cols>
  <sheetData>
    <row r="1" spans="1:13" ht="43.2" x14ac:dyDescent="0.3">
      <c r="A1" s="117" t="s">
        <v>218</v>
      </c>
      <c r="B1" s="131" t="s">
        <v>114</v>
      </c>
      <c r="C1" s="131" t="s">
        <v>115</v>
      </c>
      <c r="D1" s="131" t="s">
        <v>116</v>
      </c>
      <c r="E1" s="132" t="s">
        <v>117</v>
      </c>
      <c r="F1" s="131" t="s">
        <v>118</v>
      </c>
      <c r="G1" s="132" t="s">
        <v>119</v>
      </c>
      <c r="H1" s="133" t="s">
        <v>120</v>
      </c>
      <c r="I1" s="85"/>
      <c r="J1" s="86" t="s">
        <v>121</v>
      </c>
      <c r="K1" s="87" t="s">
        <v>122</v>
      </c>
    </row>
    <row r="2" spans="1:13" ht="14.4" x14ac:dyDescent="0.3">
      <c r="A2" s="104" t="str">
        <f t="shared" ref="A2:A44" si="0">B2&amp;F2</f>
        <v>AQUALEHAFSQS 12H00 (&lt;250km)</v>
      </c>
      <c r="B2" s="2" t="s">
        <v>123</v>
      </c>
      <c r="C2" s="2" t="s">
        <v>99</v>
      </c>
      <c r="D2" s="2" t="s">
        <v>124</v>
      </c>
      <c r="E2" s="3">
        <v>74.95</v>
      </c>
      <c r="F2" s="2" t="s">
        <v>125</v>
      </c>
      <c r="G2" s="1">
        <v>12</v>
      </c>
      <c r="H2" s="123">
        <f t="shared" ref="H2:H45" si="1">G2*E2</f>
        <v>899.40000000000009</v>
      </c>
      <c r="J2" s="34" t="s">
        <v>104</v>
      </c>
      <c r="K2" s="29"/>
    </row>
    <row r="3" spans="1:13" ht="14.4" x14ac:dyDescent="0.3">
      <c r="A3" s="104" t="str">
        <f t="shared" si="0"/>
        <v>AQUALEHAFSQS 12H00 (&gt;250km)</v>
      </c>
      <c r="B3" s="2" t="s">
        <v>123</v>
      </c>
      <c r="C3" s="2" t="s">
        <v>99</v>
      </c>
      <c r="D3" s="2" t="s">
        <v>124</v>
      </c>
      <c r="E3" s="3">
        <v>85.783333333333346</v>
      </c>
      <c r="F3" s="2" t="s">
        <v>126</v>
      </c>
      <c r="G3" s="1">
        <v>12</v>
      </c>
      <c r="H3" s="123">
        <f t="shared" si="1"/>
        <v>1029.4000000000001</v>
      </c>
      <c r="J3" s="34" t="s">
        <v>45</v>
      </c>
      <c r="K3" s="29"/>
      <c r="M3" t="str" cm="1">
        <f t="array" aca="1" ref="M3" ca="1">OFFSET($F$1,MATCH(Marion!$F6,Tableau1[ENSEIGNE],0),,COUNTIF(Tableau1[ENSEIGNE],Marion!$F6))</f>
        <v>Visite-conseil 2H00</v>
      </c>
    </row>
    <row r="4" spans="1:13" ht="14.4" x14ac:dyDescent="0.3">
      <c r="A4" s="104" t="str">
        <f t="shared" si="0"/>
        <v>AQUALEHAFSQS 16H00 (&lt;250km)</v>
      </c>
      <c r="B4" s="2" t="s">
        <v>123</v>
      </c>
      <c r="C4" s="2" t="s">
        <v>99</v>
      </c>
      <c r="D4" s="2" t="s">
        <v>124</v>
      </c>
      <c r="E4" s="3">
        <v>74.95</v>
      </c>
      <c r="F4" s="2" t="s">
        <v>127</v>
      </c>
      <c r="G4" s="1">
        <v>16</v>
      </c>
      <c r="H4" s="123">
        <f t="shared" si="1"/>
        <v>1199.2</v>
      </c>
      <c r="J4" s="35"/>
      <c r="K4" s="29"/>
    </row>
    <row r="5" spans="1:13" ht="14.4" x14ac:dyDescent="0.3">
      <c r="A5" s="104" t="str">
        <f t="shared" si="0"/>
        <v>AQUALEHAFSQS 16H00 (&gt;250km)</v>
      </c>
      <c r="B5" s="2" t="s">
        <v>123</v>
      </c>
      <c r="C5" s="2" t="s">
        <v>99</v>
      </c>
      <c r="D5" s="2" t="s">
        <v>124</v>
      </c>
      <c r="E5" s="3">
        <v>83.075000000000003</v>
      </c>
      <c r="F5" s="2" t="s">
        <v>128</v>
      </c>
      <c r="G5" s="1">
        <v>16</v>
      </c>
      <c r="H5" s="123">
        <f t="shared" si="1"/>
        <v>1329.2</v>
      </c>
      <c r="J5" s="35"/>
      <c r="K5" s="29"/>
    </row>
    <row r="6" spans="1:13" ht="14.4" x14ac:dyDescent="0.3">
      <c r="A6" s="104" t="str">
        <f t="shared" si="0"/>
        <v>AQUALEHAFSQS 3H30 (&lt;250km)</v>
      </c>
      <c r="B6" s="2" t="s">
        <v>123</v>
      </c>
      <c r="C6" s="2" t="s">
        <v>99</v>
      </c>
      <c r="D6" s="2" t="s">
        <v>129</v>
      </c>
      <c r="E6" s="3">
        <v>74.95</v>
      </c>
      <c r="F6" s="2" t="s">
        <v>130</v>
      </c>
      <c r="G6" s="1">
        <v>3.5</v>
      </c>
      <c r="H6" s="123">
        <f t="shared" si="1"/>
        <v>262.32499999999999</v>
      </c>
      <c r="J6" s="35"/>
      <c r="K6" s="29"/>
    </row>
    <row r="7" spans="1:13" ht="14.4" x14ac:dyDescent="0.3">
      <c r="A7" s="104" t="str">
        <f t="shared" si="0"/>
        <v>AQUALEHAFSQS 3H30 (&gt;250km)</v>
      </c>
      <c r="B7" s="2" t="s">
        <v>123</v>
      </c>
      <c r="C7" s="2" t="s">
        <v>99</v>
      </c>
      <c r="D7" s="2" t="s">
        <v>129</v>
      </c>
      <c r="E7" s="3">
        <v>112.09285714285714</v>
      </c>
      <c r="F7" s="2" t="s">
        <v>131</v>
      </c>
      <c r="G7" s="1">
        <v>3.5</v>
      </c>
      <c r="H7" s="123">
        <f t="shared" si="1"/>
        <v>392.32499999999999</v>
      </c>
      <c r="J7" s="35"/>
      <c r="K7" s="29"/>
    </row>
    <row r="8" spans="1:13" ht="14.4" x14ac:dyDescent="0.3">
      <c r="A8" s="104" t="str">
        <f t="shared" si="0"/>
        <v>AQUALEHAFSQS 7H00 (&lt;250km)</v>
      </c>
      <c r="B8" s="2" t="s">
        <v>123</v>
      </c>
      <c r="C8" s="2" t="s">
        <v>99</v>
      </c>
      <c r="D8" s="2" t="s">
        <v>124</v>
      </c>
      <c r="E8" s="3">
        <v>74.95</v>
      </c>
      <c r="F8" s="2" t="s">
        <v>132</v>
      </c>
      <c r="G8" s="1">
        <v>7</v>
      </c>
      <c r="H8" s="123">
        <f t="shared" si="1"/>
        <v>524.65</v>
      </c>
      <c r="J8" s="35"/>
      <c r="K8" s="29"/>
    </row>
    <row r="9" spans="1:13" ht="14.4" x14ac:dyDescent="0.3">
      <c r="A9" s="104" t="str">
        <f>B9&amp;F9</f>
        <v>AQUALEHAFSQS 7H00 (&gt;250km)</v>
      </c>
      <c r="B9" s="2" t="s">
        <v>123</v>
      </c>
      <c r="C9" s="2" t="s">
        <v>99</v>
      </c>
      <c r="D9" s="2" t="s">
        <v>124</v>
      </c>
      <c r="E9" s="3">
        <v>93.521428571428572</v>
      </c>
      <c r="F9" s="2" t="s">
        <v>133</v>
      </c>
      <c r="G9" s="1">
        <v>7</v>
      </c>
      <c r="H9" s="123">
        <f t="shared" si="1"/>
        <v>654.65</v>
      </c>
      <c r="J9" s="35"/>
      <c r="K9" s="29"/>
    </row>
    <row r="10" spans="1:13" ht="14.4" x14ac:dyDescent="0.3">
      <c r="A10" s="104" t="str">
        <f t="shared" si="0"/>
        <v>AQUALEHAFSQS 8H00 (&lt;250km)</v>
      </c>
      <c r="B10" s="2" t="s">
        <v>123</v>
      </c>
      <c r="C10" s="2" t="s">
        <v>99</v>
      </c>
      <c r="D10" s="2" t="s">
        <v>124</v>
      </c>
      <c r="E10" s="3">
        <v>74.95</v>
      </c>
      <c r="F10" s="2" t="s">
        <v>134</v>
      </c>
      <c r="G10" s="1">
        <v>8</v>
      </c>
      <c r="H10" s="123">
        <f t="shared" si="1"/>
        <v>599.6</v>
      </c>
      <c r="J10" s="35"/>
      <c r="K10" s="29"/>
    </row>
    <row r="11" spans="1:13" ht="14.4" x14ac:dyDescent="0.3">
      <c r="A11" s="104" t="str">
        <f t="shared" si="0"/>
        <v>AQUALEHAFSQS 8H00 (&gt;250km)</v>
      </c>
      <c r="B11" s="2" t="s">
        <v>123</v>
      </c>
      <c r="C11" s="2" t="s">
        <v>99</v>
      </c>
      <c r="D11" s="2" t="s">
        <v>124</v>
      </c>
      <c r="E11" s="3">
        <v>91.2</v>
      </c>
      <c r="F11" s="2" t="s">
        <v>135</v>
      </c>
      <c r="G11" s="1">
        <v>8</v>
      </c>
      <c r="H11" s="123">
        <f t="shared" si="1"/>
        <v>729.6</v>
      </c>
      <c r="J11" s="35"/>
      <c r="K11" s="29"/>
    </row>
    <row r="12" spans="1:13" ht="14.4" x14ac:dyDescent="0.3">
      <c r="A12" s="104" t="str">
        <f t="shared" si="0"/>
        <v>AQUALEHAVisite-Conseil 12H00 (&lt;250km)</v>
      </c>
      <c r="B12" s="2" t="s">
        <v>123</v>
      </c>
      <c r="C12" s="2" t="s">
        <v>136</v>
      </c>
      <c r="D12" s="2" t="s">
        <v>124</v>
      </c>
      <c r="E12" s="3">
        <v>74.95</v>
      </c>
      <c r="F12" s="2" t="s">
        <v>137</v>
      </c>
      <c r="G12" s="1">
        <v>12</v>
      </c>
      <c r="H12" s="123">
        <f t="shared" si="1"/>
        <v>899.40000000000009</v>
      </c>
      <c r="J12" s="35"/>
      <c r="K12" s="29"/>
    </row>
    <row r="13" spans="1:13" ht="14.4" x14ac:dyDescent="0.3">
      <c r="A13" s="104" t="str">
        <f t="shared" si="0"/>
        <v>AQUALEHAVisite-Conseil 12H00 (&gt;250km)</v>
      </c>
      <c r="B13" s="2" t="s">
        <v>123</v>
      </c>
      <c r="C13" s="2" t="s">
        <v>136</v>
      </c>
      <c r="D13" s="2" t="s">
        <v>124</v>
      </c>
      <c r="E13" s="3">
        <v>85.783333333333346</v>
      </c>
      <c r="F13" s="2" t="s">
        <v>138</v>
      </c>
      <c r="G13" s="1">
        <v>12</v>
      </c>
      <c r="H13" s="123">
        <f t="shared" si="1"/>
        <v>1029.4000000000001</v>
      </c>
      <c r="J13" s="35"/>
      <c r="K13" s="29"/>
    </row>
    <row r="14" spans="1:13" ht="14.4" x14ac:dyDescent="0.3">
      <c r="A14" s="104" t="str">
        <f t="shared" si="0"/>
        <v>AQUALEHAVisite-Conseil 16H00 (&lt;250km)</v>
      </c>
      <c r="B14" s="2" t="s">
        <v>123</v>
      </c>
      <c r="C14" s="2" t="s">
        <v>136</v>
      </c>
      <c r="D14" s="2" t="s">
        <v>124</v>
      </c>
      <c r="E14" s="3">
        <v>74.95</v>
      </c>
      <c r="F14" s="2" t="s">
        <v>139</v>
      </c>
      <c r="G14" s="1">
        <v>16</v>
      </c>
      <c r="H14" s="123">
        <f t="shared" si="1"/>
        <v>1199.2</v>
      </c>
      <c r="J14" s="35"/>
      <c r="K14" s="29"/>
    </row>
    <row r="15" spans="1:13" ht="14.4" x14ac:dyDescent="0.3">
      <c r="A15" s="104" t="str">
        <f t="shared" si="0"/>
        <v>AQUALEHAVisite-Conseil 16H00 (&gt;250km)</v>
      </c>
      <c r="B15" s="2" t="s">
        <v>123</v>
      </c>
      <c r="C15" s="2" t="s">
        <v>136</v>
      </c>
      <c r="D15" s="2" t="s">
        <v>124</v>
      </c>
      <c r="E15" s="3">
        <v>83.075000000000003</v>
      </c>
      <c r="F15" s="2" t="s">
        <v>140</v>
      </c>
      <c r="G15" s="1">
        <v>16</v>
      </c>
      <c r="H15" s="124">
        <f t="shared" si="1"/>
        <v>1329.2</v>
      </c>
      <c r="J15" s="35"/>
      <c r="K15" s="29"/>
    </row>
    <row r="16" spans="1:13" ht="14.4" x14ac:dyDescent="0.3">
      <c r="A16" s="104" t="str">
        <f t="shared" si="0"/>
        <v>AQUALEHAVisite-Conseil 3H30 (&lt;250km)</v>
      </c>
      <c r="B16" s="2" t="s">
        <v>123</v>
      </c>
      <c r="C16" s="2" t="s">
        <v>136</v>
      </c>
      <c r="D16" s="2" t="s">
        <v>129</v>
      </c>
      <c r="E16" s="3">
        <v>74.95</v>
      </c>
      <c r="F16" s="2" t="s">
        <v>141</v>
      </c>
      <c r="G16" s="1">
        <v>3.5</v>
      </c>
      <c r="H16" s="123">
        <f t="shared" si="1"/>
        <v>262.32499999999999</v>
      </c>
      <c r="J16" s="35"/>
      <c r="K16" s="29"/>
    </row>
    <row r="17" spans="1:11" ht="14.4" x14ac:dyDescent="0.3">
      <c r="A17" s="104" t="str">
        <f t="shared" si="0"/>
        <v>AQUALEHAVisite-Conseil 3H30 (&gt;250km)</v>
      </c>
      <c r="B17" s="2" t="s">
        <v>123</v>
      </c>
      <c r="C17" s="2" t="s">
        <v>136</v>
      </c>
      <c r="D17" s="2" t="s">
        <v>129</v>
      </c>
      <c r="E17" s="3">
        <v>112.09285714285714</v>
      </c>
      <c r="F17" s="2" t="s">
        <v>142</v>
      </c>
      <c r="G17" s="1">
        <v>3.5</v>
      </c>
      <c r="H17" s="123">
        <f t="shared" si="1"/>
        <v>392.32499999999999</v>
      </c>
      <c r="J17" s="35"/>
      <c r="K17" s="29"/>
    </row>
    <row r="18" spans="1:11" ht="14.4" x14ac:dyDescent="0.3">
      <c r="A18" s="104" t="str">
        <f t="shared" si="0"/>
        <v>AQUALEHAVisite-Conseil 7H00 (&lt;250km)</v>
      </c>
      <c r="B18" s="2" t="s">
        <v>123</v>
      </c>
      <c r="C18" s="2" t="s">
        <v>136</v>
      </c>
      <c r="D18" s="2" t="s">
        <v>124</v>
      </c>
      <c r="E18" s="3">
        <v>74.95</v>
      </c>
      <c r="F18" s="2" t="s">
        <v>143</v>
      </c>
      <c r="G18" s="1">
        <v>7</v>
      </c>
      <c r="H18" s="123">
        <f t="shared" si="1"/>
        <v>524.65</v>
      </c>
      <c r="J18" s="35"/>
      <c r="K18" s="29"/>
    </row>
    <row r="19" spans="1:11" ht="14.4" x14ac:dyDescent="0.3">
      <c r="A19" s="104" t="str">
        <f t="shared" si="0"/>
        <v>AQUALEHAVisite-Conseil 7H00 (&gt;250km)</v>
      </c>
      <c r="B19" s="2" t="s">
        <v>123</v>
      </c>
      <c r="C19" s="2" t="s">
        <v>136</v>
      </c>
      <c r="D19" s="2" t="s">
        <v>124</v>
      </c>
      <c r="E19" s="3">
        <v>93.521428571428572</v>
      </c>
      <c r="F19" s="2" t="s">
        <v>144</v>
      </c>
      <c r="G19" s="1">
        <v>7</v>
      </c>
      <c r="H19" s="123">
        <f t="shared" si="1"/>
        <v>654.65</v>
      </c>
      <c r="J19" s="35"/>
      <c r="K19" s="29"/>
    </row>
    <row r="20" spans="1:11" ht="14.4" x14ac:dyDescent="0.3">
      <c r="A20" s="104" t="str">
        <f t="shared" si="0"/>
        <v>AQUALEHAVisite-Conseil 8H00 (&lt;250km)</v>
      </c>
      <c r="B20" s="2" t="s">
        <v>123</v>
      </c>
      <c r="C20" s="2" t="s">
        <v>136</v>
      </c>
      <c r="D20" s="2" t="s">
        <v>124</v>
      </c>
      <c r="E20" s="3">
        <v>74.95</v>
      </c>
      <c r="F20" s="2" t="s">
        <v>145</v>
      </c>
      <c r="G20" s="1">
        <v>8</v>
      </c>
      <c r="H20" s="123">
        <f t="shared" si="1"/>
        <v>599.6</v>
      </c>
      <c r="J20" s="35"/>
      <c r="K20" s="29"/>
    </row>
    <row r="21" spans="1:11" ht="14.4" x14ac:dyDescent="0.3">
      <c r="A21" s="104" t="str">
        <f t="shared" si="0"/>
        <v>AQUALEHAVisite-Conseil 8H00 (&gt;250km)</v>
      </c>
      <c r="B21" s="2" t="s">
        <v>123</v>
      </c>
      <c r="C21" s="2" t="s">
        <v>136</v>
      </c>
      <c r="D21" s="2" t="s">
        <v>124</v>
      </c>
      <c r="E21" s="3">
        <v>91.2</v>
      </c>
      <c r="F21" s="2" t="s">
        <v>146</v>
      </c>
      <c r="G21" s="1">
        <v>8</v>
      </c>
      <c r="H21" s="123">
        <f t="shared" si="1"/>
        <v>729.6</v>
      </c>
      <c r="J21" s="35"/>
      <c r="K21" s="29"/>
    </row>
    <row r="22" spans="1:11" ht="14.4" x14ac:dyDescent="0.3">
      <c r="A22" s="105" t="str">
        <f t="shared" si="0"/>
        <v>AUCHANFormation 8H</v>
      </c>
      <c r="B22" s="2" t="s">
        <v>64</v>
      </c>
      <c r="C22" s="2" t="s">
        <v>52</v>
      </c>
      <c r="D22" s="2" t="s">
        <v>124</v>
      </c>
      <c r="E22" s="3">
        <v>90</v>
      </c>
      <c r="F22" s="2" t="s">
        <v>147</v>
      </c>
      <c r="G22" s="1">
        <v>8</v>
      </c>
      <c r="H22" s="123">
        <f t="shared" si="1"/>
        <v>720</v>
      </c>
      <c r="J22" s="35"/>
      <c r="K22" s="29"/>
    </row>
    <row r="23" spans="1:11" ht="14.4" x14ac:dyDescent="0.3">
      <c r="A23" s="105" t="str">
        <f t="shared" si="0"/>
        <v>AUCHANVisite-conseil 3H-4H</v>
      </c>
      <c r="B23" s="2" t="s">
        <v>64</v>
      </c>
      <c r="C23" s="2" t="s">
        <v>136</v>
      </c>
      <c r="D23" s="2" t="s">
        <v>124</v>
      </c>
      <c r="E23" s="3">
        <v>91.428571428571431</v>
      </c>
      <c r="F23" s="2" t="s">
        <v>148</v>
      </c>
      <c r="G23" s="1">
        <v>3.5</v>
      </c>
      <c r="H23" s="123">
        <f t="shared" si="1"/>
        <v>320</v>
      </c>
      <c r="J23" s="35"/>
      <c r="K23" s="29"/>
    </row>
    <row r="24" spans="1:11" ht="14.4" x14ac:dyDescent="0.3">
      <c r="A24" s="105" t="str">
        <f t="shared" ref="A24:A34" si="2">B24&amp;F24</f>
        <v>AUCHANFSQS 18H</v>
      </c>
      <c r="B24" s="2" t="s">
        <v>64</v>
      </c>
      <c r="C24" s="2" t="s">
        <v>136</v>
      </c>
      <c r="D24" s="2" t="s">
        <v>124</v>
      </c>
      <c r="E24" s="3">
        <v>92</v>
      </c>
      <c r="F24" s="2" t="s">
        <v>105</v>
      </c>
      <c r="G24" s="1">
        <v>18</v>
      </c>
      <c r="H24" s="123">
        <f t="shared" ref="H24:H34" si="3">G24*E24</f>
        <v>1656</v>
      </c>
      <c r="J24" s="35"/>
      <c r="K24" s="29"/>
    </row>
    <row r="25" spans="1:11" ht="14.4" x14ac:dyDescent="0.3">
      <c r="A25" s="105" t="str">
        <f t="shared" si="2"/>
        <v>AUCHANFSQS 19H</v>
      </c>
      <c r="B25" s="2" t="s">
        <v>64</v>
      </c>
      <c r="C25" s="2" t="s">
        <v>136</v>
      </c>
      <c r="D25" s="2" t="s">
        <v>124</v>
      </c>
      <c r="E25" s="3">
        <v>92</v>
      </c>
      <c r="F25" s="2" t="s">
        <v>109</v>
      </c>
      <c r="G25" s="1">
        <v>19</v>
      </c>
      <c r="H25" s="123">
        <f t="shared" si="3"/>
        <v>1748</v>
      </c>
      <c r="J25" s="35"/>
      <c r="K25" s="29"/>
    </row>
    <row r="26" spans="1:11" ht="14.4" x14ac:dyDescent="0.3">
      <c r="A26" s="105" t="str">
        <f t="shared" si="2"/>
        <v>AUCHANFSQS 20H</v>
      </c>
      <c r="B26" s="2" t="s">
        <v>64</v>
      </c>
      <c r="C26" s="2" t="s">
        <v>136</v>
      </c>
      <c r="D26" s="2" t="s">
        <v>124</v>
      </c>
      <c r="E26" s="3">
        <v>92</v>
      </c>
      <c r="F26" s="2" t="s">
        <v>107</v>
      </c>
      <c r="G26" s="1">
        <v>20</v>
      </c>
      <c r="H26" s="123">
        <f t="shared" si="3"/>
        <v>1840</v>
      </c>
      <c r="J26" s="35"/>
      <c r="K26" s="29"/>
    </row>
    <row r="27" spans="1:11" ht="14.4" x14ac:dyDescent="0.3">
      <c r="A27" s="105" t="str">
        <f t="shared" si="2"/>
        <v>AUCHANFSQS 14H</v>
      </c>
      <c r="B27" s="2" t="s">
        <v>64</v>
      </c>
      <c r="C27" s="2" t="s">
        <v>136</v>
      </c>
      <c r="D27" s="2" t="s">
        <v>124</v>
      </c>
      <c r="E27" s="3">
        <v>92</v>
      </c>
      <c r="F27" s="2" t="s">
        <v>108</v>
      </c>
      <c r="G27" s="1">
        <v>14</v>
      </c>
      <c r="H27" s="123">
        <f t="shared" si="3"/>
        <v>1288</v>
      </c>
      <c r="J27" s="35"/>
      <c r="K27" s="29"/>
    </row>
    <row r="28" spans="1:11" ht="14.4" x14ac:dyDescent="0.3">
      <c r="A28" s="105" t="str">
        <f t="shared" si="2"/>
        <v>AUCHANFSQS 1,5H</v>
      </c>
      <c r="B28" s="2" t="s">
        <v>64</v>
      </c>
      <c r="C28" s="2" t="s">
        <v>136</v>
      </c>
      <c r="D28" s="2" t="s">
        <v>124</v>
      </c>
      <c r="E28" s="3">
        <v>92</v>
      </c>
      <c r="F28" s="2" t="s">
        <v>106</v>
      </c>
      <c r="G28" s="1">
        <v>1.5</v>
      </c>
      <c r="H28" s="123">
        <f t="shared" si="3"/>
        <v>138</v>
      </c>
      <c r="J28" s="35"/>
      <c r="K28" s="29"/>
    </row>
    <row r="29" spans="1:11" ht="14.4" x14ac:dyDescent="0.3">
      <c r="A29" s="105" t="str">
        <f t="shared" si="2"/>
        <v>AUCHANFSQS 2,5H</v>
      </c>
      <c r="B29" s="2" t="s">
        <v>64</v>
      </c>
      <c r="C29" s="2" t="s">
        <v>136</v>
      </c>
      <c r="D29" s="2" t="s">
        <v>124</v>
      </c>
      <c r="E29" s="3">
        <v>92</v>
      </c>
      <c r="F29" s="2" t="s">
        <v>149</v>
      </c>
      <c r="G29" s="1">
        <v>2.5</v>
      </c>
      <c r="H29" s="123">
        <f t="shared" si="3"/>
        <v>230</v>
      </c>
      <c r="J29" s="35"/>
      <c r="K29" s="29"/>
    </row>
    <row r="30" spans="1:11" ht="14.4" x14ac:dyDescent="0.3">
      <c r="A30" s="105" t="str">
        <f t="shared" si="2"/>
        <v>AUCHANFSQS 2H</v>
      </c>
      <c r="B30" s="2" t="s">
        <v>64</v>
      </c>
      <c r="C30" s="2" t="s">
        <v>136</v>
      </c>
      <c r="D30" s="2" t="s">
        <v>124</v>
      </c>
      <c r="E30" s="3">
        <v>92</v>
      </c>
      <c r="F30" s="2" t="s">
        <v>57</v>
      </c>
      <c r="G30" s="1">
        <v>2</v>
      </c>
      <c r="H30" s="123">
        <f t="shared" si="3"/>
        <v>184</v>
      </c>
      <c r="J30" s="35"/>
      <c r="K30" s="29"/>
    </row>
    <row r="31" spans="1:11" ht="14.4" x14ac:dyDescent="0.3">
      <c r="A31" s="105" t="str">
        <f t="shared" si="2"/>
        <v>AUCHANFSQS 3H</v>
      </c>
      <c r="B31" s="2" t="s">
        <v>64</v>
      </c>
      <c r="C31" s="2" t="s">
        <v>136</v>
      </c>
      <c r="D31" s="2" t="s">
        <v>124</v>
      </c>
      <c r="E31" s="3">
        <v>92</v>
      </c>
      <c r="F31" s="2" t="s">
        <v>56</v>
      </c>
      <c r="G31" s="1">
        <v>3</v>
      </c>
      <c r="H31" s="123">
        <f t="shared" si="3"/>
        <v>276</v>
      </c>
      <c r="J31" s="35"/>
      <c r="K31" s="29"/>
    </row>
    <row r="32" spans="1:11" ht="14.4" x14ac:dyDescent="0.3">
      <c r="A32" s="105" t="str">
        <f t="shared" si="2"/>
        <v>AUCHANFSQS 4H</v>
      </c>
      <c r="B32" s="2" t="s">
        <v>64</v>
      </c>
      <c r="C32" s="2" t="s">
        <v>136</v>
      </c>
      <c r="D32" s="2" t="s">
        <v>124</v>
      </c>
      <c r="E32" s="3">
        <v>92</v>
      </c>
      <c r="F32" s="2" t="s">
        <v>90</v>
      </c>
      <c r="G32" s="1">
        <v>4</v>
      </c>
      <c r="H32" s="123">
        <f t="shared" si="3"/>
        <v>368</v>
      </c>
      <c r="J32" s="35"/>
      <c r="K32" s="29"/>
    </row>
    <row r="33" spans="1:11" ht="14.4" x14ac:dyDescent="0.3">
      <c r="A33" s="105" t="str">
        <f t="shared" si="2"/>
        <v>AUCHANFSQS 6H</v>
      </c>
      <c r="B33" s="2" t="s">
        <v>64</v>
      </c>
      <c r="C33" s="2" t="s">
        <v>136</v>
      </c>
      <c r="D33" s="2" t="s">
        <v>124</v>
      </c>
      <c r="E33" s="3">
        <v>92</v>
      </c>
      <c r="F33" s="2" t="s">
        <v>102</v>
      </c>
      <c r="G33" s="1">
        <v>6</v>
      </c>
      <c r="H33" s="123">
        <f t="shared" si="3"/>
        <v>552</v>
      </c>
      <c r="J33" s="35"/>
      <c r="K33" s="29"/>
    </row>
    <row r="34" spans="1:11" ht="14.4" x14ac:dyDescent="0.3">
      <c r="A34" s="105" t="str">
        <f t="shared" si="2"/>
        <v>AUCHANFSQS 8H</v>
      </c>
      <c r="B34" s="2" t="s">
        <v>64</v>
      </c>
      <c r="C34" s="2" t="s">
        <v>136</v>
      </c>
      <c r="D34" s="2" t="s">
        <v>124</v>
      </c>
      <c r="E34" s="3">
        <v>92</v>
      </c>
      <c r="F34" s="2" t="s">
        <v>101</v>
      </c>
      <c r="G34" s="1">
        <v>8</v>
      </c>
      <c r="H34" s="123">
        <f t="shared" si="3"/>
        <v>736</v>
      </c>
      <c r="J34" s="35"/>
      <c r="K34" s="29"/>
    </row>
    <row r="35" spans="1:11" ht="14.4" x14ac:dyDescent="0.3">
      <c r="A35" s="105" t="str">
        <f t="shared" si="0"/>
        <v>AUCHANVisite-conseil 7H-8H</v>
      </c>
      <c r="B35" s="2" t="s">
        <v>64</v>
      </c>
      <c r="C35" s="2" t="s">
        <v>136</v>
      </c>
      <c r="D35" s="2" t="s">
        <v>124</v>
      </c>
      <c r="E35" s="3">
        <v>96</v>
      </c>
      <c r="F35" s="2" t="s">
        <v>150</v>
      </c>
      <c r="G35" s="1">
        <v>7.5</v>
      </c>
      <c r="H35" s="123">
        <f t="shared" si="1"/>
        <v>720</v>
      </c>
      <c r="J35" s="35"/>
      <c r="K35" s="29"/>
    </row>
    <row r="36" spans="1:11" ht="14.4" x14ac:dyDescent="0.3">
      <c r="A36" s="106" t="str">
        <f t="shared" si="0"/>
        <v>BIOCOOPAudit réglementaire 3H00</v>
      </c>
      <c r="B36" s="2" t="s">
        <v>151</v>
      </c>
      <c r="C36" s="2" t="s">
        <v>136</v>
      </c>
      <c r="D36" s="2" t="s">
        <v>124</v>
      </c>
      <c r="E36" s="3">
        <v>92.5</v>
      </c>
      <c r="F36" s="2" t="s">
        <v>152</v>
      </c>
      <c r="G36" s="1">
        <v>3</v>
      </c>
      <c r="H36" s="124">
        <f t="shared" si="1"/>
        <v>277.5</v>
      </c>
      <c r="J36" s="35"/>
      <c r="K36" s="29"/>
    </row>
    <row r="37" spans="1:11" ht="14.4" x14ac:dyDescent="0.3">
      <c r="A37" s="106" t="str">
        <f t="shared" si="0"/>
        <v>BIOCOOPAudit réglementaire 4H00</v>
      </c>
      <c r="B37" s="2" t="s">
        <v>151</v>
      </c>
      <c r="C37" s="2" t="s">
        <v>136</v>
      </c>
      <c r="D37" s="2" t="s">
        <v>124</v>
      </c>
      <c r="E37" s="3">
        <v>90</v>
      </c>
      <c r="F37" s="2" t="s">
        <v>153</v>
      </c>
      <c r="G37" s="1">
        <v>4</v>
      </c>
      <c r="H37" s="124">
        <f t="shared" si="1"/>
        <v>360</v>
      </c>
      <c r="J37" s="35"/>
      <c r="K37" s="29"/>
    </row>
    <row r="38" spans="1:11" ht="14.4" x14ac:dyDescent="0.3">
      <c r="A38" s="106" t="str">
        <f t="shared" si="0"/>
        <v>BIOCOOPVisite-Conseil 3H00</v>
      </c>
      <c r="B38" s="2" t="s">
        <v>151</v>
      </c>
      <c r="C38" s="2" t="s">
        <v>136</v>
      </c>
      <c r="D38" s="2" t="s">
        <v>124</v>
      </c>
      <c r="E38" s="3">
        <v>92.5</v>
      </c>
      <c r="F38" s="2" t="s">
        <v>154</v>
      </c>
      <c r="G38" s="1">
        <v>3</v>
      </c>
      <c r="H38" s="124">
        <f t="shared" si="1"/>
        <v>277.5</v>
      </c>
      <c r="J38" s="35"/>
      <c r="K38" s="29"/>
    </row>
    <row r="39" spans="1:11" ht="14.4" x14ac:dyDescent="0.3">
      <c r="A39" s="106" t="str">
        <f t="shared" si="0"/>
        <v>BIOCOOPVisite-Conseil 4H00</v>
      </c>
      <c r="B39" s="2" t="s">
        <v>151</v>
      </c>
      <c r="C39" s="2" t="s">
        <v>136</v>
      </c>
      <c r="D39" s="2" t="s">
        <v>124</v>
      </c>
      <c r="E39" s="3">
        <v>90</v>
      </c>
      <c r="F39" s="2" t="s">
        <v>155</v>
      </c>
      <c r="G39" s="1">
        <v>4</v>
      </c>
      <c r="H39" s="124">
        <f t="shared" si="1"/>
        <v>360</v>
      </c>
      <c r="J39" s="35"/>
      <c r="K39" s="29"/>
    </row>
    <row r="40" spans="1:11" ht="14.4" x14ac:dyDescent="0.3">
      <c r="A40" s="107" t="str">
        <f t="shared" si="0"/>
        <v>BUTARD_ENESCOTAudit 2H (dimanche et jour férié)</v>
      </c>
      <c r="B40" s="2" t="s">
        <v>156</v>
      </c>
      <c r="C40" s="2" t="s">
        <v>136</v>
      </c>
      <c r="D40" s="2" t="s">
        <v>124</v>
      </c>
      <c r="E40" s="3">
        <v>243.75</v>
      </c>
      <c r="F40" s="2" t="s">
        <v>157</v>
      </c>
      <c r="G40" s="1">
        <v>2</v>
      </c>
      <c r="H40" s="124">
        <f t="shared" si="1"/>
        <v>487.5</v>
      </c>
      <c r="J40" s="35"/>
      <c r="K40" s="29"/>
    </row>
    <row r="41" spans="1:11" ht="14.4" x14ac:dyDescent="0.3">
      <c r="A41" s="107" t="str">
        <f t="shared" si="0"/>
        <v>BUTARD_ENESCOTAudit 2H (samedi)</v>
      </c>
      <c r="B41" s="2" t="s">
        <v>156</v>
      </c>
      <c r="C41" s="2" t="s">
        <v>136</v>
      </c>
      <c r="D41" s="2" t="s">
        <v>124</v>
      </c>
      <c r="E41" s="3">
        <v>182.8125</v>
      </c>
      <c r="F41" s="2" t="s">
        <v>158</v>
      </c>
      <c r="G41" s="1">
        <v>2</v>
      </c>
      <c r="H41" s="124">
        <f t="shared" si="1"/>
        <v>365.625</v>
      </c>
      <c r="J41" s="35"/>
      <c r="K41" s="29"/>
    </row>
    <row r="42" spans="1:11" ht="14.4" x14ac:dyDescent="0.3">
      <c r="A42" s="107" t="str">
        <f t="shared" si="0"/>
        <v>BUTARD_ENESCOTAudit 2H (semaine)</v>
      </c>
      <c r="B42" s="2" t="s">
        <v>156</v>
      </c>
      <c r="C42" s="2" t="s">
        <v>136</v>
      </c>
      <c r="D42" s="2" t="s">
        <v>124</v>
      </c>
      <c r="E42" s="3">
        <v>121.875</v>
      </c>
      <c r="F42" s="2" t="s">
        <v>159</v>
      </c>
      <c r="G42" s="1">
        <v>2</v>
      </c>
      <c r="H42" s="124">
        <f t="shared" si="1"/>
        <v>243.75</v>
      </c>
      <c r="J42" s="35"/>
      <c r="K42" s="29"/>
    </row>
    <row r="43" spans="1:11" ht="14.4" x14ac:dyDescent="0.3">
      <c r="A43" s="108" t="str">
        <f t="shared" si="0"/>
        <v>CARREFOURFormation 1 journée 7H00</v>
      </c>
      <c r="B43" s="2" t="s">
        <v>47</v>
      </c>
      <c r="C43" s="2" t="s">
        <v>52</v>
      </c>
      <c r="D43" s="2" t="s">
        <v>124</v>
      </c>
      <c r="E43" s="3">
        <v>110.71428571428571</v>
      </c>
      <c r="F43" s="5" t="s">
        <v>160</v>
      </c>
      <c r="G43" s="1">
        <v>7</v>
      </c>
      <c r="H43" s="123">
        <f t="shared" si="1"/>
        <v>775</v>
      </c>
      <c r="J43" s="35"/>
      <c r="K43" s="29"/>
    </row>
    <row r="44" spans="1:11" ht="14.4" x14ac:dyDescent="0.3">
      <c r="A44" s="108" t="str">
        <f t="shared" si="0"/>
        <v>CARREFOURFormation 1 journée 8H00</v>
      </c>
      <c r="B44" s="2" t="s">
        <v>47</v>
      </c>
      <c r="C44" s="2" t="s">
        <v>52</v>
      </c>
      <c r="D44" s="2" t="s">
        <v>124</v>
      </c>
      <c r="E44" s="3">
        <v>109.375</v>
      </c>
      <c r="F44" s="5" t="s">
        <v>70</v>
      </c>
      <c r="G44" s="1">
        <v>8</v>
      </c>
      <c r="H44" s="123">
        <f t="shared" si="1"/>
        <v>875</v>
      </c>
      <c r="J44" s="35"/>
      <c r="K44" s="29"/>
    </row>
    <row r="45" spans="1:11" ht="14.4" x14ac:dyDescent="0.3">
      <c r="A45" s="108" t="str">
        <f t="shared" ref="A45:A103" si="4">B45&amp;F45</f>
        <v>CARREFOURFormation 1/2 journée 4H00</v>
      </c>
      <c r="B45" s="2" t="s">
        <v>47</v>
      </c>
      <c r="C45" s="2" t="s">
        <v>52</v>
      </c>
      <c r="D45" s="2" t="s">
        <v>124</v>
      </c>
      <c r="E45" s="3">
        <v>111.25</v>
      </c>
      <c r="F45" s="5" t="s">
        <v>89</v>
      </c>
      <c r="G45" s="1">
        <v>4</v>
      </c>
      <c r="H45" s="123">
        <f t="shared" si="1"/>
        <v>445</v>
      </c>
      <c r="J45" s="35"/>
      <c r="K45" s="29"/>
    </row>
    <row r="46" spans="1:11" ht="14.4" x14ac:dyDescent="0.3">
      <c r="A46" s="108" t="str">
        <f>B46&amp;F46</f>
        <v>CARREFOURAudit Actif</v>
      </c>
      <c r="B46" s="2" t="s">
        <v>47</v>
      </c>
      <c r="C46" s="2" t="s">
        <v>136</v>
      </c>
      <c r="D46" s="2" t="s">
        <v>124</v>
      </c>
      <c r="E46" s="69">
        <v>87</v>
      </c>
      <c r="F46" s="5" t="s">
        <v>97</v>
      </c>
      <c r="G46" s="1">
        <v>4</v>
      </c>
      <c r="H46" s="125">
        <f>G46*E46+K46</f>
        <v>358</v>
      </c>
      <c r="J46" s="35"/>
      <c r="K46" s="30">
        <v>10</v>
      </c>
    </row>
    <row r="47" spans="1:11" ht="14.4" x14ac:dyDescent="0.3">
      <c r="A47" s="108" t="str">
        <f>B47&amp;F47</f>
        <v>CARREFOURFSQS 4H00 Market</v>
      </c>
      <c r="B47" s="2" t="s">
        <v>47</v>
      </c>
      <c r="C47" s="2" t="s">
        <v>99</v>
      </c>
      <c r="D47" s="2" t="s">
        <v>124</v>
      </c>
      <c r="E47" s="69">
        <v>87</v>
      </c>
      <c r="F47" s="2" t="s">
        <v>87</v>
      </c>
      <c r="G47" s="1">
        <v>4</v>
      </c>
      <c r="H47" s="125">
        <f>G47*E47+K47</f>
        <v>358</v>
      </c>
      <c r="J47" s="35"/>
      <c r="K47" s="31">
        <v>10</v>
      </c>
    </row>
    <row r="48" spans="1:11" ht="14.4" x14ac:dyDescent="0.3">
      <c r="A48" s="108" t="str">
        <f t="shared" si="4"/>
        <v>CARREFOURFSQS 6H00 Market</v>
      </c>
      <c r="B48" s="2" t="s">
        <v>47</v>
      </c>
      <c r="C48" s="2" t="s">
        <v>99</v>
      </c>
      <c r="D48" s="2" t="s">
        <v>124</v>
      </c>
      <c r="E48" s="69">
        <v>87</v>
      </c>
      <c r="F48" s="5" t="s">
        <v>63</v>
      </c>
      <c r="G48" s="1">
        <v>6</v>
      </c>
      <c r="H48" s="125">
        <f t="shared" ref="H48:H56" si="5">G48*E48+K48</f>
        <v>532</v>
      </c>
      <c r="J48" s="35"/>
      <c r="K48" s="31">
        <v>10</v>
      </c>
    </row>
    <row r="49" spans="1:11" ht="14.4" x14ac:dyDescent="0.3">
      <c r="A49" s="108" t="str">
        <f>B49&amp;F49</f>
        <v>CARREFOURFSQS 8H Market</v>
      </c>
      <c r="B49" s="2" t="s">
        <v>47</v>
      </c>
      <c r="C49" s="2" t="s">
        <v>99</v>
      </c>
      <c r="D49" s="2" t="s">
        <v>124</v>
      </c>
      <c r="E49" s="69">
        <v>87</v>
      </c>
      <c r="F49" s="2" t="s">
        <v>61</v>
      </c>
      <c r="G49" s="1">
        <v>8</v>
      </c>
      <c r="H49" s="125">
        <f t="shared" si="5"/>
        <v>706</v>
      </c>
      <c r="J49" s="35"/>
      <c r="K49" s="31">
        <v>10</v>
      </c>
    </row>
    <row r="50" spans="1:11" ht="14.4" x14ac:dyDescent="0.3">
      <c r="A50" s="108" t="str">
        <f t="shared" ref="A50:A52" si="6">B50&amp;F50</f>
        <v>CARREFOURVisite Conseil HYPER 13h</v>
      </c>
      <c r="B50" s="2" t="s">
        <v>47</v>
      </c>
      <c r="C50" s="2" t="s">
        <v>136</v>
      </c>
      <c r="D50" s="2" t="s">
        <v>124</v>
      </c>
      <c r="E50" s="69">
        <v>72</v>
      </c>
      <c r="F50" s="2" t="s">
        <v>113</v>
      </c>
      <c r="G50" s="1">
        <v>13</v>
      </c>
      <c r="H50" s="125">
        <f t="shared" si="5"/>
        <v>946</v>
      </c>
      <c r="J50" s="35"/>
      <c r="K50" s="31">
        <v>10</v>
      </c>
    </row>
    <row r="51" spans="1:11" ht="14.4" x14ac:dyDescent="0.3">
      <c r="A51" s="108" t="str">
        <f t="shared" si="6"/>
        <v>CARREFOURVisite Conseil HYPER 15h</v>
      </c>
      <c r="B51" s="2" t="s">
        <v>47</v>
      </c>
      <c r="C51" s="2" t="s">
        <v>136</v>
      </c>
      <c r="D51" s="2" t="s">
        <v>124</v>
      </c>
      <c r="E51" s="69">
        <v>72</v>
      </c>
      <c r="F51" s="2" t="s">
        <v>110</v>
      </c>
      <c r="G51" s="1">
        <v>15</v>
      </c>
      <c r="H51" s="125">
        <f t="shared" si="5"/>
        <v>1090</v>
      </c>
      <c r="J51" s="35"/>
      <c r="K51" s="31">
        <v>10</v>
      </c>
    </row>
    <row r="52" spans="1:11" ht="14.4" x14ac:dyDescent="0.3">
      <c r="A52" s="108" t="str">
        <f t="shared" si="6"/>
        <v>CARREFOURVisite Conseil HYPER 17h</v>
      </c>
      <c r="B52" s="2" t="s">
        <v>47</v>
      </c>
      <c r="C52" s="2" t="s">
        <v>136</v>
      </c>
      <c r="D52" s="2" t="s">
        <v>124</v>
      </c>
      <c r="E52" s="69">
        <v>72</v>
      </c>
      <c r="F52" s="2" t="s">
        <v>111</v>
      </c>
      <c r="G52" s="1">
        <v>17</v>
      </c>
      <c r="H52" s="125">
        <f t="shared" si="5"/>
        <v>1234</v>
      </c>
      <c r="J52" s="35"/>
      <c r="K52" s="31">
        <v>10</v>
      </c>
    </row>
    <row r="53" spans="1:11" ht="14.4" x14ac:dyDescent="0.3">
      <c r="A53" s="108" t="str">
        <f>B53&amp;F53</f>
        <v>CARREFOUR FSQS Hyper 12h</v>
      </c>
      <c r="B53" s="2" t="s">
        <v>47</v>
      </c>
      <c r="C53" s="2" t="s">
        <v>99</v>
      </c>
      <c r="D53" s="2" t="s">
        <v>124</v>
      </c>
      <c r="E53" s="69">
        <v>87</v>
      </c>
      <c r="F53" s="2" t="s">
        <v>112</v>
      </c>
      <c r="G53" s="1">
        <v>12</v>
      </c>
      <c r="H53" s="125">
        <f t="shared" si="5"/>
        <v>1054</v>
      </c>
      <c r="J53" s="35"/>
      <c r="K53" s="31">
        <v>10</v>
      </c>
    </row>
    <row r="54" spans="1:11" ht="14.4" x14ac:dyDescent="0.3">
      <c r="A54" s="108" t="str">
        <f>B54&amp;F54</f>
        <v>CARREFOUR FSQS Hyper 14h</v>
      </c>
      <c r="B54" s="2" t="s">
        <v>47</v>
      </c>
      <c r="C54" s="2" t="s">
        <v>99</v>
      </c>
      <c r="D54" s="2" t="s">
        <v>124</v>
      </c>
      <c r="E54" s="69">
        <v>87</v>
      </c>
      <c r="F54" s="2" t="s">
        <v>48</v>
      </c>
      <c r="G54" s="1">
        <v>14</v>
      </c>
      <c r="H54" s="125">
        <f t="shared" si="5"/>
        <v>1228</v>
      </c>
      <c r="J54" s="35"/>
      <c r="K54" s="31">
        <v>10</v>
      </c>
    </row>
    <row r="55" spans="1:11" ht="14.4" x14ac:dyDescent="0.3">
      <c r="A55" s="108" t="str">
        <f>B55&amp;F55</f>
        <v>CARREFOUR FSQS Hyper 16h</v>
      </c>
      <c r="B55" s="2" t="s">
        <v>47</v>
      </c>
      <c r="C55" s="2" t="s">
        <v>99</v>
      </c>
      <c r="D55" s="2" t="s">
        <v>124</v>
      </c>
      <c r="E55" s="69">
        <v>87</v>
      </c>
      <c r="F55" s="2" t="s">
        <v>67</v>
      </c>
      <c r="G55" s="1">
        <v>16</v>
      </c>
      <c r="H55" s="125">
        <f t="shared" si="5"/>
        <v>1402</v>
      </c>
      <c r="J55" s="35"/>
      <c r="K55" s="31">
        <v>10</v>
      </c>
    </row>
    <row r="56" spans="1:11" ht="14.4" x14ac:dyDescent="0.3">
      <c r="A56" s="108" t="str">
        <f t="shared" si="4"/>
        <v>CARREFOURVisite Préparatoire Hyper 4H00</v>
      </c>
      <c r="B56" s="2" t="s">
        <v>47</v>
      </c>
      <c r="C56" s="2" t="s">
        <v>136</v>
      </c>
      <c r="D56" s="2" t="s">
        <v>124</v>
      </c>
      <c r="E56" s="69">
        <v>72</v>
      </c>
      <c r="F56" s="5" t="s">
        <v>96</v>
      </c>
      <c r="G56" s="1">
        <v>4</v>
      </c>
      <c r="H56" s="125">
        <f t="shared" si="5"/>
        <v>298</v>
      </c>
      <c r="J56" s="35"/>
      <c r="K56" s="31">
        <v>10</v>
      </c>
    </row>
    <row r="57" spans="1:11" ht="14.4" x14ac:dyDescent="0.3">
      <c r="A57" s="108" t="str">
        <f>B57&amp;F57</f>
        <v>CARREFOURVisite Préparatoire Market 2H00</v>
      </c>
      <c r="B57" s="2" t="s">
        <v>47</v>
      </c>
      <c r="C57" s="2" t="s">
        <v>136</v>
      </c>
      <c r="D57" s="2" t="s">
        <v>129</v>
      </c>
      <c r="E57" s="69">
        <v>72</v>
      </c>
      <c r="F57" s="5" t="s">
        <v>84</v>
      </c>
      <c r="G57" s="1">
        <v>2</v>
      </c>
      <c r="H57" s="125">
        <f>G57*E57+K47</f>
        <v>154</v>
      </c>
      <c r="J57" s="35"/>
      <c r="K57" s="31">
        <v>10</v>
      </c>
    </row>
    <row r="58" spans="1:11" ht="14.4" x14ac:dyDescent="0.3">
      <c r="A58" s="109" t="str">
        <f t="shared" ref="A58:A72" si="7">B58&amp;F58</f>
        <v>CASINOFSQS TOUTLS 3H SM</v>
      </c>
      <c r="B58" s="2" t="s">
        <v>77</v>
      </c>
      <c r="C58" s="2" t="s">
        <v>99</v>
      </c>
      <c r="D58" s="2" t="s">
        <v>124</v>
      </c>
      <c r="E58" s="69">
        <v>105</v>
      </c>
      <c r="F58" s="5" t="s">
        <v>78</v>
      </c>
      <c r="G58" s="1">
        <v>3</v>
      </c>
      <c r="H58" s="123">
        <f t="shared" ref="H58:H70" si="8">G58*E58</f>
        <v>315</v>
      </c>
      <c r="J58" s="35"/>
      <c r="K58" s="29"/>
    </row>
    <row r="59" spans="1:11" ht="14.4" x14ac:dyDescent="0.3">
      <c r="A59" s="109" t="str">
        <f t="shared" si="7"/>
        <v>CASINOFSQS 4/5H SM</v>
      </c>
      <c r="B59" s="2" t="s">
        <v>77</v>
      </c>
      <c r="C59" s="2" t="s">
        <v>99</v>
      </c>
      <c r="D59" s="2" t="s">
        <v>124</v>
      </c>
      <c r="E59" s="69">
        <v>94</v>
      </c>
      <c r="F59" s="2" t="s">
        <v>79</v>
      </c>
      <c r="G59" s="1">
        <v>5</v>
      </c>
      <c r="H59" s="123">
        <f t="shared" si="8"/>
        <v>470</v>
      </c>
      <c r="J59" s="35"/>
      <c r="K59" s="29"/>
    </row>
    <row r="60" spans="1:11" ht="14.4" x14ac:dyDescent="0.3">
      <c r="A60" s="109" t="str">
        <f t="shared" si="7"/>
        <v>CASINOFSQS 6/8H SM</v>
      </c>
      <c r="B60" s="2" t="s">
        <v>77</v>
      </c>
      <c r="C60" s="2" t="s">
        <v>99</v>
      </c>
      <c r="D60" s="2" t="s">
        <v>124</v>
      </c>
      <c r="E60" s="69">
        <v>87.5</v>
      </c>
      <c r="F60" s="2" t="s">
        <v>103</v>
      </c>
      <c r="G60" s="1">
        <v>8</v>
      </c>
      <c r="H60" s="123">
        <f t="shared" si="8"/>
        <v>700</v>
      </c>
      <c r="J60" s="35"/>
      <c r="K60" s="29"/>
    </row>
    <row r="61" spans="1:11" ht="14.4" x14ac:dyDescent="0.3">
      <c r="A61" s="109" t="str">
        <f t="shared" si="7"/>
        <v>CASINOFSQS 4H HM</v>
      </c>
      <c r="B61" s="2" t="s">
        <v>77</v>
      </c>
      <c r="C61" s="2" t="s">
        <v>99</v>
      </c>
      <c r="D61" s="2" t="s">
        <v>124</v>
      </c>
      <c r="E61" s="69">
        <v>105</v>
      </c>
      <c r="F61" s="2" t="s">
        <v>161</v>
      </c>
      <c r="G61" s="1">
        <v>4</v>
      </c>
      <c r="H61" s="123">
        <f t="shared" si="8"/>
        <v>420</v>
      </c>
      <c r="J61" s="35"/>
      <c r="K61" s="29"/>
    </row>
    <row r="62" spans="1:11" ht="14.4" x14ac:dyDescent="0.3">
      <c r="A62" s="109" t="str">
        <f t="shared" si="7"/>
        <v>CASINOFSQS 8H HM</v>
      </c>
      <c r="B62" s="2" t="s">
        <v>77</v>
      </c>
      <c r="C62" s="2" t="s">
        <v>99</v>
      </c>
      <c r="D62" s="2" t="s">
        <v>124</v>
      </c>
      <c r="E62" s="69">
        <v>98.75</v>
      </c>
      <c r="F62" s="2" t="s">
        <v>162</v>
      </c>
      <c r="G62" s="1">
        <v>8</v>
      </c>
      <c r="H62" s="123">
        <f t="shared" si="8"/>
        <v>790</v>
      </c>
      <c r="J62" s="35"/>
      <c r="K62" s="29"/>
    </row>
    <row r="63" spans="1:11" ht="14.4" x14ac:dyDescent="0.3">
      <c r="A63" s="109" t="str">
        <f t="shared" ref="A63" si="9">B63&amp;F63</f>
        <v>CASINOVisite-conseil 1H30 SM</v>
      </c>
      <c r="B63" s="2" t="s">
        <v>77</v>
      </c>
      <c r="C63" s="2" t="s">
        <v>136</v>
      </c>
      <c r="D63" s="2" t="s">
        <v>124</v>
      </c>
      <c r="E63" s="69">
        <v>160</v>
      </c>
      <c r="F63" s="2" t="s">
        <v>163</v>
      </c>
      <c r="G63" s="1">
        <v>1</v>
      </c>
      <c r="H63" s="123">
        <f t="shared" ref="H63" si="10">G63*E63</f>
        <v>160</v>
      </c>
      <c r="J63" s="35"/>
      <c r="K63" s="29"/>
    </row>
    <row r="64" spans="1:11" ht="14.4" x14ac:dyDescent="0.3">
      <c r="A64" s="109" t="str">
        <f t="shared" si="7"/>
        <v>CASINOVisite-conseil 2H SM</v>
      </c>
      <c r="B64" s="2" t="s">
        <v>77</v>
      </c>
      <c r="C64" s="2" t="s">
        <v>136</v>
      </c>
      <c r="D64" s="2" t="s">
        <v>124</v>
      </c>
      <c r="E64" s="69">
        <v>105</v>
      </c>
      <c r="F64" s="2" t="s">
        <v>164</v>
      </c>
      <c r="G64" s="1">
        <v>2</v>
      </c>
      <c r="H64" s="123">
        <f t="shared" si="8"/>
        <v>210</v>
      </c>
      <c r="J64" s="35"/>
      <c r="K64" s="29"/>
    </row>
    <row r="65" spans="1:11" ht="14.4" x14ac:dyDescent="0.3">
      <c r="A65" s="109" t="str">
        <f t="shared" si="7"/>
        <v>CASINOVisite-conseil Allegee 3H SM</v>
      </c>
      <c r="B65" s="2" t="s">
        <v>77</v>
      </c>
      <c r="C65" s="2" t="s">
        <v>136</v>
      </c>
      <c r="D65" s="2" t="s">
        <v>124</v>
      </c>
      <c r="E65" s="69">
        <v>100</v>
      </c>
      <c r="F65" s="2" t="s">
        <v>81</v>
      </c>
      <c r="G65" s="1">
        <v>3</v>
      </c>
      <c r="H65" s="123">
        <f t="shared" si="8"/>
        <v>300</v>
      </c>
      <c r="J65" s="35"/>
      <c r="K65" s="29"/>
    </row>
    <row r="66" spans="1:11" ht="14.4" x14ac:dyDescent="0.3">
      <c r="A66" s="109" t="str">
        <f t="shared" si="7"/>
        <v>CASINOVisite-conseil 4H SM</v>
      </c>
      <c r="B66" s="2" t="s">
        <v>77</v>
      </c>
      <c r="C66" s="2" t="s">
        <v>136</v>
      </c>
      <c r="D66" s="2" t="s">
        <v>124</v>
      </c>
      <c r="E66" s="69">
        <v>100</v>
      </c>
      <c r="F66" s="2" t="s">
        <v>83</v>
      </c>
      <c r="G66" s="1">
        <v>4</v>
      </c>
      <c r="H66" s="123">
        <f t="shared" si="8"/>
        <v>400</v>
      </c>
      <c r="J66" s="35"/>
      <c r="K66" s="29"/>
    </row>
    <row r="67" spans="1:11" ht="14.4" x14ac:dyDescent="0.3">
      <c r="A67" s="109" t="str">
        <f t="shared" si="7"/>
        <v>CASINOVisite-conseil 7H HM</v>
      </c>
      <c r="B67" s="2" t="s">
        <v>77</v>
      </c>
      <c r="C67" s="2" t="s">
        <v>136</v>
      </c>
      <c r="D67" s="2" t="s">
        <v>124</v>
      </c>
      <c r="E67" s="69">
        <v>95</v>
      </c>
      <c r="F67" s="2" t="s">
        <v>165</v>
      </c>
      <c r="G67" s="1">
        <v>7</v>
      </c>
      <c r="H67" s="123">
        <f t="shared" si="8"/>
        <v>665</v>
      </c>
      <c r="J67" s="35"/>
      <c r="K67" s="29"/>
    </row>
    <row r="68" spans="1:11" ht="14.4" x14ac:dyDescent="0.3">
      <c r="A68" s="109" t="str">
        <f t="shared" ref="A68" si="11">B68&amp;F68</f>
        <v>CASINOVisite-conseil 4H ALLEGES HM</v>
      </c>
      <c r="B68" s="2" t="s">
        <v>77</v>
      </c>
      <c r="C68" s="2" t="s">
        <v>136</v>
      </c>
      <c r="D68" s="2" t="s">
        <v>124</v>
      </c>
      <c r="E68" s="69">
        <v>50</v>
      </c>
      <c r="F68" s="2" t="s">
        <v>166</v>
      </c>
      <c r="G68" s="1">
        <v>8</v>
      </c>
      <c r="H68" s="123">
        <f t="shared" ref="H68" si="12">G68*E68</f>
        <v>400</v>
      </c>
      <c r="J68" s="35"/>
      <c r="K68" s="29"/>
    </row>
    <row r="69" spans="1:11" ht="14.4" x14ac:dyDescent="0.3">
      <c r="A69" s="109" t="str">
        <f t="shared" ref="A69" si="13">B69&amp;F69</f>
        <v>CASINOVisite-conseil 45Min Pissonnerie tradHM SM</v>
      </c>
      <c r="B69" s="2" t="s">
        <v>77</v>
      </c>
      <c r="C69" s="2" t="s">
        <v>136</v>
      </c>
      <c r="D69" s="2" t="s">
        <v>124</v>
      </c>
      <c r="E69" s="69">
        <v>78.75</v>
      </c>
      <c r="F69" s="2" t="s">
        <v>167</v>
      </c>
      <c r="G69" s="1">
        <v>1</v>
      </c>
      <c r="H69" s="123">
        <f t="shared" ref="H69" si="14">G69*E69</f>
        <v>78.75</v>
      </c>
      <c r="J69" s="35"/>
      <c r="K69" s="29"/>
    </row>
    <row r="70" spans="1:11" ht="14.4" x14ac:dyDescent="0.3">
      <c r="A70" s="108" t="str">
        <f t="shared" si="7"/>
        <v>CCASFormation 2 journées</v>
      </c>
      <c r="B70" s="2" t="s">
        <v>168</v>
      </c>
      <c r="C70" s="2" t="s">
        <v>52</v>
      </c>
      <c r="D70" s="2" t="s">
        <v>124</v>
      </c>
      <c r="E70" s="69">
        <v>121.42857142857143</v>
      </c>
      <c r="F70" s="5" t="s">
        <v>169</v>
      </c>
      <c r="G70" s="1">
        <v>14</v>
      </c>
      <c r="H70" s="123">
        <f t="shared" si="8"/>
        <v>1700</v>
      </c>
      <c r="J70" s="35"/>
      <c r="K70" s="29"/>
    </row>
    <row r="71" spans="1:11" ht="14.4" x14ac:dyDescent="0.3">
      <c r="A71" s="110" t="str">
        <f t="shared" si="7"/>
        <v>DIVERSDivers</v>
      </c>
      <c r="B71" s="2" t="s">
        <v>59</v>
      </c>
      <c r="C71" s="2" t="s">
        <v>88</v>
      </c>
      <c r="D71" s="2" t="s">
        <v>170</v>
      </c>
      <c r="E71" s="69"/>
      <c r="F71" s="5" t="s">
        <v>88</v>
      </c>
      <c r="G71" s="1"/>
      <c r="H71" s="123"/>
      <c r="J71" s="35"/>
      <c r="K71" s="29"/>
    </row>
    <row r="72" spans="1:11" ht="14.4" x14ac:dyDescent="0.3">
      <c r="A72" s="111" t="str">
        <f t="shared" si="7"/>
        <v>DIVINITALIAVisite conseil 4h</v>
      </c>
      <c r="B72" s="2" t="s">
        <v>171</v>
      </c>
      <c r="C72" s="2" t="s">
        <v>172</v>
      </c>
      <c r="D72" s="2" t="s">
        <v>170</v>
      </c>
      <c r="E72" s="69">
        <v>136.25</v>
      </c>
      <c r="F72" s="5" t="s">
        <v>173</v>
      </c>
      <c r="G72" s="1">
        <v>4</v>
      </c>
      <c r="H72" s="123">
        <v>545</v>
      </c>
      <c r="J72" s="35"/>
      <c r="K72" s="29"/>
    </row>
    <row r="73" spans="1:11" ht="14.4" x14ac:dyDescent="0.3">
      <c r="A73" s="112" t="str">
        <f t="shared" si="4"/>
        <v>PHYTOAdministratif</v>
      </c>
      <c r="B73" s="70" t="s">
        <v>49</v>
      </c>
      <c r="C73" s="2" t="s">
        <v>174</v>
      </c>
      <c r="D73" s="1" t="s">
        <v>170</v>
      </c>
      <c r="E73" s="71"/>
      <c r="F73" s="70" t="s">
        <v>53</v>
      </c>
      <c r="G73" s="71"/>
      <c r="H73" s="126">
        <v>0</v>
      </c>
      <c r="J73" s="35"/>
      <c r="K73" s="29"/>
    </row>
    <row r="74" spans="1:11" ht="14.4" x14ac:dyDescent="0.3">
      <c r="A74" s="112" t="str">
        <f t="shared" si="4"/>
        <v>PHYTOCP</v>
      </c>
      <c r="B74" s="70" t="s">
        <v>49</v>
      </c>
      <c r="C74" s="2" t="s">
        <v>175</v>
      </c>
      <c r="D74" s="1" t="s">
        <v>170</v>
      </c>
      <c r="E74" s="71"/>
      <c r="F74" s="70" t="s">
        <v>60</v>
      </c>
      <c r="G74" s="71"/>
      <c r="H74" s="126">
        <v>0</v>
      </c>
      <c r="J74" s="35"/>
      <c r="K74" s="29"/>
    </row>
    <row r="75" spans="1:11" ht="14.4" x14ac:dyDescent="0.3">
      <c r="A75" s="112" t="str">
        <f t="shared" si="4"/>
        <v>PHYTOFerié</v>
      </c>
      <c r="B75" s="70" t="s">
        <v>49</v>
      </c>
      <c r="C75" s="2" t="s">
        <v>175</v>
      </c>
      <c r="D75" s="1" t="s">
        <v>170</v>
      </c>
      <c r="E75" s="71"/>
      <c r="F75" s="70" t="s">
        <v>98</v>
      </c>
      <c r="G75" s="71"/>
      <c r="H75" s="126">
        <v>0</v>
      </c>
      <c r="J75" s="35"/>
      <c r="K75" s="29"/>
    </row>
    <row r="76" spans="1:11" ht="14.4" x14ac:dyDescent="0.3">
      <c r="A76" s="112" t="str">
        <f t="shared" si="4"/>
        <v>PHYTORéunion</v>
      </c>
      <c r="B76" s="70" t="s">
        <v>49</v>
      </c>
      <c r="C76" s="2" t="s">
        <v>174</v>
      </c>
      <c r="D76" s="1" t="s">
        <v>170</v>
      </c>
      <c r="E76" s="71"/>
      <c r="F76" s="70" t="s">
        <v>95</v>
      </c>
      <c r="G76" s="71"/>
      <c r="H76" s="126">
        <v>0</v>
      </c>
      <c r="J76" s="35"/>
      <c r="K76" s="29"/>
    </row>
    <row r="77" spans="1:11" ht="14.4" x14ac:dyDescent="0.3">
      <c r="A77" s="112" t="str">
        <f t="shared" si="4"/>
        <v>PHYTORTT</v>
      </c>
      <c r="B77" s="70" t="s">
        <v>49</v>
      </c>
      <c r="C77" s="2" t="s">
        <v>175</v>
      </c>
      <c r="D77" s="1" t="s">
        <v>170</v>
      </c>
      <c r="E77" s="71"/>
      <c r="F77" s="70" t="s">
        <v>74</v>
      </c>
      <c r="G77" s="71"/>
      <c r="H77" s="126">
        <v>0</v>
      </c>
      <c r="J77" s="35"/>
      <c r="K77" s="29"/>
    </row>
    <row r="78" spans="1:11" ht="14.4" x14ac:dyDescent="0.3">
      <c r="A78" s="112" t="str">
        <f t="shared" si="4"/>
        <v>PHYTOWE</v>
      </c>
      <c r="B78" s="70" t="s">
        <v>49</v>
      </c>
      <c r="C78" s="2" t="s">
        <v>175</v>
      </c>
      <c r="D78" s="1" t="s">
        <v>170</v>
      </c>
      <c r="E78" s="71"/>
      <c r="F78" s="70" t="s">
        <v>176</v>
      </c>
      <c r="G78" s="71"/>
      <c r="H78" s="126">
        <v>0</v>
      </c>
      <c r="J78" s="35"/>
      <c r="K78" s="29"/>
    </row>
    <row r="79" spans="1:11" ht="14.4" x14ac:dyDescent="0.3">
      <c r="A79" s="113" t="str">
        <f t="shared" si="4"/>
        <v>FRANPRIXFSQS 2H00</v>
      </c>
      <c r="B79" s="72" t="s">
        <v>75</v>
      </c>
      <c r="C79" s="2" t="s">
        <v>99</v>
      </c>
      <c r="D79" s="2" t="s">
        <v>129</v>
      </c>
      <c r="E79" s="69">
        <v>110</v>
      </c>
      <c r="F79" s="2" t="s">
        <v>85</v>
      </c>
      <c r="G79" s="1">
        <v>2</v>
      </c>
      <c r="H79" s="125">
        <f>E79*G79</f>
        <v>220</v>
      </c>
      <c r="J79" s="35"/>
      <c r="K79" s="29"/>
    </row>
    <row r="80" spans="1:11" ht="14.4" x14ac:dyDescent="0.3">
      <c r="A80" s="114" t="str">
        <f t="shared" si="4"/>
        <v>FRANPRIXFSQS 1H Sup complement du 2h</v>
      </c>
      <c r="B80" s="72" t="s">
        <v>75</v>
      </c>
      <c r="C80" s="2" t="s">
        <v>99</v>
      </c>
      <c r="D80" s="2" t="s">
        <v>129</v>
      </c>
      <c r="E80" s="69">
        <v>100</v>
      </c>
      <c r="F80" s="2" t="s">
        <v>92</v>
      </c>
      <c r="G80" s="1">
        <v>1</v>
      </c>
      <c r="H80" s="125">
        <f>E80*G80</f>
        <v>100</v>
      </c>
      <c r="J80" s="35"/>
      <c r="K80" s="29"/>
    </row>
    <row r="81" spans="1:11" ht="14.4" x14ac:dyDescent="0.3">
      <c r="A81" s="114" t="str">
        <f t="shared" si="4"/>
        <v>FRANPRIXFSQS 15Min sup / concept</v>
      </c>
      <c r="B81" s="72" t="s">
        <v>75</v>
      </c>
      <c r="C81" s="2" t="s">
        <v>99</v>
      </c>
      <c r="D81" s="2" t="s">
        <v>129</v>
      </c>
      <c r="E81" s="69">
        <v>27.5</v>
      </c>
      <c r="F81" s="2" t="s">
        <v>177</v>
      </c>
      <c r="G81" s="1">
        <v>1</v>
      </c>
      <c r="H81" s="125">
        <f>E81*G81</f>
        <v>27.5</v>
      </c>
      <c r="J81" s="35"/>
      <c r="K81" s="29"/>
    </row>
    <row r="82" spans="1:11" ht="14.4" x14ac:dyDescent="0.3">
      <c r="A82" s="114" t="str">
        <f t="shared" si="4"/>
        <v>FRANPRIX15Min visite-conseil concept</v>
      </c>
      <c r="B82" s="73" t="s">
        <v>75</v>
      </c>
      <c r="C82" s="6" t="s">
        <v>172</v>
      </c>
      <c r="D82" s="2" t="s">
        <v>129</v>
      </c>
      <c r="E82" s="74">
        <v>26.25</v>
      </c>
      <c r="F82" s="75" t="s">
        <v>178</v>
      </c>
      <c r="G82" s="76">
        <v>1</v>
      </c>
      <c r="H82" s="123">
        <f t="shared" ref="H82:H87" si="15">G82*E82</f>
        <v>26.25</v>
      </c>
      <c r="J82" s="35"/>
      <c r="K82" s="29"/>
    </row>
    <row r="83" spans="1:11" s="28" customFormat="1" ht="14.4" x14ac:dyDescent="0.3">
      <c r="A83" s="114" t="str">
        <f t="shared" si="4"/>
        <v>FRANPRIX2H visite-conseil</v>
      </c>
      <c r="B83" s="73" t="s">
        <v>75</v>
      </c>
      <c r="C83" s="77" t="s">
        <v>172</v>
      </c>
      <c r="D83" s="2" t="s">
        <v>129</v>
      </c>
      <c r="E83" s="74">
        <v>105</v>
      </c>
      <c r="F83" s="75" t="s">
        <v>76</v>
      </c>
      <c r="G83" s="76">
        <v>2</v>
      </c>
      <c r="H83" s="123">
        <f t="shared" si="15"/>
        <v>210</v>
      </c>
      <c r="J83" s="36"/>
      <c r="K83" s="32"/>
    </row>
    <row r="84" spans="1:11" s="28" customFormat="1" ht="14.4" x14ac:dyDescent="0.3">
      <c r="A84" s="114" t="str">
        <f t="shared" si="4"/>
        <v>FRANPRIX1H visite conseil stand Tradi</v>
      </c>
      <c r="B84" s="78" t="s">
        <v>75</v>
      </c>
      <c r="C84" s="79" t="s">
        <v>172</v>
      </c>
      <c r="D84" s="72" t="s">
        <v>129</v>
      </c>
      <c r="E84" s="74">
        <v>105</v>
      </c>
      <c r="F84" s="75" t="s">
        <v>179</v>
      </c>
      <c r="G84" s="76">
        <v>1</v>
      </c>
      <c r="H84" s="123">
        <f t="shared" si="15"/>
        <v>105</v>
      </c>
      <c r="J84" s="36"/>
      <c r="K84" s="32"/>
    </row>
    <row r="85" spans="1:11" s="28" customFormat="1" ht="14.4" x14ac:dyDescent="0.3">
      <c r="A85" s="114" t="str">
        <f t="shared" si="4"/>
        <v>FRANPRIX2,5H Formation Hygien Qualité</v>
      </c>
      <c r="B85" s="73" t="s">
        <v>75</v>
      </c>
      <c r="C85" s="80" t="s">
        <v>52</v>
      </c>
      <c r="D85" s="2" t="s">
        <v>129</v>
      </c>
      <c r="E85" s="74">
        <v>110</v>
      </c>
      <c r="F85" s="75" t="s">
        <v>180</v>
      </c>
      <c r="G85" s="76">
        <v>2.5</v>
      </c>
      <c r="H85" s="123">
        <f t="shared" si="15"/>
        <v>275</v>
      </c>
      <c r="J85" s="36"/>
      <c r="K85" s="32"/>
    </row>
    <row r="86" spans="1:11" s="28" customFormat="1" ht="14.4" x14ac:dyDescent="0.3">
      <c r="A86" s="115" t="str">
        <f t="shared" si="4"/>
        <v>FRANPRIX1H Audit Qualité Tradi</v>
      </c>
      <c r="B86" s="73" t="s">
        <v>75</v>
      </c>
      <c r="C86" s="2" t="s">
        <v>136</v>
      </c>
      <c r="D86" s="2" t="s">
        <v>129</v>
      </c>
      <c r="E86" s="74">
        <v>105</v>
      </c>
      <c r="F86" s="75" t="s">
        <v>181</v>
      </c>
      <c r="G86" s="76">
        <v>1</v>
      </c>
      <c r="H86" s="123">
        <f t="shared" si="15"/>
        <v>105</v>
      </c>
      <c r="J86" s="36"/>
      <c r="K86" s="32"/>
    </row>
    <row r="87" spans="1:11" ht="14.4" x14ac:dyDescent="0.3">
      <c r="A87" s="116" t="s">
        <v>182</v>
      </c>
      <c r="B87" s="2" t="s">
        <v>183</v>
      </c>
      <c r="C87" s="2" t="s">
        <v>172</v>
      </c>
      <c r="D87" s="2" t="s">
        <v>124</v>
      </c>
      <c r="E87" s="69">
        <v>134</v>
      </c>
      <c r="F87" s="2" t="s">
        <v>184</v>
      </c>
      <c r="G87" s="1">
        <v>5</v>
      </c>
      <c r="H87" s="123">
        <f t="shared" si="15"/>
        <v>670</v>
      </c>
      <c r="J87" s="35"/>
      <c r="K87" s="29"/>
    </row>
    <row r="88" spans="1:11" ht="14.4" x14ac:dyDescent="0.3">
      <c r="A88" s="117" t="str">
        <f t="shared" si="4"/>
        <v>HANA_GROUPAudit fournisseur 1 journée</v>
      </c>
      <c r="B88" s="2" t="s">
        <v>185</v>
      </c>
      <c r="C88" s="2" t="s">
        <v>172</v>
      </c>
      <c r="D88" s="2" t="s">
        <v>186</v>
      </c>
      <c r="E88" s="4">
        <v>127.85714285714286</v>
      </c>
      <c r="F88" s="2" t="s">
        <v>187</v>
      </c>
      <c r="G88" s="1">
        <v>7</v>
      </c>
      <c r="H88" s="125">
        <f t="shared" ref="H88:H122" si="16">G88*E88</f>
        <v>895</v>
      </c>
      <c r="J88" s="35"/>
      <c r="K88" s="29"/>
    </row>
    <row r="89" spans="1:11" ht="14.4" x14ac:dyDescent="0.3">
      <c r="A89" s="117" t="str">
        <f t="shared" si="4"/>
        <v>HANA_GROUPAudit fournisseur 1/2 journée</v>
      </c>
      <c r="B89" s="2" t="s">
        <v>185</v>
      </c>
      <c r="C89" s="2" t="s">
        <v>172</v>
      </c>
      <c r="D89" s="2" t="s">
        <v>186</v>
      </c>
      <c r="E89" s="4">
        <v>135.71428571428572</v>
      </c>
      <c r="F89" s="2" t="s">
        <v>188</v>
      </c>
      <c r="G89" s="1">
        <v>3.5</v>
      </c>
      <c r="H89" s="125">
        <f t="shared" si="16"/>
        <v>475</v>
      </c>
      <c r="J89" s="35"/>
      <c r="K89" s="29"/>
    </row>
    <row r="90" spans="1:11" ht="14.4" x14ac:dyDescent="0.3">
      <c r="A90" s="117" t="str">
        <f t="shared" si="4"/>
        <v>HANA_GROUPFormation 2 journées</v>
      </c>
      <c r="B90" s="2" t="s">
        <v>185</v>
      </c>
      <c r="C90" s="2" t="s">
        <v>52</v>
      </c>
      <c r="D90" s="2" t="s">
        <v>124</v>
      </c>
      <c r="E90" s="4">
        <v>117.67857142857143</v>
      </c>
      <c r="F90" s="2" t="s">
        <v>169</v>
      </c>
      <c r="G90" s="1">
        <v>14</v>
      </c>
      <c r="H90" s="125">
        <f t="shared" si="16"/>
        <v>1647.5</v>
      </c>
      <c r="J90" s="35"/>
      <c r="K90" s="29"/>
    </row>
    <row r="91" spans="1:11" ht="14.4" x14ac:dyDescent="0.3">
      <c r="A91" s="106" t="str">
        <f t="shared" si="4"/>
        <v>INVIVO_BIO&amp;CO1/2 journée 3H conseil</v>
      </c>
      <c r="B91" s="2" t="s">
        <v>189</v>
      </c>
      <c r="C91" s="2" t="s">
        <v>172</v>
      </c>
      <c r="D91" s="2" t="s">
        <v>186</v>
      </c>
      <c r="E91" s="69">
        <v>100</v>
      </c>
      <c r="F91" s="2" t="s">
        <v>80</v>
      </c>
      <c r="G91" s="1">
        <v>3</v>
      </c>
      <c r="H91" s="123">
        <f t="shared" si="16"/>
        <v>300</v>
      </c>
      <c r="J91" s="35"/>
      <c r="K91" s="29"/>
    </row>
    <row r="92" spans="1:11" ht="14.4" x14ac:dyDescent="0.3">
      <c r="A92" s="106" t="str">
        <f>B92&amp;F92</f>
        <v>INVIVO_BIO&amp;CO1/2 journée 2H30 conseil</v>
      </c>
      <c r="B92" s="2" t="s">
        <v>189</v>
      </c>
      <c r="C92" s="2" t="s">
        <v>172</v>
      </c>
      <c r="D92" s="2" t="s">
        <v>186</v>
      </c>
      <c r="E92" s="69">
        <v>100</v>
      </c>
      <c r="F92" s="2" t="s">
        <v>82</v>
      </c>
      <c r="G92" s="1">
        <v>2.5</v>
      </c>
      <c r="H92" s="123">
        <f>G92*E92</f>
        <v>250</v>
      </c>
      <c r="J92" s="35"/>
      <c r="K92" s="29"/>
    </row>
    <row r="93" spans="1:11" ht="14.4" x14ac:dyDescent="0.3">
      <c r="A93" s="107" t="str">
        <f t="shared" si="4"/>
        <v>INVIVO_BIO&amp;COFSQS 3H</v>
      </c>
      <c r="B93" s="2" t="s">
        <v>189</v>
      </c>
      <c r="C93" s="2" t="s">
        <v>99</v>
      </c>
      <c r="D93" s="2" t="s">
        <v>124</v>
      </c>
      <c r="E93" s="69">
        <v>100</v>
      </c>
      <c r="F93" s="2" t="s">
        <v>56</v>
      </c>
      <c r="G93" s="1">
        <v>3</v>
      </c>
      <c r="H93" s="123">
        <f t="shared" si="16"/>
        <v>300</v>
      </c>
      <c r="J93" s="35"/>
      <c r="K93" s="29"/>
    </row>
    <row r="94" spans="1:11" ht="14.4" x14ac:dyDescent="0.3">
      <c r="A94" s="107" t="str">
        <f t="shared" si="4"/>
        <v>INVIVO_BIO&amp;COFSQS 4H</v>
      </c>
      <c r="B94" s="2" t="s">
        <v>189</v>
      </c>
      <c r="C94" s="2" t="s">
        <v>99</v>
      </c>
      <c r="D94" s="2" t="s">
        <v>124</v>
      </c>
      <c r="E94" s="69">
        <v>100</v>
      </c>
      <c r="F94" s="2" t="s">
        <v>90</v>
      </c>
      <c r="G94" s="1">
        <v>4</v>
      </c>
      <c r="H94" s="123">
        <f t="shared" si="16"/>
        <v>400</v>
      </c>
      <c r="J94" s="35"/>
      <c r="K94" s="29"/>
    </row>
    <row r="95" spans="1:11" ht="14.4" x14ac:dyDescent="0.3">
      <c r="A95" s="107" t="str">
        <f>B95&amp;F95</f>
        <v>INVIVO_BIO&amp;COFSQS 1H30</v>
      </c>
      <c r="B95" s="2" t="s">
        <v>189</v>
      </c>
      <c r="C95" s="2" t="s">
        <v>99</v>
      </c>
      <c r="D95" s="2" t="s">
        <v>124</v>
      </c>
      <c r="E95" s="69">
        <v>100</v>
      </c>
      <c r="F95" s="2" t="s">
        <v>55</v>
      </c>
      <c r="G95" s="1">
        <v>1.5</v>
      </c>
      <c r="H95" s="123">
        <f>G95*E95</f>
        <v>150</v>
      </c>
      <c r="J95" s="35"/>
      <c r="K95" s="29"/>
    </row>
    <row r="96" spans="1:11" ht="14.4" x14ac:dyDescent="0.3">
      <c r="A96" s="118" t="str">
        <f>B96&amp;F96</f>
        <v>INVIVO_GAMM VERTFSQS 1H30</v>
      </c>
      <c r="B96" s="2" t="s">
        <v>190</v>
      </c>
      <c r="C96" s="2" t="s">
        <v>99</v>
      </c>
      <c r="D96" s="2" t="s">
        <v>124</v>
      </c>
      <c r="E96" s="69">
        <v>100</v>
      </c>
      <c r="F96" s="2" t="s">
        <v>55</v>
      </c>
      <c r="G96" s="1">
        <v>1.5</v>
      </c>
      <c r="H96" s="123">
        <f>G96*E96</f>
        <v>150</v>
      </c>
      <c r="J96" s="35"/>
      <c r="K96" s="29"/>
    </row>
    <row r="97" spans="1:11" ht="14.4" x14ac:dyDescent="0.3">
      <c r="A97" s="118" t="str">
        <f>B97&amp;F97</f>
        <v>INVIVO_GAMM VERTFSQS 2H</v>
      </c>
      <c r="B97" s="2" t="s">
        <v>190</v>
      </c>
      <c r="C97" s="2" t="s">
        <v>99</v>
      </c>
      <c r="D97" s="2" t="s">
        <v>124</v>
      </c>
      <c r="E97" s="69">
        <v>100</v>
      </c>
      <c r="F97" s="2" t="s">
        <v>57</v>
      </c>
      <c r="G97" s="1">
        <v>2</v>
      </c>
      <c r="H97" s="123">
        <f>G97*E97</f>
        <v>200</v>
      </c>
      <c r="J97" s="35"/>
      <c r="K97" s="29"/>
    </row>
    <row r="98" spans="1:11" ht="14.4" x14ac:dyDescent="0.3">
      <c r="A98" s="118" t="str">
        <f>B98&amp;F98</f>
        <v>INVIVO_GAMM VERTFSQS 3H</v>
      </c>
      <c r="B98" s="2" t="s">
        <v>190</v>
      </c>
      <c r="C98" s="2" t="s">
        <v>99</v>
      </c>
      <c r="D98" s="2" t="s">
        <v>124</v>
      </c>
      <c r="E98" s="69">
        <v>100</v>
      </c>
      <c r="F98" s="2" t="s">
        <v>56</v>
      </c>
      <c r="G98" s="1">
        <v>3</v>
      </c>
      <c r="H98" s="123">
        <f>G98*E98</f>
        <v>300</v>
      </c>
      <c r="J98" s="35"/>
      <c r="K98" s="29"/>
    </row>
    <row r="99" spans="1:11" ht="14.4" x14ac:dyDescent="0.3">
      <c r="A99" s="119" t="str">
        <f t="shared" si="4"/>
        <v>FORMATIONFormation</v>
      </c>
      <c r="B99" s="2" t="s">
        <v>51</v>
      </c>
      <c r="C99" s="2" t="s">
        <v>52</v>
      </c>
      <c r="D99" s="2" t="s">
        <v>186</v>
      </c>
      <c r="E99" s="4"/>
      <c r="F99" s="2" t="s">
        <v>52</v>
      </c>
      <c r="G99" s="1"/>
      <c r="H99" s="125"/>
      <c r="J99" s="35"/>
      <c r="K99" s="29"/>
    </row>
    <row r="100" spans="1:11" ht="14.4" x14ac:dyDescent="0.3">
      <c r="A100" s="117" t="str">
        <f t="shared" si="4"/>
        <v>KELLY_DELIAudit fournisseur 1/2 journée</v>
      </c>
      <c r="B100" s="2" t="s">
        <v>191</v>
      </c>
      <c r="C100" s="2" t="s">
        <v>172</v>
      </c>
      <c r="D100" s="2" t="s">
        <v>186</v>
      </c>
      <c r="E100" s="4">
        <v>127.85714285714286</v>
      </c>
      <c r="F100" s="2" t="s">
        <v>188</v>
      </c>
      <c r="G100" s="1">
        <v>3.5</v>
      </c>
      <c r="H100" s="125">
        <f t="shared" si="16"/>
        <v>447.5</v>
      </c>
      <c r="J100" s="35"/>
      <c r="K100" s="29"/>
    </row>
    <row r="101" spans="1:11" ht="14.4" x14ac:dyDescent="0.3">
      <c r="A101" s="117" t="str">
        <f t="shared" si="4"/>
        <v>KELLY_DELIFormation 2 journées</v>
      </c>
      <c r="B101" s="2" t="s">
        <v>191</v>
      </c>
      <c r="C101" s="2" t="s">
        <v>52</v>
      </c>
      <c r="D101" s="2" t="s">
        <v>124</v>
      </c>
      <c r="E101" s="4">
        <v>126.43</v>
      </c>
      <c r="F101" s="2" t="s">
        <v>169</v>
      </c>
      <c r="G101" s="1">
        <v>14</v>
      </c>
      <c r="H101" s="125">
        <f t="shared" si="16"/>
        <v>1770.02</v>
      </c>
      <c r="J101" s="35"/>
      <c r="K101" s="29"/>
    </row>
    <row r="102" spans="1:11" ht="14.4" x14ac:dyDescent="0.3">
      <c r="A102" s="117" t="str">
        <f t="shared" si="4"/>
        <v>KELLY_DELIVisite-Conseil 4H00 (cusine centrale)</v>
      </c>
      <c r="B102" s="2" t="s">
        <v>191</v>
      </c>
      <c r="C102" s="2" t="s">
        <v>136</v>
      </c>
      <c r="D102" s="2" t="s">
        <v>129</v>
      </c>
      <c r="E102" s="4">
        <v>118.75</v>
      </c>
      <c r="F102" s="2" t="s">
        <v>192</v>
      </c>
      <c r="G102" s="1">
        <v>4</v>
      </c>
      <c r="H102" s="125">
        <f t="shared" si="16"/>
        <v>475</v>
      </c>
      <c r="J102" s="35"/>
      <c r="K102" s="29"/>
    </row>
    <row r="103" spans="1:11" ht="14.4" x14ac:dyDescent="0.3">
      <c r="A103" s="117" t="str">
        <f t="shared" si="4"/>
        <v>KLOOSTERBOER 2021 (5K€)1 journée 7H00 conseil</v>
      </c>
      <c r="B103" s="2" t="s">
        <v>193</v>
      </c>
      <c r="C103" s="2" t="s">
        <v>172</v>
      </c>
      <c r="D103" s="2" t="s">
        <v>186</v>
      </c>
      <c r="E103" s="69">
        <v>131.42857142857142</v>
      </c>
      <c r="F103" s="2" t="s">
        <v>194</v>
      </c>
      <c r="G103" s="1">
        <v>7</v>
      </c>
      <c r="H103" s="123">
        <f t="shared" si="16"/>
        <v>919.99999999999989</v>
      </c>
      <c r="J103" s="35"/>
      <c r="K103" s="29"/>
    </row>
    <row r="104" spans="1:11" ht="14.4" x14ac:dyDescent="0.3">
      <c r="A104" s="117" t="str">
        <f t="shared" ref="A104:A127" si="17">B104&amp;F104</f>
        <v>KLOOSTERBOER 2021 (5K€)1/2 journée 3H30 conseil</v>
      </c>
      <c r="B104" s="2" t="s">
        <v>193</v>
      </c>
      <c r="C104" s="2" t="s">
        <v>172</v>
      </c>
      <c r="D104" s="2" t="s">
        <v>186</v>
      </c>
      <c r="E104" s="69">
        <v>148.57142857142858</v>
      </c>
      <c r="F104" s="2" t="s">
        <v>91</v>
      </c>
      <c r="G104" s="1">
        <v>3.5</v>
      </c>
      <c r="H104" s="123">
        <f t="shared" si="16"/>
        <v>520</v>
      </c>
      <c r="J104" s="35"/>
      <c r="K104" s="29"/>
    </row>
    <row r="105" spans="1:11" ht="14.4" x14ac:dyDescent="0.3">
      <c r="A105" s="117" t="str">
        <f t="shared" si="17"/>
        <v>KLOOSTERBOER 2022 (40K€)1 journée 7H00 conseil</v>
      </c>
      <c r="B105" s="2" t="s">
        <v>195</v>
      </c>
      <c r="C105" s="2" t="s">
        <v>172</v>
      </c>
      <c r="D105" s="2" t="s">
        <v>186</v>
      </c>
      <c r="E105" s="69">
        <v>125</v>
      </c>
      <c r="F105" s="2" t="s">
        <v>194</v>
      </c>
      <c r="G105" s="1">
        <v>7</v>
      </c>
      <c r="H105" s="123">
        <f t="shared" si="16"/>
        <v>875</v>
      </c>
      <c r="J105" s="35"/>
      <c r="K105" s="29"/>
    </row>
    <row r="106" spans="1:11" ht="14.4" x14ac:dyDescent="0.3">
      <c r="A106" s="117" t="str">
        <f t="shared" si="17"/>
        <v>KLOOSTERBOER 2022 (40K€)1/2 journée 3H30 conseil</v>
      </c>
      <c r="B106" s="2" t="s">
        <v>195</v>
      </c>
      <c r="C106" s="2" t="s">
        <v>172</v>
      </c>
      <c r="D106" s="2" t="s">
        <v>186</v>
      </c>
      <c r="E106" s="69">
        <v>141.42857142857142</v>
      </c>
      <c r="F106" s="2" t="s">
        <v>91</v>
      </c>
      <c r="G106" s="1">
        <v>3.5</v>
      </c>
      <c r="H106" s="123">
        <f t="shared" si="16"/>
        <v>494.99999999999994</v>
      </c>
      <c r="J106" s="35"/>
      <c r="K106" s="29"/>
    </row>
    <row r="107" spans="1:11" ht="14.4" x14ac:dyDescent="0.3">
      <c r="A107" s="120" t="str">
        <f t="shared" si="17"/>
        <v>LADY_SUSHIconseil_1H15</v>
      </c>
      <c r="B107" s="2" t="s">
        <v>93</v>
      </c>
      <c r="C107" s="2" t="s">
        <v>172</v>
      </c>
      <c r="D107" s="2" t="s">
        <v>186</v>
      </c>
      <c r="E107" s="4">
        <v>112</v>
      </c>
      <c r="F107" s="2" t="s">
        <v>94</v>
      </c>
      <c r="G107" s="1">
        <v>1</v>
      </c>
      <c r="H107" s="125">
        <f t="shared" si="16"/>
        <v>112</v>
      </c>
      <c r="J107" s="35"/>
      <c r="K107" s="29"/>
    </row>
    <row r="108" spans="1:11" ht="14.4" x14ac:dyDescent="0.3">
      <c r="A108" s="120" t="str">
        <f t="shared" ref="A108" si="18">B108&amp;F108</f>
        <v>LADY_SUSHITest</v>
      </c>
      <c r="B108" s="2" t="s">
        <v>93</v>
      </c>
      <c r="C108" s="2" t="s">
        <v>172</v>
      </c>
      <c r="D108" s="2" t="s">
        <v>186</v>
      </c>
      <c r="E108" s="4"/>
      <c r="F108" s="2" t="s">
        <v>196</v>
      </c>
      <c r="G108" s="1"/>
      <c r="H108" s="125"/>
      <c r="J108" s="35"/>
      <c r="K108" s="29"/>
    </row>
    <row r="109" spans="1:11" ht="14.4" x14ac:dyDescent="0.3">
      <c r="A109" s="117" t="str">
        <f t="shared" si="17"/>
        <v>LEADER_PRICEVisite-conseil 2H00</v>
      </c>
      <c r="B109" s="2" t="s">
        <v>197</v>
      </c>
      <c r="C109" s="2" t="s">
        <v>136</v>
      </c>
      <c r="D109" s="2" t="s">
        <v>129</v>
      </c>
      <c r="E109" s="69">
        <v>97.5</v>
      </c>
      <c r="F109" s="2" t="s">
        <v>198</v>
      </c>
      <c r="G109" s="1">
        <v>2</v>
      </c>
      <c r="H109" s="123">
        <f t="shared" si="16"/>
        <v>195</v>
      </c>
      <c r="J109" s="35"/>
      <c r="K109" s="29"/>
    </row>
    <row r="110" spans="1:11" ht="14.4" x14ac:dyDescent="0.3">
      <c r="A110" s="117" t="str">
        <f t="shared" si="17"/>
        <v>MARCEL_ET_FILS1 journée 7H00 conseil</v>
      </c>
      <c r="B110" s="2" t="s">
        <v>86</v>
      </c>
      <c r="C110" s="2" t="s">
        <v>172</v>
      </c>
      <c r="D110" s="2" t="s">
        <v>186</v>
      </c>
      <c r="E110" s="4">
        <v>134.28571428571428</v>
      </c>
      <c r="F110" s="2" t="s">
        <v>194</v>
      </c>
      <c r="G110" s="1">
        <v>7</v>
      </c>
      <c r="H110" s="125">
        <f t="shared" si="16"/>
        <v>940</v>
      </c>
      <c r="J110" s="35"/>
      <c r="K110" s="29"/>
    </row>
    <row r="111" spans="1:11" ht="14.4" x14ac:dyDescent="0.3">
      <c r="A111" s="117" t="str">
        <f t="shared" si="17"/>
        <v>MARCEL_ET_FILS1/2 journée 3H30 conseil</v>
      </c>
      <c r="B111" s="2" t="s">
        <v>86</v>
      </c>
      <c r="C111" s="2" t="s">
        <v>172</v>
      </c>
      <c r="D111" s="2" t="s">
        <v>186</v>
      </c>
      <c r="E111" s="4">
        <v>145.71428571428572</v>
      </c>
      <c r="F111" s="2" t="s">
        <v>91</v>
      </c>
      <c r="G111" s="1">
        <v>3.5</v>
      </c>
      <c r="H111" s="125">
        <f t="shared" si="16"/>
        <v>510</v>
      </c>
      <c r="J111" s="35"/>
      <c r="K111" s="29"/>
    </row>
    <row r="112" spans="1:11" ht="14.4" x14ac:dyDescent="0.3">
      <c r="A112" s="117" t="str">
        <f t="shared" si="17"/>
        <v>MARCEL_ET_FILSFormation 1 journée</v>
      </c>
      <c r="B112" s="2" t="s">
        <v>86</v>
      </c>
      <c r="C112" s="2" t="s">
        <v>52</v>
      </c>
      <c r="D112" s="2" t="s">
        <v>124</v>
      </c>
      <c r="E112" s="4">
        <v>134.28571428571428</v>
      </c>
      <c r="F112" s="2" t="s">
        <v>199</v>
      </c>
      <c r="G112" s="1">
        <v>7</v>
      </c>
      <c r="H112" s="125">
        <f t="shared" si="16"/>
        <v>940</v>
      </c>
      <c r="J112" s="35"/>
      <c r="K112" s="29"/>
    </row>
    <row r="113" spans="1:11" ht="14.4" x14ac:dyDescent="0.3">
      <c r="A113" s="117" t="str">
        <f t="shared" si="17"/>
        <v>MARCEL_ET_FILSVisite-conseil 2H00</v>
      </c>
      <c r="B113" s="2" t="s">
        <v>86</v>
      </c>
      <c r="C113" s="2" t="s">
        <v>136</v>
      </c>
      <c r="D113" s="2" t="s">
        <v>124</v>
      </c>
      <c r="E113" s="4">
        <v>127.5</v>
      </c>
      <c r="F113" s="2" t="s">
        <v>198</v>
      </c>
      <c r="G113" s="1">
        <v>4</v>
      </c>
      <c r="H113" s="123">
        <f t="shared" si="16"/>
        <v>510</v>
      </c>
      <c r="J113" s="35"/>
      <c r="K113" s="29"/>
    </row>
    <row r="114" spans="1:11" ht="14.4" x14ac:dyDescent="0.3">
      <c r="A114" s="117" t="str">
        <f t="shared" si="17"/>
        <v>MONOPRIX1 journée 7H00 conseil</v>
      </c>
      <c r="B114" s="2" t="s">
        <v>68</v>
      </c>
      <c r="C114" s="2" t="s">
        <v>172</v>
      </c>
      <c r="D114" s="2" t="s">
        <v>186</v>
      </c>
      <c r="E114" s="69">
        <v>117.85714285714286</v>
      </c>
      <c r="F114" s="2" t="s">
        <v>194</v>
      </c>
      <c r="G114" s="1">
        <v>7</v>
      </c>
      <c r="H114" s="123">
        <f t="shared" si="16"/>
        <v>825</v>
      </c>
      <c r="J114" s="35"/>
      <c r="K114" s="29"/>
    </row>
    <row r="115" spans="1:11" ht="14.4" x14ac:dyDescent="0.3">
      <c r="A115" s="121" t="str">
        <f t="shared" si="17"/>
        <v>MONOPRIX2H30 visite-conseil</v>
      </c>
      <c r="B115" s="2" t="s">
        <v>68</v>
      </c>
      <c r="C115" s="2" t="s">
        <v>172</v>
      </c>
      <c r="D115" s="2" t="s">
        <v>186</v>
      </c>
      <c r="E115" s="69">
        <v>94</v>
      </c>
      <c r="F115" s="2" t="s">
        <v>200</v>
      </c>
      <c r="G115" s="1">
        <v>2.5</v>
      </c>
      <c r="H115" s="123">
        <f t="shared" si="16"/>
        <v>235</v>
      </c>
      <c r="J115" s="35"/>
      <c r="K115" s="29"/>
    </row>
    <row r="116" spans="1:11" ht="14.4" x14ac:dyDescent="0.3">
      <c r="A116" s="121" t="str">
        <f t="shared" si="17"/>
        <v>MONOPRIX2H00 visite-conseil</v>
      </c>
      <c r="B116" s="2" t="s">
        <v>68</v>
      </c>
      <c r="C116" s="2" t="s">
        <v>172</v>
      </c>
      <c r="D116" s="2" t="s">
        <v>186</v>
      </c>
      <c r="E116" s="69">
        <v>95</v>
      </c>
      <c r="F116" s="2" t="s">
        <v>201</v>
      </c>
      <c r="G116" s="1">
        <v>2</v>
      </c>
      <c r="H116" s="123">
        <f t="shared" si="16"/>
        <v>190</v>
      </c>
      <c r="J116" s="35"/>
      <c r="K116" s="29"/>
    </row>
    <row r="117" spans="1:11" ht="14.4" x14ac:dyDescent="0.3">
      <c r="A117" s="121" t="str">
        <f t="shared" si="17"/>
        <v>MONOPRIX3H00 visite-Conseil</v>
      </c>
      <c r="B117" s="2" t="s">
        <v>68</v>
      </c>
      <c r="C117" s="2" t="s">
        <v>172</v>
      </c>
      <c r="D117" s="2" t="s">
        <v>186</v>
      </c>
      <c r="E117" s="69">
        <v>90</v>
      </c>
      <c r="F117" s="2" t="s">
        <v>71</v>
      </c>
      <c r="G117" s="1">
        <v>3</v>
      </c>
      <c r="H117" s="123">
        <f t="shared" si="16"/>
        <v>270</v>
      </c>
      <c r="J117" s="35"/>
      <c r="K117" s="29"/>
    </row>
    <row r="118" spans="1:11" ht="14.4" x14ac:dyDescent="0.3">
      <c r="A118" s="121" t="str">
        <f>B118&amp;F118</f>
        <v>MONOPRIX4/5H visite-Conseil</v>
      </c>
      <c r="B118" s="2" t="s">
        <v>68</v>
      </c>
      <c r="C118" s="2" t="s">
        <v>172</v>
      </c>
      <c r="D118" s="2" t="s">
        <v>186</v>
      </c>
      <c r="E118" s="69">
        <v>81</v>
      </c>
      <c r="F118" s="2" t="s">
        <v>69</v>
      </c>
      <c r="G118" s="1">
        <v>5</v>
      </c>
      <c r="H118" s="123">
        <f t="shared" si="16"/>
        <v>405</v>
      </c>
      <c r="J118" s="35"/>
      <c r="K118" s="29"/>
    </row>
    <row r="119" spans="1:11" ht="14.4" x14ac:dyDescent="0.3">
      <c r="A119" s="121" t="str">
        <f>B119&amp;F119</f>
        <v>MONOPRIXFSQS 1 journée</v>
      </c>
      <c r="B119" s="2" t="s">
        <v>68</v>
      </c>
      <c r="C119" s="2" t="s">
        <v>136</v>
      </c>
      <c r="D119" s="2" t="s">
        <v>186</v>
      </c>
      <c r="E119" s="69">
        <v>83.75</v>
      </c>
      <c r="F119" s="2" t="s">
        <v>202</v>
      </c>
      <c r="G119" s="1">
        <v>8</v>
      </c>
      <c r="H119" s="123">
        <f>G119*E119</f>
        <v>670</v>
      </c>
      <c r="J119" s="35"/>
      <c r="K119" s="29"/>
    </row>
    <row r="120" spans="1:11" ht="14.4" x14ac:dyDescent="0.3">
      <c r="A120" s="121" t="str">
        <f>B120&amp;F120</f>
        <v>MONOPRIXFSQS 1/2 journée</v>
      </c>
      <c r="B120" s="2" t="s">
        <v>68</v>
      </c>
      <c r="C120" s="2" t="s">
        <v>136</v>
      </c>
      <c r="D120" s="2" t="s">
        <v>186</v>
      </c>
      <c r="E120" s="69">
        <v>92.5</v>
      </c>
      <c r="F120" s="2" t="s">
        <v>203</v>
      </c>
      <c r="G120" s="1">
        <v>4</v>
      </c>
      <c r="H120" s="123">
        <f>G120*E120</f>
        <v>370</v>
      </c>
      <c r="J120" s="35"/>
      <c r="K120" s="29"/>
    </row>
    <row r="121" spans="1:11" ht="14.4" x14ac:dyDescent="0.3">
      <c r="A121" s="117" t="str">
        <f t="shared" si="17"/>
        <v>SO_GOOD_SUSHIVisite-Conseil 4H00</v>
      </c>
      <c r="B121" s="2" t="s">
        <v>204</v>
      </c>
      <c r="C121" s="2" t="s">
        <v>136</v>
      </c>
      <c r="D121" s="2" t="s">
        <v>129</v>
      </c>
      <c r="E121" s="69">
        <v>118.75</v>
      </c>
      <c r="F121" s="2" t="s">
        <v>155</v>
      </c>
      <c r="G121" s="1">
        <v>4</v>
      </c>
      <c r="H121" s="125">
        <f t="shared" si="16"/>
        <v>475</v>
      </c>
      <c r="J121" s="35"/>
      <c r="K121" s="29"/>
    </row>
    <row r="122" spans="1:11" ht="14.4" x14ac:dyDescent="0.3">
      <c r="A122" s="117" t="str">
        <f t="shared" si="17"/>
        <v>SYSTEME_UFSQS 6H30</v>
      </c>
      <c r="B122" s="2" t="s">
        <v>205</v>
      </c>
      <c r="C122" s="2" t="s">
        <v>99</v>
      </c>
      <c r="D122" s="2" t="s">
        <v>124</v>
      </c>
      <c r="E122" s="69">
        <v>91.538461538461533</v>
      </c>
      <c r="F122" s="2" t="s">
        <v>206</v>
      </c>
      <c r="G122" s="1">
        <v>6.5</v>
      </c>
      <c r="H122" s="123">
        <f t="shared" si="16"/>
        <v>595</v>
      </c>
      <c r="J122" s="35"/>
      <c r="K122" s="29"/>
    </row>
    <row r="123" spans="1:11" ht="14.4" x14ac:dyDescent="0.3">
      <c r="A123" s="122" t="str">
        <f>B123&amp;F123</f>
        <v>SOBIO7h00_FormationManagersPresentiel</v>
      </c>
      <c r="B123" s="6" t="s">
        <v>65</v>
      </c>
      <c r="C123" s="6" t="s">
        <v>52</v>
      </c>
      <c r="D123" s="6" t="s">
        <v>124</v>
      </c>
      <c r="E123" s="81">
        <f>H123/G123</f>
        <v>142.14285714285714</v>
      </c>
      <c r="F123" s="6" t="s">
        <v>66</v>
      </c>
      <c r="G123" s="82">
        <v>7</v>
      </c>
      <c r="H123" s="127">
        <v>995</v>
      </c>
      <c r="J123" s="35"/>
      <c r="K123" s="29"/>
    </row>
    <row r="124" spans="1:11" ht="14.4" x14ac:dyDescent="0.3">
      <c r="A124" s="122" t="str">
        <f t="shared" si="17"/>
        <v>SOBIO7h00_FormationManagersDistanciel</v>
      </c>
      <c r="B124" s="77" t="s">
        <v>65</v>
      </c>
      <c r="C124" s="77" t="s">
        <v>52</v>
      </c>
      <c r="D124" s="77" t="s">
        <v>124</v>
      </c>
      <c r="E124" s="83">
        <f>H124/G124</f>
        <v>127.85714285714286</v>
      </c>
      <c r="F124" s="77" t="s">
        <v>73</v>
      </c>
      <c r="G124" s="84">
        <v>7</v>
      </c>
      <c r="H124" s="128">
        <v>895</v>
      </c>
      <c r="J124" s="35"/>
      <c r="K124" s="29"/>
    </row>
    <row r="125" spans="1:11" ht="15" customHeight="1" x14ac:dyDescent="0.3">
      <c r="A125" s="122" t="str">
        <f t="shared" si="17"/>
        <v>SOBIO7h00_FormationEmployesPresentiel</v>
      </c>
      <c r="B125" s="6" t="s">
        <v>65</v>
      </c>
      <c r="C125" s="6" t="s">
        <v>52</v>
      </c>
      <c r="D125" s="6" t="s">
        <v>124</v>
      </c>
      <c r="F125" s="6" t="s">
        <v>207</v>
      </c>
      <c r="G125" s="1">
        <v>7</v>
      </c>
      <c r="H125" s="129">
        <v>995</v>
      </c>
      <c r="J125" s="35"/>
      <c r="K125" s="29"/>
    </row>
    <row r="126" spans="1:11" ht="15" customHeight="1" x14ac:dyDescent="0.3">
      <c r="A126" s="122" t="str">
        <f t="shared" si="17"/>
        <v>SOBIO7h00_FormationEmployesDistanciel</v>
      </c>
      <c r="B126" s="6" t="s">
        <v>65</v>
      </c>
      <c r="C126" s="6" t="s">
        <v>52</v>
      </c>
      <c r="D126" s="6" t="s">
        <v>124</v>
      </c>
      <c r="F126" s="6" t="s">
        <v>100</v>
      </c>
      <c r="G126" s="1">
        <v>7</v>
      </c>
      <c r="H126" s="129">
        <v>895</v>
      </c>
      <c r="J126" s="35"/>
      <c r="K126" s="29"/>
    </row>
    <row r="127" spans="1:11" ht="15" customHeight="1" x14ac:dyDescent="0.3">
      <c r="A127" s="104" t="str">
        <f t="shared" si="17"/>
        <v>LYCEE_VAUCLUSE_84Audit_1_jour</v>
      </c>
      <c r="B127" s="6" t="s">
        <v>211</v>
      </c>
      <c r="C127" s="2" t="s">
        <v>136</v>
      </c>
      <c r="D127" s="2" t="s">
        <v>124</v>
      </c>
      <c r="E127" s="80"/>
      <c r="F127" s="80" t="s">
        <v>212</v>
      </c>
      <c r="G127" s="23">
        <v>7</v>
      </c>
      <c r="H127" s="130">
        <v>880</v>
      </c>
      <c r="J127" s="35"/>
      <c r="K127" s="29"/>
    </row>
    <row r="128" spans="1:11" ht="15" customHeight="1" x14ac:dyDescent="0.3">
      <c r="A128" s="33"/>
      <c r="J128" s="35"/>
      <c r="K128" s="29"/>
    </row>
    <row r="129" spans="1:11" ht="15" customHeight="1" x14ac:dyDescent="0.3">
      <c r="A129" s="33"/>
      <c r="J129" s="35"/>
      <c r="K129" s="29"/>
    </row>
    <row r="130" spans="1:11" ht="15" customHeight="1" x14ac:dyDescent="0.3">
      <c r="A130" s="33"/>
      <c r="J130" s="35"/>
      <c r="K130" s="29"/>
    </row>
    <row r="131" spans="1:11" ht="15" customHeight="1" x14ac:dyDescent="0.3">
      <c r="A131" s="33"/>
      <c r="J131" s="35"/>
      <c r="K131" s="29"/>
    </row>
    <row r="132" spans="1:11" ht="15" customHeight="1" x14ac:dyDescent="0.3">
      <c r="A132" s="33"/>
      <c r="J132" s="35"/>
      <c r="K132" s="29"/>
    </row>
    <row r="133" spans="1:11" ht="15" customHeight="1" x14ac:dyDescent="0.3">
      <c r="A133" s="33"/>
      <c r="J133" s="35"/>
      <c r="K133" s="29"/>
    </row>
    <row r="134" spans="1:11" ht="15" customHeight="1" x14ac:dyDescent="0.3">
      <c r="A134" s="33"/>
      <c r="J134" s="35"/>
      <c r="K134" s="29"/>
    </row>
    <row r="135" spans="1:11" ht="15" customHeight="1" x14ac:dyDescent="0.3">
      <c r="A135" s="33"/>
      <c r="J135" s="35"/>
      <c r="K135" s="29"/>
    </row>
    <row r="136" spans="1:11" ht="15" customHeight="1" x14ac:dyDescent="0.3">
      <c r="A136" s="33"/>
      <c r="J136" s="35"/>
      <c r="K136" s="29"/>
    </row>
    <row r="137" spans="1:11" ht="15" customHeight="1" x14ac:dyDescent="0.3">
      <c r="A137" s="33"/>
      <c r="J137" s="35"/>
      <c r="K137" s="29"/>
    </row>
    <row r="138" spans="1:11" ht="15" customHeight="1" x14ac:dyDescent="0.3">
      <c r="A138" s="33"/>
      <c r="J138" s="35"/>
      <c r="K138" s="29"/>
    </row>
    <row r="139" spans="1:11" ht="15" customHeight="1" x14ac:dyDescent="0.3">
      <c r="A139" s="33"/>
      <c r="J139" s="35"/>
      <c r="K139" s="29"/>
    </row>
    <row r="140" spans="1:11" ht="15" customHeight="1" x14ac:dyDescent="0.3">
      <c r="A140" s="33"/>
      <c r="J140" s="35"/>
      <c r="K140" s="29"/>
    </row>
    <row r="141" spans="1:11" ht="15" customHeight="1" x14ac:dyDescent="0.3">
      <c r="A141" s="33"/>
      <c r="J141" s="35"/>
      <c r="K141" s="29"/>
    </row>
    <row r="142" spans="1:11" ht="15" customHeight="1" x14ac:dyDescent="0.3">
      <c r="A142" s="33"/>
      <c r="J142" s="35"/>
      <c r="K142" s="29"/>
    </row>
    <row r="143" spans="1:11" ht="15" customHeight="1" x14ac:dyDescent="0.3">
      <c r="A143" s="33"/>
      <c r="J143" s="35"/>
      <c r="K143" s="29"/>
    </row>
    <row r="144" spans="1:11" ht="15" customHeight="1" x14ac:dyDescent="0.3">
      <c r="A144" s="33"/>
      <c r="J144" s="35"/>
      <c r="K144" s="29"/>
    </row>
    <row r="145" spans="1:11" ht="15" customHeight="1" x14ac:dyDescent="0.3">
      <c r="A145" s="33"/>
      <c r="J145" s="35"/>
      <c r="K145" s="29"/>
    </row>
    <row r="146" spans="1:11" ht="15" customHeight="1" x14ac:dyDescent="0.3">
      <c r="A146" s="33"/>
      <c r="J146" s="35"/>
      <c r="K146" s="29"/>
    </row>
    <row r="147" spans="1:11" ht="15" customHeight="1" x14ac:dyDescent="0.3">
      <c r="A147" s="33"/>
      <c r="J147" s="35"/>
      <c r="K147" s="29"/>
    </row>
    <row r="148" spans="1:11" ht="15" customHeight="1" x14ac:dyDescent="0.3">
      <c r="A148" s="33"/>
      <c r="J148" s="35"/>
      <c r="K148" s="29"/>
    </row>
    <row r="149" spans="1:11" ht="15" customHeight="1" x14ac:dyDescent="0.3">
      <c r="A149" s="33"/>
      <c r="J149" s="35"/>
      <c r="K149" s="29"/>
    </row>
    <row r="150" spans="1:11" ht="15" customHeight="1" x14ac:dyDescent="0.3">
      <c r="A150" s="33"/>
      <c r="J150" s="35"/>
      <c r="K150" s="29"/>
    </row>
    <row r="151" spans="1:11" ht="15" customHeight="1" x14ac:dyDescent="0.3">
      <c r="A151" s="33"/>
      <c r="J151" s="35"/>
      <c r="K151" s="29"/>
    </row>
    <row r="152" spans="1:11" ht="15" customHeight="1" x14ac:dyDescent="0.3">
      <c r="A152" s="33"/>
      <c r="J152" s="35"/>
      <c r="K152" s="29"/>
    </row>
    <row r="153" spans="1:11" ht="15" customHeight="1" x14ac:dyDescent="0.3">
      <c r="A153" s="33"/>
      <c r="J153" s="35"/>
      <c r="K153" s="29"/>
    </row>
    <row r="154" spans="1:11" ht="15" customHeight="1" x14ac:dyDescent="0.3">
      <c r="A154" s="33"/>
      <c r="J154" s="35"/>
      <c r="K154" s="29"/>
    </row>
    <row r="155" spans="1:11" ht="15" customHeight="1" x14ac:dyDescent="0.3">
      <c r="A155" s="33"/>
      <c r="J155" s="35"/>
      <c r="K155" s="29"/>
    </row>
    <row r="156" spans="1:11" ht="15" customHeight="1" x14ac:dyDescent="0.3">
      <c r="A156" s="33"/>
      <c r="J156" s="35"/>
      <c r="K156" s="29"/>
    </row>
    <row r="157" spans="1:11" ht="15" customHeight="1" x14ac:dyDescent="0.3">
      <c r="A157" s="33"/>
      <c r="J157" s="35"/>
      <c r="K157" s="29"/>
    </row>
    <row r="158" spans="1:11" ht="15" customHeight="1" x14ac:dyDescent="0.3">
      <c r="A158" s="33"/>
      <c r="J158" s="35"/>
      <c r="K158" s="29"/>
    </row>
    <row r="159" spans="1:11" ht="15" customHeight="1" x14ac:dyDescent="0.3">
      <c r="A159" s="33"/>
      <c r="J159" s="35"/>
      <c r="K159" s="29"/>
    </row>
    <row r="160" spans="1:11" ht="15" customHeight="1" x14ac:dyDescent="0.3">
      <c r="A160" s="33"/>
      <c r="J160" s="35"/>
      <c r="K160" s="29"/>
    </row>
    <row r="161" spans="1:11" ht="15" customHeight="1" x14ac:dyDescent="0.3">
      <c r="A161" s="33"/>
      <c r="J161" s="35"/>
      <c r="K161" s="29"/>
    </row>
    <row r="162" spans="1:11" ht="15" customHeight="1" x14ac:dyDescent="0.3">
      <c r="A162" s="33"/>
      <c r="J162" s="35"/>
      <c r="K162" s="29"/>
    </row>
    <row r="163" spans="1:11" ht="15" customHeight="1" x14ac:dyDescent="0.3">
      <c r="A163" s="33"/>
      <c r="J163" s="35"/>
      <c r="K163" s="29"/>
    </row>
    <row r="164" spans="1:11" ht="15" customHeight="1" x14ac:dyDescent="0.3">
      <c r="A164" s="33"/>
      <c r="J164" s="35"/>
      <c r="K164" s="29"/>
    </row>
    <row r="165" spans="1:11" ht="15" customHeight="1" x14ac:dyDescent="0.3">
      <c r="A165" s="33"/>
      <c r="J165" s="35"/>
      <c r="K165" s="29"/>
    </row>
    <row r="166" spans="1:11" ht="15" customHeight="1" x14ac:dyDescent="0.3">
      <c r="A166" s="33"/>
      <c r="J166" s="35"/>
      <c r="K166" s="29"/>
    </row>
    <row r="167" spans="1:11" ht="15" customHeight="1" x14ac:dyDescent="0.3">
      <c r="A167" s="33"/>
      <c r="J167" s="35"/>
      <c r="K167" s="29"/>
    </row>
    <row r="168" spans="1:11" ht="15" customHeight="1" x14ac:dyDescent="0.3">
      <c r="A168" s="33"/>
      <c r="J168" s="35"/>
      <c r="K168" s="29"/>
    </row>
    <row r="169" spans="1:11" ht="15" customHeight="1" x14ac:dyDescent="0.3">
      <c r="A169" s="33"/>
      <c r="J169" s="35"/>
      <c r="K169" s="29"/>
    </row>
    <row r="170" spans="1:11" ht="15" customHeight="1" x14ac:dyDescent="0.3">
      <c r="A170" s="33"/>
      <c r="J170" s="35"/>
      <c r="K170" s="29"/>
    </row>
    <row r="171" spans="1:11" ht="15" customHeight="1" x14ac:dyDescent="0.3">
      <c r="A171" s="33"/>
      <c r="J171" s="35"/>
      <c r="K171" s="29"/>
    </row>
    <row r="172" spans="1:11" ht="15" customHeight="1" x14ac:dyDescent="0.3">
      <c r="A172" s="33"/>
      <c r="J172" s="35"/>
      <c r="K172" s="29"/>
    </row>
    <row r="173" spans="1:11" ht="15" customHeight="1" x14ac:dyDescent="0.3">
      <c r="A173" s="33"/>
      <c r="J173" s="35"/>
      <c r="K173" s="29"/>
    </row>
    <row r="174" spans="1:11" ht="15" customHeight="1" x14ac:dyDescent="0.3">
      <c r="A174" s="33"/>
      <c r="J174" s="35"/>
      <c r="K174" s="29"/>
    </row>
    <row r="175" spans="1:11" ht="15" customHeight="1" x14ac:dyDescent="0.3">
      <c r="A175" s="33"/>
      <c r="J175" s="35"/>
      <c r="K175" s="29"/>
    </row>
    <row r="176" spans="1:11" ht="15" customHeight="1" x14ac:dyDescent="0.3">
      <c r="A176" s="33"/>
      <c r="J176" s="35"/>
      <c r="K176" s="29"/>
    </row>
    <row r="177" spans="1:11" ht="15" customHeight="1" x14ac:dyDescent="0.3">
      <c r="A177" s="33"/>
      <c r="J177" s="35"/>
      <c r="K177" s="29"/>
    </row>
    <row r="178" spans="1:11" ht="15" customHeight="1" x14ac:dyDescent="0.3">
      <c r="A178" s="33"/>
      <c r="J178" s="35"/>
      <c r="K178" s="29"/>
    </row>
    <row r="179" spans="1:11" ht="15" customHeight="1" x14ac:dyDescent="0.3">
      <c r="A179" s="33"/>
      <c r="J179" s="35"/>
      <c r="K179" s="29"/>
    </row>
    <row r="180" spans="1:11" ht="15" customHeight="1" x14ac:dyDescent="0.3">
      <c r="A180" s="33"/>
      <c r="J180" s="35"/>
      <c r="K180" s="29"/>
    </row>
    <row r="181" spans="1:11" ht="15" customHeight="1" x14ac:dyDescent="0.3">
      <c r="A181" s="33"/>
      <c r="J181" s="35"/>
      <c r="K181" s="29"/>
    </row>
    <row r="182" spans="1:11" ht="15" customHeight="1" x14ac:dyDescent="0.3">
      <c r="A182" s="33"/>
      <c r="J182" s="35"/>
      <c r="K182" s="29"/>
    </row>
    <row r="183" spans="1:11" ht="15" customHeight="1" x14ac:dyDescent="0.3">
      <c r="A183" s="33"/>
      <c r="J183" s="35"/>
      <c r="K183" s="29"/>
    </row>
    <row r="184" spans="1:11" ht="15" customHeight="1" thickBot="1" x14ac:dyDescent="0.35">
      <c r="A184" s="37"/>
      <c r="B184" s="38"/>
      <c r="C184" s="38"/>
      <c r="D184" s="38"/>
      <c r="E184" s="38"/>
      <c r="F184" s="38"/>
      <c r="G184" s="38"/>
      <c r="H184" s="38"/>
      <c r="I184" s="39"/>
      <c r="J184" s="40"/>
      <c r="K184" s="29"/>
    </row>
  </sheetData>
  <sortState xmlns:xlrd2="http://schemas.microsoft.com/office/spreadsheetml/2017/richdata2" ref="B2:I122">
    <sortCondition ref="I1:I122"/>
  </sortState>
  <phoneticPr fontId="4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643D4A-33A5-47F0-84BB-97352DB0D817}">
          <x14:formula1>
            <xm:f>'Ref enseigne'!$B$3:$B$55</xm:f>
          </x14:formula1>
          <xm:sqref>B128:B462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0A75-904B-4473-819B-27F4C0421C77}">
  <sheetPr>
    <tabColor theme="1" tint="0.499984740745262"/>
  </sheetPr>
  <dimension ref="B2:B26"/>
  <sheetViews>
    <sheetView workbookViewId="0">
      <selection activeCell="B13" sqref="B13"/>
    </sheetView>
  </sheetViews>
  <sheetFormatPr baseColWidth="10" defaultColWidth="11.44140625" defaultRowHeight="14.4" x14ac:dyDescent="0.3"/>
  <cols>
    <col min="2" max="2" width="29.88671875" customWidth="1"/>
  </cols>
  <sheetData>
    <row r="2" spans="2:2" x14ac:dyDescent="0.3">
      <c r="B2" s="8" t="s">
        <v>208</v>
      </c>
    </row>
    <row r="3" spans="2:2" x14ac:dyDescent="0.3">
      <c r="B3" s="7" t="s">
        <v>123</v>
      </c>
    </row>
    <row r="4" spans="2:2" x14ac:dyDescent="0.3">
      <c r="B4" s="7" t="s">
        <v>64</v>
      </c>
    </row>
    <row r="5" spans="2:2" x14ac:dyDescent="0.3">
      <c r="B5" s="7" t="s">
        <v>151</v>
      </c>
    </row>
    <row r="6" spans="2:2" x14ac:dyDescent="0.3">
      <c r="B6" s="7" t="s">
        <v>156</v>
      </c>
    </row>
    <row r="7" spans="2:2" x14ac:dyDescent="0.3">
      <c r="B7" s="7" t="s">
        <v>47</v>
      </c>
    </row>
    <row r="8" spans="2:2" x14ac:dyDescent="0.3">
      <c r="B8" s="7" t="s">
        <v>77</v>
      </c>
    </row>
    <row r="9" spans="2:2" x14ac:dyDescent="0.3">
      <c r="B9" s="7" t="s">
        <v>168</v>
      </c>
    </row>
    <row r="10" spans="2:2" x14ac:dyDescent="0.3">
      <c r="B10" s="7" t="s">
        <v>59</v>
      </c>
    </row>
    <row r="11" spans="2:2" x14ac:dyDescent="0.3">
      <c r="B11" s="7" t="s">
        <v>171</v>
      </c>
    </row>
    <row r="12" spans="2:2" x14ac:dyDescent="0.3">
      <c r="B12" s="7" t="s">
        <v>51</v>
      </c>
    </row>
    <row r="13" spans="2:2" x14ac:dyDescent="0.3">
      <c r="B13" s="7" t="s">
        <v>75</v>
      </c>
    </row>
    <row r="14" spans="2:2" x14ac:dyDescent="0.3">
      <c r="B14" s="7" t="s">
        <v>185</v>
      </c>
    </row>
    <row r="15" spans="2:2" x14ac:dyDescent="0.3">
      <c r="B15" s="7" t="s">
        <v>72</v>
      </c>
    </row>
    <row r="16" spans="2:2" x14ac:dyDescent="0.3">
      <c r="B16" s="7" t="s">
        <v>54</v>
      </c>
    </row>
    <row r="17" spans="2:2" x14ac:dyDescent="0.3">
      <c r="B17" s="7" t="s">
        <v>209</v>
      </c>
    </row>
    <row r="18" spans="2:2" x14ac:dyDescent="0.3">
      <c r="B18" s="7" t="s">
        <v>93</v>
      </c>
    </row>
    <row r="19" spans="2:2" x14ac:dyDescent="0.3">
      <c r="B19" s="7" t="s">
        <v>197</v>
      </c>
    </row>
    <row r="20" spans="2:2" x14ac:dyDescent="0.3">
      <c r="B20" s="7" t="s">
        <v>211</v>
      </c>
    </row>
    <row r="21" spans="2:2" x14ac:dyDescent="0.3">
      <c r="B21" s="7" t="s">
        <v>86</v>
      </c>
    </row>
    <row r="22" spans="2:2" x14ac:dyDescent="0.3">
      <c r="B22" s="7" t="s">
        <v>68</v>
      </c>
    </row>
    <row r="23" spans="2:2" x14ac:dyDescent="0.3">
      <c r="B23" s="7" t="s">
        <v>49</v>
      </c>
    </row>
    <row r="24" spans="2:2" x14ac:dyDescent="0.3">
      <c r="B24" s="7" t="s">
        <v>204</v>
      </c>
    </row>
    <row r="25" spans="2:2" x14ac:dyDescent="0.3">
      <c r="B25" s="7" t="s">
        <v>65</v>
      </c>
    </row>
    <row r="26" spans="2:2" x14ac:dyDescent="0.3">
      <c r="B26" s="7" t="s">
        <v>210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b781002-7d0e-4f75-8507-f4ae11884a4e" xsi:nil="true"/>
    <lcf76f155ced4ddcb4097134ff3c332f xmlns="eb13f766-f7b1-44eb-8a92-83f55cd9994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EC86F5F9C7DE419446D6739C425D0B" ma:contentTypeVersion="14" ma:contentTypeDescription="Crée un document." ma:contentTypeScope="" ma:versionID="07dfe278bbeb2cf2b247116f77b81aa3">
  <xsd:schema xmlns:xsd="http://www.w3.org/2001/XMLSchema" xmlns:xs="http://www.w3.org/2001/XMLSchema" xmlns:p="http://schemas.microsoft.com/office/2006/metadata/properties" xmlns:ns2="eb13f766-f7b1-44eb-8a92-83f55cd99942" xmlns:ns3="0b781002-7d0e-4f75-8507-f4ae11884a4e" targetNamespace="http://schemas.microsoft.com/office/2006/metadata/properties" ma:root="true" ma:fieldsID="7055dd447e2f5049d6a74e012625184e" ns2:_="" ns3:_="">
    <xsd:import namespace="eb13f766-f7b1-44eb-8a92-83f55cd99942"/>
    <xsd:import namespace="0b781002-7d0e-4f75-8507-f4ae11884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13f766-f7b1-44eb-8a92-83f55cd999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f70808ab-0cc6-4978-9343-b32d266d4e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781002-7d0e-4f75-8507-f4ae11884a4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2e2f3ee-115c-47dd-b7b4-5077198e0340}" ma:internalName="TaxCatchAll" ma:showField="CatchAllData" ma:web="0b781002-7d0e-4f75-8507-f4ae11884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8228F7-4050-44DB-8EED-2002B5F5A57E}">
  <ds:schemaRefs>
    <ds:schemaRef ds:uri="http://schemas.microsoft.com/office/2006/metadata/properties"/>
    <ds:schemaRef ds:uri="http://schemas.microsoft.com/office/infopath/2007/PartnerControls"/>
    <ds:schemaRef ds:uri="0b781002-7d0e-4f75-8507-f4ae11884a4e"/>
    <ds:schemaRef ds:uri="eb13f766-f7b1-44eb-8a92-83f55cd99942"/>
  </ds:schemaRefs>
</ds:datastoreItem>
</file>

<file path=customXml/itemProps2.xml><?xml version="1.0" encoding="utf-8"?>
<ds:datastoreItem xmlns:ds="http://schemas.openxmlformats.org/officeDocument/2006/customXml" ds:itemID="{97769595-A7C6-4AAF-B88B-A8D714943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13f766-f7b1-44eb-8a92-83f55cd99942"/>
    <ds:schemaRef ds:uri="0b781002-7d0e-4f75-8507-f4ae11884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B2D85E-05E0-4402-BA44-E7946C0D10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CA </vt:lpstr>
      <vt:lpstr>Marion</vt:lpstr>
      <vt:lpstr>Data</vt:lpstr>
      <vt:lpstr>Ref enseigne</vt:lpstr>
      <vt:lpstr>Aqualeha</vt:lpstr>
      <vt:lpstr>Auchan</vt:lpstr>
      <vt:lpstr>Biocoop</vt:lpstr>
      <vt:lpstr>Butard_enescot</vt:lpstr>
      <vt:lpstr>Carrefour</vt:lpstr>
      <vt:lpstr>Casino</vt:lpstr>
      <vt:lpstr>CCAS</vt:lpstr>
      <vt:lpstr>Charline</vt:lpstr>
      <vt:lpstr>Divers</vt:lpstr>
      <vt:lpstr>Divinitalia</vt:lpstr>
      <vt:lpstr>FORMATION</vt:lpstr>
      <vt:lpstr>Franprix</vt:lpstr>
      <vt:lpstr>Hana_Group</vt:lpstr>
      <vt:lpstr>INVIVO_BIO_CO</vt:lpstr>
      <vt:lpstr>INVIVO_GAMM_VERT</vt:lpstr>
      <vt:lpstr>Marion!L_enseignes</vt:lpstr>
      <vt:lpstr>L_enseignes</vt:lpstr>
      <vt:lpstr>LADY_SUSHI</vt:lpstr>
      <vt:lpstr>Leader_price</vt:lpstr>
      <vt:lpstr>Marcel_et_fils</vt:lpstr>
      <vt:lpstr>Monoprix</vt:lpstr>
      <vt:lpstr>PHYTO</vt:lpstr>
      <vt:lpstr>So_good_sushi</vt:lpstr>
      <vt:lpstr>SOBIO</vt:lpstr>
      <vt:lpstr>System_U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Samuel Lamache</dc:creator>
  <cp:keywords/>
  <dc:description/>
  <cp:lastModifiedBy>Damaste .</cp:lastModifiedBy>
  <cp:revision/>
  <dcterms:created xsi:type="dcterms:W3CDTF">2022-06-22T16:08:41Z</dcterms:created>
  <dcterms:modified xsi:type="dcterms:W3CDTF">2024-11-20T17:40:45Z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0x01010010EC86F5F9C7DE419446D6739C425D0B</vt:lpwstr>
  </property>
  <property fmtid="{D5CDD505-2E9C-101B-9397-08002B2CF9AE}" pid="3" name="MediaServiceImageTags">
    <vt:lpwstr/>
  </property>
</Properties>
</file>