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A89649F3-6B59-454D-A52B-DEB6FE238A4E}" xr6:coauthVersionLast="47" xr6:coauthVersionMax="47" xr10:uidLastSave="{00000000-0000-0000-0000-000000000000}"/>
  <bookViews>
    <workbookView xWindow="-108" yWindow="-108" windowWidth="23256" windowHeight="12576" xr2:uid="{86D74A73-89C6-44AC-81BE-66BAF99F0535}"/>
  </bookViews>
  <sheets>
    <sheet name="Feuil1" sheetId="1" r:id="rId1"/>
    <sheet name="Paramètres" sheetId="2" r:id="rId2"/>
  </sheets>
  <definedNames>
    <definedName name="DatePaques">Paramètres!$E$5</definedName>
    <definedName name="Feries">t_Feries[Dates]</definedName>
    <definedName name="l_Absences">t_Absence[Absence]</definedName>
    <definedName name="l_Personnel">t_Personnel[Personnel]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E2" i="2" l="1"/>
  <c r="E16" i="2" s="1"/>
  <c r="E5" i="2" l="1"/>
  <c r="E7" i="2"/>
  <c r="E13" i="2"/>
  <c r="E14" i="2"/>
  <c r="E8" i="2"/>
  <c r="E15" i="2"/>
  <c r="E4" i="2"/>
  <c r="E12" i="2"/>
  <c r="E6" i="2" l="1"/>
  <c r="E11" i="2"/>
  <c r="E10" i="2"/>
  <c r="E9" i="2"/>
  <c r="F3" i="1" l="1"/>
  <c r="F4" i="1"/>
</calcChain>
</file>

<file path=xl/sharedStrings.xml><?xml version="1.0" encoding="utf-8"?>
<sst xmlns="http://schemas.openxmlformats.org/spreadsheetml/2006/main" count="48" uniqueCount="44">
  <si>
    <t>Salarié</t>
  </si>
  <si>
    <t>Nature de l'absence</t>
  </si>
  <si>
    <t>Date début</t>
  </si>
  <si>
    <t>Date fin</t>
  </si>
  <si>
    <t>Maladie</t>
  </si>
  <si>
    <t>https://forum.excel-pratique.com/excel/calendrier-des-absences-195631</t>
  </si>
  <si>
    <t>Absence</t>
  </si>
  <si>
    <t>Personnel</t>
  </si>
  <si>
    <t>AFRITE Barack</t>
  </si>
  <si>
    <t>ALAMATERNITE Inès</t>
  </si>
  <si>
    <t>BERMAN Aldo</t>
  </si>
  <si>
    <t>CELERT Jacques</t>
  </si>
  <si>
    <t>CONNERIE Arétha</t>
  </si>
  <si>
    <t>COUVERT Armelle</t>
  </si>
  <si>
    <t>DANSLEMUR Alphonse</t>
  </si>
  <si>
    <t>DOR Louis</t>
  </si>
  <si>
    <t>DYOSSI Daisy</t>
  </si>
  <si>
    <t>FER Lucie</t>
  </si>
  <si>
    <t>GATOR Ali</t>
  </si>
  <si>
    <t>GINA Laurent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</si>
  <si>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</si>
  <si>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</si>
  <si>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</si>
  <si>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</si>
  <si>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</si>
  <si>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</si>
  <si>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</si>
  <si>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</si>
  <si>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</si>
  <si>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</si>
  <si>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</si>
  <si>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</si>
  <si>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</si>
  <si>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</si>
  <si>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</si>
  <si>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</si>
  <si>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Accident du travail</t>
  </si>
  <si>
    <t>Congés maternité</t>
  </si>
  <si>
    <t>Congés paternité</t>
  </si>
  <si>
    <t>Congés payés</t>
  </si>
  <si>
    <t>Événement familial</t>
  </si>
  <si>
    <t>Formation-Stage</t>
  </si>
  <si>
    <t>Récupération</t>
  </si>
  <si>
    <t>Nb jour à déduire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</si>
</sst>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1"/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3" xfId="0" applyBorder="1" applyAlignment="1">
      <alignment horizontal="right" indent="1"/>
    </xf>
    <xf numFmtId="0" fontId="0" fillId="0" borderId="2" xfId="0" applyBorder="1" applyAlignment="1">
      <alignment horizontal="left" indent="1"/>
    </xf>
    <xf numFmtId="0" fontId="0" fillId="0" borderId="1" xfId="0" applyBorder="1" applyAlignment="1">
      <alignment horizontal="left" indent="1"/>
    </xf>
    <xf numFmtId="0" fontId="0" fillId="0" borderId="3" xfId="0" applyNumberFormat="1" applyBorder="1" applyAlignment="1">
      <alignment horizontal="right" indent="1"/>
    </xf>
    <xf numFmtId="0" fontId="0" fillId="0" borderId="7" xfId="0" applyBorder="1" applyAlignment="1">
      <alignment horizontal="left" indent="1"/>
    </xf>
    <xf numFmtId="0" fontId="0" fillId="0" borderId="9" xfId="0" applyNumberFormat="1" applyBorder="1" applyAlignment="1">
      <alignment horizontal="right" indent="1"/>
    </xf>
    <xf numFmtId="0" fontId="0" fillId="0" borderId="8" xfId="0" applyBorder="1" applyAlignment="1">
      <alignment horizontal="left" indent="1"/>
    </xf>
    <xf numFmtId="0" fontId="0" fillId="0" borderId="0" xfId="0" applyAlignment="1">
      <alignment horizontal="left" indent="1"/>
    </xf>
    <xf numFmtId="0" fontId="1" fillId="0" borderId="0" xfId="0" applyFont="1" applyAlignment="1">
      <alignment horizontal="left" inden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17"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right" vertical="bottom" textRotation="0" wrapText="0" relative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relative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relative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A2D76DD-3D96-40C9-8450-EAC737563445}" name="t_Absences" displayName="t_Absences" ref="B2:F21" totalsRowShown="0" headerRowDxfId="8" headerRowBorderDxfId="15" tableBorderDxfId="16" totalsRowBorderDxfId="14">
  <autoFilter ref="B2:F21" xr:uid="{7A2D76DD-3D96-40C9-8450-EAC73756344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AEA1B498-D831-470E-94B3-073B3F0B096D}" name="Salarié" dataDxfId="13"/>
    <tableColumn id="2" xr3:uid="{0F7D3F0B-6DD0-497A-BDEE-CCB8ED280C0D}" name="Nature de l'absence" dataDxfId="12"/>
    <tableColumn id="3" xr3:uid="{203F469C-4BB1-460C-8478-A7A118E557D9}" name="Date début" dataDxfId="11"/>
    <tableColumn id="4" xr3:uid="{B96C7B1F-6095-4162-97C1-9C62F3DE98BA}" name="Date fin" dataDxfId="10"/>
    <tableColumn id="5" xr3:uid="{F6933ABA-EE7E-4D3D-8A22-F1309CCD1514}" name="Nb jour à déduire" dataDxfId="9">
      <calculatedColumnFormula>IF(AND(D3&gt;0,E3&lt;&gt;""),NETWORKDAYS.INTL(D3,E3,1,Feries),"")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06B162-781F-49EE-82C9-E6A9F57DE04D}" name="t_Personnel" displayName="t_Personnel" ref="B3:B15" totalsRowShown="0" headerRowDxfId="6" dataDxfId="5">
  <autoFilter ref="B3:B15" xr:uid="{FE06B162-781F-49EE-82C9-E6A9F57DE04D}">
    <filterColumn colId="0" hiddenButton="1"/>
  </autoFilter>
  <tableColumns count="1">
    <tableColumn id="1" xr3:uid="{DBD5CB8D-2523-48B9-BF3B-092E6011FDFC}" name="Personnel" dataDxfId="7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28AFF7-44B2-4135-B139-EE4D2AF97804}" name="t_Feries" displayName="t_Feries" ref="D3:E16" totalsRowShown="0">
  <autoFilter ref="D3:E16" xr:uid="{0828AFF7-44B2-4135-B139-EE4D2AF97804}">
    <filterColumn colId="0" hiddenButton="1"/>
    <filterColumn colId="1" hiddenButton="1"/>
  </autoFilter>
  <tableColumns count="2">
    <tableColumn id="1" xr3:uid="{25DE7FFF-BFA3-4C4D-B11B-47F1B86F7B71}" name="Jour férié" dataDxfId="4"/>
    <tableColumn id="3" xr3:uid="{5D99CF79-AB23-4A18-AF20-2E5C66188F49}" name="Dates" dataDxfId="3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41CAD35-2BA6-4D6E-9F20-147C975D1E3F}" name="t_Absence" displayName="t_Absence" ref="G3:G11" totalsRowShown="0" headerRowDxfId="1" dataDxfId="0">
  <autoFilter ref="G3:G11" xr:uid="{441CAD35-2BA6-4D6E-9F20-147C975D1E3F}">
    <filterColumn colId="0" hiddenButton="1"/>
  </autoFilter>
  <tableColumns count="1">
    <tableColumn id="1" xr3:uid="{79D9A2F9-156F-4974-BC01-57B251AFD80A}" name="Absenc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calendrier-des-absences-195631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6A820-41CF-4017-A5D0-56DFC2B3A9AE}">
  <sheetPr codeName="Feuil1"/>
  <dimension ref="B2:H21"/>
  <sheetViews>
    <sheetView showGridLines="0" tabSelected="1" workbookViewId="0">
      <selection activeCell="G6" sqref="G6"/>
    </sheetView>
  </sheetViews>
  <sheetFormatPr baseColWidth="10" defaultRowHeight="14.4" x14ac:dyDescent="0.3"/>
  <cols>
    <col min="1" max="1" width="3.77734375" customWidth="1"/>
    <col min="2" max="2" width="20.77734375" customWidth="1"/>
    <col min="3" max="3" width="19.33203125" customWidth="1"/>
    <col min="4" max="4" width="12" customWidth="1"/>
    <col min="6" max="6" width="8.33203125" bestFit="1" customWidth="1"/>
  </cols>
  <sheetData>
    <row r="2" spans="2:8" ht="28.8" x14ac:dyDescent="0.3">
      <c r="B2" s="5" t="s">
        <v>0</v>
      </c>
      <c r="C2" s="6" t="s">
        <v>1</v>
      </c>
      <c r="D2" s="6" t="s">
        <v>2</v>
      </c>
      <c r="E2" s="6" t="s">
        <v>3</v>
      </c>
      <c r="F2" s="7" t="s">
        <v>43</v>
      </c>
    </row>
    <row r="3" spans="2:8" x14ac:dyDescent="0.3">
      <c r="B3" s="9" t="s">
        <v>8</v>
      </c>
      <c r="C3" s="10" t="s">
        <v>4</v>
      </c>
      <c r="D3" s="2">
        <v>45536</v>
      </c>
      <c r="E3" s="2">
        <v>45547</v>
      </c>
      <c r="F3" s="8">
        <f ca="1">IF(AND(D3&gt;0,E3&lt;&gt;""),NETWORKDAYS.INTL(D3,E3,1,Feries),"")</f>
        <v>9</v>
      </c>
      <c r="H3" s="1" t="s">
        <v>5</v>
      </c>
    </row>
    <row r="4" spans="2:8" x14ac:dyDescent="0.3">
      <c r="B4" s="9" t="s">
        <v>8</v>
      </c>
      <c r="C4" s="10" t="s">
        <v>41</v>
      </c>
      <c r="D4" s="2">
        <v>45555</v>
      </c>
      <c r="E4" s="2">
        <v>45555</v>
      </c>
      <c r="F4" s="8">
        <f ca="1">IF(AND(D4&gt;0,E4&lt;&gt;""),NETWORKDAYS.INTL(D4,E4,1,Feries),"")</f>
        <v>1</v>
      </c>
    </row>
    <row r="5" spans="2:8" x14ac:dyDescent="0.3">
      <c r="B5" s="9"/>
      <c r="C5" s="10"/>
      <c r="D5" s="3"/>
      <c r="E5" s="3"/>
      <c r="F5" s="11" t="str">
        <f>IF(AND(D5&gt;0,E5&lt;&gt;""),NETWORKDAYS.INTL(D5,E5,1,Feries),"")</f>
        <v/>
      </c>
    </row>
    <row r="6" spans="2:8" x14ac:dyDescent="0.3">
      <c r="B6" s="9"/>
      <c r="C6" s="10"/>
      <c r="D6" s="3"/>
      <c r="E6" s="3"/>
      <c r="F6" s="11" t="str">
        <f>IF(AND(D6&gt;0,E6&lt;&gt;""),NETWORKDAYS.INTL(D6,E6,1,Feries),"")</f>
        <v/>
      </c>
    </row>
    <row r="7" spans="2:8" x14ac:dyDescent="0.3">
      <c r="B7" s="9"/>
      <c r="C7" s="10"/>
      <c r="D7" s="3"/>
      <c r="E7" s="3"/>
      <c r="F7" s="11" t="str">
        <f>IF(AND(D7&gt;0,E7&lt;&gt;""),NETWORKDAYS.INTL(D7,E7,1,Feries),"")</f>
        <v/>
      </c>
    </row>
    <row r="8" spans="2:8" x14ac:dyDescent="0.3">
      <c r="B8" s="9"/>
      <c r="C8" s="10"/>
      <c r="D8" s="3"/>
      <c r="E8" s="3"/>
      <c r="F8" s="11" t="str">
        <f>IF(AND(D8&gt;0,E8&lt;&gt;""),NETWORKDAYS.INTL(D8,E8,1,Feries),"")</f>
        <v/>
      </c>
    </row>
    <row r="9" spans="2:8" x14ac:dyDescent="0.3">
      <c r="B9" s="9"/>
      <c r="C9" s="10"/>
      <c r="D9" s="3"/>
      <c r="E9" s="3"/>
      <c r="F9" s="11" t="str">
        <f>IF(AND(D9&gt;0,E9&lt;&gt;""),NETWORKDAYS.INTL(D9,E9,1,Feries),"")</f>
        <v/>
      </c>
    </row>
    <row r="10" spans="2:8" x14ac:dyDescent="0.3">
      <c r="B10" s="9"/>
      <c r="C10" s="10"/>
      <c r="D10" s="3"/>
      <c r="E10" s="3"/>
      <c r="F10" s="11" t="str">
        <f>IF(AND(D10&gt;0,E10&lt;&gt;""),NETWORKDAYS.INTL(D10,E10,1,Feries),"")</f>
        <v/>
      </c>
    </row>
    <row r="11" spans="2:8" x14ac:dyDescent="0.3">
      <c r="B11" s="9"/>
      <c r="C11" s="10"/>
      <c r="D11" s="3"/>
      <c r="E11" s="3"/>
      <c r="F11" s="11" t="str">
        <f>IF(AND(D11&gt;0,E11&lt;&gt;""),NETWORKDAYS.INTL(D11,E11,1,Feries),"")</f>
        <v/>
      </c>
    </row>
    <row r="12" spans="2:8" x14ac:dyDescent="0.3">
      <c r="B12" s="9"/>
      <c r="C12" s="10"/>
      <c r="D12" s="3"/>
      <c r="E12" s="3"/>
      <c r="F12" s="11" t="str">
        <f>IF(AND(D12&gt;0,E12&lt;&gt;""),NETWORKDAYS.INTL(D12,E12,1,Feries),"")</f>
        <v/>
      </c>
    </row>
    <row r="13" spans="2:8" x14ac:dyDescent="0.3">
      <c r="B13" s="9"/>
      <c r="C13" s="10"/>
      <c r="D13" s="3"/>
      <c r="E13" s="3"/>
      <c r="F13" s="11" t="str">
        <f>IF(AND(D13&gt;0,E13&lt;&gt;""),NETWORKDAYS.INTL(D13,E13,1,Feries),"")</f>
        <v/>
      </c>
    </row>
    <row r="14" spans="2:8" x14ac:dyDescent="0.3">
      <c r="B14" s="9"/>
      <c r="C14" s="10"/>
      <c r="D14" s="3"/>
      <c r="E14" s="3"/>
      <c r="F14" s="11" t="str">
        <f>IF(AND(D14&gt;0,E14&lt;&gt;""),NETWORKDAYS.INTL(D14,E14,1,Feries),"")</f>
        <v/>
      </c>
    </row>
    <row r="15" spans="2:8" x14ac:dyDescent="0.3">
      <c r="B15" s="9"/>
      <c r="C15" s="10"/>
      <c r="D15" s="3"/>
      <c r="E15" s="3"/>
      <c r="F15" s="11" t="str">
        <f>IF(AND(D15&gt;0,E15&lt;&gt;""),NETWORKDAYS.INTL(D15,E15,1,Feries),"")</f>
        <v/>
      </c>
    </row>
    <row r="16" spans="2:8" x14ac:dyDescent="0.3">
      <c r="B16" s="9"/>
      <c r="C16" s="10"/>
      <c r="D16" s="3"/>
      <c r="E16" s="3"/>
      <c r="F16" s="11" t="str">
        <f>IF(AND(D16&gt;0,E16&lt;&gt;""),NETWORKDAYS.INTL(D16,E16,1,Feries),"")</f>
        <v/>
      </c>
    </row>
    <row r="17" spans="2:6" x14ac:dyDescent="0.3">
      <c r="B17" s="9"/>
      <c r="C17" s="10"/>
      <c r="D17" s="3"/>
      <c r="E17" s="3"/>
      <c r="F17" s="11" t="str">
        <f>IF(AND(D17&gt;0,E17&lt;&gt;""),NETWORKDAYS.INTL(D17,E17,1,Feries),"")</f>
        <v/>
      </c>
    </row>
    <row r="18" spans="2:6" x14ac:dyDescent="0.3">
      <c r="B18" s="9"/>
      <c r="C18" s="10"/>
      <c r="D18" s="3"/>
      <c r="E18" s="3"/>
      <c r="F18" s="11" t="str">
        <f>IF(AND(D18&gt;0,E18&lt;&gt;""),NETWORKDAYS.INTL(D18,E18,1,Feries),"")</f>
        <v/>
      </c>
    </row>
    <row r="19" spans="2:6" x14ac:dyDescent="0.3">
      <c r="B19" s="9"/>
      <c r="C19" s="10"/>
      <c r="D19" s="3"/>
      <c r="E19" s="3"/>
      <c r="F19" s="11" t="str">
        <f>IF(AND(D19&gt;0,E19&lt;&gt;""),NETWORKDAYS.INTL(D19,E19,1,Feries),"")</f>
        <v/>
      </c>
    </row>
    <row r="20" spans="2:6" x14ac:dyDescent="0.3">
      <c r="B20" s="9"/>
      <c r="C20" s="10"/>
      <c r="D20" s="3"/>
      <c r="E20" s="3"/>
      <c r="F20" s="11" t="str">
        <f>IF(AND(D20&gt;0,E20&lt;&gt;""),NETWORKDAYS.INTL(D20,E20,1,Feries),"")</f>
        <v/>
      </c>
    </row>
    <row r="21" spans="2:6" x14ac:dyDescent="0.3">
      <c r="B21" s="12"/>
      <c r="C21" s="14"/>
      <c r="D21" s="4"/>
      <c r="E21" s="4"/>
      <c r="F21" s="13" t="str">
        <f>IF(AND(D21&gt;0,E21&lt;&gt;""),NETWORKDAYS.INTL(D21,E21,1,Feries),"")</f>
        <v/>
      </c>
    </row>
  </sheetData>
  <dataValidations count="1">
    <dataValidation type="list" allowBlank="1" showInputMessage="1" showErrorMessage="1" sqref="C3:C21" xr:uid="{6C15104B-5839-4EC3-9A37-563EA5F916B8}">
      <formula1>l_Absences</formula1>
    </dataValidation>
  </dataValidations>
  <hyperlinks>
    <hyperlink ref="H3" r:id="rId1" xr:uid="{5CE7359C-0834-41CF-9AC9-EC197BABD4DF}"/>
  </hyperlinks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DEB97A-0D20-4021-B62C-C96F7364034C}">
          <x14:formula1>
            <xm:f>Paramètres!$B$4:$B$15</xm:f>
          </x14:formula1>
          <xm:sqref>B3:B21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BF5FAF-BE55-4643-8AC3-296915B96AD2}">
  <sheetPr codeName="Feuil2"/>
  <dimension ref="B2:G16"/>
  <sheetViews>
    <sheetView showGridLines="0" workbookViewId="0">
      <selection activeCell="I10" sqref="I10"/>
    </sheetView>
  </sheetViews>
  <sheetFormatPr baseColWidth="10" defaultRowHeight="14.4" x14ac:dyDescent="0.3"/>
  <cols>
    <col min="1" max="1" width="3.77734375" customWidth="1"/>
    <col min="2" max="2" width="20.21875" bestFit="1" customWidth="1"/>
    <col min="3" max="3" width="3.77734375" customWidth="1"/>
    <col min="4" max="4" width="17.33203125" bestFit="1" customWidth="1"/>
    <col min="5" max="5" width="10.33203125" bestFit="1" customWidth="1"/>
    <col min="6" max="6" width="3.77734375" customWidth="1"/>
    <col min="7" max="7" width="17.21875" bestFit="1" customWidth="1"/>
    <col min="8" max="8" width="3.77734375" customWidth="1"/>
  </cols>
  <sheetData>
    <row r="2" spans="2:7" x14ac:dyDescent="0.3">
      <c r="D2" s="16" t="s">
        <v>20</v>
      </c>
      <c r="E2" s="18">
        <f ca="1">YEAR(TODAY())</f>
        <v>2024</v>
      </c>
    </row>
    <row r="3" spans="2:7" x14ac:dyDescent="0.3">
      <c r="B3" s="15" t="s">
        <v>7</v>
      </c>
      <c r="D3" s="15" t="s">
        <v>21</v>
      </c>
      <c r="E3" s="18" t="s">
        <v>22</v>
      </c>
      <c r="G3" s="15" t="s">
        <v>6</v>
      </c>
    </row>
    <row r="4" spans="2:7" x14ac:dyDescent="0.3">
      <c r="B4" s="15" t="s">
        <v>8</v>
      </c>
      <c r="D4" s="15" t="s">
        <v>23</v>
      </c>
      <c r="E4" s="17">
        <f ca="1">DATE($E$2,1,1)</f>
        <v>45292</v>
      </c>
      <c r="G4" s="15" t="s">
        <v>36</v>
      </c>
    </row>
    <row r="5" spans="2:7" x14ac:dyDescent="0.3">
      <c r="B5" s="15" t="s">
        <v>9</v>
      </c>
      <c r="D5" s="15" t="s">
        <v>24</v>
      </c>
      <c r="E5" s="17">
        <f ca="1">FLOOR(DAY(MINUTE($E$2/38)/2+56)&amp;"/5/"&amp;$E$2,7)-34</f>
        <v>45382</v>
      </c>
      <c r="G5" s="15" t="s">
        <v>37</v>
      </c>
    </row>
    <row r="6" spans="2:7" x14ac:dyDescent="0.3">
      <c r="B6" s="15" t="s">
        <v>10</v>
      </c>
      <c r="D6" s="15" t="s">
        <v>25</v>
      </c>
      <c r="E6" s="17">
        <f ca="1">DatePaques+1</f>
        <v>45383</v>
      </c>
      <c r="G6" s="15" t="s">
        <v>38</v>
      </c>
    </row>
    <row r="7" spans="2:7" x14ac:dyDescent="0.3">
      <c r="B7" s="15" t="s">
        <v>11</v>
      </c>
      <c r="D7" s="15" t="s">
        <v>26</v>
      </c>
      <c r="E7" s="17">
        <f ca="1">DATE($E$2,5,1)</f>
        <v>45413</v>
      </c>
      <c r="G7" s="15" t="s">
        <v>39</v>
      </c>
    </row>
    <row r="8" spans="2:7" x14ac:dyDescent="0.3">
      <c r="B8" s="15" t="s">
        <v>12</v>
      </c>
      <c r="D8" s="15" t="s">
        <v>27</v>
      </c>
      <c r="E8" s="17">
        <f ca="1">DATE($E$2,5,8)</f>
        <v>45420</v>
      </c>
      <c r="G8" s="15" t="s">
        <v>40</v>
      </c>
    </row>
    <row r="9" spans="2:7" x14ac:dyDescent="0.3">
      <c r="B9" s="15" t="s">
        <v>13</v>
      </c>
      <c r="D9" s="15" t="s">
        <v>28</v>
      </c>
      <c r="E9" s="17">
        <f ca="1">DatePaques+39</f>
        <v>45421</v>
      </c>
      <c r="G9" s="15" t="s">
        <v>41</v>
      </c>
    </row>
    <row r="10" spans="2:7" x14ac:dyDescent="0.3">
      <c r="B10" s="15" t="s">
        <v>14</v>
      </c>
      <c r="D10" s="15" t="s">
        <v>29</v>
      </c>
      <c r="E10" s="17">
        <f ca="1">DatePaques+49</f>
        <v>45431</v>
      </c>
      <c r="G10" s="15" t="s">
        <v>4</v>
      </c>
    </row>
    <row r="11" spans="2:7" x14ac:dyDescent="0.3">
      <c r="B11" s="15" t="s">
        <v>15</v>
      </c>
      <c r="D11" s="15" t="s">
        <v>30</v>
      </c>
      <c r="E11" s="17">
        <f ca="1">DatePaques+50</f>
        <v>45432</v>
      </c>
      <c r="G11" s="15" t="s">
        <v>42</v>
      </c>
    </row>
    <row r="12" spans="2:7" x14ac:dyDescent="0.3">
      <c r="B12" s="15" t="s">
        <v>16</v>
      </c>
      <c r="D12" s="15" t="s">
        <v>31</v>
      </c>
      <c r="E12" s="17">
        <f ca="1">DATE($E$2,7,14)</f>
        <v>45487</v>
      </c>
    </row>
    <row r="13" spans="2:7" x14ac:dyDescent="0.3">
      <c r="B13" s="15" t="s">
        <v>17</v>
      </c>
      <c r="D13" s="15" t="s">
        <v>32</v>
      </c>
      <c r="E13" s="17">
        <f ca="1">DATE($E$2,8,15)</f>
        <v>45519</v>
      </c>
    </row>
    <row r="14" spans="2:7" x14ac:dyDescent="0.3">
      <c r="B14" s="15" t="s">
        <v>18</v>
      </c>
      <c r="D14" s="15" t="s">
        <v>33</v>
      </c>
      <c r="E14" s="17">
        <f ca="1">DATE($E$2,11,1)</f>
        <v>45597</v>
      </c>
    </row>
    <row r="15" spans="2:7" x14ac:dyDescent="0.3">
      <c r="B15" s="15" t="s">
        <v>19</v>
      </c>
      <c r="D15" s="15" t="s">
        <v>34</v>
      </c>
      <c r="E15" s="17">
        <f ca="1">DATE($E$2,11,11)</f>
        <v>45607</v>
      </c>
    </row>
    <row r="16" spans="2:7" x14ac:dyDescent="0.3">
      <c r="D16" s="15" t="s">
        <v>35</v>
      </c>
      <c r="E16" s="17">
        <f ca="1">DATE($E$2,12,25)</f>
        <v>45651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Paramètres</vt:lpstr>
      <vt:lpstr>DatePaques</vt:lpstr>
      <vt:lpstr>Feries</vt:lpstr>
      <vt:lpstr>l_Absences</vt:lpstr>
      <vt:lpstr>l_Personnel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SINTES</dc:creator>
  <cp:lastModifiedBy>Damaste .</cp:lastModifiedBy>
  <dcterms:created xsi:type="dcterms:W3CDTF">2024-09-20T11:10:01Z</dcterms:created>
  <dcterms:modified xsi:type="dcterms:W3CDTF">2024-09-23T14:10:02Z</dcterms:modified>
</cp:coreProperties>
</file>