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5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8821A940-4E51-4C61-B307-78656D07C66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ESTIMATION TAUX DE REMPLISSAGE" sheetId="3" r:id="rId1"/>
    <sheet name="Paramètres" sheetId="4" r:id="rId2"/>
  </sheets>
  <definedNames>
    <definedName name="DonnéesExternes_1" localSheetId="0" hidden="1">'ESTIMATION TAUX DE REMPLISSAGE'!$F$44:$M$59</definedName>
    <definedName name="TerUtil">'ESTIMATION TAUX DE REMPLISSAGE'!$L$4:$T$19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60" i="3" l="1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H60" i="3"/>
  <c r="I60" i="3"/>
  <c r="J60" i="3"/>
  <c r="K60" i="3"/>
  <c r="L60" i="3"/>
  <c r="M60" i="3"/>
  <c r="G60" i="3"/>
  <c r="G42" i="3"/>
  <c r="H42" i="3"/>
  <c r="O41" i="3"/>
  <c r="O40" i="3"/>
  <c r="O39" i="3"/>
  <c r="O38" i="3"/>
  <c r="O37" i="3"/>
  <c r="O36" i="3"/>
  <c r="O35" i="3"/>
  <c r="O34" i="3"/>
  <c r="O33" i="3"/>
  <c r="O32" i="3"/>
  <c r="O31" i="3"/>
  <c r="O30" i="3"/>
  <c r="O29" i="3"/>
  <c r="O28" i="3"/>
  <c r="N42" i="3"/>
  <c r="L42" i="3"/>
  <c r="K42" i="3"/>
  <c r="J42" i="3"/>
  <c r="I42" i="3"/>
  <c r="O27" i="3"/>
  <c r="O42" i="3" l="1"/>
  <c r="O2" i="3" l="1"/>
  <c r="N6" i="3" l="1"/>
  <c r="O6" i="3"/>
  <c r="P6" i="3"/>
  <c r="Q6" i="3"/>
  <c r="R6" i="3"/>
  <c r="S6" i="3"/>
  <c r="T6" i="3"/>
  <c r="N7" i="3"/>
  <c r="O7" i="3"/>
  <c r="P7" i="3"/>
  <c r="Q7" i="3"/>
  <c r="R7" i="3"/>
  <c r="S7" i="3"/>
  <c r="T7" i="3"/>
  <c r="N8" i="3"/>
  <c r="O8" i="3"/>
  <c r="P8" i="3"/>
  <c r="Q8" i="3"/>
  <c r="R8" i="3"/>
  <c r="S8" i="3"/>
  <c r="T8" i="3"/>
  <c r="N9" i="3"/>
  <c r="O9" i="3"/>
  <c r="P9" i="3"/>
  <c r="Q9" i="3"/>
  <c r="R9" i="3"/>
  <c r="S9" i="3"/>
  <c r="T9" i="3"/>
  <c r="N10" i="3"/>
  <c r="O10" i="3"/>
  <c r="P10" i="3"/>
  <c r="Q10" i="3"/>
  <c r="R10" i="3"/>
  <c r="S10" i="3"/>
  <c r="T10" i="3"/>
  <c r="N11" i="3"/>
  <c r="O11" i="3"/>
  <c r="P11" i="3"/>
  <c r="Q11" i="3"/>
  <c r="R11" i="3"/>
  <c r="S11" i="3"/>
  <c r="T11" i="3"/>
  <c r="N12" i="3"/>
  <c r="O12" i="3"/>
  <c r="P12" i="3"/>
  <c r="Q12" i="3"/>
  <c r="R12" i="3"/>
  <c r="S12" i="3"/>
  <c r="T12" i="3"/>
  <c r="N13" i="3"/>
  <c r="O13" i="3"/>
  <c r="P13" i="3"/>
  <c r="Q13" i="3"/>
  <c r="R13" i="3"/>
  <c r="S13" i="3"/>
  <c r="T13" i="3"/>
  <c r="N14" i="3"/>
  <c r="O14" i="3"/>
  <c r="P14" i="3"/>
  <c r="Q14" i="3"/>
  <c r="R14" i="3"/>
  <c r="S14" i="3"/>
  <c r="T14" i="3"/>
  <c r="N15" i="3"/>
  <c r="O15" i="3"/>
  <c r="P15" i="3"/>
  <c r="Q15" i="3"/>
  <c r="R15" i="3"/>
  <c r="S15" i="3"/>
  <c r="T15" i="3"/>
  <c r="N16" i="3"/>
  <c r="O16" i="3"/>
  <c r="P16" i="3"/>
  <c r="Q16" i="3"/>
  <c r="R16" i="3"/>
  <c r="S16" i="3"/>
  <c r="T16" i="3"/>
  <c r="N17" i="3"/>
  <c r="O17" i="3"/>
  <c r="P17" i="3"/>
  <c r="Q17" i="3"/>
  <c r="R17" i="3"/>
  <c r="S17" i="3"/>
  <c r="T17" i="3"/>
  <c r="N18" i="3"/>
  <c r="O18" i="3"/>
  <c r="P18" i="3"/>
  <c r="Q18" i="3"/>
  <c r="R18" i="3"/>
  <c r="S18" i="3"/>
  <c r="T18" i="3"/>
  <c r="N19" i="3"/>
  <c r="O19" i="3"/>
  <c r="P19" i="3"/>
  <c r="Q19" i="3"/>
  <c r="R19" i="3"/>
  <c r="S19" i="3"/>
  <c r="T19" i="3"/>
  <c r="O5" i="3"/>
  <c r="P5" i="3"/>
  <c r="Q5" i="3"/>
  <c r="R5" i="3"/>
  <c r="S5" i="3"/>
  <c r="T5" i="3"/>
  <c r="N5" i="3"/>
  <c r="C20" i="3"/>
  <c r="J8" i="3"/>
  <c r="J9" i="3"/>
  <c r="J10" i="3"/>
  <c r="J11" i="3"/>
  <c r="J12" i="3"/>
  <c r="J13" i="3"/>
  <c r="J14" i="3"/>
  <c r="J15" i="3"/>
  <c r="J16" i="3"/>
  <c r="J17" i="3"/>
  <c r="J18" i="3"/>
  <c r="J19" i="3"/>
  <c r="J7" i="3"/>
  <c r="J6" i="3"/>
  <c r="J5" i="3"/>
  <c r="H20" i="3"/>
  <c r="D20" i="3"/>
  <c r="E20" i="3"/>
  <c r="F20" i="3"/>
  <c r="G20" i="3"/>
  <c r="I20" i="3"/>
  <c r="T20" i="3" l="1"/>
  <c r="T21" i="3" s="1"/>
  <c r="R20" i="3"/>
  <c r="R21" i="3" s="1"/>
  <c r="P20" i="3"/>
  <c r="P21" i="3" s="1"/>
  <c r="O20" i="3"/>
  <c r="O21" i="3" s="1"/>
  <c r="U14" i="3"/>
  <c r="N20" i="3"/>
  <c r="S20" i="3"/>
  <c r="S21" i="3" s="1"/>
  <c r="U10" i="3"/>
  <c r="U8" i="3"/>
  <c r="U16" i="3"/>
  <c r="U11" i="3"/>
  <c r="U7" i="3"/>
  <c r="U17" i="3"/>
  <c r="U9" i="3"/>
  <c r="U5" i="3"/>
  <c r="U18" i="3"/>
  <c r="U19" i="3"/>
  <c r="Q20" i="3"/>
  <c r="Q21" i="3" s="1"/>
  <c r="U6" i="3"/>
  <c r="U15" i="3"/>
  <c r="U13" i="3"/>
  <c r="U12" i="3"/>
  <c r="J20" i="3"/>
  <c r="N21" i="3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C0D4525-683E-4D4E-BE85-5BC641B42DEA}" keepAlive="1" name="Requête - Barème" description="Connexion à la requête « Barème » dans le classeur." type="5" refreshedVersion="0" background="1">
    <dbPr connection="Provider=Microsoft.Mashup.OleDb.1;Data Source=$Workbook$;Location=Barème;Extended Properties=&quot;&quot;" command="SELECT * FROM [Barème]"/>
  </connection>
  <connection id="2" xr16:uid="{A1A6C49A-B52D-4DB0-BD6C-3A9677C8E7C4}" keepAlive="1" name="Requête - Créneau" description="Connexion à la requête « Créneau » dans le classeur." type="5" refreshedVersion="0" background="1">
    <dbPr connection="Provider=Microsoft.Mashup.OleDb.1;Data Source=$Workbook$;Location=Créneau;Extended Properties=&quot;&quot;" command="SELECT * FROM [Créneau]"/>
  </connection>
  <connection id="3" xr16:uid="{6FACD6F2-E5A5-4679-97FB-6FF668853370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4" xr16:uid="{5741415F-90DD-48C5-9A43-78CF27FA02BA}" keepAlive="1" name="Requête - Terrain utilisé" description="Connexion à la requête « Terrain utilisé » dans le classeur." type="5" refreshedVersion="0" background="1">
    <dbPr connection="Provider=Microsoft.Mashup.OleDb.1;Data Source=$Workbook$;Location=&quot;Terrain utilisé&quot;;Extended Properties=&quot;&quot;" command="SELECT * FROM [Terrain utilisé]"/>
  </connection>
</connections>
</file>

<file path=xl/sharedStrings.xml><?xml version="1.0" encoding="utf-8"?>
<sst xmlns="http://schemas.openxmlformats.org/spreadsheetml/2006/main" count="156" uniqueCount="43">
  <si>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</si>
  <si>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</si>
  <si>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</si>
  <si>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</si>
  <si>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</si>
  <si>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</si>
  <si>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</si>
  <si>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</si>
  <si>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8h-9h</t>
  </si>
  <si>
    <t>9h-10h</t>
  </si>
  <si>
    <t>10h-11h</t>
  </si>
  <si>
    <t>11h-12h</t>
  </si>
  <si>
    <t>12h-13h</t>
  </si>
  <si>
    <t>13h-14h</t>
  </si>
  <si>
    <t>14h-15h</t>
  </si>
  <si>
    <t>15h-16h</t>
  </si>
  <si>
    <t>16h-17h</t>
  </si>
  <si>
    <t>17h-18h</t>
  </si>
  <si>
    <t>18h-19h</t>
  </si>
  <si>
    <t>19h20h</t>
  </si>
  <si>
    <t>20h-21h</t>
  </si>
  <si>
    <t>21h-22h</t>
  </si>
  <si>
    <t>22h-23h</t>
  </si>
  <si>
    <t>Pourcentage</t>
  </si>
  <si>
    <t>CA / jour</t>
  </si>
  <si>
    <t>CA / Semaine</t>
  </si>
  <si>
    <t>Nombre de terrain</t>
  </si>
  <si>
    <t>Moyenne</t>
  </si>
  <si>
    <t>CA par créneau</t>
  </si>
  <si>
    <t>Terrains utilisés</t>
  </si>
  <si>
    <t>Heure</t>
  </si>
  <si>
    <t>8H - 17H</t>
  </si>
  <si>
    <t>17H - 23H</t>
  </si>
  <si>
    <t>LUNDI A JEUDI</t>
  </si>
  <si>
    <t>Tableau 1</t>
  </si>
  <si>
    <t>Tableau 2</t>
  </si>
  <si>
    <t>Tableau 3</t>
  </si>
  <si>
    <t>VENDREDI 8-23</t>
  </si>
  <si>
    <t>SAMEDI 8-23</t>
  </si>
  <si>
    <t>DIMANCHE 8-23</t>
  </si>
  <si>
    <t>Jour</t>
  </si>
  <si>
    <t>Créneau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</si>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</sst>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#,##0\ &quot;€&quot;"/>
    <numFmt numFmtId="166" formatCode="0&quot;h&quot;"/>
    <numFmt numFmtId="167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b/>
      <sz val="11"/>
      <color theme="1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3" xfId="0" applyFont="1" applyBorder="1"/>
    <xf numFmtId="0" fontId="2" fillId="0" borderId="0" xfId="0" applyFont="1"/>
    <xf numFmtId="167" fontId="3" fillId="0" borderId="9" xfId="0" applyNumberFormat="1" applyFont="1" applyBorder="1" applyAlignment="1">
      <alignment horizontal="left" vertical="center"/>
    </xf>
    <xf numFmtId="0" fontId="2" fillId="0" borderId="5" xfId="0" applyFont="1" applyBorder="1"/>
    <xf numFmtId="166" fontId="2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9" fontId="2" fillId="0" borderId="2" xfId="2" applyFont="1" applyFill="1" applyBorder="1" applyAlignment="1" applyProtection="1">
      <alignment horizontal="center"/>
      <protection locked="0"/>
    </xf>
    <xf numFmtId="9" fontId="2" fillId="0" borderId="2" xfId="2" applyFont="1" applyFill="1" applyBorder="1" applyAlignment="1">
      <alignment horizontal="center"/>
    </xf>
    <xf numFmtId="9" fontId="3" fillId="0" borderId="2" xfId="0" applyNumberFormat="1" applyFont="1" applyBorder="1" applyAlignment="1">
      <alignment horizontal="center"/>
    </xf>
    <xf numFmtId="0" fontId="2" fillId="0" borderId="2" xfId="1" applyNumberFormat="1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167" fontId="3" fillId="0" borderId="2" xfId="0" applyNumberFormat="1" applyFont="1" applyBorder="1" applyAlignment="1">
      <alignment horizontal="center" vertical="center"/>
    </xf>
    <xf numFmtId="0" fontId="2" fillId="0" borderId="2" xfId="0" applyFont="1" applyBorder="1"/>
    <xf numFmtId="0" fontId="3" fillId="0" borderId="2" xfId="0" applyFont="1" applyBorder="1" applyAlignment="1">
      <alignment horizontal="center" vertical="center" wrapText="1"/>
    </xf>
    <xf numFmtId="0" fontId="2" fillId="2" borderId="2" xfId="1" applyNumberFormat="1" applyFont="1" applyFill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165" fontId="2" fillId="0" borderId="0" xfId="0" applyNumberFormat="1" applyFont="1"/>
    <xf numFmtId="0" fontId="3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3" fontId="0" fillId="0" borderId="0" xfId="0" applyNumberFormat="1" applyAlignment="1">
      <alignment horizontal="right" indent="1"/>
    </xf>
    <xf numFmtId="0" fontId="3" fillId="0" borderId="0" xfId="0" applyFont="1" applyBorder="1"/>
    <xf numFmtId="3" fontId="2" fillId="0" borderId="0" xfId="0" applyNumberFormat="1" applyFont="1" applyAlignment="1">
      <alignment horizontal="right" indent="1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righ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right" vertical="bottom" textRotation="0" wrapText="0" indent="1" justifyLastLine="0" shrinkToFit="0" readingOrder="0"/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>
          <bgColor theme="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" formatCode="#,##0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</dxfs>
  <tableStyles count="0" defaultTableStyle="TableStyleMedium2" defaultPivotStyle="PivotStyleLight16"/>
  <colors>
    <mruColors>
      <color rgb="FFC4D600"/>
      <color rgb="FFEB683E"/>
      <color rgb="FFC75F0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B3B68816-3CA1-46BF-BF7F-C9590C015FD2}" autoFormatId="16" applyNumberFormats="0" applyBorderFormats="0" applyFontFormats="0" applyPatternFormats="0" applyAlignmentFormats="0" applyWidthHeightFormats="0">
  <queryTableRefresh nextId="12" unboundColumnsRight="1">
    <queryTableFields count="9">
      <queryTableField id="9" name="Créneau" tableColumnId="9"/>
      <queryTableField id="2" name="Lundi" tableColumnId="2"/>
      <queryTableField id="3" name="Mardi" tableColumnId="3"/>
      <queryTableField id="4" name="Mercredi" tableColumnId="4"/>
      <queryTableField id="5" name="Jeudi" tableColumnId="5"/>
      <queryTableField id="6" name="Vendredi" tableColumnId="6"/>
      <queryTableField id="7" name="Samedi" tableColumnId="7"/>
      <queryTableField id="8" name="Dimanche" tableColumnId="8"/>
      <queryTableField id="11" dataBound="0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6F73C4-D141-4A3A-B498-4368BA84498B}" name="Final" displayName="Final" ref="F44:N60" tableType="queryTable" totalsRowCount="1" headerRowDxfId="23" dataDxfId="24">
  <autoFilter ref="F44:N59" xr:uid="{3B6F73C4-D141-4A3A-B498-4368BA84498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9" xr3:uid="{94EEE8D0-694F-474B-99A0-BF276F52B6B9}" uniqueName="9" name="Créneau" totalsRowLabel="Total" queryTableFieldId="9" dataDxfId="9" totalsRowDxfId="8"/>
    <tableColumn id="2" xr3:uid="{73F7A9B9-9B3C-4745-A095-975E2E805A9C}" uniqueName="2" name="Lundi" totalsRowFunction="sum" queryTableFieldId="2" dataDxfId="10" totalsRowDxfId="7"/>
    <tableColumn id="3" xr3:uid="{3C7C305F-F431-4812-965B-0BE3260B07EE}" uniqueName="3" name="Mardi" totalsRowFunction="sum" queryTableFieldId="3" dataDxfId="22" totalsRowDxfId="6"/>
    <tableColumn id="4" xr3:uid="{99EB8F86-436B-42B3-A386-5901BA2CE5BC}" uniqueName="4" name="Mercredi" totalsRowFunction="sum" queryTableFieldId="4" dataDxfId="21" totalsRowDxfId="5"/>
    <tableColumn id="5" xr3:uid="{DAAD786A-83D4-4BB6-BF5C-F427F719ACB4}" uniqueName="5" name="Jeudi" totalsRowFunction="sum" queryTableFieldId="5" dataDxfId="20" totalsRowDxfId="4"/>
    <tableColumn id="6" xr3:uid="{EBA1E3DE-F334-485B-A813-7EF92AA99610}" uniqueName="6" name="Vendredi" totalsRowFunction="sum" queryTableFieldId="6" dataDxfId="19" totalsRowDxfId="3"/>
    <tableColumn id="7" xr3:uid="{734EE86F-4AA0-47D6-A263-3E6683FEE037}" uniqueName="7" name="Samedi" totalsRowFunction="sum" queryTableFieldId="7" dataDxfId="18" totalsRowDxfId="2"/>
    <tableColumn id="8" xr3:uid="{7004C0CD-8594-411E-8070-B9FF411BF146}" uniqueName="8" name="Dimanche" totalsRowFunction="sum" queryTableFieldId="8" dataDxfId="17" totalsRowDxfId="1"/>
    <tableColumn id="10" xr3:uid="{D2B09530-B339-409D-A858-EEF1EAD4D57A}" uniqueName="10" name="Total" totalsRowFunction="sum" queryTableFieldId="11" dataDxfId="11" totalsRowDxfId="0">
      <calculatedColumnFormula>SUM(Final[[#This Row],[Lundi]:[Dimanche]])</calculatedColumnFormula>
    </tableColumn>
  </tableColumns>
  <tableStyleInfo name="TableStyleMedium7" showFirstColumn="0" showLastColumn="1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40D02E-E171-4F5C-82DE-AE70205809C2}" name="t_Bareme" displayName="t_Bareme" ref="B2:Q9" totalsRowShown="0">
  <autoFilter ref="B2:Q9" xr:uid="{8C40D02E-E171-4F5C-82DE-AE70205809C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7AB75B61-8009-4412-9805-BDC10E986493}" name="Jour" dataDxfId="25"/>
    <tableColumn id="2" xr3:uid="{0500A605-58F7-413C-9369-417FC866B858}" name="8h-9h"/>
    <tableColumn id="3" xr3:uid="{A00AE05A-11FA-459F-95F1-5650717BB10A}" name="9h-10h"/>
    <tableColumn id="4" xr3:uid="{2BB30BA7-86D3-4159-A63E-5A4CA2C93B61}" name="10h-11h"/>
    <tableColumn id="5" xr3:uid="{3CFD781E-502A-48B5-8C0A-3800F4BC77AC}" name="11h-12h"/>
    <tableColumn id="6" xr3:uid="{22EBA291-CB8A-4740-A9EC-61027D87FF4D}" name="12h-13h"/>
    <tableColumn id="7" xr3:uid="{AC1CC77B-7FCE-4E18-A2D8-E48794DE408F}" name="13h-14h"/>
    <tableColumn id="8" xr3:uid="{1F3658F9-6CB2-42D2-A012-82407985889D}" name="14h-15h"/>
    <tableColumn id="9" xr3:uid="{E1592902-9164-4C68-8823-9777D12EA685}" name="15h-16h"/>
    <tableColumn id="10" xr3:uid="{611D088F-DA9D-414D-970D-33DA98F7BDDF}" name="16h-17h"/>
    <tableColumn id="11" xr3:uid="{0C164625-258C-4231-A4A4-D1753FB9A23F}" name="17h-18h"/>
    <tableColumn id="12" xr3:uid="{D5C5198E-27A2-4956-89DD-9F2D3357C271}" name="18h-19h"/>
    <tableColumn id="13" xr3:uid="{718B7112-1EEF-4B11-98C4-F74042AFB0F6}" name="19h20h"/>
    <tableColumn id="14" xr3:uid="{E3175B1F-5268-4C46-800C-AE841C357F74}" name="20h-21h"/>
    <tableColumn id="15" xr3:uid="{05674BF4-E6BF-4C86-A51F-A4C4B00F90FC}" name="21h-22h"/>
    <tableColumn id="16" xr3:uid="{E091DEFE-45DC-4441-BC13-7989D73A0596}" name="22h-23h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F13EA82-4EB4-44A6-AC87-47059918DB61}" name="t_Creneau" displayName="t_Creneau" ref="S2:T17" totalsRowShown="0">
  <autoFilter ref="S2:T17" xr:uid="{4F13EA82-4EB4-44A6-AC87-47059918DB61}">
    <filterColumn colId="0" hiddenButton="1"/>
    <filterColumn colId="1" hiddenButton="1"/>
  </autoFilter>
  <tableColumns count="2">
    <tableColumn id="1" xr3:uid="{D690185F-E1F2-4F0C-A84F-990C3FD230A8}" name="Id"/>
    <tableColumn id="2" xr3:uid="{6BE47829-A6D7-4F2A-BAD3-660F8AC0F333}" name="Créneau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2FD994-79CB-1D49-A2FF-19BE77B80221}">
  <sheetPr>
    <tabColor theme="0" tint="-0.14999847407452621"/>
  </sheetPr>
  <dimension ref="A1:W60"/>
  <sheetViews>
    <sheetView showZeros="0" tabSelected="1" topLeftCell="A14" zoomScaleNormal="100" workbookViewId="0">
      <selection activeCell="J49" sqref="J49"/>
    </sheetView>
  </sheetViews>
  <sheetFormatPr baseColWidth="10" defaultColWidth="0" defaultRowHeight="13.8" x14ac:dyDescent="0.25"/>
  <cols>
    <col min="1" max="1" width="10.77734375" style="4" customWidth="1"/>
    <col min="2" max="2" width="19.109375" style="2" bestFit="1" customWidth="1"/>
    <col min="3" max="4" width="10.77734375" style="2" customWidth="1"/>
    <col min="5" max="5" width="10.44140625" style="2" bestFit="1" customWidth="1"/>
    <col min="6" max="6" width="13.77734375" style="2" bestFit="1" customWidth="1"/>
    <col min="7" max="15" width="10.77734375" style="2" customWidth="1"/>
    <col min="16" max="16" width="10.77734375" style="2" bestFit="1" customWidth="1"/>
    <col min="17" max="18" width="10.77734375" style="2" customWidth="1"/>
    <col min="19" max="19" width="10.109375" style="2" bestFit="1" customWidth="1"/>
    <col min="20" max="20" width="10.77734375" style="2" bestFit="1" customWidth="1"/>
    <col min="21" max="21" width="10.77734375" style="2" customWidth="1"/>
    <col min="22" max="22" width="10.77734375" style="2" bestFit="1" customWidth="1"/>
    <col min="23" max="23" width="10.77734375" style="2" customWidth="1"/>
    <col min="24" max="16384" width="10.77734375" style="2" hidden="1"/>
  </cols>
  <sheetData>
    <row r="1" spans="2:21" s="1" customFormat="1" ht="19.95" customHeight="1" x14ac:dyDescent="0.25"/>
    <row r="2" spans="2:21" s="2" customFormat="1" ht="19.95" customHeight="1" x14ac:dyDescent="0.25">
      <c r="B2" s="27" t="s">
        <v>26</v>
      </c>
      <c r="C2" s="27"/>
      <c r="D2" s="6">
        <v>2</v>
      </c>
      <c r="F2" s="26" t="s">
        <v>34</v>
      </c>
      <c r="G2" s="26"/>
      <c r="H2" s="26"/>
      <c r="I2" s="26"/>
      <c r="J2" s="26"/>
      <c r="L2" s="28" t="s">
        <v>26</v>
      </c>
      <c r="M2" s="28"/>
      <c r="N2" s="28"/>
      <c r="O2" s="19">
        <f>D2</f>
        <v>2</v>
      </c>
      <c r="Q2" s="26" t="s">
        <v>35</v>
      </c>
      <c r="R2" s="26"/>
      <c r="S2" s="26"/>
      <c r="T2" s="26"/>
      <c r="U2" s="26"/>
    </row>
    <row r="3" spans="2:21" s="2" customFormat="1" ht="19.95" customHeight="1" x14ac:dyDescent="0.25">
      <c r="B3" s="25" t="s">
        <v>23</v>
      </c>
      <c r="C3" s="25"/>
      <c r="D3" s="25"/>
      <c r="E3" s="25"/>
      <c r="F3" s="25"/>
      <c r="G3" s="25"/>
      <c r="H3" s="25"/>
      <c r="I3" s="25"/>
      <c r="J3" s="25"/>
      <c r="L3" s="25" t="s">
        <v>29</v>
      </c>
      <c r="M3" s="25"/>
      <c r="N3" s="25"/>
      <c r="O3" s="25"/>
      <c r="P3" s="25"/>
      <c r="Q3" s="25"/>
      <c r="R3" s="25"/>
      <c r="S3" s="25"/>
      <c r="T3" s="25"/>
      <c r="U3" s="25"/>
    </row>
    <row r="4" spans="2:21" s="2" customFormat="1" ht="19.95" customHeight="1" x14ac:dyDescent="0.25">
      <c r="B4" s="7" t="s">
        <v>30</v>
      </c>
      <c r="C4" s="8" t="s">
        <v>0</v>
      </c>
      <c r="D4" s="8" t="s">
        <v>1</v>
      </c>
      <c r="E4" s="8" t="s">
        <v>2</v>
      </c>
      <c r="F4" s="8" t="s">
        <v>3</v>
      </c>
      <c r="G4" s="8" t="s">
        <v>4</v>
      </c>
      <c r="H4" s="8" t="s">
        <v>5</v>
      </c>
      <c r="I4" s="8" t="s">
        <v>6</v>
      </c>
      <c r="J4" s="8" t="s">
        <v>7</v>
      </c>
      <c r="L4" s="20" t="s">
        <v>30</v>
      </c>
      <c r="M4" s="31"/>
      <c r="N4" s="21" t="s">
        <v>0</v>
      </c>
      <c r="O4" s="21" t="s">
        <v>1</v>
      </c>
      <c r="P4" s="21" t="s">
        <v>2</v>
      </c>
      <c r="Q4" s="21" t="s">
        <v>3</v>
      </c>
      <c r="R4" s="21" t="s">
        <v>4</v>
      </c>
      <c r="S4" s="21" t="s">
        <v>5</v>
      </c>
      <c r="T4" s="22" t="s">
        <v>6</v>
      </c>
      <c r="U4" s="23" t="s">
        <v>7</v>
      </c>
    </row>
    <row r="5" spans="2:21" s="2" customFormat="1" ht="19.95" customHeight="1" x14ac:dyDescent="0.25">
      <c r="B5" s="5" t="s">
        <v>8</v>
      </c>
      <c r="C5" s="9">
        <v>0</v>
      </c>
      <c r="D5" s="9">
        <v>0</v>
      </c>
      <c r="E5" s="9">
        <v>0</v>
      </c>
      <c r="F5" s="9">
        <v>0</v>
      </c>
      <c r="G5" s="9">
        <v>0</v>
      </c>
      <c r="H5" s="9">
        <v>0</v>
      </c>
      <c r="I5" s="9">
        <v>0</v>
      </c>
      <c r="J5" s="10">
        <f>AVERAGE(C5:I5)</f>
        <v>0</v>
      </c>
      <c r="L5" s="5" t="s">
        <v>8</v>
      </c>
      <c r="M5" s="5"/>
      <c r="N5" s="12">
        <f>$D$2*C5</f>
        <v>0</v>
      </c>
      <c r="O5" s="12">
        <f>$D$2*D5</f>
        <v>0</v>
      </c>
      <c r="P5" s="12">
        <f>$D$2*E5</f>
        <v>0</v>
      </c>
      <c r="Q5" s="12">
        <f>$D$2*F5</f>
        <v>0</v>
      </c>
      <c r="R5" s="12">
        <f>$D$2*G5</f>
        <v>0</v>
      </c>
      <c r="S5" s="12">
        <f>$D$2*H5</f>
        <v>0</v>
      </c>
      <c r="T5" s="12">
        <f>$D$2*I5</f>
        <v>0</v>
      </c>
      <c r="U5" s="13">
        <f>SUM(N5:T5)</f>
        <v>0</v>
      </c>
    </row>
    <row r="6" spans="2:21" s="2" customFormat="1" ht="19.95" customHeight="1" x14ac:dyDescent="0.25">
      <c r="B6" s="5" t="s">
        <v>9</v>
      </c>
      <c r="C6" s="9">
        <v>0</v>
      </c>
      <c r="D6" s="9">
        <v>0</v>
      </c>
      <c r="E6" s="9">
        <v>0</v>
      </c>
      <c r="F6" s="9">
        <v>0</v>
      </c>
      <c r="G6" s="9">
        <v>0</v>
      </c>
      <c r="H6" s="9">
        <v>0</v>
      </c>
      <c r="I6" s="9">
        <v>0</v>
      </c>
      <c r="J6" s="10">
        <f>AVERAGE(C6:I6)</f>
        <v>0</v>
      </c>
      <c r="L6" s="5" t="s">
        <v>9</v>
      </c>
      <c r="M6" s="5"/>
      <c r="N6" s="12">
        <f t="shared" ref="N6:N19" si="0">$D$2*C6</f>
        <v>0</v>
      </c>
      <c r="O6" s="12">
        <f t="shared" ref="O6:O19" si="1">$D$2*D6</f>
        <v>0</v>
      </c>
      <c r="P6" s="12">
        <f t="shared" ref="P6:P19" si="2">$D$2*E6</f>
        <v>0</v>
      </c>
      <c r="Q6" s="12">
        <f t="shared" ref="Q6:Q19" si="3">$D$2*F6</f>
        <v>0</v>
      </c>
      <c r="R6" s="12">
        <f t="shared" ref="R6:R19" si="4">$D$2*G6</f>
        <v>0</v>
      </c>
      <c r="S6" s="12">
        <f t="shared" ref="S6:S19" si="5">$D$2*H6</f>
        <v>0</v>
      </c>
      <c r="T6" s="12">
        <f t="shared" ref="T6:T19" si="6">$D$2*I6</f>
        <v>0</v>
      </c>
      <c r="U6" s="13">
        <f t="shared" ref="U6:U19" si="7">SUM(N6:T6)</f>
        <v>0</v>
      </c>
    </row>
    <row r="7" spans="2:21" s="2" customFormat="1" ht="19.95" customHeight="1" x14ac:dyDescent="0.25">
      <c r="B7" s="5" t="s">
        <v>10</v>
      </c>
      <c r="C7" s="9">
        <v>0</v>
      </c>
      <c r="D7" s="9">
        <v>0</v>
      </c>
      <c r="E7" s="9">
        <v>0</v>
      </c>
      <c r="F7" s="9">
        <v>0</v>
      </c>
      <c r="G7" s="9">
        <v>0</v>
      </c>
      <c r="H7" s="9">
        <v>0</v>
      </c>
      <c r="I7" s="9">
        <v>0</v>
      </c>
      <c r="J7" s="10">
        <f>AVERAGE(C7:I7)</f>
        <v>0</v>
      </c>
      <c r="L7" s="5" t="s">
        <v>10</v>
      </c>
      <c r="M7" s="5"/>
      <c r="N7" s="12">
        <f t="shared" si="0"/>
        <v>0</v>
      </c>
      <c r="O7" s="12">
        <f t="shared" si="1"/>
        <v>0</v>
      </c>
      <c r="P7" s="12">
        <f t="shared" si="2"/>
        <v>0</v>
      </c>
      <c r="Q7" s="12">
        <f t="shared" si="3"/>
        <v>0</v>
      </c>
      <c r="R7" s="12">
        <f t="shared" si="4"/>
        <v>0</v>
      </c>
      <c r="S7" s="12">
        <f t="shared" si="5"/>
        <v>0</v>
      </c>
      <c r="T7" s="12">
        <f t="shared" si="6"/>
        <v>0</v>
      </c>
      <c r="U7" s="13">
        <f t="shared" si="7"/>
        <v>0</v>
      </c>
    </row>
    <row r="8" spans="2:21" s="2" customFormat="1" ht="19.95" customHeight="1" x14ac:dyDescent="0.25">
      <c r="B8" s="5" t="s">
        <v>11</v>
      </c>
      <c r="C8" s="9">
        <v>0.5</v>
      </c>
      <c r="D8" s="9">
        <v>0</v>
      </c>
      <c r="E8" s="9">
        <v>0</v>
      </c>
      <c r="F8" s="9">
        <v>0</v>
      </c>
      <c r="G8" s="9">
        <v>0</v>
      </c>
      <c r="H8" s="9">
        <v>0.5</v>
      </c>
      <c r="I8" s="9">
        <v>0.5</v>
      </c>
      <c r="J8" s="10">
        <f t="shared" ref="J8:J19" si="8">AVERAGE(C8:I8)</f>
        <v>0.21428571428571427</v>
      </c>
      <c r="L8" s="5" t="s">
        <v>11</v>
      </c>
      <c r="M8" s="5"/>
      <c r="N8" s="12">
        <f t="shared" si="0"/>
        <v>1</v>
      </c>
      <c r="O8" s="12">
        <f t="shared" si="1"/>
        <v>0</v>
      </c>
      <c r="P8" s="12">
        <f t="shared" si="2"/>
        <v>0</v>
      </c>
      <c r="Q8" s="12">
        <f t="shared" si="3"/>
        <v>0</v>
      </c>
      <c r="R8" s="12">
        <f t="shared" si="4"/>
        <v>0</v>
      </c>
      <c r="S8" s="12">
        <f t="shared" si="5"/>
        <v>1</v>
      </c>
      <c r="T8" s="12">
        <f t="shared" si="6"/>
        <v>1</v>
      </c>
      <c r="U8" s="13">
        <f t="shared" si="7"/>
        <v>3</v>
      </c>
    </row>
    <row r="9" spans="2:21" s="2" customFormat="1" ht="19.95" customHeight="1" x14ac:dyDescent="0.25">
      <c r="B9" s="5" t="s">
        <v>12</v>
      </c>
      <c r="C9" s="9">
        <v>0.5</v>
      </c>
      <c r="D9" s="9">
        <v>0</v>
      </c>
      <c r="E9" s="9">
        <v>0</v>
      </c>
      <c r="F9" s="9">
        <v>0</v>
      </c>
      <c r="G9" s="9">
        <v>0</v>
      </c>
      <c r="H9" s="9">
        <v>0.5</v>
      </c>
      <c r="I9" s="9">
        <v>0.5</v>
      </c>
      <c r="J9" s="10">
        <f t="shared" si="8"/>
        <v>0.21428571428571427</v>
      </c>
      <c r="L9" s="5" t="s">
        <v>12</v>
      </c>
      <c r="M9" s="5"/>
      <c r="N9" s="12">
        <f t="shared" si="0"/>
        <v>1</v>
      </c>
      <c r="O9" s="12">
        <f t="shared" si="1"/>
        <v>0</v>
      </c>
      <c r="P9" s="12">
        <f t="shared" si="2"/>
        <v>0</v>
      </c>
      <c r="Q9" s="12">
        <f t="shared" si="3"/>
        <v>0</v>
      </c>
      <c r="R9" s="12">
        <f t="shared" si="4"/>
        <v>0</v>
      </c>
      <c r="S9" s="12">
        <f t="shared" si="5"/>
        <v>1</v>
      </c>
      <c r="T9" s="12">
        <f t="shared" si="6"/>
        <v>1</v>
      </c>
      <c r="U9" s="13">
        <f t="shared" si="7"/>
        <v>3</v>
      </c>
    </row>
    <row r="10" spans="2:21" s="2" customFormat="1" ht="19.95" customHeight="1" x14ac:dyDescent="0.25">
      <c r="B10" s="5" t="s">
        <v>13</v>
      </c>
      <c r="C10" s="9">
        <v>0</v>
      </c>
      <c r="D10" s="9">
        <v>0</v>
      </c>
      <c r="E10" s="9">
        <v>0</v>
      </c>
      <c r="F10" s="9">
        <v>0</v>
      </c>
      <c r="G10" s="9">
        <v>0</v>
      </c>
      <c r="H10" s="9">
        <v>0.5</v>
      </c>
      <c r="I10" s="9">
        <v>0</v>
      </c>
      <c r="J10" s="10">
        <f t="shared" si="8"/>
        <v>7.1428571428571425E-2</v>
      </c>
      <c r="L10" s="5" t="s">
        <v>13</v>
      </c>
      <c r="M10" s="5"/>
      <c r="N10" s="12">
        <f t="shared" si="0"/>
        <v>0</v>
      </c>
      <c r="O10" s="12">
        <f t="shared" si="1"/>
        <v>0</v>
      </c>
      <c r="P10" s="12">
        <f t="shared" si="2"/>
        <v>0</v>
      </c>
      <c r="Q10" s="12">
        <f t="shared" si="3"/>
        <v>0</v>
      </c>
      <c r="R10" s="12">
        <f t="shared" si="4"/>
        <v>0</v>
      </c>
      <c r="S10" s="12">
        <f t="shared" si="5"/>
        <v>1</v>
      </c>
      <c r="T10" s="12">
        <f t="shared" si="6"/>
        <v>0</v>
      </c>
      <c r="U10" s="13">
        <f t="shared" si="7"/>
        <v>1</v>
      </c>
    </row>
    <row r="11" spans="2:21" s="2" customFormat="1" ht="19.95" customHeight="1" x14ac:dyDescent="0.25">
      <c r="B11" s="5" t="s">
        <v>14</v>
      </c>
      <c r="C11" s="9">
        <v>0</v>
      </c>
      <c r="D11" s="9">
        <v>0</v>
      </c>
      <c r="E11" s="9">
        <v>0</v>
      </c>
      <c r="F11" s="9">
        <v>0</v>
      </c>
      <c r="G11" s="9">
        <v>0</v>
      </c>
      <c r="H11" s="9">
        <v>0</v>
      </c>
      <c r="I11" s="9">
        <v>0</v>
      </c>
      <c r="J11" s="10">
        <f t="shared" si="8"/>
        <v>0</v>
      </c>
      <c r="L11" s="5" t="s">
        <v>14</v>
      </c>
      <c r="M11" s="5"/>
      <c r="N11" s="12">
        <f t="shared" si="0"/>
        <v>0</v>
      </c>
      <c r="O11" s="12">
        <f t="shared" si="1"/>
        <v>0</v>
      </c>
      <c r="P11" s="12">
        <f t="shared" si="2"/>
        <v>0</v>
      </c>
      <c r="Q11" s="12">
        <f t="shared" si="3"/>
        <v>0</v>
      </c>
      <c r="R11" s="12">
        <f t="shared" si="4"/>
        <v>0</v>
      </c>
      <c r="S11" s="12">
        <f t="shared" si="5"/>
        <v>0</v>
      </c>
      <c r="T11" s="12">
        <f t="shared" si="6"/>
        <v>0</v>
      </c>
      <c r="U11" s="13">
        <f t="shared" si="7"/>
        <v>0</v>
      </c>
    </row>
    <row r="12" spans="2:21" s="2" customFormat="1" ht="19.95" customHeight="1" x14ac:dyDescent="0.25">
      <c r="B12" s="5" t="s">
        <v>15</v>
      </c>
      <c r="C12" s="9">
        <v>0</v>
      </c>
      <c r="D12" s="9">
        <v>0</v>
      </c>
      <c r="E12" s="9">
        <v>0</v>
      </c>
      <c r="F12" s="9">
        <v>0</v>
      </c>
      <c r="G12" s="9">
        <v>0</v>
      </c>
      <c r="H12" s="9">
        <v>0</v>
      </c>
      <c r="I12" s="9">
        <v>0</v>
      </c>
      <c r="J12" s="10">
        <f t="shared" si="8"/>
        <v>0</v>
      </c>
      <c r="L12" s="5" t="s">
        <v>15</v>
      </c>
      <c r="M12" s="5"/>
      <c r="N12" s="12">
        <f t="shared" si="0"/>
        <v>0</v>
      </c>
      <c r="O12" s="12">
        <f t="shared" si="1"/>
        <v>0</v>
      </c>
      <c r="P12" s="12">
        <f t="shared" si="2"/>
        <v>0</v>
      </c>
      <c r="Q12" s="12">
        <f t="shared" si="3"/>
        <v>0</v>
      </c>
      <c r="R12" s="12">
        <f t="shared" si="4"/>
        <v>0</v>
      </c>
      <c r="S12" s="12">
        <f t="shared" si="5"/>
        <v>0</v>
      </c>
      <c r="T12" s="12">
        <f t="shared" si="6"/>
        <v>0</v>
      </c>
      <c r="U12" s="13">
        <f t="shared" si="7"/>
        <v>0</v>
      </c>
    </row>
    <row r="13" spans="2:21" s="2" customFormat="1" ht="19.95" customHeight="1" x14ac:dyDescent="0.25">
      <c r="B13" s="5" t="s">
        <v>16</v>
      </c>
      <c r="C13" s="9">
        <v>0</v>
      </c>
      <c r="D13" s="9">
        <v>0</v>
      </c>
      <c r="E13" s="9">
        <v>0</v>
      </c>
      <c r="F13" s="9">
        <v>0</v>
      </c>
      <c r="G13" s="9">
        <v>0</v>
      </c>
      <c r="H13" s="9">
        <v>0.5</v>
      </c>
      <c r="I13" s="9">
        <v>0.5</v>
      </c>
      <c r="J13" s="10">
        <f t="shared" si="8"/>
        <v>0.14285714285714285</v>
      </c>
      <c r="L13" s="5" t="s">
        <v>16</v>
      </c>
      <c r="M13" s="5"/>
      <c r="N13" s="12">
        <f t="shared" si="0"/>
        <v>0</v>
      </c>
      <c r="O13" s="12">
        <f t="shared" si="1"/>
        <v>0</v>
      </c>
      <c r="P13" s="12">
        <f t="shared" si="2"/>
        <v>0</v>
      </c>
      <c r="Q13" s="12">
        <f t="shared" si="3"/>
        <v>0</v>
      </c>
      <c r="R13" s="12">
        <f t="shared" si="4"/>
        <v>0</v>
      </c>
      <c r="S13" s="12">
        <f t="shared" si="5"/>
        <v>1</v>
      </c>
      <c r="T13" s="12">
        <f t="shared" si="6"/>
        <v>1</v>
      </c>
      <c r="U13" s="13">
        <f t="shared" si="7"/>
        <v>2</v>
      </c>
    </row>
    <row r="14" spans="2:21" s="2" customFormat="1" ht="19.95" customHeight="1" x14ac:dyDescent="0.25">
      <c r="B14" s="5" t="s">
        <v>17</v>
      </c>
      <c r="C14" s="9">
        <v>0.5</v>
      </c>
      <c r="D14" s="9">
        <v>0</v>
      </c>
      <c r="E14" s="9">
        <v>0.5</v>
      </c>
      <c r="F14" s="9">
        <v>0.5</v>
      </c>
      <c r="G14" s="9">
        <v>0.5</v>
      </c>
      <c r="H14" s="9">
        <v>1</v>
      </c>
      <c r="I14" s="9">
        <v>1</v>
      </c>
      <c r="J14" s="10">
        <f t="shared" si="8"/>
        <v>0.5714285714285714</v>
      </c>
      <c r="L14" s="5" t="s">
        <v>17</v>
      </c>
      <c r="M14" s="5"/>
      <c r="N14" s="12">
        <f t="shared" si="0"/>
        <v>1</v>
      </c>
      <c r="O14" s="12">
        <f t="shared" si="1"/>
        <v>0</v>
      </c>
      <c r="P14" s="12">
        <f t="shared" si="2"/>
        <v>1</v>
      </c>
      <c r="Q14" s="12">
        <f t="shared" si="3"/>
        <v>1</v>
      </c>
      <c r="R14" s="12">
        <f t="shared" si="4"/>
        <v>1</v>
      </c>
      <c r="S14" s="12">
        <f t="shared" si="5"/>
        <v>2</v>
      </c>
      <c r="T14" s="12">
        <f t="shared" si="6"/>
        <v>2</v>
      </c>
      <c r="U14" s="13">
        <f t="shared" si="7"/>
        <v>8</v>
      </c>
    </row>
    <row r="15" spans="2:21" s="2" customFormat="1" ht="19.95" customHeight="1" x14ac:dyDescent="0.25">
      <c r="B15" s="5" t="s">
        <v>18</v>
      </c>
      <c r="C15" s="9">
        <v>1</v>
      </c>
      <c r="D15" s="9">
        <v>1</v>
      </c>
      <c r="E15" s="9">
        <v>1</v>
      </c>
      <c r="F15" s="9">
        <v>1</v>
      </c>
      <c r="G15" s="9">
        <v>1</v>
      </c>
      <c r="H15" s="9">
        <v>1</v>
      </c>
      <c r="I15" s="9">
        <v>1</v>
      </c>
      <c r="J15" s="10">
        <f t="shared" si="8"/>
        <v>1</v>
      </c>
      <c r="L15" s="5" t="s">
        <v>18</v>
      </c>
      <c r="M15" s="5"/>
      <c r="N15" s="12">
        <f t="shared" si="0"/>
        <v>2</v>
      </c>
      <c r="O15" s="12">
        <f t="shared" si="1"/>
        <v>2</v>
      </c>
      <c r="P15" s="12">
        <f t="shared" si="2"/>
        <v>2</v>
      </c>
      <c r="Q15" s="12">
        <f t="shared" si="3"/>
        <v>2</v>
      </c>
      <c r="R15" s="12">
        <f t="shared" si="4"/>
        <v>2</v>
      </c>
      <c r="S15" s="12">
        <f t="shared" si="5"/>
        <v>2</v>
      </c>
      <c r="T15" s="12">
        <f t="shared" si="6"/>
        <v>2</v>
      </c>
      <c r="U15" s="13">
        <f t="shared" si="7"/>
        <v>14</v>
      </c>
    </row>
    <row r="16" spans="2:21" s="2" customFormat="1" ht="19.95" customHeight="1" x14ac:dyDescent="0.25">
      <c r="B16" s="5" t="s">
        <v>19</v>
      </c>
      <c r="C16" s="9">
        <v>0.5</v>
      </c>
      <c r="D16" s="9">
        <v>1</v>
      </c>
      <c r="E16" s="9">
        <v>1</v>
      </c>
      <c r="F16" s="9">
        <v>1</v>
      </c>
      <c r="G16" s="9">
        <v>1</v>
      </c>
      <c r="H16" s="9">
        <v>1</v>
      </c>
      <c r="I16" s="9">
        <v>0.5</v>
      </c>
      <c r="J16" s="10">
        <f t="shared" si="8"/>
        <v>0.8571428571428571</v>
      </c>
      <c r="L16" s="5" t="s">
        <v>19</v>
      </c>
      <c r="M16" s="5"/>
      <c r="N16" s="12">
        <f t="shared" si="0"/>
        <v>1</v>
      </c>
      <c r="O16" s="12">
        <f t="shared" si="1"/>
        <v>2</v>
      </c>
      <c r="P16" s="12">
        <f t="shared" si="2"/>
        <v>2</v>
      </c>
      <c r="Q16" s="12">
        <f t="shared" si="3"/>
        <v>2</v>
      </c>
      <c r="R16" s="12">
        <f t="shared" si="4"/>
        <v>2</v>
      </c>
      <c r="S16" s="12">
        <f t="shared" si="5"/>
        <v>2</v>
      </c>
      <c r="T16" s="12">
        <f t="shared" si="6"/>
        <v>1</v>
      </c>
      <c r="U16" s="13">
        <f t="shared" si="7"/>
        <v>12</v>
      </c>
    </row>
    <row r="17" spans="1:21" ht="19.95" customHeight="1" x14ac:dyDescent="0.25">
      <c r="A17" s="2"/>
      <c r="B17" s="5" t="s">
        <v>20</v>
      </c>
      <c r="C17" s="9">
        <v>0</v>
      </c>
      <c r="D17" s="9">
        <v>0.5</v>
      </c>
      <c r="E17" s="9">
        <v>0</v>
      </c>
      <c r="F17" s="9">
        <v>0.5</v>
      </c>
      <c r="G17" s="9">
        <v>0.5</v>
      </c>
      <c r="H17" s="9">
        <v>0.5</v>
      </c>
      <c r="I17" s="9"/>
      <c r="J17" s="10">
        <f t="shared" si="8"/>
        <v>0.33333333333333331</v>
      </c>
      <c r="L17" s="5" t="s">
        <v>20</v>
      </c>
      <c r="M17" s="5"/>
      <c r="N17" s="12">
        <f t="shared" si="0"/>
        <v>0</v>
      </c>
      <c r="O17" s="12">
        <f t="shared" si="1"/>
        <v>1</v>
      </c>
      <c r="P17" s="12">
        <f t="shared" si="2"/>
        <v>0</v>
      </c>
      <c r="Q17" s="12">
        <f t="shared" si="3"/>
        <v>1</v>
      </c>
      <c r="R17" s="12">
        <f t="shared" si="4"/>
        <v>1</v>
      </c>
      <c r="S17" s="12">
        <f t="shared" si="5"/>
        <v>1</v>
      </c>
      <c r="T17" s="12">
        <f t="shared" si="6"/>
        <v>0</v>
      </c>
      <c r="U17" s="13">
        <f t="shared" si="7"/>
        <v>4</v>
      </c>
    </row>
    <row r="18" spans="1:21" ht="19.95" customHeight="1" x14ac:dyDescent="0.25">
      <c r="A18" s="2"/>
      <c r="B18" s="5" t="s">
        <v>21</v>
      </c>
      <c r="C18" s="9">
        <v>0.5</v>
      </c>
      <c r="D18" s="9">
        <v>0.5</v>
      </c>
      <c r="E18" s="9">
        <v>0</v>
      </c>
      <c r="F18" s="9">
        <v>1</v>
      </c>
      <c r="G18" s="9">
        <v>0</v>
      </c>
      <c r="H18" s="9">
        <v>0</v>
      </c>
      <c r="I18" s="9">
        <v>0</v>
      </c>
      <c r="J18" s="10">
        <f t="shared" si="8"/>
        <v>0.2857142857142857</v>
      </c>
      <c r="L18" s="5" t="s">
        <v>21</v>
      </c>
      <c r="M18" s="5"/>
      <c r="N18" s="12">
        <f t="shared" si="0"/>
        <v>1</v>
      </c>
      <c r="O18" s="12">
        <f t="shared" si="1"/>
        <v>1</v>
      </c>
      <c r="P18" s="12">
        <f t="shared" si="2"/>
        <v>0</v>
      </c>
      <c r="Q18" s="12">
        <f t="shared" si="3"/>
        <v>2</v>
      </c>
      <c r="R18" s="12">
        <f t="shared" si="4"/>
        <v>0</v>
      </c>
      <c r="S18" s="12">
        <f t="shared" si="5"/>
        <v>0</v>
      </c>
      <c r="T18" s="12">
        <f t="shared" si="6"/>
        <v>0</v>
      </c>
      <c r="U18" s="13">
        <f t="shared" si="7"/>
        <v>4</v>
      </c>
    </row>
    <row r="19" spans="1:21" ht="19.95" customHeight="1" x14ac:dyDescent="0.25">
      <c r="A19" s="2"/>
      <c r="B19" s="5" t="s">
        <v>22</v>
      </c>
      <c r="C19" s="9">
        <v>0</v>
      </c>
      <c r="D19" s="9">
        <v>0</v>
      </c>
      <c r="E19" s="9">
        <v>0</v>
      </c>
      <c r="F19" s="9">
        <v>0</v>
      </c>
      <c r="G19" s="9">
        <v>0</v>
      </c>
      <c r="H19" s="9">
        <v>0</v>
      </c>
      <c r="I19" s="9">
        <v>0</v>
      </c>
      <c r="J19" s="10">
        <f t="shared" si="8"/>
        <v>0</v>
      </c>
      <c r="L19" s="5" t="s">
        <v>22</v>
      </c>
      <c r="M19" s="5"/>
      <c r="N19" s="12">
        <f t="shared" si="0"/>
        <v>0</v>
      </c>
      <c r="O19" s="12">
        <f t="shared" si="1"/>
        <v>0</v>
      </c>
      <c r="P19" s="12">
        <f t="shared" si="2"/>
        <v>0</v>
      </c>
      <c r="Q19" s="12">
        <f t="shared" si="3"/>
        <v>0</v>
      </c>
      <c r="R19" s="12">
        <f t="shared" si="4"/>
        <v>0</v>
      </c>
      <c r="S19" s="12">
        <f t="shared" si="5"/>
        <v>0</v>
      </c>
      <c r="T19" s="12">
        <f t="shared" si="6"/>
        <v>0</v>
      </c>
      <c r="U19" s="13">
        <f t="shared" si="7"/>
        <v>0</v>
      </c>
    </row>
    <row r="20" spans="1:21" ht="19.95" customHeight="1" x14ac:dyDescent="0.25">
      <c r="A20" s="2"/>
      <c r="B20" s="6" t="s">
        <v>7</v>
      </c>
      <c r="C20" s="11">
        <f>AVERAGE(C5:C19)</f>
        <v>0.23333333333333334</v>
      </c>
      <c r="D20" s="11">
        <f t="shared" ref="D20:I20" si="9">AVERAGE(D5:D19)</f>
        <v>0.2</v>
      </c>
      <c r="E20" s="11">
        <f t="shared" si="9"/>
        <v>0.16666666666666666</v>
      </c>
      <c r="F20" s="11">
        <f t="shared" si="9"/>
        <v>0.26666666666666666</v>
      </c>
      <c r="G20" s="11">
        <f t="shared" si="9"/>
        <v>0.2</v>
      </c>
      <c r="H20" s="11">
        <f>AVERAGE(H5:H19)</f>
        <v>0.36666666666666664</v>
      </c>
      <c r="I20" s="11">
        <f t="shared" si="9"/>
        <v>0.2857142857142857</v>
      </c>
      <c r="J20" s="11">
        <f>AVERAGE(C20:I20)</f>
        <v>0.24557823129251702</v>
      </c>
      <c r="L20" s="14" t="s">
        <v>7</v>
      </c>
      <c r="M20" s="14"/>
      <c r="N20" s="15">
        <f>SUM(N5:N19)</f>
        <v>7</v>
      </c>
      <c r="O20" s="15">
        <f t="shared" ref="O20:T20" si="10">SUM(O5:O19)</f>
        <v>6</v>
      </c>
      <c r="P20" s="15">
        <f t="shared" si="10"/>
        <v>5</v>
      </c>
      <c r="Q20" s="15">
        <f t="shared" si="10"/>
        <v>8</v>
      </c>
      <c r="R20" s="15">
        <f t="shared" si="10"/>
        <v>6</v>
      </c>
      <c r="S20" s="15">
        <f t="shared" si="10"/>
        <v>11</v>
      </c>
      <c r="T20" s="15">
        <f t="shared" si="10"/>
        <v>8</v>
      </c>
      <c r="U20" s="16"/>
    </row>
    <row r="21" spans="1:21" ht="19.95" customHeight="1" x14ac:dyDescent="0.25">
      <c r="A21" s="2"/>
      <c r="L21" s="17" t="s">
        <v>27</v>
      </c>
      <c r="M21" s="17"/>
      <c r="N21" s="15">
        <f>N20/$O$2</f>
        <v>3.5</v>
      </c>
      <c r="O21" s="15">
        <f t="shared" ref="O21:T21" si="11">O20/$O$2</f>
        <v>3</v>
      </c>
      <c r="P21" s="15">
        <f t="shared" si="11"/>
        <v>2.5</v>
      </c>
      <c r="Q21" s="15">
        <f t="shared" si="11"/>
        <v>4</v>
      </c>
      <c r="R21" s="15">
        <f t="shared" si="11"/>
        <v>3</v>
      </c>
      <c r="S21" s="15">
        <f t="shared" si="11"/>
        <v>5.5</v>
      </c>
      <c r="T21" s="15">
        <f t="shared" si="11"/>
        <v>4</v>
      </c>
      <c r="U21" s="16"/>
    </row>
    <row r="22" spans="1:21" ht="19.95" customHeight="1" x14ac:dyDescent="0.25"/>
    <row r="23" spans="1:21" ht="19.95" customHeight="1" x14ac:dyDescent="0.25"/>
    <row r="24" spans="1:21" ht="19.95" customHeight="1" x14ac:dyDescent="0.25">
      <c r="A24" s="2"/>
      <c r="F24" s="26" t="s">
        <v>36</v>
      </c>
      <c r="G24" s="26"/>
      <c r="H24" s="26"/>
      <c r="I24" s="26"/>
      <c r="J24" s="26"/>
      <c r="K24" s="26"/>
      <c r="L24" s="26"/>
      <c r="M24" s="26"/>
      <c r="N24" s="26"/>
      <c r="O24" s="26"/>
    </row>
    <row r="25" spans="1:21" ht="19.95" customHeight="1" x14ac:dyDescent="0.25">
      <c r="A25" s="2"/>
      <c r="F25" s="25" t="s">
        <v>28</v>
      </c>
      <c r="G25" s="25"/>
      <c r="H25" s="25"/>
      <c r="I25" s="25"/>
      <c r="J25" s="25"/>
      <c r="K25" s="25"/>
      <c r="L25" s="25"/>
      <c r="M25" s="25"/>
      <c r="N25" s="25"/>
      <c r="O25" s="25"/>
    </row>
    <row r="26" spans="1:21" ht="19.95" customHeight="1" x14ac:dyDescent="0.25">
      <c r="A26" s="2"/>
      <c r="F26" s="7" t="s">
        <v>30</v>
      </c>
      <c r="G26" s="8" t="s">
        <v>0</v>
      </c>
      <c r="H26" s="8" t="s">
        <v>1</v>
      </c>
      <c r="I26" s="8" t="s">
        <v>2</v>
      </c>
      <c r="J26" s="8" t="s">
        <v>3</v>
      </c>
      <c r="K26" s="8" t="s">
        <v>4</v>
      </c>
      <c r="L26" s="8" t="s">
        <v>5</v>
      </c>
      <c r="M26" s="8"/>
      <c r="N26" s="8" t="s">
        <v>6</v>
      </c>
      <c r="O26" s="8" t="s">
        <v>7</v>
      </c>
    </row>
    <row r="27" spans="1:21" ht="19.95" customHeight="1" x14ac:dyDescent="0.25">
      <c r="A27" s="2"/>
      <c r="B27" s="2" t="s">
        <v>33</v>
      </c>
      <c r="F27" s="5" t="s">
        <v>8</v>
      </c>
      <c r="G27" s="18"/>
      <c r="H27" s="18"/>
      <c r="I27" s="18"/>
      <c r="J27" s="18"/>
      <c r="K27" s="18"/>
      <c r="L27" s="18"/>
      <c r="M27" s="18"/>
      <c r="N27" s="18"/>
      <c r="O27" s="13">
        <f>SUM(G27:N27)</f>
        <v>0</v>
      </c>
    </row>
    <row r="28" spans="1:21" ht="19.95" customHeight="1" x14ac:dyDescent="0.25">
      <c r="A28" s="2"/>
      <c r="B28" s="2" t="s">
        <v>31</v>
      </c>
      <c r="C28" s="24">
        <v>8</v>
      </c>
      <c r="F28" s="5" t="s">
        <v>9</v>
      </c>
      <c r="G28" s="18"/>
      <c r="H28" s="18"/>
      <c r="I28" s="18"/>
      <c r="J28" s="18"/>
      <c r="K28" s="18"/>
      <c r="L28" s="18"/>
      <c r="M28" s="18"/>
      <c r="N28" s="18"/>
      <c r="O28" s="13">
        <f t="shared" ref="O28:O41" si="12">SUM(G28:N28)</f>
        <v>0</v>
      </c>
    </row>
    <row r="29" spans="1:21" ht="19.95" customHeight="1" x14ac:dyDescent="0.25">
      <c r="A29" s="2"/>
      <c r="B29" s="2" t="s">
        <v>32</v>
      </c>
      <c r="C29" s="24">
        <v>10</v>
      </c>
      <c r="F29" s="5" t="s">
        <v>10</v>
      </c>
      <c r="G29" s="18"/>
      <c r="H29" s="18"/>
      <c r="I29" s="18"/>
      <c r="J29" s="18"/>
      <c r="K29" s="18"/>
      <c r="L29" s="18"/>
      <c r="M29" s="18"/>
      <c r="N29" s="18"/>
      <c r="O29" s="13">
        <f t="shared" si="12"/>
        <v>0</v>
      </c>
    </row>
    <row r="30" spans="1:21" ht="19.95" customHeight="1" x14ac:dyDescent="0.25">
      <c r="A30" s="2"/>
      <c r="C30" s="24"/>
      <c r="F30" s="5" t="s">
        <v>11</v>
      </c>
      <c r="G30" s="18"/>
      <c r="H30" s="18"/>
      <c r="I30" s="18"/>
      <c r="J30" s="18"/>
      <c r="K30" s="18"/>
      <c r="L30" s="18"/>
      <c r="M30" s="18"/>
      <c r="N30" s="18"/>
      <c r="O30" s="13">
        <f t="shared" si="12"/>
        <v>0</v>
      </c>
    </row>
    <row r="31" spans="1:21" ht="19.95" customHeight="1" x14ac:dyDescent="0.25">
      <c r="A31" s="2"/>
      <c r="C31" s="24"/>
      <c r="F31" s="5" t="s">
        <v>12</v>
      </c>
      <c r="G31" s="18"/>
      <c r="H31" s="18"/>
      <c r="I31" s="18"/>
      <c r="J31" s="18"/>
      <c r="K31" s="18"/>
      <c r="L31" s="18"/>
      <c r="M31" s="18"/>
      <c r="N31" s="18"/>
      <c r="O31" s="13">
        <f t="shared" si="12"/>
        <v>0</v>
      </c>
    </row>
    <row r="32" spans="1:21" ht="19.95" customHeight="1" x14ac:dyDescent="0.25">
      <c r="A32" s="2"/>
      <c r="B32" s="2" t="s">
        <v>37</v>
      </c>
      <c r="C32" s="24">
        <v>10</v>
      </c>
      <c r="F32" s="5" t="s">
        <v>13</v>
      </c>
      <c r="G32" s="18"/>
      <c r="H32" s="18"/>
      <c r="I32" s="18"/>
      <c r="J32" s="18"/>
      <c r="K32" s="18"/>
      <c r="L32" s="18"/>
      <c r="M32" s="18"/>
      <c r="N32" s="18"/>
      <c r="O32" s="13">
        <f t="shared" si="12"/>
        <v>0</v>
      </c>
    </row>
    <row r="33" spans="1:21" ht="19.95" customHeight="1" x14ac:dyDescent="0.25">
      <c r="A33" s="2"/>
      <c r="B33" s="2" t="s">
        <v>38</v>
      </c>
      <c r="C33" s="24">
        <v>10</v>
      </c>
      <c r="F33" s="5" t="s">
        <v>14</v>
      </c>
      <c r="G33" s="18"/>
      <c r="H33" s="18"/>
      <c r="I33" s="18"/>
      <c r="J33" s="18"/>
      <c r="K33" s="18"/>
      <c r="L33" s="18"/>
      <c r="M33" s="18"/>
      <c r="N33" s="18"/>
      <c r="O33" s="13">
        <f t="shared" si="12"/>
        <v>0</v>
      </c>
    </row>
    <row r="34" spans="1:21" ht="19.95" customHeight="1" x14ac:dyDescent="0.25">
      <c r="A34" s="2"/>
      <c r="B34" s="2" t="s">
        <v>39</v>
      </c>
      <c r="C34" s="24">
        <v>10</v>
      </c>
      <c r="F34" s="5" t="s">
        <v>15</v>
      </c>
      <c r="G34" s="18"/>
      <c r="H34" s="18"/>
      <c r="I34" s="18"/>
      <c r="J34" s="18"/>
      <c r="K34" s="18"/>
      <c r="L34" s="18"/>
      <c r="M34" s="18"/>
      <c r="N34" s="18"/>
      <c r="O34" s="13">
        <f t="shared" si="12"/>
        <v>0</v>
      </c>
    </row>
    <row r="35" spans="1:21" ht="19.95" customHeight="1" x14ac:dyDescent="0.25">
      <c r="A35" s="2"/>
      <c r="F35" s="5" t="s">
        <v>16</v>
      </c>
      <c r="G35" s="18"/>
      <c r="H35" s="18"/>
      <c r="I35" s="18"/>
      <c r="J35" s="18"/>
      <c r="K35" s="18"/>
      <c r="L35" s="18"/>
      <c r="M35" s="18"/>
      <c r="N35" s="18"/>
      <c r="O35" s="13">
        <f t="shared" si="12"/>
        <v>0</v>
      </c>
    </row>
    <row r="36" spans="1:21" ht="19.95" customHeight="1" x14ac:dyDescent="0.25">
      <c r="A36" s="2"/>
      <c r="F36" s="5" t="s">
        <v>17</v>
      </c>
      <c r="G36" s="18"/>
      <c r="H36" s="18"/>
      <c r="I36" s="18"/>
      <c r="J36" s="18"/>
      <c r="K36" s="18"/>
      <c r="L36" s="18"/>
      <c r="M36" s="18"/>
      <c r="N36" s="18"/>
      <c r="O36" s="13">
        <f t="shared" si="12"/>
        <v>0</v>
      </c>
    </row>
    <row r="37" spans="1:21" ht="19.95" customHeight="1" x14ac:dyDescent="0.25">
      <c r="A37" s="2"/>
      <c r="F37" s="5" t="s">
        <v>18</v>
      </c>
      <c r="G37" s="18"/>
      <c r="H37" s="18"/>
      <c r="I37" s="18"/>
      <c r="J37" s="18"/>
      <c r="K37" s="18"/>
      <c r="L37" s="18"/>
      <c r="M37" s="18"/>
      <c r="N37" s="18"/>
      <c r="O37" s="13">
        <f t="shared" si="12"/>
        <v>0</v>
      </c>
    </row>
    <row r="38" spans="1:21" ht="19.95" customHeight="1" x14ac:dyDescent="0.25">
      <c r="A38" s="2"/>
      <c r="F38" s="5" t="s">
        <v>19</v>
      </c>
      <c r="G38" s="18"/>
      <c r="H38" s="18"/>
      <c r="I38" s="18"/>
      <c r="J38" s="18"/>
      <c r="K38" s="18"/>
      <c r="L38" s="18"/>
      <c r="M38" s="18"/>
      <c r="N38" s="18"/>
      <c r="O38" s="13">
        <f t="shared" si="12"/>
        <v>0</v>
      </c>
    </row>
    <row r="39" spans="1:21" ht="19.95" customHeight="1" x14ac:dyDescent="0.25">
      <c r="A39" s="2"/>
      <c r="F39" s="5" t="s">
        <v>20</v>
      </c>
      <c r="G39" s="18"/>
      <c r="H39" s="18"/>
      <c r="I39" s="18"/>
      <c r="J39" s="18"/>
      <c r="K39" s="18"/>
      <c r="L39" s="18"/>
      <c r="M39" s="18"/>
      <c r="N39" s="18"/>
      <c r="O39" s="13">
        <f t="shared" si="12"/>
        <v>0</v>
      </c>
    </row>
    <row r="40" spans="1:21" ht="19.95" customHeight="1" x14ac:dyDescent="0.25">
      <c r="A40" s="2"/>
      <c r="F40" s="5" t="s">
        <v>21</v>
      </c>
      <c r="G40" s="18"/>
      <c r="H40" s="18"/>
      <c r="I40" s="18"/>
      <c r="J40" s="18"/>
      <c r="K40" s="18"/>
      <c r="L40" s="18"/>
      <c r="M40" s="18"/>
      <c r="N40" s="18"/>
      <c r="O40" s="13">
        <f t="shared" si="12"/>
        <v>0</v>
      </c>
    </row>
    <row r="41" spans="1:21" ht="19.95" customHeight="1" thickBot="1" x14ac:dyDescent="0.3">
      <c r="A41" s="2"/>
      <c r="F41" s="5" t="s">
        <v>22</v>
      </c>
      <c r="G41" s="18"/>
      <c r="H41" s="18"/>
      <c r="I41" s="18"/>
      <c r="J41" s="18"/>
      <c r="K41" s="18"/>
      <c r="L41" s="18"/>
      <c r="M41" s="18"/>
      <c r="N41" s="18"/>
      <c r="O41" s="13">
        <f t="shared" si="12"/>
        <v>0</v>
      </c>
    </row>
    <row r="42" spans="1:21" ht="19.95" customHeight="1" thickBot="1" x14ac:dyDescent="0.3">
      <c r="A42" s="2"/>
      <c r="F42" s="14" t="s">
        <v>24</v>
      </c>
      <c r="G42" s="15">
        <f>SUM(G27:G41)</f>
        <v>0</v>
      </c>
      <c r="H42" s="15">
        <f t="shared" ref="H42:N42" si="13">SUM(H27:H41)</f>
        <v>0</v>
      </c>
      <c r="I42" s="15">
        <f t="shared" si="13"/>
        <v>0</v>
      </c>
      <c r="J42" s="15">
        <f t="shared" si="13"/>
        <v>0</v>
      </c>
      <c r="K42" s="15">
        <f t="shared" si="13"/>
        <v>0</v>
      </c>
      <c r="L42" s="15">
        <f t="shared" si="13"/>
        <v>0</v>
      </c>
      <c r="M42" s="15"/>
      <c r="N42" s="15">
        <f t="shared" si="13"/>
        <v>0</v>
      </c>
      <c r="O42" s="15">
        <f>SUM(G42:N42)</f>
        <v>0</v>
      </c>
      <c r="P42" s="3" t="s">
        <v>25</v>
      </c>
    </row>
    <row r="43" spans="1:21" ht="19.95" customHeight="1" x14ac:dyDescent="0.25"/>
    <row r="44" spans="1:21" ht="14.4" x14ac:dyDescent="0.3">
      <c r="F44" s="33" t="s">
        <v>41</v>
      </c>
      <c r="G44" s="29" t="s">
        <v>0</v>
      </c>
      <c r="H44" s="29" t="s">
        <v>1</v>
      </c>
      <c r="I44" s="29" t="s">
        <v>2</v>
      </c>
      <c r="J44" s="29" t="s">
        <v>3</v>
      </c>
      <c r="K44" s="29" t="s">
        <v>4</v>
      </c>
      <c r="L44" s="29" t="s">
        <v>5</v>
      </c>
      <c r="M44" s="29" t="s">
        <v>6</v>
      </c>
      <c r="N44" s="29" t="s">
        <v>7</v>
      </c>
    </row>
    <row r="45" spans="1:21" ht="14.4" x14ac:dyDescent="0.3">
      <c r="F45" s="34" t="s">
        <v>8</v>
      </c>
      <c r="G45" s="30">
        <v>0</v>
      </c>
      <c r="H45" s="30">
        <v>0</v>
      </c>
      <c r="I45" s="30">
        <v>0</v>
      </c>
      <c r="J45" s="30">
        <v>0</v>
      </c>
      <c r="K45" s="30">
        <v>0</v>
      </c>
      <c r="L45" s="30">
        <v>0</v>
      </c>
      <c r="M45" s="30">
        <v>0</v>
      </c>
      <c r="N45" s="32">
        <f>SUM(Final[[#This Row],[Lundi]:[Dimanche]])</f>
        <v>0</v>
      </c>
      <c r="O45"/>
      <c r="P45"/>
      <c r="Q45"/>
      <c r="R45"/>
      <c r="S45"/>
      <c r="T45"/>
      <c r="U45"/>
    </row>
    <row r="46" spans="1:21" ht="14.4" x14ac:dyDescent="0.3">
      <c r="F46" s="34" t="s">
        <v>9</v>
      </c>
      <c r="G46" s="30">
        <v>0</v>
      </c>
      <c r="H46" s="30">
        <v>0</v>
      </c>
      <c r="I46" s="30">
        <v>0</v>
      </c>
      <c r="J46" s="30">
        <v>0</v>
      </c>
      <c r="K46" s="30">
        <v>0</v>
      </c>
      <c r="L46" s="30">
        <v>0</v>
      </c>
      <c r="M46" s="30">
        <v>0</v>
      </c>
      <c r="N46" s="32">
        <f>SUM(Final[[#This Row],[Lundi]:[Dimanche]])</f>
        <v>0</v>
      </c>
      <c r="O46"/>
      <c r="P46"/>
      <c r="Q46"/>
      <c r="R46"/>
      <c r="S46"/>
      <c r="T46"/>
      <c r="U46"/>
    </row>
    <row r="47" spans="1:21" ht="14.4" x14ac:dyDescent="0.3">
      <c r="F47" s="34" t="s">
        <v>10</v>
      </c>
      <c r="G47" s="30">
        <v>0</v>
      </c>
      <c r="H47" s="30">
        <v>0</v>
      </c>
      <c r="I47" s="30">
        <v>0</v>
      </c>
      <c r="J47" s="30">
        <v>0</v>
      </c>
      <c r="K47" s="30">
        <v>0</v>
      </c>
      <c r="L47" s="30">
        <v>0</v>
      </c>
      <c r="M47" s="30">
        <v>0</v>
      </c>
      <c r="N47" s="32">
        <f>SUM(Final[[#This Row],[Lundi]:[Dimanche]])</f>
        <v>0</v>
      </c>
      <c r="O47"/>
      <c r="P47"/>
      <c r="Q47"/>
      <c r="R47"/>
      <c r="S47"/>
      <c r="T47"/>
      <c r="U47"/>
    </row>
    <row r="48" spans="1:21" ht="14.4" x14ac:dyDescent="0.3">
      <c r="F48" s="34" t="s">
        <v>11</v>
      </c>
      <c r="G48" s="30">
        <v>8</v>
      </c>
      <c r="H48" s="30">
        <v>0</v>
      </c>
      <c r="I48" s="30">
        <v>0</v>
      </c>
      <c r="J48" s="30">
        <v>0</v>
      </c>
      <c r="K48" s="30">
        <v>0</v>
      </c>
      <c r="L48" s="30">
        <v>10</v>
      </c>
      <c r="M48" s="30">
        <v>10</v>
      </c>
      <c r="N48" s="32">
        <f>SUM(Final[[#This Row],[Lundi]:[Dimanche]])</f>
        <v>28</v>
      </c>
      <c r="O48"/>
      <c r="P48"/>
      <c r="Q48"/>
      <c r="R48"/>
      <c r="S48"/>
      <c r="T48"/>
      <c r="U48"/>
    </row>
    <row r="49" spans="6:21" ht="14.4" x14ac:dyDescent="0.3">
      <c r="F49" s="34" t="s">
        <v>12</v>
      </c>
      <c r="G49" s="30">
        <v>8</v>
      </c>
      <c r="H49" s="30">
        <v>0</v>
      </c>
      <c r="I49" s="30">
        <v>0</v>
      </c>
      <c r="J49" s="30">
        <v>0</v>
      </c>
      <c r="K49" s="30">
        <v>0</v>
      </c>
      <c r="L49" s="30">
        <v>10</v>
      </c>
      <c r="M49" s="30">
        <v>10</v>
      </c>
      <c r="N49" s="32">
        <f>SUM(Final[[#This Row],[Lundi]:[Dimanche]])</f>
        <v>28</v>
      </c>
      <c r="O49"/>
      <c r="P49"/>
      <c r="Q49"/>
      <c r="R49"/>
      <c r="S49"/>
      <c r="T49"/>
      <c r="U49"/>
    </row>
    <row r="50" spans="6:21" ht="14.4" x14ac:dyDescent="0.3">
      <c r="F50" s="34" t="s">
        <v>13</v>
      </c>
      <c r="G50" s="30">
        <v>0</v>
      </c>
      <c r="H50" s="30">
        <v>0</v>
      </c>
      <c r="I50" s="30">
        <v>0</v>
      </c>
      <c r="J50" s="30">
        <v>0</v>
      </c>
      <c r="K50" s="30">
        <v>0</v>
      </c>
      <c r="L50" s="30">
        <v>10</v>
      </c>
      <c r="M50" s="30">
        <v>0</v>
      </c>
      <c r="N50" s="32">
        <f>SUM(Final[[#This Row],[Lundi]:[Dimanche]])</f>
        <v>10</v>
      </c>
      <c r="O50"/>
      <c r="P50"/>
      <c r="Q50"/>
      <c r="R50"/>
      <c r="S50"/>
      <c r="T50"/>
      <c r="U50"/>
    </row>
    <row r="51" spans="6:21" ht="14.4" x14ac:dyDescent="0.3">
      <c r="F51" s="34" t="s">
        <v>14</v>
      </c>
      <c r="G51" s="30">
        <v>0</v>
      </c>
      <c r="H51" s="30">
        <v>0</v>
      </c>
      <c r="I51" s="30">
        <v>0</v>
      </c>
      <c r="J51" s="30">
        <v>0</v>
      </c>
      <c r="K51" s="30">
        <v>0</v>
      </c>
      <c r="L51" s="30">
        <v>0</v>
      </c>
      <c r="M51" s="30">
        <v>0</v>
      </c>
      <c r="N51" s="32">
        <f>SUM(Final[[#This Row],[Lundi]:[Dimanche]])</f>
        <v>0</v>
      </c>
      <c r="O51"/>
      <c r="P51"/>
      <c r="Q51"/>
      <c r="R51"/>
      <c r="S51"/>
      <c r="T51"/>
      <c r="U51"/>
    </row>
    <row r="52" spans="6:21" ht="14.4" x14ac:dyDescent="0.3">
      <c r="F52" s="34" t="s">
        <v>15</v>
      </c>
      <c r="G52" s="30">
        <v>0</v>
      </c>
      <c r="H52" s="30">
        <v>0</v>
      </c>
      <c r="I52" s="30">
        <v>0</v>
      </c>
      <c r="J52" s="30">
        <v>0</v>
      </c>
      <c r="K52" s="30">
        <v>0</v>
      </c>
      <c r="L52" s="30">
        <v>0</v>
      </c>
      <c r="M52" s="30">
        <v>0</v>
      </c>
      <c r="N52" s="32">
        <f>SUM(Final[[#This Row],[Lundi]:[Dimanche]])</f>
        <v>0</v>
      </c>
    </row>
    <row r="53" spans="6:21" ht="14.4" x14ac:dyDescent="0.3">
      <c r="F53" s="34" t="s">
        <v>16</v>
      </c>
      <c r="G53" s="30">
        <v>0</v>
      </c>
      <c r="H53" s="30">
        <v>0</v>
      </c>
      <c r="I53" s="30">
        <v>0</v>
      </c>
      <c r="J53" s="30">
        <v>0</v>
      </c>
      <c r="K53" s="30">
        <v>0</v>
      </c>
      <c r="L53" s="30">
        <v>10</v>
      </c>
      <c r="M53" s="30">
        <v>10</v>
      </c>
      <c r="N53" s="32">
        <f>SUM(Final[[#This Row],[Lundi]:[Dimanche]])</f>
        <v>20</v>
      </c>
    </row>
    <row r="54" spans="6:21" ht="14.4" x14ac:dyDescent="0.3">
      <c r="F54" s="34" t="s">
        <v>17</v>
      </c>
      <c r="G54" s="30">
        <v>10</v>
      </c>
      <c r="H54" s="30">
        <v>0</v>
      </c>
      <c r="I54" s="30">
        <v>10</v>
      </c>
      <c r="J54" s="30">
        <v>10</v>
      </c>
      <c r="K54" s="30">
        <v>10</v>
      </c>
      <c r="L54" s="30">
        <v>20</v>
      </c>
      <c r="M54" s="30">
        <v>20</v>
      </c>
      <c r="N54" s="32">
        <f>SUM(Final[[#This Row],[Lundi]:[Dimanche]])</f>
        <v>80</v>
      </c>
    </row>
    <row r="55" spans="6:21" ht="14.4" x14ac:dyDescent="0.3">
      <c r="F55" s="34" t="s">
        <v>18</v>
      </c>
      <c r="G55" s="30">
        <v>20</v>
      </c>
      <c r="H55" s="30">
        <v>20</v>
      </c>
      <c r="I55" s="30">
        <v>20</v>
      </c>
      <c r="J55" s="30">
        <v>20</v>
      </c>
      <c r="K55" s="30">
        <v>20</v>
      </c>
      <c r="L55" s="30">
        <v>20</v>
      </c>
      <c r="M55" s="30">
        <v>20</v>
      </c>
      <c r="N55" s="32">
        <f>SUM(Final[[#This Row],[Lundi]:[Dimanche]])</f>
        <v>140</v>
      </c>
    </row>
    <row r="56" spans="6:21" ht="14.4" x14ac:dyDescent="0.3">
      <c r="F56" s="34" t="s">
        <v>19</v>
      </c>
      <c r="G56" s="30">
        <v>10</v>
      </c>
      <c r="H56" s="30">
        <v>20</v>
      </c>
      <c r="I56" s="30">
        <v>20</v>
      </c>
      <c r="J56" s="30">
        <v>20</v>
      </c>
      <c r="K56" s="30">
        <v>20</v>
      </c>
      <c r="L56" s="30">
        <v>20</v>
      </c>
      <c r="M56" s="30">
        <v>10</v>
      </c>
      <c r="N56" s="32">
        <f>SUM(Final[[#This Row],[Lundi]:[Dimanche]])</f>
        <v>120</v>
      </c>
    </row>
    <row r="57" spans="6:21" ht="14.4" x14ac:dyDescent="0.3">
      <c r="F57" s="34" t="s">
        <v>20</v>
      </c>
      <c r="G57" s="30">
        <v>0</v>
      </c>
      <c r="H57" s="30">
        <v>10</v>
      </c>
      <c r="I57" s="30">
        <v>0</v>
      </c>
      <c r="J57" s="30">
        <v>10</v>
      </c>
      <c r="K57" s="30">
        <v>10</v>
      </c>
      <c r="L57" s="30">
        <v>10</v>
      </c>
      <c r="M57" s="30">
        <v>0</v>
      </c>
      <c r="N57" s="32">
        <f>SUM(Final[[#This Row],[Lundi]:[Dimanche]])</f>
        <v>40</v>
      </c>
    </row>
    <row r="58" spans="6:21" ht="14.4" x14ac:dyDescent="0.3">
      <c r="F58" s="34" t="s">
        <v>21</v>
      </c>
      <c r="G58" s="30">
        <v>10</v>
      </c>
      <c r="H58" s="30">
        <v>10</v>
      </c>
      <c r="I58" s="30">
        <v>0</v>
      </c>
      <c r="J58" s="30">
        <v>20</v>
      </c>
      <c r="K58" s="30">
        <v>0</v>
      </c>
      <c r="L58" s="30">
        <v>0</v>
      </c>
      <c r="M58" s="30">
        <v>0</v>
      </c>
      <c r="N58" s="32">
        <f>SUM(Final[[#This Row],[Lundi]:[Dimanche]])</f>
        <v>40</v>
      </c>
    </row>
    <row r="59" spans="6:21" ht="14.4" x14ac:dyDescent="0.3">
      <c r="F59" s="34" t="s">
        <v>22</v>
      </c>
      <c r="G59" s="30">
        <v>0</v>
      </c>
      <c r="H59" s="30">
        <v>0</v>
      </c>
      <c r="I59" s="30">
        <v>0</v>
      </c>
      <c r="J59" s="30">
        <v>0</v>
      </c>
      <c r="K59" s="30">
        <v>0</v>
      </c>
      <c r="L59" s="30">
        <v>0</v>
      </c>
      <c r="M59" s="30">
        <v>0</v>
      </c>
      <c r="N59" s="32">
        <f>SUM(Final[[#This Row],[Lundi]:[Dimanche]])</f>
        <v>0</v>
      </c>
    </row>
    <row r="60" spans="6:21" ht="14.4" x14ac:dyDescent="0.3">
      <c r="F60" s="33" t="s">
        <v>7</v>
      </c>
      <c r="G60" s="32">
        <f>SUBTOTAL(109,Final[Lundi])</f>
        <v>66</v>
      </c>
      <c r="H60" s="32">
        <f>SUBTOTAL(109,Final[Mardi])</f>
        <v>60</v>
      </c>
      <c r="I60" s="32">
        <f>SUBTOTAL(109,Final[Mercredi])</f>
        <v>50</v>
      </c>
      <c r="J60" s="32">
        <f>SUBTOTAL(109,Final[Jeudi])</f>
        <v>80</v>
      </c>
      <c r="K60" s="32">
        <f>SUBTOTAL(109,Final[Vendredi])</f>
        <v>60</v>
      </c>
      <c r="L60" s="32">
        <f>SUBTOTAL(109,Final[Samedi])</f>
        <v>110</v>
      </c>
      <c r="M60" s="32">
        <f>SUBTOTAL(109,Final[Dimanche])</f>
        <v>80</v>
      </c>
      <c r="N60" s="32">
        <f>SUBTOTAL(109,Final[Total])</f>
        <v>506</v>
      </c>
    </row>
  </sheetData>
  <mergeCells count="8">
    <mergeCell ref="F25:O25"/>
    <mergeCell ref="F2:J2"/>
    <mergeCell ref="Q2:U2"/>
    <mergeCell ref="F24:O24"/>
    <mergeCell ref="B2:C2"/>
    <mergeCell ref="L2:N2"/>
    <mergeCell ref="B3:J3"/>
    <mergeCell ref="L3:U3"/>
  </mergeCells>
  <phoneticPr fontId="5" type="noConversion"/>
  <conditionalFormatting sqref="C5:I19">
    <cfRule type="cellIs" dxfId="16" priority="15" operator="equal">
      <formula>0</formula>
    </cfRule>
  </conditionalFormatting>
  <conditionalFormatting sqref="G27:N41">
    <cfRule type="cellIs" dxfId="15" priority="1" operator="equal">
      <formula>0</formula>
    </cfRule>
  </conditionalFormatting>
  <conditionalFormatting sqref="J5 J7 J9 J11 J13 J15 J17 J19">
    <cfRule type="cellIs" dxfId="14" priority="13" operator="equal">
      <formula>0</formula>
    </cfRule>
  </conditionalFormatting>
  <conditionalFormatting sqref="J6 J8 J10 J12 J14 J16 J18">
    <cfRule type="cellIs" dxfId="13" priority="12" operator="equal">
      <formula>0</formula>
    </cfRule>
  </conditionalFormatting>
  <conditionalFormatting sqref="N5:T19">
    <cfRule type="cellIs" dxfId="12" priority="14" operator="equal">
      <formula>0</formula>
    </cfRule>
  </conditionalFormatting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C854A6-6A6D-4070-B05C-DC5FA5EC1D84}">
  <dimension ref="B2:T17"/>
  <sheetViews>
    <sheetView topLeftCell="F1" workbookViewId="0">
      <selection activeCell="S5" sqref="S5"/>
    </sheetView>
  </sheetViews>
  <sheetFormatPr baseColWidth="10" defaultRowHeight="14.4" x14ac:dyDescent="0.3"/>
  <cols>
    <col min="1" max="1" width="3.77734375" customWidth="1"/>
    <col min="2" max="2" width="9.88671875" bestFit="1" customWidth="1"/>
    <col min="3" max="3" width="7.77734375" customWidth="1"/>
    <col min="4" max="4" width="8.77734375" customWidth="1"/>
    <col min="5" max="13" width="9.77734375" customWidth="1"/>
    <col min="14" max="14" width="9.109375" customWidth="1"/>
    <col min="15" max="17" width="9.77734375" customWidth="1"/>
    <col min="19" max="19" width="3" bestFit="1" customWidth="1"/>
  </cols>
  <sheetData>
    <row r="2" spans="2:20" x14ac:dyDescent="0.3">
      <c r="B2" t="s">
        <v>40</v>
      </c>
      <c r="C2" t="s">
        <v>8</v>
      </c>
      <c r="D2" t="s">
        <v>9</v>
      </c>
      <c r="E2" t="s">
        <v>10</v>
      </c>
      <c r="F2" t="s">
        <v>11</v>
      </c>
      <c r="G2" t="s">
        <v>12</v>
      </c>
      <c r="H2" t="s">
        <v>13</v>
      </c>
      <c r="I2" t="s">
        <v>14</v>
      </c>
      <c r="J2" t="s">
        <v>15</v>
      </c>
      <c r="K2" t="s">
        <v>16</v>
      </c>
      <c r="L2" t="s">
        <v>17</v>
      </c>
      <c r="M2" t="s">
        <v>18</v>
      </c>
      <c r="N2" t="s">
        <v>19</v>
      </c>
      <c r="O2" t="s">
        <v>20</v>
      </c>
      <c r="P2" t="s">
        <v>21</v>
      </c>
      <c r="Q2" t="s">
        <v>22</v>
      </c>
      <c r="S2" t="s">
        <v>42</v>
      </c>
      <c r="T2" t="s">
        <v>41</v>
      </c>
    </row>
    <row r="3" spans="2:20" x14ac:dyDescent="0.3">
      <c r="B3" s="2" t="s">
        <v>0</v>
      </c>
      <c r="C3">
        <v>8</v>
      </c>
      <c r="D3">
        <v>8</v>
      </c>
      <c r="E3">
        <v>8</v>
      </c>
      <c r="F3">
        <v>8</v>
      </c>
      <c r="G3">
        <v>8</v>
      </c>
      <c r="H3">
        <v>8</v>
      </c>
      <c r="I3">
        <v>8</v>
      </c>
      <c r="J3">
        <v>8</v>
      </c>
      <c r="K3">
        <v>8</v>
      </c>
      <c r="L3">
        <v>10</v>
      </c>
      <c r="M3">
        <v>10</v>
      </c>
      <c r="N3">
        <v>10</v>
      </c>
      <c r="O3">
        <v>10</v>
      </c>
      <c r="P3">
        <v>10</v>
      </c>
      <c r="Q3">
        <v>10</v>
      </c>
      <c r="S3">
        <v>1</v>
      </c>
      <c r="T3" t="s">
        <v>8</v>
      </c>
    </row>
    <row r="4" spans="2:20" x14ac:dyDescent="0.3">
      <c r="B4" s="2" t="s">
        <v>1</v>
      </c>
      <c r="C4">
        <v>8</v>
      </c>
      <c r="D4">
        <v>8</v>
      </c>
      <c r="E4">
        <v>8</v>
      </c>
      <c r="F4">
        <v>8</v>
      </c>
      <c r="G4">
        <v>8</v>
      </c>
      <c r="H4">
        <v>8</v>
      </c>
      <c r="I4">
        <v>8</v>
      </c>
      <c r="J4">
        <v>8</v>
      </c>
      <c r="K4">
        <v>8</v>
      </c>
      <c r="L4">
        <v>10</v>
      </c>
      <c r="M4">
        <v>10</v>
      </c>
      <c r="N4">
        <v>10</v>
      </c>
      <c r="O4">
        <v>10</v>
      </c>
      <c r="P4">
        <v>10</v>
      </c>
      <c r="Q4">
        <v>10</v>
      </c>
      <c r="S4">
        <v>2</v>
      </c>
      <c r="T4" t="s">
        <v>9</v>
      </c>
    </row>
    <row r="5" spans="2:20" x14ac:dyDescent="0.3">
      <c r="B5" s="2" t="s">
        <v>2</v>
      </c>
      <c r="C5">
        <v>8</v>
      </c>
      <c r="D5">
        <v>8</v>
      </c>
      <c r="E5">
        <v>8</v>
      </c>
      <c r="F5">
        <v>8</v>
      </c>
      <c r="G5">
        <v>8</v>
      </c>
      <c r="H5">
        <v>8</v>
      </c>
      <c r="I5">
        <v>8</v>
      </c>
      <c r="J5">
        <v>8</v>
      </c>
      <c r="K5">
        <v>8</v>
      </c>
      <c r="L5">
        <v>10</v>
      </c>
      <c r="M5">
        <v>10</v>
      </c>
      <c r="N5">
        <v>10</v>
      </c>
      <c r="O5">
        <v>10</v>
      </c>
      <c r="P5">
        <v>10</v>
      </c>
      <c r="Q5">
        <v>10</v>
      </c>
      <c r="S5">
        <v>3</v>
      </c>
      <c r="T5" t="s">
        <v>10</v>
      </c>
    </row>
    <row r="6" spans="2:20" x14ac:dyDescent="0.3">
      <c r="B6" s="2" t="s">
        <v>3</v>
      </c>
      <c r="C6">
        <v>8</v>
      </c>
      <c r="D6">
        <v>8</v>
      </c>
      <c r="E6">
        <v>8</v>
      </c>
      <c r="F6">
        <v>8</v>
      </c>
      <c r="G6">
        <v>8</v>
      </c>
      <c r="H6">
        <v>8</v>
      </c>
      <c r="I6">
        <v>8</v>
      </c>
      <c r="J6">
        <v>8</v>
      </c>
      <c r="K6">
        <v>8</v>
      </c>
      <c r="L6">
        <v>10</v>
      </c>
      <c r="M6">
        <v>10</v>
      </c>
      <c r="N6">
        <v>10</v>
      </c>
      <c r="O6">
        <v>10</v>
      </c>
      <c r="P6">
        <v>10</v>
      </c>
      <c r="Q6">
        <v>10</v>
      </c>
      <c r="S6">
        <v>4</v>
      </c>
      <c r="T6" t="s">
        <v>11</v>
      </c>
    </row>
    <row r="7" spans="2:20" x14ac:dyDescent="0.3">
      <c r="B7" s="2" t="s">
        <v>4</v>
      </c>
      <c r="C7">
        <v>10</v>
      </c>
      <c r="D7">
        <v>10</v>
      </c>
      <c r="E7">
        <v>10</v>
      </c>
      <c r="F7">
        <v>10</v>
      </c>
      <c r="G7">
        <v>10</v>
      </c>
      <c r="H7">
        <v>10</v>
      </c>
      <c r="I7">
        <v>10</v>
      </c>
      <c r="J7">
        <v>10</v>
      </c>
      <c r="K7">
        <v>10</v>
      </c>
      <c r="L7">
        <v>10</v>
      </c>
      <c r="M7">
        <v>10</v>
      </c>
      <c r="N7">
        <v>10</v>
      </c>
      <c r="O7">
        <v>10</v>
      </c>
      <c r="P7">
        <v>10</v>
      </c>
      <c r="Q7">
        <v>10</v>
      </c>
      <c r="S7">
        <v>5</v>
      </c>
      <c r="T7" t="s">
        <v>12</v>
      </c>
    </row>
    <row r="8" spans="2:20" x14ac:dyDescent="0.3">
      <c r="B8" s="2" t="s">
        <v>5</v>
      </c>
      <c r="C8">
        <v>10</v>
      </c>
      <c r="D8">
        <v>10</v>
      </c>
      <c r="E8">
        <v>10</v>
      </c>
      <c r="F8">
        <v>10</v>
      </c>
      <c r="G8">
        <v>10</v>
      </c>
      <c r="H8">
        <v>10</v>
      </c>
      <c r="I8">
        <v>10</v>
      </c>
      <c r="J8">
        <v>10</v>
      </c>
      <c r="K8">
        <v>10</v>
      </c>
      <c r="L8">
        <v>10</v>
      </c>
      <c r="M8">
        <v>10</v>
      </c>
      <c r="N8">
        <v>10</v>
      </c>
      <c r="O8">
        <v>10</v>
      </c>
      <c r="P8">
        <v>10</v>
      </c>
      <c r="Q8">
        <v>10</v>
      </c>
      <c r="S8">
        <v>6</v>
      </c>
      <c r="T8" t="s">
        <v>13</v>
      </c>
    </row>
    <row r="9" spans="2:20" x14ac:dyDescent="0.3">
      <c r="B9" s="2" t="s">
        <v>6</v>
      </c>
      <c r="C9">
        <v>10</v>
      </c>
      <c r="D9">
        <v>10</v>
      </c>
      <c r="E9">
        <v>10</v>
      </c>
      <c r="F9">
        <v>10</v>
      </c>
      <c r="G9">
        <v>10</v>
      </c>
      <c r="H9">
        <v>10</v>
      </c>
      <c r="I9">
        <v>10</v>
      </c>
      <c r="J9">
        <v>10</v>
      </c>
      <c r="K9">
        <v>10</v>
      </c>
      <c r="L9">
        <v>10</v>
      </c>
      <c r="M9">
        <v>10</v>
      </c>
      <c r="N9">
        <v>10</v>
      </c>
      <c r="O9">
        <v>10</v>
      </c>
      <c r="P9">
        <v>10</v>
      </c>
      <c r="Q9">
        <v>10</v>
      </c>
      <c r="S9">
        <v>7</v>
      </c>
      <c r="T9" t="s">
        <v>14</v>
      </c>
    </row>
    <row r="10" spans="2:20" x14ac:dyDescent="0.3">
      <c r="S10">
        <v>8</v>
      </c>
      <c r="T10" t="s">
        <v>15</v>
      </c>
    </row>
    <row r="11" spans="2:20" x14ac:dyDescent="0.3">
      <c r="S11">
        <v>9</v>
      </c>
      <c r="T11" t="s">
        <v>16</v>
      </c>
    </row>
    <row r="12" spans="2:20" x14ac:dyDescent="0.3">
      <c r="S12">
        <v>10</v>
      </c>
      <c r="T12" t="s">
        <v>17</v>
      </c>
    </row>
    <row r="13" spans="2:20" x14ac:dyDescent="0.3">
      <c r="S13">
        <v>11</v>
      </c>
      <c r="T13" t="s">
        <v>18</v>
      </c>
    </row>
    <row r="14" spans="2:20" x14ac:dyDescent="0.3">
      <c r="S14">
        <v>12</v>
      </c>
      <c r="T14" t="s">
        <v>19</v>
      </c>
    </row>
    <row r="15" spans="2:20" x14ac:dyDescent="0.3">
      <c r="S15">
        <v>13</v>
      </c>
      <c r="T15" t="s">
        <v>20</v>
      </c>
    </row>
    <row r="16" spans="2:20" x14ac:dyDescent="0.3">
      <c r="S16">
        <v>14</v>
      </c>
      <c r="T16" t="s">
        <v>21</v>
      </c>
    </row>
    <row r="17" spans="19:20" x14ac:dyDescent="0.3">
      <c r="S17">
        <v>15</v>
      </c>
      <c r="T17" t="s">
        <v>22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634EA7F-AF6D-42A5-BEC3-7FB4C453C32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ESTIMATION TAUX DE REMPLISSAGE</vt:lpstr>
      <vt:lpstr>Paramètres</vt:lpstr>
      <vt:lpstr>TerUtil</vt:lpstr>
    </vt:vector>
  </TitlesOfParts>
  <Company>TIPSO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Damaste .</cp:lastModifiedBy>
  <cp:lastPrinted>2023-02-19T11:08:21Z</cp:lastPrinted>
  <dcterms:created xsi:type="dcterms:W3CDTF">2016-07-10T11:43:10Z</dcterms:created>
  <dcterms:modified xsi:type="dcterms:W3CDTF">2024-05-25T14:47:44Z</dcterms:modified>
</cp:coreProperties>
</file>