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835D947C-A609-4D71-B97B-7C44BA4BED20}" xr6:coauthVersionLast="47" xr6:coauthVersionMax="47" xr10:uidLastSave="{00000000-0000-0000-0000-000000000000}"/>
  <bookViews>
    <workbookView xWindow="-108" yWindow="-108" windowWidth="23256" windowHeight="12576" activeTab="3" xr2:uid="{0F292790-684C-420C-829F-325AAF746CD0}"/>
  </bookViews>
  <sheets>
    <sheet name="Mensuel" sheetId="1" r:id="rId1"/>
    <sheet name="Données" sheetId="3" r:id="rId2"/>
    <sheet name="Paramètre" sheetId="4" r:id="rId3"/>
    <sheet name="TCD" sheetId="2" r:id="rId4"/>
  </sheets>
  <definedNames>
    <definedName name="_Poste">OFFSET(TCD!$D$6,0,0,COUNTA(TCD!$D:$D)-5)</definedName>
    <definedName name="_Solde">OFFSET(TCD!$E$6,0,0,COUNTA(TCD!$E:$E)-5)</definedName>
    <definedName name="DepFixes">TabRevenus[Dépenses fixes]</definedName>
    <definedName name="DepVaria">TabRevenus[Dépenses variables]</definedName>
    <definedName name="ListeRevenus">TabRevenus[Revenus]</definedName>
    <definedName name="Segment_Année">#N/A</definedName>
    <definedName name="Segment_Catégorie">#N/A</definedName>
    <definedName name="Segment_Mois">#N/A</definedName>
  </definedNames>
  <calcPr calcId="191029"/>
  <pivotCaches>
    <pivotCache cacheId="8" r:id="rId5"/>
    <pivotCache cacheId="13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 l="1"/>
  <c r="F4" i="1" s="1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7" i="3"/>
  <c r="D5" i="1"/>
  <c r="F5" i="1" s="1"/>
  <c r="F6" i="1"/>
  <c r="F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707569D-23CA-4113-B61B-92B2752A8996}" keepAlive="1" name="Requête - Catégorie" description="Connexion à la requête « Catégorie » dans le classeur." type="5" refreshedVersion="0" background="1">
    <dbPr connection="Provider=Microsoft.Mashup.OleDb.1;Data Source=$Workbook$;Location=Catégorie;Extended Properties=&quot;&quot;" command="SELECT * FROM [Catégorie]"/>
  </connection>
  <connection id="2" xr16:uid="{BAF961A7-FFBD-4712-8C14-248609C48046}" keepAlive="1" name="Requête - Tableau2" description="Connexion à la requête « Tableau2 » dans le classeur." type="5" refreshedVersion="8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<sst xmlns="http://schemas.openxmlformats.org/spreadsheetml/2006/main" count="596" uniqueCount="66">
  <si>
    <t>Revenus</t>
  </si>
  <si>
    <t>Salaire</t>
  </si>
  <si>
    <t>APL</t>
  </si>
  <si>
    <t>Divers</t>
  </si>
  <si>
    <t>Participation</t>
  </si>
  <si>
    <t>Prime activité</t>
  </si>
  <si>
    <t>Remb famille</t>
  </si>
  <si>
    <t>Remb Sécu</t>
  </si>
  <si>
    <t>Remise chèque</t>
  </si>
  <si>
    <t>Livret &gt; C/C</t>
  </si>
  <si>
    <t>Chômage</t>
  </si>
  <si>
    <t>Remb complémentaire</t>
  </si>
  <si>
    <t>Autres</t>
  </si>
  <si>
    <t>Prévisionnel</t>
  </si>
  <si>
    <t>Alimentation</t>
  </si>
  <si>
    <t>Loisir</t>
  </si>
  <si>
    <t>Multimedia</t>
  </si>
  <si>
    <t>Santé</t>
  </si>
  <si>
    <t>Sport</t>
  </si>
  <si>
    <t>Date</t>
  </si>
  <si>
    <t>Libellé</t>
  </si>
  <si>
    <t>Débit euros</t>
  </si>
  <si>
    <t>Crédit euros</t>
  </si>
  <si>
    <t>Catégorie</t>
  </si>
  <si>
    <t>Poste</t>
  </si>
  <si>
    <t>Libellé2</t>
  </si>
  <si>
    <t>Solde</t>
  </si>
  <si>
    <t>Année</t>
  </si>
  <si>
    <t>Mois</t>
  </si>
  <si>
    <t>Mois lettre</t>
  </si>
  <si>
    <t>Catégories</t>
  </si>
  <si>
    <t>Réel</t>
  </si>
  <si>
    <t>Bilan</t>
  </si>
  <si>
    <t>Épargnes</t>
  </si>
  <si>
    <t>Dépenses fixes</t>
  </si>
  <si>
    <t>Dépenses variables</t>
  </si>
  <si>
    <t>Synthèses</t>
  </si>
  <si>
    <t>Étiquettes de lignes</t>
  </si>
  <si>
    <t>Total général</t>
  </si>
  <si>
    <t>Somme de Solde</t>
  </si>
  <si>
    <t>Dep fixe 1</t>
  </si>
  <si>
    <t>Dep fixe 2</t>
  </si>
  <si>
    <t>Dep fixe 3</t>
  </si>
  <si>
    <t>Dep fixe 4</t>
  </si>
  <si>
    <t>Dep fixe 5</t>
  </si>
  <si>
    <t>Dep fixe 6</t>
  </si>
  <si>
    <t>Dep fixe 7</t>
  </si>
  <si>
    <t>Dep fixe 8</t>
  </si>
  <si>
    <t>Dep fixe 9</t>
  </si>
  <si>
    <t>Dep var 1</t>
  </si>
  <si>
    <t>Dep var 2</t>
  </si>
  <si>
    <t>Dep var 3</t>
  </si>
  <si>
    <t>Dep var 4</t>
  </si>
  <si>
    <t>Dep var 5</t>
  </si>
  <si>
    <t>Dep var 6</t>
  </si>
  <si>
    <t>Dep var 7</t>
  </si>
  <si>
    <t>Dep var 8</t>
  </si>
  <si>
    <t>Dep var 9</t>
  </si>
  <si>
    <t>Eau</t>
  </si>
  <si>
    <t>Loyer</t>
  </si>
  <si>
    <t>Revenus Ex</t>
  </si>
  <si>
    <t>Rembt</t>
  </si>
  <si>
    <t>Rentrée</t>
  </si>
  <si>
    <t>Epargne</t>
  </si>
  <si>
    <t>Postes</t>
  </si>
  <si>
    <t>Soldes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</si>
</sst>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9">
    <font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b/>
      <sz val="11"/>
      <color theme="4" tint="-0.249977111117893"/>
      <name val="Calibri"/>
      <family val="2"/>
      <scheme val="minor"/>
    </font>
    <font>
      <u val="double"/>
      <sz val="14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 Unicode MS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2EFDA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theme="4"/>
      </bottom>
      <diagonal/>
    </border>
    <border>
      <left style="dashDotDot">
        <color theme="9"/>
      </left>
      <right style="dashDotDot">
        <color theme="9"/>
      </right>
      <top/>
      <bottom/>
      <diagonal/>
    </border>
    <border>
      <left/>
      <right style="dashDotDot">
        <color theme="9"/>
      </right>
      <top/>
      <bottom/>
      <diagonal/>
    </border>
    <border>
      <left style="dashDotDot">
        <color theme="9"/>
      </left>
      <right/>
      <top/>
      <bottom/>
      <diagonal/>
    </border>
    <border>
      <left/>
      <right style="dashDotDot">
        <color theme="9"/>
      </right>
      <top/>
      <bottom style="thin">
        <color theme="9"/>
      </bottom>
      <diagonal/>
    </border>
    <border>
      <left style="dashDotDot">
        <color theme="9"/>
      </left>
      <right style="dashDotDot">
        <color theme="9"/>
      </right>
      <top/>
      <bottom style="thin">
        <color theme="9"/>
      </bottom>
      <diagonal/>
    </border>
    <border>
      <left style="dashDotDot">
        <color theme="9"/>
      </left>
      <right/>
      <top/>
      <bottom style="thin">
        <color theme="9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6" fillId="0" borderId="0">
      <alignment horizontal="center" vertical="center"/>
    </xf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44" fontId="0" fillId="3" borderId="3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 vertical="center"/>
    </xf>
    <xf numFmtId="4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5" fillId="0" borderId="4" xfId="0" applyFont="1" applyBorder="1"/>
    <xf numFmtId="0" fontId="5" fillId="5" borderId="4" xfId="0" applyFont="1" applyFill="1" applyBorder="1"/>
    <xf numFmtId="0" fontId="1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right" vertical="center" indent="1"/>
    </xf>
    <xf numFmtId="164" fontId="2" fillId="0" borderId="7" xfId="0" applyNumberFormat="1" applyFont="1" applyBorder="1" applyAlignment="1">
      <alignment horizontal="right" vertical="center" inden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4" fontId="3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center" vertical="center"/>
    </xf>
    <xf numFmtId="4" fontId="3" fillId="0" borderId="12" xfId="0" applyNumberFormat="1" applyFont="1" applyBorder="1" applyAlignment="1">
      <alignment horizontal="center" vertical="center"/>
    </xf>
    <xf numFmtId="0" fontId="6" fillId="0" borderId="0" xfId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NumberFormat="1"/>
    <xf numFmtId="4" fontId="0" fillId="0" borderId="0" xfId="0" applyNumberFormat="1"/>
  </cellXfs>
  <cellStyles count="2">
    <cellStyle name="Normal" xfId="0" builtinId="0"/>
    <cellStyle name="Titre Catégorie" xfId="1" xr:uid="{A06AD78C-560B-4419-BDAB-EFE2AD589BB7}"/>
  </cellStyles>
  <dxfs count="2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theme="4"/>
        </top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family val="2"/>
        <scheme val="minor"/>
      </font>
    </dxf>
    <dxf>
      <numFmt numFmtId="164" formatCode="#,##0.00\ &quot;€&quot;"/>
    </dxf>
    <dxf>
      <numFmt numFmtId="0" formatCode="General"/>
    </dxf>
    <dxf>
      <border outline="0">
        <left style="dashDotDot">
          <color theme="9"/>
        </left>
        <right style="dashDotDot">
          <color theme="9"/>
        </right>
        <top style="thin">
          <color theme="9"/>
        </top>
      </border>
    </dxf>
    <dxf>
      <border outline="0">
        <bottom style="thin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dashDotDot">
          <color theme="9"/>
        </left>
        <right style="dashDotDot">
          <color theme="9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connections" Target="connections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38847</xdr:colOff>
      <xdr:row>13</xdr:row>
      <xdr:rowOff>151951</xdr:rowOff>
    </xdr:from>
    <xdr:to>
      <xdr:col>8</xdr:col>
      <xdr:colOff>507082</xdr:colOff>
      <xdr:row>17</xdr:row>
      <xdr:rowOff>46775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nnée">
              <a:extLst>
                <a:ext uri="{FF2B5EF4-FFF2-40B4-BE49-F238E27FC236}">
                  <a16:creationId xmlns:a16="http://schemas.microsoft.com/office/drawing/2014/main" id="{A99E306F-42AD-BF72-0EEF-CA72B0929D1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89494" y="2482775"/>
              <a:ext cx="2052000" cy="61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40790</xdr:colOff>
      <xdr:row>2</xdr:row>
      <xdr:rowOff>34366</xdr:rowOff>
    </xdr:from>
    <xdr:to>
      <xdr:col>8</xdr:col>
      <xdr:colOff>509025</xdr:colOff>
      <xdr:row>5</xdr:row>
      <xdr:rowOff>108483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Catégorie">
              <a:extLst>
                <a:ext uri="{FF2B5EF4-FFF2-40B4-BE49-F238E27FC236}">
                  <a16:creationId xmlns:a16="http://schemas.microsoft.com/office/drawing/2014/main" id="{FD58ED46-E370-1A02-BF83-C44A4971C98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égor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591437" y="392954"/>
              <a:ext cx="2052000" cy="612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50203</xdr:colOff>
      <xdr:row>5</xdr:row>
      <xdr:rowOff>148367</xdr:rowOff>
    </xdr:from>
    <xdr:to>
      <xdr:col>8</xdr:col>
      <xdr:colOff>518438</xdr:colOff>
      <xdr:row>13</xdr:row>
      <xdr:rowOff>118014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4D21A2E3-0EFB-0557-C239-DAAE7A8BDA2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00850" y="1044838"/>
              <a:ext cx="2052000" cy="140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5348.808139236113" createdVersion="8" refreshedVersion="8" minRefreshableVersion="3" recordCount="156" xr:uid="{0E7B35B4-38A9-455F-947E-C7678D5ED12F}">
  <cacheSource type="worksheet">
    <worksheetSource name="Tableau2"/>
  </cacheSource>
  <cacheFields count="11">
    <cacheField name="Date" numFmtId="14">
      <sharedItems containsSemiMixedTypes="0" containsNonDate="0" containsDate="1" containsString="0" minDate="2023-01-31T00:00:00" maxDate="2024-01-01T00:00:00"/>
    </cacheField>
    <cacheField name="Libellé" numFmtId="0">
      <sharedItems containsNonDate="0" containsString="0" containsBlank="1"/>
    </cacheField>
    <cacheField name="Débit euros" numFmtId="4">
      <sharedItems containsString="0" containsBlank="1" containsNumber="1" minValue="1" maxValue="9836"/>
    </cacheField>
    <cacheField name="Crédit euros" numFmtId="4">
      <sharedItems containsString="0" containsBlank="1" containsNumber="1" containsInteger="1" minValue="0" maxValue="9859"/>
    </cacheField>
    <cacheField name="Catégorie" numFmtId="44">
      <sharedItems count="1">
        <s v="Prévisionnel"/>
      </sharedItems>
    </cacheField>
    <cacheField name="Poste" numFmtId="0">
      <sharedItems count="13">
        <s v="Salaire"/>
        <s v="APL"/>
        <s v="Participation"/>
        <s v="Prime activité"/>
        <s v="Remb famille"/>
        <s v="Livret &gt; C/C"/>
        <s v="Alimentation"/>
        <s v="Loisir"/>
        <s v="Multimedia"/>
        <s v="Santé"/>
        <s v="Sport"/>
        <s v="Eau"/>
        <s v="Loyer"/>
      </sharedItems>
    </cacheField>
    <cacheField name="Libellé2" numFmtId="0">
      <sharedItems/>
    </cacheField>
    <cacheField name="Solde" numFmtId="44">
      <sharedItems containsSemiMixedTypes="0" containsString="0" containsNumber="1" minValue="-9836" maxValue="9859"/>
    </cacheField>
    <cacheField name="Année" numFmtId="0">
      <sharedItems containsSemiMixedTypes="0" containsString="0" containsNumber="1" containsInteger="1" minValue="2023" maxValue="2023" count="1">
        <n v="2023"/>
      </sharedItems>
    </cacheField>
    <cacheField name="Mois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Mois lett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5348.815607870369" backgroundQuery="1" createdVersion="8" refreshedVersion="8" minRefreshableVersion="3" recordCount="168" xr:uid="{974DEBA9-B4B6-491E-8B6A-1F59B1F12BC4}">
  <cacheSource type="external" connectionId="2"/>
  <cacheFields count="7">
    <cacheField name="Date" numFmtId="0">
      <sharedItems containsSemiMixedTypes="0" containsNonDate="0" containsDate="1" containsString="0" minDate="2023-01-31T00:00:00" maxDate="2024-01-01T00:00:00" count="12">
        <d v="2023-01-31T00:00:00"/>
        <d v="2023-02-28T00:00:00"/>
        <d v="2023-03-31T00:00:00"/>
        <d v="2023-04-30T00:00:00"/>
        <d v="2023-05-31T00:00:00"/>
        <d v="2023-06-30T00:00:00"/>
        <d v="2023-07-31T00:00:00"/>
        <d v="2023-08-31T00:00:00"/>
        <d v="2023-09-30T00:00:00"/>
        <d v="2023-10-31T00:00:00"/>
        <d v="2023-11-30T00:00:00"/>
        <d v="2023-12-31T00:00:00"/>
      </sharedItems>
    </cacheField>
    <cacheField name="Catégorie" numFmtId="0">
      <sharedItems count="1">
        <s v="Prévisionnel"/>
      </sharedItems>
    </cacheField>
    <cacheField name="Poste" numFmtId="0">
      <sharedItems count="13">
        <s v="Salaire"/>
        <s v="APL"/>
        <s v="Participation"/>
        <s v="Prime activité"/>
        <s v="Remb famille"/>
        <s v="Livret &gt; C/C"/>
        <s v="Alimentation"/>
        <s v="Loisir"/>
        <s v="Multimedia"/>
        <s v="Santé"/>
        <s v="Sport"/>
        <s v="Eau"/>
        <s v="Loyer"/>
      </sharedItems>
    </cacheField>
    <cacheField name="Solde" numFmtId="0">
      <sharedItems containsSemiMixedTypes="0" containsString="0" containsNumber="1" minValue="-9836" maxValue="9859"/>
    </cacheField>
    <cacheField name="Année" numFmtId="0">
      <sharedItems containsSemiMixedTypes="0" containsString="0" containsNumber="1" containsInteger="1" minValue="2023" maxValue="2023" count="1">
        <n v="2023"/>
      </sharedItems>
    </cacheField>
    <cacheField name="Mois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Catégorie.1" numFmtId="0">
      <sharedItems count="6">
        <s v="Revenus"/>
        <s v="Revenus Ex"/>
        <s v="Rembt"/>
        <s v="Epargne"/>
        <s v="Dépenses variables"/>
        <s v="Dépenses fixes"/>
      </sharedItems>
    </cacheField>
  </cacheFields>
  <extLst>
    <ext xmlns:x14="http://schemas.microsoft.com/office/spreadsheetml/2009/9/main" uri="{725AE2AE-9491-48be-B2B4-4EB974FC3084}">
      <x14:pivotCacheDefinition pivotCacheId="203760116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6">
  <r>
    <d v="2023-01-31T00:00:00"/>
    <m/>
    <m/>
    <n v="50"/>
    <x v="0"/>
    <x v="0"/>
    <s v="Salaire"/>
    <n v="50"/>
    <x v="0"/>
    <x v="0"/>
    <s v="Janv"/>
  </r>
  <r>
    <d v="2023-02-28T00:00:00"/>
    <m/>
    <m/>
    <n v="60"/>
    <x v="0"/>
    <x v="0"/>
    <s v="Salaire"/>
    <n v="60"/>
    <x v="0"/>
    <x v="1"/>
    <s v="Févr"/>
  </r>
  <r>
    <d v="2023-03-31T00:00:00"/>
    <m/>
    <m/>
    <n v="70"/>
    <x v="0"/>
    <x v="0"/>
    <s v="Salaire"/>
    <n v="70"/>
    <x v="0"/>
    <x v="2"/>
    <s v="Mars"/>
  </r>
  <r>
    <d v="2023-04-30T00:00:00"/>
    <m/>
    <m/>
    <n v="80"/>
    <x v="0"/>
    <x v="0"/>
    <s v="Salaire"/>
    <n v="80"/>
    <x v="0"/>
    <x v="3"/>
    <s v="Avr"/>
  </r>
  <r>
    <d v="2023-05-31T00:00:00"/>
    <m/>
    <m/>
    <n v="90"/>
    <x v="0"/>
    <x v="0"/>
    <s v="Salaire"/>
    <n v="90"/>
    <x v="0"/>
    <x v="4"/>
    <s v="Mai"/>
  </r>
  <r>
    <d v="2023-06-30T00:00:00"/>
    <m/>
    <m/>
    <n v="100"/>
    <x v="0"/>
    <x v="0"/>
    <s v="Salaire"/>
    <n v="100"/>
    <x v="0"/>
    <x v="5"/>
    <s v="Juin"/>
  </r>
  <r>
    <d v="2023-07-31T00:00:00"/>
    <m/>
    <m/>
    <n v="110"/>
    <x v="0"/>
    <x v="0"/>
    <s v="Salaire"/>
    <n v="110"/>
    <x v="0"/>
    <x v="6"/>
    <s v="Juil"/>
  </r>
  <r>
    <d v="2023-08-31T00:00:00"/>
    <m/>
    <m/>
    <n v="120"/>
    <x v="0"/>
    <x v="0"/>
    <s v="Salaire"/>
    <n v="120"/>
    <x v="0"/>
    <x v="7"/>
    <s v="Août"/>
  </r>
  <r>
    <d v="2023-09-30T00:00:00"/>
    <m/>
    <m/>
    <n v="130"/>
    <x v="0"/>
    <x v="0"/>
    <s v="Salaire"/>
    <n v="130"/>
    <x v="0"/>
    <x v="8"/>
    <s v="Sept"/>
  </r>
  <r>
    <d v="2023-10-31T00:00:00"/>
    <m/>
    <m/>
    <n v="140"/>
    <x v="0"/>
    <x v="0"/>
    <s v="Salaire"/>
    <n v="140"/>
    <x v="0"/>
    <x v="9"/>
    <s v="Oct"/>
  </r>
  <r>
    <d v="2023-11-30T00:00:00"/>
    <m/>
    <m/>
    <n v="150"/>
    <x v="0"/>
    <x v="0"/>
    <s v="Salaire"/>
    <n v="150"/>
    <x v="0"/>
    <x v="10"/>
    <s v="Nov"/>
  </r>
  <r>
    <d v="2023-12-31T00:00:00"/>
    <m/>
    <m/>
    <n v="160"/>
    <x v="0"/>
    <x v="0"/>
    <s v="Salaire"/>
    <n v="160"/>
    <x v="0"/>
    <x v="11"/>
    <s v="Déc"/>
  </r>
  <r>
    <d v="2023-01-31T00:00:00"/>
    <m/>
    <m/>
    <n v="45"/>
    <x v="0"/>
    <x v="1"/>
    <s v="APL"/>
    <n v="45"/>
    <x v="0"/>
    <x v="0"/>
    <s v="Janv"/>
  </r>
  <r>
    <d v="2023-02-28T00:00:00"/>
    <m/>
    <m/>
    <n v="32"/>
    <x v="0"/>
    <x v="1"/>
    <s v="APL"/>
    <n v="32"/>
    <x v="0"/>
    <x v="1"/>
    <s v="Févr"/>
  </r>
  <r>
    <d v="2023-03-31T00:00:00"/>
    <m/>
    <m/>
    <n v="56"/>
    <x v="0"/>
    <x v="1"/>
    <s v="APL"/>
    <n v="56"/>
    <x v="0"/>
    <x v="2"/>
    <s v="Mars"/>
  </r>
  <r>
    <d v="2023-04-30T00:00:00"/>
    <m/>
    <m/>
    <n v="8549"/>
    <x v="0"/>
    <x v="1"/>
    <s v="APL"/>
    <n v="8549"/>
    <x v="0"/>
    <x v="3"/>
    <s v="Avr"/>
  </r>
  <r>
    <d v="2023-05-31T00:00:00"/>
    <m/>
    <m/>
    <n v="9859"/>
    <x v="0"/>
    <x v="1"/>
    <s v="APL"/>
    <n v="9859"/>
    <x v="0"/>
    <x v="4"/>
    <s v="Mai"/>
  </r>
  <r>
    <d v="2023-06-30T00:00:00"/>
    <m/>
    <m/>
    <n v="33"/>
    <x v="0"/>
    <x v="1"/>
    <s v="APL"/>
    <n v="33"/>
    <x v="0"/>
    <x v="5"/>
    <s v="Juin"/>
  </r>
  <r>
    <d v="2023-07-31T00:00:00"/>
    <m/>
    <m/>
    <n v="65"/>
    <x v="0"/>
    <x v="1"/>
    <s v="APL"/>
    <n v="65"/>
    <x v="0"/>
    <x v="6"/>
    <s v="Juil"/>
  </r>
  <r>
    <d v="2023-08-31T00:00:00"/>
    <m/>
    <m/>
    <n v="2345"/>
    <x v="0"/>
    <x v="1"/>
    <s v="APL"/>
    <n v="2345"/>
    <x v="0"/>
    <x v="7"/>
    <s v="Août"/>
  </r>
  <r>
    <d v="2023-09-30T00:00:00"/>
    <m/>
    <m/>
    <n v="1425"/>
    <x v="0"/>
    <x v="1"/>
    <s v="APL"/>
    <n v="1425"/>
    <x v="0"/>
    <x v="8"/>
    <s v="Sept"/>
  </r>
  <r>
    <d v="2023-10-31T00:00:00"/>
    <m/>
    <m/>
    <n v="32"/>
    <x v="0"/>
    <x v="1"/>
    <s v="APL"/>
    <n v="32"/>
    <x v="0"/>
    <x v="9"/>
    <s v="Oct"/>
  </r>
  <r>
    <d v="2023-11-30T00:00:00"/>
    <m/>
    <m/>
    <n v="32"/>
    <x v="0"/>
    <x v="1"/>
    <s v="APL"/>
    <n v="32"/>
    <x v="0"/>
    <x v="10"/>
    <s v="Nov"/>
  </r>
  <r>
    <d v="2023-12-31T00:00:00"/>
    <m/>
    <m/>
    <n v="23"/>
    <x v="0"/>
    <x v="1"/>
    <s v="APL"/>
    <n v="23"/>
    <x v="0"/>
    <x v="11"/>
    <s v="Déc"/>
  </r>
  <r>
    <d v="2023-01-31T00:00:00"/>
    <m/>
    <m/>
    <n v="23"/>
    <x v="0"/>
    <x v="2"/>
    <s v="Participation"/>
    <n v="23"/>
    <x v="0"/>
    <x v="0"/>
    <s v="Janv"/>
  </r>
  <r>
    <d v="2023-02-28T00:00:00"/>
    <m/>
    <m/>
    <n v="65"/>
    <x v="0"/>
    <x v="2"/>
    <s v="Participation"/>
    <n v="65"/>
    <x v="0"/>
    <x v="1"/>
    <s v="Févr"/>
  </r>
  <r>
    <d v="2023-03-31T00:00:00"/>
    <m/>
    <m/>
    <n v="1"/>
    <x v="0"/>
    <x v="2"/>
    <s v="Participation"/>
    <n v="1"/>
    <x v="0"/>
    <x v="2"/>
    <s v="Mars"/>
  </r>
  <r>
    <d v="2023-04-30T00:00:00"/>
    <m/>
    <m/>
    <n v="326"/>
    <x v="0"/>
    <x v="2"/>
    <s v="Participation"/>
    <n v="326"/>
    <x v="0"/>
    <x v="3"/>
    <s v="Avr"/>
  </r>
  <r>
    <d v="2023-05-31T00:00:00"/>
    <m/>
    <m/>
    <n v="9489"/>
    <x v="0"/>
    <x v="2"/>
    <s v="Participation"/>
    <n v="9489"/>
    <x v="0"/>
    <x v="4"/>
    <s v="Mai"/>
  </r>
  <r>
    <d v="2023-06-30T00:00:00"/>
    <m/>
    <m/>
    <n v="32"/>
    <x v="0"/>
    <x v="2"/>
    <s v="Participation"/>
    <n v="32"/>
    <x v="0"/>
    <x v="5"/>
    <s v="Juin"/>
  </r>
  <r>
    <d v="2023-07-31T00:00:00"/>
    <m/>
    <m/>
    <n v="23"/>
    <x v="0"/>
    <x v="2"/>
    <s v="Participation"/>
    <n v="23"/>
    <x v="0"/>
    <x v="6"/>
    <s v="Juil"/>
  </r>
  <r>
    <d v="2023-08-31T00:00:00"/>
    <m/>
    <m/>
    <n v="45"/>
    <x v="0"/>
    <x v="2"/>
    <s v="Participation"/>
    <n v="45"/>
    <x v="0"/>
    <x v="7"/>
    <s v="Août"/>
  </r>
  <r>
    <d v="2023-09-30T00:00:00"/>
    <m/>
    <m/>
    <n v="98"/>
    <x v="0"/>
    <x v="2"/>
    <s v="Participation"/>
    <n v="98"/>
    <x v="0"/>
    <x v="8"/>
    <s v="Sept"/>
  </r>
  <r>
    <d v="2023-10-31T00:00:00"/>
    <m/>
    <m/>
    <n v="23"/>
    <x v="0"/>
    <x v="2"/>
    <s v="Participation"/>
    <n v="23"/>
    <x v="0"/>
    <x v="9"/>
    <s v="Oct"/>
  </r>
  <r>
    <d v="2023-11-30T00:00:00"/>
    <m/>
    <m/>
    <n v="23"/>
    <x v="0"/>
    <x v="2"/>
    <s v="Participation"/>
    <n v="23"/>
    <x v="0"/>
    <x v="10"/>
    <s v="Nov"/>
  </r>
  <r>
    <d v="2023-12-31T00:00:00"/>
    <m/>
    <m/>
    <n v="2"/>
    <x v="0"/>
    <x v="2"/>
    <s v="Participation"/>
    <n v="2"/>
    <x v="0"/>
    <x v="11"/>
    <s v="Déc"/>
  </r>
  <r>
    <d v="2023-01-31T00:00:00"/>
    <m/>
    <m/>
    <n v="0"/>
    <x v="0"/>
    <x v="3"/>
    <s v="Prime activité"/>
    <n v="0"/>
    <x v="0"/>
    <x v="0"/>
    <s v="Janv"/>
  </r>
  <r>
    <d v="2023-02-28T00:00:00"/>
    <m/>
    <m/>
    <n v="48"/>
    <x v="0"/>
    <x v="3"/>
    <s v="Prime activité"/>
    <n v="48"/>
    <x v="0"/>
    <x v="1"/>
    <s v="Févr"/>
  </r>
  <r>
    <d v="2023-03-31T00:00:00"/>
    <m/>
    <m/>
    <n v="1555"/>
    <x v="0"/>
    <x v="3"/>
    <s v="Prime activité"/>
    <n v="1555"/>
    <x v="0"/>
    <x v="2"/>
    <s v="Mars"/>
  </r>
  <r>
    <d v="2023-04-30T00:00:00"/>
    <m/>
    <m/>
    <n v="2133"/>
    <x v="0"/>
    <x v="3"/>
    <s v="Prime activité"/>
    <n v="2133"/>
    <x v="0"/>
    <x v="3"/>
    <s v="Avr"/>
  </r>
  <r>
    <d v="2023-05-31T00:00:00"/>
    <m/>
    <m/>
    <n v="84"/>
    <x v="0"/>
    <x v="3"/>
    <s v="Prime activité"/>
    <n v="84"/>
    <x v="0"/>
    <x v="4"/>
    <s v="Mai"/>
  </r>
  <r>
    <d v="2023-06-30T00:00:00"/>
    <m/>
    <m/>
    <n v="1"/>
    <x v="0"/>
    <x v="3"/>
    <s v="Prime activité"/>
    <n v="1"/>
    <x v="0"/>
    <x v="5"/>
    <s v="Juin"/>
  </r>
  <r>
    <d v="2023-07-31T00:00:00"/>
    <m/>
    <m/>
    <n v="45"/>
    <x v="0"/>
    <x v="3"/>
    <s v="Prime activité"/>
    <n v="45"/>
    <x v="0"/>
    <x v="6"/>
    <s v="Juil"/>
  </r>
  <r>
    <d v="2023-08-31T00:00:00"/>
    <m/>
    <m/>
    <n v="23"/>
    <x v="0"/>
    <x v="3"/>
    <s v="Prime activité"/>
    <n v="23"/>
    <x v="0"/>
    <x v="7"/>
    <s v="Août"/>
  </r>
  <r>
    <d v="2023-09-30T00:00:00"/>
    <m/>
    <m/>
    <n v="23"/>
    <x v="0"/>
    <x v="3"/>
    <s v="Prime activité"/>
    <n v="23"/>
    <x v="0"/>
    <x v="8"/>
    <s v="Sept"/>
  </r>
  <r>
    <d v="2023-10-31T00:00:00"/>
    <m/>
    <m/>
    <n v="32"/>
    <x v="0"/>
    <x v="3"/>
    <s v="Prime activité"/>
    <n v="32"/>
    <x v="0"/>
    <x v="9"/>
    <s v="Oct"/>
  </r>
  <r>
    <d v="2023-11-30T00:00:00"/>
    <m/>
    <m/>
    <n v="561"/>
    <x v="0"/>
    <x v="3"/>
    <s v="Prime activité"/>
    <n v="561"/>
    <x v="0"/>
    <x v="10"/>
    <s v="Nov"/>
  </r>
  <r>
    <d v="2023-12-31T00:00:00"/>
    <m/>
    <m/>
    <n v="98"/>
    <x v="0"/>
    <x v="3"/>
    <s v="Prime activité"/>
    <n v="98"/>
    <x v="0"/>
    <x v="11"/>
    <s v="Déc"/>
  </r>
  <r>
    <d v="2023-01-31T00:00:00"/>
    <m/>
    <m/>
    <n v="12"/>
    <x v="0"/>
    <x v="4"/>
    <s v="Remb famille"/>
    <n v="12"/>
    <x v="0"/>
    <x v="0"/>
    <s v="Janv"/>
  </r>
  <r>
    <d v="2023-02-28T00:00:00"/>
    <m/>
    <m/>
    <n v="4"/>
    <x v="0"/>
    <x v="4"/>
    <s v="Remb famille"/>
    <n v="4"/>
    <x v="0"/>
    <x v="1"/>
    <s v="Févr"/>
  </r>
  <r>
    <d v="2023-03-31T00:00:00"/>
    <m/>
    <m/>
    <n v="6653"/>
    <x v="0"/>
    <x v="4"/>
    <s v="Remb famille"/>
    <n v="6653"/>
    <x v="0"/>
    <x v="2"/>
    <s v="Mars"/>
  </r>
  <r>
    <d v="2023-04-30T00:00:00"/>
    <m/>
    <m/>
    <n v="15"/>
    <x v="0"/>
    <x v="4"/>
    <s v="Remb famille"/>
    <n v="15"/>
    <x v="0"/>
    <x v="3"/>
    <s v="Avr"/>
  </r>
  <r>
    <d v="2023-05-31T00:00:00"/>
    <m/>
    <m/>
    <n v="48"/>
    <x v="0"/>
    <x v="4"/>
    <s v="Remb famille"/>
    <n v="48"/>
    <x v="0"/>
    <x v="4"/>
    <s v="Mai"/>
  </r>
  <r>
    <d v="2023-06-30T00:00:00"/>
    <m/>
    <m/>
    <n v="45"/>
    <x v="0"/>
    <x v="4"/>
    <s v="Remb famille"/>
    <n v="45"/>
    <x v="0"/>
    <x v="5"/>
    <s v="Juin"/>
  </r>
  <r>
    <d v="2023-07-31T00:00:00"/>
    <m/>
    <m/>
    <n v="1523"/>
    <x v="0"/>
    <x v="4"/>
    <s v="Remb famille"/>
    <n v="1523"/>
    <x v="0"/>
    <x v="6"/>
    <s v="Juil"/>
  </r>
  <r>
    <d v="2023-08-31T00:00:00"/>
    <m/>
    <m/>
    <n v="4"/>
    <x v="0"/>
    <x v="4"/>
    <s v="Remb famille"/>
    <n v="4"/>
    <x v="0"/>
    <x v="7"/>
    <s v="Août"/>
  </r>
  <r>
    <d v="2023-09-30T00:00:00"/>
    <m/>
    <m/>
    <n v="45"/>
    <x v="0"/>
    <x v="4"/>
    <s v="Remb famille"/>
    <n v="45"/>
    <x v="0"/>
    <x v="8"/>
    <s v="Sept"/>
  </r>
  <r>
    <d v="2023-10-31T00:00:00"/>
    <m/>
    <m/>
    <n v="45"/>
    <x v="0"/>
    <x v="4"/>
    <s v="Remb famille"/>
    <n v="45"/>
    <x v="0"/>
    <x v="9"/>
    <s v="Oct"/>
  </r>
  <r>
    <d v="2023-11-30T00:00:00"/>
    <m/>
    <m/>
    <n v="985"/>
    <x v="0"/>
    <x v="4"/>
    <s v="Remb famille"/>
    <n v="985"/>
    <x v="0"/>
    <x v="10"/>
    <s v="Nov"/>
  </r>
  <r>
    <d v="2023-12-31T00:00:00"/>
    <m/>
    <m/>
    <n v="65"/>
    <x v="0"/>
    <x v="4"/>
    <s v="Remb famille"/>
    <n v="65"/>
    <x v="0"/>
    <x v="11"/>
    <s v="Déc"/>
  </r>
  <r>
    <d v="2023-01-31T00:00:00"/>
    <m/>
    <m/>
    <n v="1"/>
    <x v="0"/>
    <x v="5"/>
    <s v="Livret &gt; C/C"/>
    <n v="1"/>
    <x v="0"/>
    <x v="0"/>
    <s v="Janv"/>
  </r>
  <r>
    <d v="2023-02-28T00:00:00"/>
    <m/>
    <m/>
    <n v="2"/>
    <x v="0"/>
    <x v="5"/>
    <s v="Livret &gt; C/C"/>
    <n v="2"/>
    <x v="0"/>
    <x v="1"/>
    <s v="Févr"/>
  </r>
  <r>
    <d v="2023-03-31T00:00:00"/>
    <m/>
    <m/>
    <n v="3"/>
    <x v="0"/>
    <x v="5"/>
    <s v="Livret &gt; C/C"/>
    <n v="3"/>
    <x v="0"/>
    <x v="2"/>
    <s v="Mars"/>
  </r>
  <r>
    <d v="2023-04-30T00:00:00"/>
    <m/>
    <m/>
    <n v="4"/>
    <x v="0"/>
    <x v="5"/>
    <s v="Livret &gt; C/C"/>
    <n v="4"/>
    <x v="0"/>
    <x v="3"/>
    <s v="Avr"/>
  </r>
  <r>
    <d v="2023-05-31T00:00:00"/>
    <m/>
    <m/>
    <n v="5"/>
    <x v="0"/>
    <x v="5"/>
    <s v="Livret &gt; C/C"/>
    <n v="5"/>
    <x v="0"/>
    <x v="4"/>
    <s v="Mai"/>
  </r>
  <r>
    <d v="2023-06-30T00:00:00"/>
    <m/>
    <m/>
    <n v="6"/>
    <x v="0"/>
    <x v="5"/>
    <s v="Livret &gt; C/C"/>
    <n v="6"/>
    <x v="0"/>
    <x v="5"/>
    <s v="Juin"/>
  </r>
  <r>
    <d v="2023-07-31T00:00:00"/>
    <m/>
    <m/>
    <n v="7"/>
    <x v="0"/>
    <x v="5"/>
    <s v="Livret &gt; C/C"/>
    <n v="7"/>
    <x v="0"/>
    <x v="6"/>
    <s v="Juil"/>
  </r>
  <r>
    <d v="2023-08-31T00:00:00"/>
    <m/>
    <m/>
    <n v="8"/>
    <x v="0"/>
    <x v="5"/>
    <s v="Livret &gt; C/C"/>
    <n v="8"/>
    <x v="0"/>
    <x v="7"/>
    <s v="Août"/>
  </r>
  <r>
    <d v="2023-09-30T00:00:00"/>
    <m/>
    <m/>
    <n v="9"/>
    <x v="0"/>
    <x v="5"/>
    <s v="Livret &gt; C/C"/>
    <n v="9"/>
    <x v="0"/>
    <x v="8"/>
    <s v="Sept"/>
  </r>
  <r>
    <d v="2023-10-31T00:00:00"/>
    <m/>
    <m/>
    <n v="10"/>
    <x v="0"/>
    <x v="5"/>
    <s v="Livret &gt; C/C"/>
    <n v="10"/>
    <x v="0"/>
    <x v="9"/>
    <s v="Oct"/>
  </r>
  <r>
    <d v="2023-11-30T00:00:00"/>
    <m/>
    <m/>
    <n v="11"/>
    <x v="0"/>
    <x v="5"/>
    <s v="Livret &gt; C/C"/>
    <n v="11"/>
    <x v="0"/>
    <x v="10"/>
    <s v="Nov"/>
  </r>
  <r>
    <d v="2023-12-31T00:00:00"/>
    <m/>
    <m/>
    <n v="12"/>
    <x v="0"/>
    <x v="5"/>
    <s v="Livret &gt; C/C"/>
    <n v="12"/>
    <x v="0"/>
    <x v="11"/>
    <s v="Déc"/>
  </r>
  <r>
    <d v="2023-01-31T00:00:00"/>
    <m/>
    <n v="65"/>
    <m/>
    <x v="0"/>
    <x v="6"/>
    <s v="Alimentation"/>
    <n v="-65"/>
    <x v="0"/>
    <x v="0"/>
    <s v="Janv"/>
  </r>
  <r>
    <d v="2023-02-28T00:00:00"/>
    <m/>
    <n v="78"/>
    <m/>
    <x v="0"/>
    <x v="6"/>
    <s v="Alimentation"/>
    <n v="-78"/>
    <x v="0"/>
    <x v="1"/>
    <s v="Févr"/>
  </r>
  <r>
    <d v="2023-03-31T00:00:00"/>
    <m/>
    <n v="98"/>
    <m/>
    <x v="0"/>
    <x v="6"/>
    <s v="Alimentation"/>
    <n v="-98"/>
    <x v="0"/>
    <x v="2"/>
    <s v="Mars"/>
  </r>
  <r>
    <d v="2023-04-30T00:00:00"/>
    <m/>
    <n v="489"/>
    <m/>
    <x v="0"/>
    <x v="6"/>
    <s v="Alimentation"/>
    <n v="-489"/>
    <x v="0"/>
    <x v="3"/>
    <s v="Avr"/>
  </r>
  <r>
    <d v="2023-05-31T00:00:00"/>
    <m/>
    <n v="35"/>
    <m/>
    <x v="0"/>
    <x v="6"/>
    <s v="Alimentation"/>
    <n v="-35"/>
    <x v="0"/>
    <x v="4"/>
    <s v="Mai"/>
  </r>
  <r>
    <d v="2023-06-30T00:00:00"/>
    <m/>
    <n v="656"/>
    <m/>
    <x v="0"/>
    <x v="6"/>
    <s v="Alimentation"/>
    <n v="-656"/>
    <x v="0"/>
    <x v="5"/>
    <s v="Juin"/>
  </r>
  <r>
    <d v="2023-07-31T00:00:00"/>
    <m/>
    <n v="9836"/>
    <m/>
    <x v="0"/>
    <x v="6"/>
    <s v="Alimentation"/>
    <n v="-9836"/>
    <x v="0"/>
    <x v="6"/>
    <s v="Juil"/>
  </r>
  <r>
    <d v="2023-08-31T00:00:00"/>
    <m/>
    <n v="45"/>
    <m/>
    <x v="0"/>
    <x v="6"/>
    <s v="Alimentation"/>
    <n v="-45"/>
    <x v="0"/>
    <x v="7"/>
    <s v="Août"/>
  </r>
  <r>
    <d v="2023-09-30T00:00:00"/>
    <m/>
    <n v="653"/>
    <m/>
    <x v="0"/>
    <x v="6"/>
    <s v="Alimentation"/>
    <n v="-653"/>
    <x v="0"/>
    <x v="8"/>
    <s v="Sept"/>
  </r>
  <r>
    <d v="2023-10-31T00:00:00"/>
    <m/>
    <n v="6530"/>
    <m/>
    <x v="0"/>
    <x v="6"/>
    <s v="Alimentation"/>
    <n v="-6530"/>
    <x v="0"/>
    <x v="9"/>
    <s v="Oct"/>
  </r>
  <r>
    <d v="2023-11-30T00:00:00"/>
    <m/>
    <n v="5893"/>
    <m/>
    <x v="0"/>
    <x v="6"/>
    <s v="Alimentation"/>
    <n v="-5893"/>
    <x v="0"/>
    <x v="10"/>
    <s v="Nov"/>
  </r>
  <r>
    <d v="2023-12-31T00:00:00"/>
    <m/>
    <n v="478"/>
    <m/>
    <x v="0"/>
    <x v="6"/>
    <s v="Alimentation"/>
    <n v="-478"/>
    <x v="0"/>
    <x v="11"/>
    <s v="Déc"/>
  </r>
  <r>
    <d v="2023-01-31T00:00:00"/>
    <m/>
    <n v="33"/>
    <m/>
    <x v="0"/>
    <x v="7"/>
    <s v="Loisir"/>
    <n v="-33"/>
    <x v="0"/>
    <x v="0"/>
    <s v="Janv"/>
  </r>
  <r>
    <d v="2023-02-28T00:00:00"/>
    <m/>
    <n v="65"/>
    <m/>
    <x v="0"/>
    <x v="7"/>
    <s v="Loisir"/>
    <n v="-65"/>
    <x v="0"/>
    <x v="1"/>
    <s v="Févr"/>
  </r>
  <r>
    <d v="2023-03-31T00:00:00"/>
    <m/>
    <n v="12"/>
    <m/>
    <x v="0"/>
    <x v="7"/>
    <s v="Loisir"/>
    <n v="-12"/>
    <x v="0"/>
    <x v="2"/>
    <s v="Mars"/>
  </r>
  <r>
    <d v="2023-04-30T00:00:00"/>
    <m/>
    <n v="98"/>
    <m/>
    <x v="0"/>
    <x v="7"/>
    <s v="Loisir"/>
    <n v="-98"/>
    <x v="0"/>
    <x v="3"/>
    <s v="Avr"/>
  </r>
  <r>
    <d v="2023-05-31T00:00:00"/>
    <m/>
    <n v="12"/>
    <m/>
    <x v="0"/>
    <x v="7"/>
    <s v="Loisir"/>
    <n v="-12"/>
    <x v="0"/>
    <x v="4"/>
    <s v="Mai"/>
  </r>
  <r>
    <d v="2023-06-30T00:00:00"/>
    <m/>
    <n v="33"/>
    <m/>
    <x v="0"/>
    <x v="7"/>
    <s v="Loisir"/>
    <n v="-33"/>
    <x v="0"/>
    <x v="5"/>
    <s v="Juin"/>
  </r>
  <r>
    <d v="2023-07-31T00:00:00"/>
    <m/>
    <n v="65"/>
    <m/>
    <x v="0"/>
    <x v="7"/>
    <s v="Loisir"/>
    <n v="-65"/>
    <x v="0"/>
    <x v="6"/>
    <s v="Juil"/>
  </r>
  <r>
    <d v="2023-08-31T00:00:00"/>
    <m/>
    <n v="12"/>
    <m/>
    <x v="0"/>
    <x v="7"/>
    <s v="Loisir"/>
    <n v="-12"/>
    <x v="0"/>
    <x v="7"/>
    <s v="Août"/>
  </r>
  <r>
    <d v="2023-09-30T00:00:00"/>
    <m/>
    <n v="33"/>
    <m/>
    <x v="0"/>
    <x v="7"/>
    <s v="Loisir"/>
    <n v="-33"/>
    <x v="0"/>
    <x v="8"/>
    <s v="Sept"/>
  </r>
  <r>
    <d v="2023-10-31T00:00:00"/>
    <m/>
    <n v="65"/>
    <m/>
    <x v="0"/>
    <x v="7"/>
    <s v="Loisir"/>
    <n v="-65"/>
    <x v="0"/>
    <x v="9"/>
    <s v="Oct"/>
  </r>
  <r>
    <d v="2023-11-30T00:00:00"/>
    <m/>
    <n v="12"/>
    <m/>
    <x v="0"/>
    <x v="7"/>
    <s v="Loisir"/>
    <n v="-12"/>
    <x v="0"/>
    <x v="10"/>
    <s v="Nov"/>
  </r>
  <r>
    <d v="2023-12-31T00:00:00"/>
    <m/>
    <n v="98"/>
    <m/>
    <x v="0"/>
    <x v="7"/>
    <s v="Loisir"/>
    <n v="-98"/>
    <x v="0"/>
    <x v="11"/>
    <s v="Déc"/>
  </r>
  <r>
    <d v="2023-01-31T00:00:00"/>
    <m/>
    <n v="2"/>
    <m/>
    <x v="0"/>
    <x v="8"/>
    <s v="Multimedia"/>
    <n v="-2"/>
    <x v="0"/>
    <x v="0"/>
    <s v="Janv"/>
  </r>
  <r>
    <d v="2023-02-28T00:00:00"/>
    <m/>
    <n v="12"/>
    <m/>
    <x v="0"/>
    <x v="8"/>
    <s v="Multimedia"/>
    <n v="-12"/>
    <x v="0"/>
    <x v="1"/>
    <s v="Févr"/>
  </r>
  <r>
    <d v="2023-03-31T00:00:00"/>
    <m/>
    <n v="45"/>
    <m/>
    <x v="0"/>
    <x v="8"/>
    <s v="Multimedia"/>
    <n v="-45"/>
    <x v="0"/>
    <x v="2"/>
    <s v="Mars"/>
  </r>
  <r>
    <d v="2023-04-30T00:00:00"/>
    <m/>
    <n v="32"/>
    <m/>
    <x v="0"/>
    <x v="8"/>
    <s v="Multimedia"/>
    <n v="-32"/>
    <x v="0"/>
    <x v="3"/>
    <s v="Avr"/>
  </r>
  <r>
    <d v="2023-05-31T00:00:00"/>
    <m/>
    <n v="23"/>
    <m/>
    <x v="0"/>
    <x v="8"/>
    <s v="Multimedia"/>
    <n v="-23"/>
    <x v="0"/>
    <x v="4"/>
    <s v="Mai"/>
  </r>
  <r>
    <d v="2023-06-30T00:00:00"/>
    <m/>
    <n v="2"/>
    <m/>
    <x v="0"/>
    <x v="8"/>
    <s v="Multimedia"/>
    <n v="-2"/>
    <x v="0"/>
    <x v="5"/>
    <s v="Juin"/>
  </r>
  <r>
    <d v="2023-07-31T00:00:00"/>
    <m/>
    <n v="12"/>
    <m/>
    <x v="0"/>
    <x v="8"/>
    <s v="Multimedia"/>
    <n v="-12"/>
    <x v="0"/>
    <x v="6"/>
    <s v="Juil"/>
  </r>
  <r>
    <d v="2023-08-31T00:00:00"/>
    <m/>
    <n v="45"/>
    <m/>
    <x v="0"/>
    <x v="8"/>
    <s v="Multimedia"/>
    <n v="-45"/>
    <x v="0"/>
    <x v="7"/>
    <s v="Août"/>
  </r>
  <r>
    <d v="2023-09-30T00:00:00"/>
    <m/>
    <n v="2"/>
    <m/>
    <x v="0"/>
    <x v="8"/>
    <s v="Multimedia"/>
    <n v="-2"/>
    <x v="0"/>
    <x v="8"/>
    <s v="Sept"/>
  </r>
  <r>
    <d v="2023-10-31T00:00:00"/>
    <m/>
    <n v="12"/>
    <m/>
    <x v="0"/>
    <x v="8"/>
    <s v="Multimedia"/>
    <n v="-12"/>
    <x v="0"/>
    <x v="9"/>
    <s v="Oct"/>
  </r>
  <r>
    <d v="2023-11-30T00:00:00"/>
    <m/>
    <n v="45"/>
    <m/>
    <x v="0"/>
    <x v="8"/>
    <s v="Multimedia"/>
    <n v="-45"/>
    <x v="0"/>
    <x v="10"/>
    <s v="Nov"/>
  </r>
  <r>
    <d v="2023-12-31T00:00:00"/>
    <m/>
    <n v="32"/>
    <m/>
    <x v="0"/>
    <x v="8"/>
    <s v="Multimedia"/>
    <n v="-32"/>
    <x v="0"/>
    <x v="11"/>
    <s v="Déc"/>
  </r>
  <r>
    <d v="2023-01-31T00:00:00"/>
    <m/>
    <n v="32"/>
    <m/>
    <x v="0"/>
    <x v="9"/>
    <s v="Santé"/>
    <n v="-32"/>
    <x v="0"/>
    <x v="0"/>
    <s v="Janv"/>
  </r>
  <r>
    <d v="2023-02-28T00:00:00"/>
    <m/>
    <n v="23"/>
    <m/>
    <x v="0"/>
    <x v="9"/>
    <s v="Santé"/>
    <n v="-23"/>
    <x v="0"/>
    <x v="1"/>
    <s v="Févr"/>
  </r>
  <r>
    <d v="2023-03-31T00:00:00"/>
    <m/>
    <n v="33"/>
    <m/>
    <x v="0"/>
    <x v="9"/>
    <s v="Santé"/>
    <n v="-33"/>
    <x v="0"/>
    <x v="2"/>
    <s v="Mars"/>
  </r>
  <r>
    <d v="2023-04-30T00:00:00"/>
    <m/>
    <n v="65"/>
    <m/>
    <x v="0"/>
    <x v="9"/>
    <s v="Santé"/>
    <n v="-65"/>
    <x v="0"/>
    <x v="3"/>
    <s v="Avr"/>
  </r>
  <r>
    <d v="2023-05-31T00:00:00"/>
    <m/>
    <n v="12"/>
    <m/>
    <x v="0"/>
    <x v="9"/>
    <s v="Santé"/>
    <n v="-12"/>
    <x v="0"/>
    <x v="4"/>
    <s v="Mai"/>
  </r>
  <r>
    <d v="2023-06-30T00:00:00"/>
    <m/>
    <n v="32"/>
    <m/>
    <x v="0"/>
    <x v="9"/>
    <s v="Santé"/>
    <n v="-32"/>
    <x v="0"/>
    <x v="5"/>
    <s v="Juin"/>
  </r>
  <r>
    <d v="2023-07-31T00:00:00"/>
    <m/>
    <n v="23"/>
    <m/>
    <x v="0"/>
    <x v="9"/>
    <s v="Santé"/>
    <n v="-23"/>
    <x v="0"/>
    <x v="6"/>
    <s v="Juil"/>
  </r>
  <r>
    <d v="2023-08-31T00:00:00"/>
    <m/>
    <n v="33"/>
    <m/>
    <x v="0"/>
    <x v="9"/>
    <s v="Santé"/>
    <n v="-33"/>
    <x v="0"/>
    <x v="7"/>
    <s v="Août"/>
  </r>
  <r>
    <d v="2023-09-30T00:00:00"/>
    <m/>
    <n v="32"/>
    <m/>
    <x v="0"/>
    <x v="9"/>
    <s v="Santé"/>
    <n v="-32"/>
    <x v="0"/>
    <x v="8"/>
    <s v="Sept"/>
  </r>
  <r>
    <d v="2023-10-31T00:00:00"/>
    <m/>
    <n v="23"/>
    <m/>
    <x v="0"/>
    <x v="9"/>
    <s v="Santé"/>
    <n v="-23"/>
    <x v="0"/>
    <x v="9"/>
    <s v="Oct"/>
  </r>
  <r>
    <d v="2023-11-30T00:00:00"/>
    <m/>
    <n v="33"/>
    <m/>
    <x v="0"/>
    <x v="9"/>
    <s v="Santé"/>
    <n v="-33"/>
    <x v="0"/>
    <x v="10"/>
    <s v="Nov"/>
  </r>
  <r>
    <d v="2023-12-31T00:00:00"/>
    <m/>
    <n v="65"/>
    <m/>
    <x v="0"/>
    <x v="9"/>
    <s v="Santé"/>
    <n v="-65"/>
    <x v="0"/>
    <x v="11"/>
    <s v="Déc"/>
  </r>
  <r>
    <d v="2023-01-31T00:00:00"/>
    <m/>
    <n v="1"/>
    <m/>
    <x v="0"/>
    <x v="10"/>
    <s v="Sport"/>
    <n v="-1"/>
    <x v="0"/>
    <x v="0"/>
    <s v="Janv"/>
  </r>
  <r>
    <d v="2023-02-28T00:00:00"/>
    <m/>
    <n v="45"/>
    <m/>
    <x v="0"/>
    <x v="10"/>
    <s v="Sport"/>
    <n v="-45"/>
    <x v="0"/>
    <x v="1"/>
    <s v="Févr"/>
  </r>
  <r>
    <d v="2023-03-31T00:00:00"/>
    <m/>
    <n v="2"/>
    <m/>
    <x v="0"/>
    <x v="10"/>
    <s v="Sport"/>
    <n v="-2"/>
    <x v="0"/>
    <x v="2"/>
    <s v="Mars"/>
  </r>
  <r>
    <d v="2023-04-30T00:00:00"/>
    <m/>
    <n v="12"/>
    <m/>
    <x v="0"/>
    <x v="10"/>
    <s v="Sport"/>
    <n v="-12"/>
    <x v="0"/>
    <x v="3"/>
    <s v="Avr"/>
  </r>
  <r>
    <d v="2023-05-31T00:00:00"/>
    <m/>
    <n v="45"/>
    <m/>
    <x v="0"/>
    <x v="10"/>
    <s v="Sport"/>
    <n v="-45"/>
    <x v="0"/>
    <x v="4"/>
    <s v="Mai"/>
  </r>
  <r>
    <d v="2023-06-30T00:00:00"/>
    <m/>
    <n v="1"/>
    <m/>
    <x v="0"/>
    <x v="10"/>
    <s v="Sport"/>
    <n v="-1"/>
    <x v="0"/>
    <x v="5"/>
    <s v="Juin"/>
  </r>
  <r>
    <d v="2023-07-31T00:00:00"/>
    <m/>
    <n v="45"/>
    <m/>
    <x v="0"/>
    <x v="10"/>
    <s v="Sport"/>
    <n v="-45"/>
    <x v="0"/>
    <x v="6"/>
    <s v="Juil"/>
  </r>
  <r>
    <d v="2023-08-31T00:00:00"/>
    <m/>
    <n v="2"/>
    <m/>
    <x v="0"/>
    <x v="10"/>
    <s v="Sport"/>
    <n v="-2"/>
    <x v="0"/>
    <x v="7"/>
    <s v="Août"/>
  </r>
  <r>
    <d v="2023-09-30T00:00:00"/>
    <m/>
    <n v="1"/>
    <m/>
    <x v="0"/>
    <x v="10"/>
    <s v="Sport"/>
    <n v="-1"/>
    <x v="0"/>
    <x v="8"/>
    <s v="Sept"/>
  </r>
  <r>
    <d v="2023-10-31T00:00:00"/>
    <m/>
    <n v="45"/>
    <m/>
    <x v="0"/>
    <x v="10"/>
    <s v="Sport"/>
    <n v="-45"/>
    <x v="0"/>
    <x v="9"/>
    <s v="Oct"/>
  </r>
  <r>
    <d v="2023-11-30T00:00:00"/>
    <m/>
    <n v="2"/>
    <m/>
    <x v="0"/>
    <x v="10"/>
    <s v="Sport"/>
    <n v="-2"/>
    <x v="0"/>
    <x v="10"/>
    <s v="Nov"/>
  </r>
  <r>
    <d v="2023-12-31T00:00:00"/>
    <m/>
    <n v="12"/>
    <m/>
    <x v="0"/>
    <x v="10"/>
    <s v="Sport"/>
    <n v="-12"/>
    <x v="0"/>
    <x v="11"/>
    <s v="Déc"/>
  </r>
  <r>
    <d v="2023-01-31T00:00:00"/>
    <m/>
    <n v="12"/>
    <m/>
    <x v="0"/>
    <x v="11"/>
    <s v="Eau"/>
    <n v="-12"/>
    <x v="0"/>
    <x v="0"/>
    <s v="Janv"/>
  </r>
  <r>
    <d v="2023-02-28T00:00:00"/>
    <m/>
    <n v="4"/>
    <m/>
    <x v="0"/>
    <x v="11"/>
    <s v="Eau"/>
    <n v="-4"/>
    <x v="0"/>
    <x v="1"/>
    <s v="Févr"/>
  </r>
  <r>
    <d v="2023-03-31T00:00:00"/>
    <m/>
    <n v="6653"/>
    <m/>
    <x v="0"/>
    <x v="11"/>
    <s v="Eau"/>
    <n v="-6653"/>
    <x v="0"/>
    <x v="2"/>
    <s v="Mars"/>
  </r>
  <r>
    <d v="2023-04-30T00:00:00"/>
    <m/>
    <n v="15"/>
    <m/>
    <x v="0"/>
    <x v="11"/>
    <s v="Eau"/>
    <n v="-15"/>
    <x v="0"/>
    <x v="3"/>
    <s v="Avr"/>
  </r>
  <r>
    <d v="2023-05-31T00:00:00"/>
    <m/>
    <n v="48"/>
    <m/>
    <x v="0"/>
    <x v="11"/>
    <s v="Eau"/>
    <n v="-48"/>
    <x v="0"/>
    <x v="4"/>
    <s v="Mai"/>
  </r>
  <r>
    <d v="2023-06-30T00:00:00"/>
    <m/>
    <n v="45"/>
    <m/>
    <x v="0"/>
    <x v="11"/>
    <s v="Eau"/>
    <n v="-45"/>
    <x v="0"/>
    <x v="5"/>
    <s v="Juin"/>
  </r>
  <r>
    <d v="2023-07-31T00:00:00"/>
    <m/>
    <n v="1523"/>
    <m/>
    <x v="0"/>
    <x v="11"/>
    <s v="Eau"/>
    <n v="-1523"/>
    <x v="0"/>
    <x v="6"/>
    <s v="Juil"/>
  </r>
  <r>
    <d v="2023-08-31T00:00:00"/>
    <m/>
    <n v="4"/>
    <m/>
    <x v="0"/>
    <x v="11"/>
    <s v="Eau"/>
    <n v="-4"/>
    <x v="0"/>
    <x v="7"/>
    <s v="Août"/>
  </r>
  <r>
    <d v="2023-09-30T00:00:00"/>
    <m/>
    <n v="45"/>
    <m/>
    <x v="0"/>
    <x v="11"/>
    <s v="Eau"/>
    <n v="-45"/>
    <x v="0"/>
    <x v="8"/>
    <s v="Sept"/>
  </r>
  <r>
    <d v="2023-10-31T00:00:00"/>
    <m/>
    <n v="45"/>
    <m/>
    <x v="0"/>
    <x v="11"/>
    <s v="Eau"/>
    <n v="-45"/>
    <x v="0"/>
    <x v="9"/>
    <s v="Oct"/>
  </r>
  <r>
    <d v="2023-11-30T00:00:00"/>
    <m/>
    <n v="985"/>
    <m/>
    <x v="0"/>
    <x v="11"/>
    <s v="Eau"/>
    <n v="-985"/>
    <x v="0"/>
    <x v="10"/>
    <s v="Nov"/>
  </r>
  <r>
    <d v="2023-12-31T00:00:00"/>
    <m/>
    <n v="65"/>
    <m/>
    <x v="0"/>
    <x v="11"/>
    <s v="Eau"/>
    <n v="-65"/>
    <x v="0"/>
    <x v="11"/>
    <s v="Déc"/>
  </r>
  <r>
    <d v="2023-01-31T00:00:00"/>
    <m/>
    <n v="5"/>
    <m/>
    <x v="0"/>
    <x v="12"/>
    <s v="Loyer"/>
    <n v="-5"/>
    <x v="0"/>
    <x v="0"/>
    <s v="Janv"/>
  </r>
  <r>
    <d v="2023-02-28T00:00:00"/>
    <m/>
    <n v="48"/>
    <m/>
    <x v="0"/>
    <x v="12"/>
    <s v="Loyer"/>
    <n v="-48"/>
    <x v="0"/>
    <x v="1"/>
    <s v="Févr"/>
  </r>
  <r>
    <d v="2023-03-31T00:00:00"/>
    <m/>
    <n v="45"/>
    <m/>
    <x v="0"/>
    <x v="12"/>
    <s v="Loyer"/>
    <n v="-45"/>
    <x v="0"/>
    <x v="2"/>
    <s v="Mars"/>
  </r>
  <r>
    <d v="2023-04-30T00:00:00"/>
    <m/>
    <n v="98"/>
    <m/>
    <x v="0"/>
    <x v="12"/>
    <s v="Loyer"/>
    <n v="-98"/>
    <x v="0"/>
    <x v="3"/>
    <s v="Avr"/>
  </r>
  <r>
    <d v="2023-05-31T00:00:00"/>
    <m/>
    <n v="123.2"/>
    <m/>
    <x v="0"/>
    <x v="12"/>
    <s v="Loyer"/>
    <n v="-123.2"/>
    <x v="0"/>
    <x v="4"/>
    <s v="Mai"/>
  </r>
  <r>
    <d v="2023-06-30T00:00:00"/>
    <m/>
    <n v="45"/>
    <m/>
    <x v="0"/>
    <x v="12"/>
    <s v="Loyer"/>
    <n v="-45"/>
    <x v="0"/>
    <x v="5"/>
    <s v="Juin"/>
  </r>
  <r>
    <d v="2023-07-31T00:00:00"/>
    <m/>
    <n v="45"/>
    <m/>
    <x v="0"/>
    <x v="12"/>
    <s v="Loyer"/>
    <n v="-45"/>
    <x v="0"/>
    <x v="6"/>
    <s v="Juil"/>
  </r>
  <r>
    <d v="2023-08-31T00:00:00"/>
    <m/>
    <n v="32"/>
    <m/>
    <x v="0"/>
    <x v="12"/>
    <s v="Loyer"/>
    <n v="-32"/>
    <x v="0"/>
    <x v="7"/>
    <s v="Août"/>
  </r>
  <r>
    <d v="2023-09-30T00:00:00"/>
    <m/>
    <n v="23"/>
    <m/>
    <x v="0"/>
    <x v="12"/>
    <s v="Loyer"/>
    <n v="-23"/>
    <x v="0"/>
    <x v="8"/>
    <s v="Sept"/>
  </r>
  <r>
    <d v="2023-10-31T00:00:00"/>
    <m/>
    <n v="45"/>
    <m/>
    <x v="0"/>
    <x v="12"/>
    <s v="Loyer"/>
    <n v="-45"/>
    <x v="0"/>
    <x v="9"/>
    <s v="Oct"/>
  </r>
  <r>
    <d v="2023-11-30T00:00:00"/>
    <m/>
    <n v="32"/>
    <m/>
    <x v="0"/>
    <x v="12"/>
    <s v="Loyer"/>
    <n v="-32"/>
    <x v="0"/>
    <x v="10"/>
    <s v="Nov"/>
  </r>
  <r>
    <d v="2023-12-31T00:00:00"/>
    <m/>
    <n v="56"/>
    <m/>
    <x v="0"/>
    <x v="12"/>
    <s v="Loyer"/>
    <n v="-56"/>
    <x v="0"/>
    <x v="11"/>
    <s v="Déc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8">
  <r>
    <x v="0"/>
    <x v="0"/>
    <x v="0"/>
    <n v="50"/>
    <x v="0"/>
    <x v="0"/>
    <x v="0"/>
  </r>
  <r>
    <x v="1"/>
    <x v="0"/>
    <x v="0"/>
    <n v="60"/>
    <x v="0"/>
    <x v="1"/>
    <x v="0"/>
  </r>
  <r>
    <x v="2"/>
    <x v="0"/>
    <x v="0"/>
    <n v="70"/>
    <x v="0"/>
    <x v="2"/>
    <x v="0"/>
  </r>
  <r>
    <x v="3"/>
    <x v="0"/>
    <x v="0"/>
    <n v="80"/>
    <x v="0"/>
    <x v="3"/>
    <x v="0"/>
  </r>
  <r>
    <x v="4"/>
    <x v="0"/>
    <x v="0"/>
    <n v="90"/>
    <x v="0"/>
    <x v="4"/>
    <x v="0"/>
  </r>
  <r>
    <x v="5"/>
    <x v="0"/>
    <x v="0"/>
    <n v="100"/>
    <x v="0"/>
    <x v="5"/>
    <x v="0"/>
  </r>
  <r>
    <x v="6"/>
    <x v="0"/>
    <x v="0"/>
    <n v="110"/>
    <x v="0"/>
    <x v="6"/>
    <x v="0"/>
  </r>
  <r>
    <x v="7"/>
    <x v="0"/>
    <x v="0"/>
    <n v="120"/>
    <x v="0"/>
    <x v="7"/>
    <x v="0"/>
  </r>
  <r>
    <x v="8"/>
    <x v="0"/>
    <x v="0"/>
    <n v="130"/>
    <x v="0"/>
    <x v="8"/>
    <x v="0"/>
  </r>
  <r>
    <x v="9"/>
    <x v="0"/>
    <x v="0"/>
    <n v="140"/>
    <x v="0"/>
    <x v="9"/>
    <x v="0"/>
  </r>
  <r>
    <x v="10"/>
    <x v="0"/>
    <x v="0"/>
    <n v="150"/>
    <x v="0"/>
    <x v="10"/>
    <x v="0"/>
  </r>
  <r>
    <x v="11"/>
    <x v="0"/>
    <x v="0"/>
    <n v="160"/>
    <x v="0"/>
    <x v="11"/>
    <x v="0"/>
  </r>
  <r>
    <x v="0"/>
    <x v="0"/>
    <x v="1"/>
    <n v="45"/>
    <x v="0"/>
    <x v="0"/>
    <x v="0"/>
  </r>
  <r>
    <x v="1"/>
    <x v="0"/>
    <x v="1"/>
    <n v="32"/>
    <x v="0"/>
    <x v="1"/>
    <x v="0"/>
  </r>
  <r>
    <x v="2"/>
    <x v="0"/>
    <x v="1"/>
    <n v="56"/>
    <x v="0"/>
    <x v="2"/>
    <x v="0"/>
  </r>
  <r>
    <x v="3"/>
    <x v="0"/>
    <x v="1"/>
    <n v="8549"/>
    <x v="0"/>
    <x v="3"/>
    <x v="0"/>
  </r>
  <r>
    <x v="4"/>
    <x v="0"/>
    <x v="1"/>
    <n v="9859"/>
    <x v="0"/>
    <x v="4"/>
    <x v="0"/>
  </r>
  <r>
    <x v="5"/>
    <x v="0"/>
    <x v="1"/>
    <n v="33"/>
    <x v="0"/>
    <x v="5"/>
    <x v="0"/>
  </r>
  <r>
    <x v="6"/>
    <x v="0"/>
    <x v="1"/>
    <n v="65"/>
    <x v="0"/>
    <x v="6"/>
    <x v="0"/>
  </r>
  <r>
    <x v="7"/>
    <x v="0"/>
    <x v="1"/>
    <n v="2345"/>
    <x v="0"/>
    <x v="7"/>
    <x v="0"/>
  </r>
  <r>
    <x v="8"/>
    <x v="0"/>
    <x v="1"/>
    <n v="1425"/>
    <x v="0"/>
    <x v="8"/>
    <x v="0"/>
  </r>
  <r>
    <x v="9"/>
    <x v="0"/>
    <x v="1"/>
    <n v="32"/>
    <x v="0"/>
    <x v="9"/>
    <x v="0"/>
  </r>
  <r>
    <x v="10"/>
    <x v="0"/>
    <x v="1"/>
    <n v="32"/>
    <x v="0"/>
    <x v="10"/>
    <x v="0"/>
  </r>
  <r>
    <x v="11"/>
    <x v="0"/>
    <x v="1"/>
    <n v="23"/>
    <x v="0"/>
    <x v="11"/>
    <x v="0"/>
  </r>
  <r>
    <x v="0"/>
    <x v="0"/>
    <x v="2"/>
    <n v="23"/>
    <x v="0"/>
    <x v="0"/>
    <x v="0"/>
  </r>
  <r>
    <x v="0"/>
    <x v="0"/>
    <x v="2"/>
    <n v="23"/>
    <x v="0"/>
    <x v="0"/>
    <x v="1"/>
  </r>
  <r>
    <x v="1"/>
    <x v="0"/>
    <x v="2"/>
    <n v="65"/>
    <x v="0"/>
    <x v="1"/>
    <x v="0"/>
  </r>
  <r>
    <x v="1"/>
    <x v="0"/>
    <x v="2"/>
    <n v="65"/>
    <x v="0"/>
    <x v="1"/>
    <x v="1"/>
  </r>
  <r>
    <x v="2"/>
    <x v="0"/>
    <x v="2"/>
    <n v="1"/>
    <x v="0"/>
    <x v="2"/>
    <x v="0"/>
  </r>
  <r>
    <x v="2"/>
    <x v="0"/>
    <x v="2"/>
    <n v="1"/>
    <x v="0"/>
    <x v="2"/>
    <x v="1"/>
  </r>
  <r>
    <x v="3"/>
    <x v="0"/>
    <x v="2"/>
    <n v="326"/>
    <x v="0"/>
    <x v="3"/>
    <x v="0"/>
  </r>
  <r>
    <x v="3"/>
    <x v="0"/>
    <x v="2"/>
    <n v="326"/>
    <x v="0"/>
    <x v="3"/>
    <x v="1"/>
  </r>
  <r>
    <x v="4"/>
    <x v="0"/>
    <x v="2"/>
    <n v="9489"/>
    <x v="0"/>
    <x v="4"/>
    <x v="0"/>
  </r>
  <r>
    <x v="4"/>
    <x v="0"/>
    <x v="2"/>
    <n v="9489"/>
    <x v="0"/>
    <x v="4"/>
    <x v="1"/>
  </r>
  <r>
    <x v="5"/>
    <x v="0"/>
    <x v="2"/>
    <n v="32"/>
    <x v="0"/>
    <x v="5"/>
    <x v="0"/>
  </r>
  <r>
    <x v="5"/>
    <x v="0"/>
    <x v="2"/>
    <n v="32"/>
    <x v="0"/>
    <x v="5"/>
    <x v="1"/>
  </r>
  <r>
    <x v="6"/>
    <x v="0"/>
    <x v="2"/>
    <n v="23"/>
    <x v="0"/>
    <x v="6"/>
    <x v="0"/>
  </r>
  <r>
    <x v="6"/>
    <x v="0"/>
    <x v="2"/>
    <n v="23"/>
    <x v="0"/>
    <x v="6"/>
    <x v="1"/>
  </r>
  <r>
    <x v="7"/>
    <x v="0"/>
    <x v="2"/>
    <n v="45"/>
    <x v="0"/>
    <x v="7"/>
    <x v="0"/>
  </r>
  <r>
    <x v="7"/>
    <x v="0"/>
    <x v="2"/>
    <n v="45"/>
    <x v="0"/>
    <x v="7"/>
    <x v="1"/>
  </r>
  <r>
    <x v="8"/>
    <x v="0"/>
    <x v="2"/>
    <n v="98"/>
    <x v="0"/>
    <x v="8"/>
    <x v="0"/>
  </r>
  <r>
    <x v="8"/>
    <x v="0"/>
    <x v="2"/>
    <n v="98"/>
    <x v="0"/>
    <x v="8"/>
    <x v="1"/>
  </r>
  <r>
    <x v="9"/>
    <x v="0"/>
    <x v="2"/>
    <n v="23"/>
    <x v="0"/>
    <x v="9"/>
    <x v="0"/>
  </r>
  <r>
    <x v="9"/>
    <x v="0"/>
    <x v="2"/>
    <n v="23"/>
    <x v="0"/>
    <x v="9"/>
    <x v="1"/>
  </r>
  <r>
    <x v="10"/>
    <x v="0"/>
    <x v="2"/>
    <n v="23"/>
    <x v="0"/>
    <x v="10"/>
    <x v="0"/>
  </r>
  <r>
    <x v="10"/>
    <x v="0"/>
    <x v="2"/>
    <n v="23"/>
    <x v="0"/>
    <x v="10"/>
    <x v="1"/>
  </r>
  <r>
    <x v="11"/>
    <x v="0"/>
    <x v="2"/>
    <n v="2"/>
    <x v="0"/>
    <x v="11"/>
    <x v="0"/>
  </r>
  <r>
    <x v="11"/>
    <x v="0"/>
    <x v="2"/>
    <n v="2"/>
    <x v="0"/>
    <x v="11"/>
    <x v="1"/>
  </r>
  <r>
    <x v="0"/>
    <x v="0"/>
    <x v="3"/>
    <n v="0"/>
    <x v="0"/>
    <x v="0"/>
    <x v="1"/>
  </r>
  <r>
    <x v="1"/>
    <x v="0"/>
    <x v="3"/>
    <n v="48"/>
    <x v="0"/>
    <x v="1"/>
    <x v="1"/>
  </r>
  <r>
    <x v="2"/>
    <x v="0"/>
    <x v="3"/>
    <n v="1555"/>
    <x v="0"/>
    <x v="2"/>
    <x v="1"/>
  </r>
  <r>
    <x v="3"/>
    <x v="0"/>
    <x v="3"/>
    <n v="2133"/>
    <x v="0"/>
    <x v="3"/>
    <x v="1"/>
  </r>
  <r>
    <x v="4"/>
    <x v="0"/>
    <x v="3"/>
    <n v="84"/>
    <x v="0"/>
    <x v="4"/>
    <x v="1"/>
  </r>
  <r>
    <x v="5"/>
    <x v="0"/>
    <x v="3"/>
    <n v="1"/>
    <x v="0"/>
    <x v="5"/>
    <x v="1"/>
  </r>
  <r>
    <x v="6"/>
    <x v="0"/>
    <x v="3"/>
    <n v="45"/>
    <x v="0"/>
    <x v="6"/>
    <x v="1"/>
  </r>
  <r>
    <x v="7"/>
    <x v="0"/>
    <x v="3"/>
    <n v="23"/>
    <x v="0"/>
    <x v="7"/>
    <x v="1"/>
  </r>
  <r>
    <x v="8"/>
    <x v="0"/>
    <x v="3"/>
    <n v="23"/>
    <x v="0"/>
    <x v="8"/>
    <x v="1"/>
  </r>
  <r>
    <x v="9"/>
    <x v="0"/>
    <x v="3"/>
    <n v="32"/>
    <x v="0"/>
    <x v="9"/>
    <x v="1"/>
  </r>
  <r>
    <x v="10"/>
    <x v="0"/>
    <x v="3"/>
    <n v="561"/>
    <x v="0"/>
    <x v="10"/>
    <x v="1"/>
  </r>
  <r>
    <x v="11"/>
    <x v="0"/>
    <x v="3"/>
    <n v="98"/>
    <x v="0"/>
    <x v="11"/>
    <x v="1"/>
  </r>
  <r>
    <x v="0"/>
    <x v="0"/>
    <x v="4"/>
    <n v="12"/>
    <x v="0"/>
    <x v="0"/>
    <x v="2"/>
  </r>
  <r>
    <x v="1"/>
    <x v="0"/>
    <x v="4"/>
    <n v="4"/>
    <x v="0"/>
    <x v="1"/>
    <x v="2"/>
  </r>
  <r>
    <x v="2"/>
    <x v="0"/>
    <x v="4"/>
    <n v="6653"/>
    <x v="0"/>
    <x v="2"/>
    <x v="2"/>
  </r>
  <r>
    <x v="3"/>
    <x v="0"/>
    <x v="4"/>
    <n v="15"/>
    <x v="0"/>
    <x v="3"/>
    <x v="2"/>
  </r>
  <r>
    <x v="4"/>
    <x v="0"/>
    <x v="4"/>
    <n v="48"/>
    <x v="0"/>
    <x v="4"/>
    <x v="2"/>
  </r>
  <r>
    <x v="5"/>
    <x v="0"/>
    <x v="4"/>
    <n v="45"/>
    <x v="0"/>
    <x v="5"/>
    <x v="2"/>
  </r>
  <r>
    <x v="6"/>
    <x v="0"/>
    <x v="4"/>
    <n v="1523"/>
    <x v="0"/>
    <x v="6"/>
    <x v="2"/>
  </r>
  <r>
    <x v="7"/>
    <x v="0"/>
    <x v="4"/>
    <n v="4"/>
    <x v="0"/>
    <x v="7"/>
    <x v="2"/>
  </r>
  <r>
    <x v="8"/>
    <x v="0"/>
    <x v="4"/>
    <n v="45"/>
    <x v="0"/>
    <x v="8"/>
    <x v="2"/>
  </r>
  <r>
    <x v="9"/>
    <x v="0"/>
    <x v="4"/>
    <n v="45"/>
    <x v="0"/>
    <x v="9"/>
    <x v="2"/>
  </r>
  <r>
    <x v="10"/>
    <x v="0"/>
    <x v="4"/>
    <n v="985"/>
    <x v="0"/>
    <x v="10"/>
    <x v="2"/>
  </r>
  <r>
    <x v="11"/>
    <x v="0"/>
    <x v="4"/>
    <n v="65"/>
    <x v="0"/>
    <x v="11"/>
    <x v="2"/>
  </r>
  <r>
    <x v="0"/>
    <x v="0"/>
    <x v="5"/>
    <n v="1"/>
    <x v="0"/>
    <x v="0"/>
    <x v="3"/>
  </r>
  <r>
    <x v="1"/>
    <x v="0"/>
    <x v="5"/>
    <n v="2"/>
    <x v="0"/>
    <x v="1"/>
    <x v="3"/>
  </r>
  <r>
    <x v="2"/>
    <x v="0"/>
    <x v="5"/>
    <n v="3"/>
    <x v="0"/>
    <x v="2"/>
    <x v="3"/>
  </r>
  <r>
    <x v="3"/>
    <x v="0"/>
    <x v="5"/>
    <n v="4"/>
    <x v="0"/>
    <x v="3"/>
    <x v="3"/>
  </r>
  <r>
    <x v="4"/>
    <x v="0"/>
    <x v="5"/>
    <n v="5"/>
    <x v="0"/>
    <x v="4"/>
    <x v="3"/>
  </r>
  <r>
    <x v="5"/>
    <x v="0"/>
    <x v="5"/>
    <n v="6"/>
    <x v="0"/>
    <x v="5"/>
    <x v="3"/>
  </r>
  <r>
    <x v="6"/>
    <x v="0"/>
    <x v="5"/>
    <n v="7"/>
    <x v="0"/>
    <x v="6"/>
    <x v="3"/>
  </r>
  <r>
    <x v="7"/>
    <x v="0"/>
    <x v="5"/>
    <n v="8"/>
    <x v="0"/>
    <x v="7"/>
    <x v="3"/>
  </r>
  <r>
    <x v="8"/>
    <x v="0"/>
    <x v="5"/>
    <n v="9"/>
    <x v="0"/>
    <x v="8"/>
    <x v="3"/>
  </r>
  <r>
    <x v="9"/>
    <x v="0"/>
    <x v="5"/>
    <n v="10"/>
    <x v="0"/>
    <x v="9"/>
    <x v="3"/>
  </r>
  <r>
    <x v="10"/>
    <x v="0"/>
    <x v="5"/>
    <n v="11"/>
    <x v="0"/>
    <x v="10"/>
    <x v="3"/>
  </r>
  <r>
    <x v="11"/>
    <x v="0"/>
    <x v="5"/>
    <n v="12"/>
    <x v="0"/>
    <x v="11"/>
    <x v="3"/>
  </r>
  <r>
    <x v="0"/>
    <x v="0"/>
    <x v="6"/>
    <n v="-65"/>
    <x v="0"/>
    <x v="0"/>
    <x v="4"/>
  </r>
  <r>
    <x v="1"/>
    <x v="0"/>
    <x v="6"/>
    <n v="-78"/>
    <x v="0"/>
    <x v="1"/>
    <x v="4"/>
  </r>
  <r>
    <x v="2"/>
    <x v="0"/>
    <x v="6"/>
    <n v="-98"/>
    <x v="0"/>
    <x v="2"/>
    <x v="4"/>
  </r>
  <r>
    <x v="3"/>
    <x v="0"/>
    <x v="6"/>
    <n v="-489"/>
    <x v="0"/>
    <x v="3"/>
    <x v="4"/>
  </r>
  <r>
    <x v="4"/>
    <x v="0"/>
    <x v="6"/>
    <n v="-35"/>
    <x v="0"/>
    <x v="4"/>
    <x v="4"/>
  </r>
  <r>
    <x v="5"/>
    <x v="0"/>
    <x v="6"/>
    <n v="-656"/>
    <x v="0"/>
    <x v="5"/>
    <x v="4"/>
  </r>
  <r>
    <x v="6"/>
    <x v="0"/>
    <x v="6"/>
    <n v="-9836"/>
    <x v="0"/>
    <x v="6"/>
    <x v="4"/>
  </r>
  <r>
    <x v="7"/>
    <x v="0"/>
    <x v="6"/>
    <n v="-45"/>
    <x v="0"/>
    <x v="7"/>
    <x v="4"/>
  </r>
  <r>
    <x v="8"/>
    <x v="0"/>
    <x v="6"/>
    <n v="-653"/>
    <x v="0"/>
    <x v="8"/>
    <x v="4"/>
  </r>
  <r>
    <x v="9"/>
    <x v="0"/>
    <x v="6"/>
    <n v="-6530"/>
    <x v="0"/>
    <x v="9"/>
    <x v="4"/>
  </r>
  <r>
    <x v="10"/>
    <x v="0"/>
    <x v="6"/>
    <n v="-5893"/>
    <x v="0"/>
    <x v="10"/>
    <x v="4"/>
  </r>
  <r>
    <x v="11"/>
    <x v="0"/>
    <x v="6"/>
    <n v="-478"/>
    <x v="0"/>
    <x v="11"/>
    <x v="4"/>
  </r>
  <r>
    <x v="0"/>
    <x v="0"/>
    <x v="7"/>
    <n v="-33"/>
    <x v="0"/>
    <x v="0"/>
    <x v="4"/>
  </r>
  <r>
    <x v="1"/>
    <x v="0"/>
    <x v="7"/>
    <n v="-65"/>
    <x v="0"/>
    <x v="1"/>
    <x v="4"/>
  </r>
  <r>
    <x v="2"/>
    <x v="0"/>
    <x v="7"/>
    <n v="-12"/>
    <x v="0"/>
    <x v="2"/>
    <x v="4"/>
  </r>
  <r>
    <x v="3"/>
    <x v="0"/>
    <x v="7"/>
    <n v="-98"/>
    <x v="0"/>
    <x v="3"/>
    <x v="4"/>
  </r>
  <r>
    <x v="4"/>
    <x v="0"/>
    <x v="7"/>
    <n v="-12"/>
    <x v="0"/>
    <x v="4"/>
    <x v="4"/>
  </r>
  <r>
    <x v="5"/>
    <x v="0"/>
    <x v="7"/>
    <n v="-33"/>
    <x v="0"/>
    <x v="5"/>
    <x v="4"/>
  </r>
  <r>
    <x v="6"/>
    <x v="0"/>
    <x v="7"/>
    <n v="-65"/>
    <x v="0"/>
    <x v="6"/>
    <x v="4"/>
  </r>
  <r>
    <x v="7"/>
    <x v="0"/>
    <x v="7"/>
    <n v="-12"/>
    <x v="0"/>
    <x v="7"/>
    <x v="4"/>
  </r>
  <r>
    <x v="8"/>
    <x v="0"/>
    <x v="7"/>
    <n v="-33"/>
    <x v="0"/>
    <x v="8"/>
    <x v="4"/>
  </r>
  <r>
    <x v="9"/>
    <x v="0"/>
    <x v="7"/>
    <n v="-65"/>
    <x v="0"/>
    <x v="9"/>
    <x v="4"/>
  </r>
  <r>
    <x v="10"/>
    <x v="0"/>
    <x v="7"/>
    <n v="-12"/>
    <x v="0"/>
    <x v="10"/>
    <x v="4"/>
  </r>
  <r>
    <x v="11"/>
    <x v="0"/>
    <x v="7"/>
    <n v="-98"/>
    <x v="0"/>
    <x v="11"/>
    <x v="4"/>
  </r>
  <r>
    <x v="0"/>
    <x v="0"/>
    <x v="8"/>
    <n v="-2"/>
    <x v="0"/>
    <x v="0"/>
    <x v="4"/>
  </r>
  <r>
    <x v="1"/>
    <x v="0"/>
    <x v="8"/>
    <n v="-12"/>
    <x v="0"/>
    <x v="1"/>
    <x v="4"/>
  </r>
  <r>
    <x v="2"/>
    <x v="0"/>
    <x v="8"/>
    <n v="-45"/>
    <x v="0"/>
    <x v="2"/>
    <x v="4"/>
  </r>
  <r>
    <x v="3"/>
    <x v="0"/>
    <x v="8"/>
    <n v="-32"/>
    <x v="0"/>
    <x v="3"/>
    <x v="4"/>
  </r>
  <r>
    <x v="4"/>
    <x v="0"/>
    <x v="8"/>
    <n v="-23"/>
    <x v="0"/>
    <x v="4"/>
    <x v="4"/>
  </r>
  <r>
    <x v="5"/>
    <x v="0"/>
    <x v="8"/>
    <n v="-2"/>
    <x v="0"/>
    <x v="5"/>
    <x v="4"/>
  </r>
  <r>
    <x v="6"/>
    <x v="0"/>
    <x v="8"/>
    <n v="-12"/>
    <x v="0"/>
    <x v="6"/>
    <x v="4"/>
  </r>
  <r>
    <x v="7"/>
    <x v="0"/>
    <x v="8"/>
    <n v="-45"/>
    <x v="0"/>
    <x v="7"/>
    <x v="4"/>
  </r>
  <r>
    <x v="8"/>
    <x v="0"/>
    <x v="8"/>
    <n v="-2"/>
    <x v="0"/>
    <x v="8"/>
    <x v="4"/>
  </r>
  <r>
    <x v="9"/>
    <x v="0"/>
    <x v="8"/>
    <n v="-12"/>
    <x v="0"/>
    <x v="9"/>
    <x v="4"/>
  </r>
  <r>
    <x v="10"/>
    <x v="0"/>
    <x v="8"/>
    <n v="-45"/>
    <x v="0"/>
    <x v="10"/>
    <x v="4"/>
  </r>
  <r>
    <x v="11"/>
    <x v="0"/>
    <x v="8"/>
    <n v="-32"/>
    <x v="0"/>
    <x v="11"/>
    <x v="4"/>
  </r>
  <r>
    <x v="0"/>
    <x v="0"/>
    <x v="9"/>
    <n v="-32"/>
    <x v="0"/>
    <x v="0"/>
    <x v="4"/>
  </r>
  <r>
    <x v="1"/>
    <x v="0"/>
    <x v="9"/>
    <n v="-23"/>
    <x v="0"/>
    <x v="1"/>
    <x v="4"/>
  </r>
  <r>
    <x v="2"/>
    <x v="0"/>
    <x v="9"/>
    <n v="-33"/>
    <x v="0"/>
    <x v="2"/>
    <x v="4"/>
  </r>
  <r>
    <x v="3"/>
    <x v="0"/>
    <x v="9"/>
    <n v="-65"/>
    <x v="0"/>
    <x v="3"/>
    <x v="4"/>
  </r>
  <r>
    <x v="4"/>
    <x v="0"/>
    <x v="9"/>
    <n v="-12"/>
    <x v="0"/>
    <x v="4"/>
    <x v="4"/>
  </r>
  <r>
    <x v="5"/>
    <x v="0"/>
    <x v="9"/>
    <n v="-32"/>
    <x v="0"/>
    <x v="5"/>
    <x v="4"/>
  </r>
  <r>
    <x v="6"/>
    <x v="0"/>
    <x v="9"/>
    <n v="-23"/>
    <x v="0"/>
    <x v="6"/>
    <x v="4"/>
  </r>
  <r>
    <x v="7"/>
    <x v="0"/>
    <x v="9"/>
    <n v="-33"/>
    <x v="0"/>
    <x v="7"/>
    <x v="4"/>
  </r>
  <r>
    <x v="8"/>
    <x v="0"/>
    <x v="9"/>
    <n v="-32"/>
    <x v="0"/>
    <x v="8"/>
    <x v="4"/>
  </r>
  <r>
    <x v="9"/>
    <x v="0"/>
    <x v="9"/>
    <n v="-23"/>
    <x v="0"/>
    <x v="9"/>
    <x v="4"/>
  </r>
  <r>
    <x v="10"/>
    <x v="0"/>
    <x v="9"/>
    <n v="-33"/>
    <x v="0"/>
    <x v="10"/>
    <x v="4"/>
  </r>
  <r>
    <x v="11"/>
    <x v="0"/>
    <x v="9"/>
    <n v="-65"/>
    <x v="0"/>
    <x v="11"/>
    <x v="4"/>
  </r>
  <r>
    <x v="0"/>
    <x v="0"/>
    <x v="10"/>
    <n v="-1"/>
    <x v="0"/>
    <x v="0"/>
    <x v="4"/>
  </r>
  <r>
    <x v="1"/>
    <x v="0"/>
    <x v="10"/>
    <n v="-45"/>
    <x v="0"/>
    <x v="1"/>
    <x v="4"/>
  </r>
  <r>
    <x v="2"/>
    <x v="0"/>
    <x v="10"/>
    <n v="-2"/>
    <x v="0"/>
    <x v="2"/>
    <x v="4"/>
  </r>
  <r>
    <x v="3"/>
    <x v="0"/>
    <x v="10"/>
    <n v="-12"/>
    <x v="0"/>
    <x v="3"/>
    <x v="4"/>
  </r>
  <r>
    <x v="4"/>
    <x v="0"/>
    <x v="10"/>
    <n v="-45"/>
    <x v="0"/>
    <x v="4"/>
    <x v="4"/>
  </r>
  <r>
    <x v="5"/>
    <x v="0"/>
    <x v="10"/>
    <n v="-1"/>
    <x v="0"/>
    <x v="5"/>
    <x v="4"/>
  </r>
  <r>
    <x v="6"/>
    <x v="0"/>
    <x v="10"/>
    <n v="-45"/>
    <x v="0"/>
    <x v="6"/>
    <x v="4"/>
  </r>
  <r>
    <x v="7"/>
    <x v="0"/>
    <x v="10"/>
    <n v="-2"/>
    <x v="0"/>
    <x v="7"/>
    <x v="4"/>
  </r>
  <r>
    <x v="8"/>
    <x v="0"/>
    <x v="10"/>
    <n v="-1"/>
    <x v="0"/>
    <x v="8"/>
    <x v="4"/>
  </r>
  <r>
    <x v="9"/>
    <x v="0"/>
    <x v="10"/>
    <n v="-45"/>
    <x v="0"/>
    <x v="9"/>
    <x v="4"/>
  </r>
  <r>
    <x v="10"/>
    <x v="0"/>
    <x v="10"/>
    <n v="-2"/>
    <x v="0"/>
    <x v="10"/>
    <x v="4"/>
  </r>
  <r>
    <x v="11"/>
    <x v="0"/>
    <x v="10"/>
    <n v="-12"/>
    <x v="0"/>
    <x v="11"/>
    <x v="4"/>
  </r>
  <r>
    <x v="0"/>
    <x v="0"/>
    <x v="11"/>
    <n v="-12"/>
    <x v="0"/>
    <x v="0"/>
    <x v="5"/>
  </r>
  <r>
    <x v="1"/>
    <x v="0"/>
    <x v="11"/>
    <n v="-4"/>
    <x v="0"/>
    <x v="1"/>
    <x v="5"/>
  </r>
  <r>
    <x v="2"/>
    <x v="0"/>
    <x v="11"/>
    <n v="-6653"/>
    <x v="0"/>
    <x v="2"/>
    <x v="5"/>
  </r>
  <r>
    <x v="3"/>
    <x v="0"/>
    <x v="11"/>
    <n v="-15"/>
    <x v="0"/>
    <x v="3"/>
    <x v="5"/>
  </r>
  <r>
    <x v="4"/>
    <x v="0"/>
    <x v="11"/>
    <n v="-48"/>
    <x v="0"/>
    <x v="4"/>
    <x v="5"/>
  </r>
  <r>
    <x v="5"/>
    <x v="0"/>
    <x v="11"/>
    <n v="-45"/>
    <x v="0"/>
    <x v="5"/>
    <x v="5"/>
  </r>
  <r>
    <x v="6"/>
    <x v="0"/>
    <x v="11"/>
    <n v="-1523"/>
    <x v="0"/>
    <x v="6"/>
    <x v="5"/>
  </r>
  <r>
    <x v="7"/>
    <x v="0"/>
    <x v="11"/>
    <n v="-4"/>
    <x v="0"/>
    <x v="7"/>
    <x v="5"/>
  </r>
  <r>
    <x v="8"/>
    <x v="0"/>
    <x v="11"/>
    <n v="-45"/>
    <x v="0"/>
    <x v="8"/>
    <x v="5"/>
  </r>
  <r>
    <x v="9"/>
    <x v="0"/>
    <x v="11"/>
    <n v="-45"/>
    <x v="0"/>
    <x v="9"/>
    <x v="5"/>
  </r>
  <r>
    <x v="10"/>
    <x v="0"/>
    <x v="11"/>
    <n v="-985"/>
    <x v="0"/>
    <x v="10"/>
    <x v="5"/>
  </r>
  <r>
    <x v="11"/>
    <x v="0"/>
    <x v="11"/>
    <n v="-65"/>
    <x v="0"/>
    <x v="11"/>
    <x v="5"/>
  </r>
  <r>
    <x v="0"/>
    <x v="0"/>
    <x v="12"/>
    <n v="-5"/>
    <x v="0"/>
    <x v="0"/>
    <x v="5"/>
  </r>
  <r>
    <x v="1"/>
    <x v="0"/>
    <x v="12"/>
    <n v="-48"/>
    <x v="0"/>
    <x v="1"/>
    <x v="5"/>
  </r>
  <r>
    <x v="2"/>
    <x v="0"/>
    <x v="12"/>
    <n v="-45"/>
    <x v="0"/>
    <x v="2"/>
    <x v="5"/>
  </r>
  <r>
    <x v="3"/>
    <x v="0"/>
    <x v="12"/>
    <n v="-98"/>
    <x v="0"/>
    <x v="3"/>
    <x v="5"/>
  </r>
  <r>
    <x v="4"/>
    <x v="0"/>
    <x v="12"/>
    <n v="-123.2"/>
    <x v="0"/>
    <x v="4"/>
    <x v="5"/>
  </r>
  <r>
    <x v="5"/>
    <x v="0"/>
    <x v="12"/>
    <n v="-45"/>
    <x v="0"/>
    <x v="5"/>
    <x v="5"/>
  </r>
  <r>
    <x v="6"/>
    <x v="0"/>
    <x v="12"/>
    <n v="-45"/>
    <x v="0"/>
    <x v="6"/>
    <x v="5"/>
  </r>
  <r>
    <x v="7"/>
    <x v="0"/>
    <x v="12"/>
    <n v="-32"/>
    <x v="0"/>
    <x v="7"/>
    <x v="5"/>
  </r>
  <r>
    <x v="8"/>
    <x v="0"/>
    <x v="12"/>
    <n v="-23"/>
    <x v="0"/>
    <x v="8"/>
    <x v="5"/>
  </r>
  <r>
    <x v="9"/>
    <x v="0"/>
    <x v="12"/>
    <n v="-45"/>
    <x v="0"/>
    <x v="9"/>
    <x v="5"/>
  </r>
  <r>
    <x v="10"/>
    <x v="0"/>
    <x v="12"/>
    <n v="-32"/>
    <x v="0"/>
    <x v="10"/>
    <x v="5"/>
  </r>
  <r>
    <x v="11"/>
    <x v="0"/>
    <x v="12"/>
    <n v="-56"/>
    <x v="0"/>
    <x v="11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15A4908-E9BD-4F2B-A63D-B00ACEC86443}" name="Tableau croisé dynamique2" cacheId="13" applyNumberFormats="0" applyBorderFormats="0" applyFontFormats="0" applyPatternFormats="0" applyAlignmentFormats="0" applyWidthHeightFormats="1" dataCaption="Valeurs" updatedVersion="8" minRefreshableVersion="3" itemPrintTitles="1" createdVersion="8" indent="0" compact="0" compactData="0" multipleFieldFilters="0" fieldListSortAscending="1">
  <location ref="J5:L12" firstHeaderRow="1" firstDataRow="1" firstDataCol="2"/>
  <pivotFields count="7">
    <pivotField compact="0" outline="0" showAll="0"/>
    <pivotField compact="0" outline="0" showAll="0">
      <items count="2">
        <item x="0"/>
        <item t="default"/>
      </items>
    </pivotField>
    <pivotField name="Postes" axis="axisRow" compact="0" outline="0" showAll="0">
      <items count="14">
        <item x="6"/>
        <item x="1"/>
        <item x="11"/>
        <item x="5"/>
        <item x="7"/>
        <item x="12"/>
        <item x="8"/>
        <item x="2"/>
        <item x="3"/>
        <item x="4"/>
        <item x="0"/>
        <item x="9"/>
        <item x="10"/>
        <item t="default"/>
      </items>
    </pivotField>
    <pivotField dataField="1" compact="0" outline="0" showAll="0"/>
    <pivotField compact="0" outline="0" showAll="0">
      <items count="2">
        <item x="0"/>
        <item t="default"/>
      </items>
    </pivotField>
    <pivotField compact="0" outline="0" showAll="0">
      <items count="13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t="default"/>
      </items>
    </pivotField>
    <pivotField name="Catégories" axis="axisRow" compact="0" outline="0" showAll="0">
      <items count="7">
        <item sd="0" x="5"/>
        <item sd="0" x="4"/>
        <item sd="0" x="3"/>
        <item sd="0" x="2"/>
        <item sd="0" x="0"/>
        <item sd="0" x="1"/>
        <item t="default" sd="0"/>
      </items>
    </pivotField>
  </pivotFields>
  <rowFields count="2">
    <field x="6"/>
    <field x="2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oldes" fld="3" baseField="6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9C68F6-7B8F-4DCD-BADD-7961D5BEB9DF}" name="Tableau croisé dynamique1" cacheId="8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D5:E19" firstHeaderRow="1" firstDataRow="1" firstDataCol="1" rowPageCount="3" colPageCount="1"/>
  <pivotFields count="11">
    <pivotField numFmtId="14" showAll="0"/>
    <pivotField showAll="0"/>
    <pivotField numFmtId="4" showAll="0"/>
    <pivotField showAll="0"/>
    <pivotField axis="axisPage" showAll="0">
      <items count="2">
        <item x="0"/>
        <item t="default"/>
      </items>
    </pivotField>
    <pivotField axis="axisRow" showAll="0">
      <items count="14">
        <item x="6"/>
        <item x="1"/>
        <item x="5"/>
        <item x="7"/>
        <item x="8"/>
        <item x="2"/>
        <item x="3"/>
        <item x="4"/>
        <item x="0"/>
        <item x="9"/>
        <item x="10"/>
        <item x="11"/>
        <item x="12"/>
        <item t="default"/>
      </items>
    </pivotField>
    <pivotField showAll="0"/>
    <pivotField dataField="1" numFmtId="44" showAll="0"/>
    <pivotField axis="axisPage" showAll="0">
      <items count="2">
        <item x="0"/>
        <item t="default"/>
      </items>
    </pivotField>
    <pivotField axis="axisPage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showAll="0"/>
  </pivotFields>
  <rowFields count="1">
    <field x="5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pageFields count="3">
    <pageField fld="4" item="0" hier="-1"/>
    <pageField fld="8" item="0" hier="-1"/>
    <pageField fld="9" item="0" hier="-1"/>
  </pageFields>
  <dataFields count="1">
    <dataField name="Somme de Solde" fld="7" baseField="5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81DCE58-BD2C-44D5-BC1F-55244496E463}" sourceName="Année">
  <pivotTables>
    <pivotTable tabId="2" name="Tableau croisé dynamique2"/>
  </pivotTables>
  <data>
    <tabular pivotCacheId="2037601169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égorie" xr10:uid="{5253ACE8-5603-4917-A8FB-C561A3FDCCB6}" sourceName="Catégorie">
  <pivotTables>
    <pivotTable tabId="2" name="Tableau croisé dynamique2"/>
  </pivotTables>
  <data>
    <tabular pivotCacheId="2037601169">
      <items count="1"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B1C9E8E3-2034-40F7-9042-75B2F67A4FF4}" sourceName="Mois">
  <pivotTables>
    <pivotTable tabId="2" name="Tableau croisé dynamique2"/>
  </pivotTables>
  <data>
    <tabular pivotCacheId="2037601169">
      <items count="12">
        <i x="0" s="1"/>
        <i x="1"/>
        <i x="2"/>
        <i x="3"/>
        <i x="4"/>
        <i x="5"/>
        <i x="6"/>
        <i x="7"/>
        <i x="8"/>
        <i x="9"/>
        <i x="10"/>
        <i x="1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DBC29B1E-2A7C-4F69-AC69-017E107CD536}" cache="Segment_Année" caption="Année" columnCount="3" rowHeight="234950"/>
  <slicer name="Catégorie" xr10:uid="{5AF18B9D-6A56-4AA3-B1E5-80C8E4E6E7E8}" cache="Segment_Catégorie" caption="Catégorie" columnCount="2" rowHeight="234950"/>
  <slicer name="Mois" xr10:uid="{52F47568-9AD2-4E27-8F1C-61A2638C9E4D}" cache="Segment_Mois" caption="Mois" columnCount="3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448895-B801-496D-80C8-E1D7D7A8D8FC}" name="SynthesesMensuel" displayName="SynthesesMensuel" ref="C3:F7" totalsRowShown="0" headerRowDxfId="24" headerRowBorderDxfId="23" tableBorderDxfId="22">
  <autoFilter ref="C3:F7" xr:uid="{DB448895-B801-496D-80C8-E1D7D7A8D8FC}"/>
  <tableColumns count="4">
    <tableColumn id="1" xr3:uid="{7D58609F-6958-41F7-9553-A1A6FCB328E4}" name="Catégories"/>
    <tableColumn id="2" xr3:uid="{56EE1F20-FFDD-4941-AB14-473A5776C45E}" name="Prévisionnel" dataDxfId="21">
      <calculatedColumnFormula>ABS(SUMIF(TCD!D:D,ListeRevenus,TCD!E:E))</calculatedColumnFormula>
    </tableColumn>
    <tableColumn id="3" xr3:uid="{0D8ED612-F607-47EE-9EA4-DDD75C45488F}" name="Réel"/>
    <tableColumn id="4" xr3:uid="{ABCCF089-CC08-451C-B319-306484614F0E}" name="Bilan" dataDxfId="20">
      <calculatedColumnFormula>IFERROR(IFERROR(SynthesesMensuel[[#This Row],[Réel]] - SynthesesMensuel[[#This Row],[Prévisionnel]], -SynthesesMensuel[[#This Row],[Prévisionnel]]), "-")</calculatedColumnFormula>
    </tableColumn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58CC3BC-FC1F-440D-8212-683674EDA4DC}" name="Tableau2" displayName="Tableau2" ref="A6:K162" totalsRowShown="0" headerRowDxfId="19" dataDxfId="17" headerRowBorderDxfId="18" tableBorderDxfId="16">
  <autoFilter ref="A6:K162" xr:uid="{858CC3BC-FC1F-440D-8212-683674EDA4DC}"/>
  <tableColumns count="11">
    <tableColumn id="1" xr3:uid="{4D40EC14-319D-4F3B-932F-F01B31FAF26E}" name="Date" dataDxfId="15"/>
    <tableColumn id="2" xr3:uid="{F2594CF4-61A4-41EF-B0F9-53A4084FABEB}" name="Libellé" dataDxfId="14"/>
    <tableColumn id="3" xr3:uid="{A658F0E3-749A-41CF-8035-8BB1FF0DC5DE}" name="Débit euros" dataDxfId="13"/>
    <tableColumn id="4" xr3:uid="{84D1C556-5C23-4250-97A7-ADF5ED69DEF3}" name="Crédit euros" dataDxfId="12"/>
    <tableColumn id="5" xr3:uid="{408F2197-1937-45F7-B428-2ECE90625428}" name="Catégorie" dataDxfId="11"/>
    <tableColumn id="6" xr3:uid="{91A47C6A-DB0C-42D4-B0DA-0CA6B9AF92A7}" name="Poste" dataDxfId="10"/>
    <tableColumn id="7" xr3:uid="{2B6897DB-7A99-4B56-AB4A-011B43929E3A}" name="Libellé2" dataDxfId="9"/>
    <tableColumn id="8" xr3:uid="{0F6E8645-E3C3-4F5B-8960-91969D164649}" name="Solde" dataDxfId="8">
      <calculatedColumnFormula>IF(ISNUMBER(Tableau2[[#This Row],[Débit euros]]), -Tableau2[[#This Row],[Débit euros]],Tableau2[Crédit euros])</calculatedColumnFormula>
    </tableColumn>
    <tableColumn id="9" xr3:uid="{D2811F76-E6C5-4CF3-AFC7-D1F418ACD4EA}" name="Année" dataDxfId="7">
      <calculatedColumnFormula>YEAR(Tableau2[[#This Row],[Date]])</calculatedColumnFormula>
    </tableColumn>
    <tableColumn id="10" xr3:uid="{34292473-181A-49BC-9A55-2C078C1B52D4}" name="Mois" dataDxfId="6">
      <calculatedColumnFormula>MONTH(Tableau2[[#This Row],[Date]])</calculatedColumnFormula>
    </tableColumn>
    <tableColumn id="11" xr3:uid="{7BABA788-0944-46B9-9301-DA76FF0FDF98}" name="Mois lettre" dataDxfId="5">
      <calculatedColumnFormula>PROPER(TEXT(Tableau2[[#This Row],[Date]],"mmm"))</calculatedColumnFormula>
    </tableColumn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C3B83B-F1E3-48DB-8481-4CE0CB4ABCF7}" name="TabRevenus" displayName="TabRevenus" ref="C3:E15" totalsRowShown="0" headerRowDxfId="4" dataDxfId="3">
  <autoFilter ref="C3:E15" xr:uid="{4BC3B83B-F1E3-48DB-8481-4CE0CB4ABCF7}"/>
  <sortState xmlns:xlrd2="http://schemas.microsoft.com/office/spreadsheetml/2017/richdata2" ref="C4:C11">
    <sortCondition ref="C9:C17"/>
  </sortState>
  <tableColumns count="3">
    <tableColumn id="1" xr3:uid="{DF58A4CA-F9EA-488D-A33A-469C80DC5A71}" name="Revenus" dataDxfId="2"/>
    <tableColumn id="2" xr3:uid="{7CBE9FBD-C561-4739-932C-DEDC6713210E}" name="Dépenses fixes" dataDxfId="1"/>
    <tableColumn id="3" xr3:uid="{25A37C71-0F60-47E1-834F-8522DF6C8527}" name="Dépenses variables" dataDxfId="0"/>
  </tableColumns>
  <tableStyleInfo name="TableStyleLight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F1CE78E-9B5A-4471-A7A2-49F4C13857B5}" name="t_Categorisation" displayName="t_Categorisation" ref="G3:H22" totalsRowShown="0">
  <autoFilter ref="G3:H22" xr:uid="{0F1CE78E-9B5A-4471-A7A2-49F4C13857B5}">
    <filterColumn colId="0" hiddenButton="1"/>
    <filterColumn colId="1" hiddenButton="1"/>
  </autoFilter>
  <tableColumns count="2">
    <tableColumn id="1" xr3:uid="{E814B19E-A1D2-4C24-8D82-BD60062B2DF5}" name="Poste"/>
    <tableColumn id="2" xr3:uid="{C938FE3F-3408-4F73-8EAE-4F2878B44912}" name="Catégori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EACFA-81A6-467E-A57C-44B2A57CBEC6}">
  <dimension ref="C2:F9"/>
  <sheetViews>
    <sheetView workbookViewId="0">
      <selection activeCell="C10" sqref="C10"/>
    </sheetView>
  </sheetViews>
  <sheetFormatPr baseColWidth="10" defaultRowHeight="14.4"/>
  <cols>
    <col min="3" max="3" width="21.6640625" customWidth="1"/>
    <col min="4" max="4" width="20" customWidth="1"/>
    <col min="5" max="5" width="15.88671875" customWidth="1"/>
    <col min="6" max="6" width="17.88671875" customWidth="1"/>
  </cols>
  <sheetData>
    <row r="2" spans="3:6" ht="18">
      <c r="C2" s="30" t="s">
        <v>36</v>
      </c>
      <c r="D2" s="30"/>
      <c r="E2" s="30"/>
      <c r="F2" s="30"/>
    </row>
    <row r="3" spans="3:6">
      <c r="C3" s="21" t="s">
        <v>30</v>
      </c>
      <c r="D3" s="22" t="s">
        <v>13</v>
      </c>
      <c r="E3" s="22" t="s">
        <v>31</v>
      </c>
      <c r="F3" s="23" t="s">
        <v>32</v>
      </c>
    </row>
    <row r="4" spans="3:6">
      <c r="C4" s="17" t="s">
        <v>0</v>
      </c>
      <c r="D4" s="14">
        <f>ABS(SUMIF(TCD!D:D,ListeRevenus,TCD!E:E))</f>
        <v>50</v>
      </c>
      <c r="E4" s="13">
        <v>500</v>
      </c>
      <c r="F4" s="19">
        <f>IFERROR(IFERROR(SynthesesMensuel[[#This Row],[Réel]] - SynthesesMensuel[[#This Row],[Prévisionnel]], -SynthesesMensuel[[#This Row],[Prévisionnel]]), "-")</f>
        <v>450</v>
      </c>
    </row>
    <row r="5" spans="3:6">
      <c r="C5" s="18" t="s">
        <v>33</v>
      </c>
      <c r="D5" s="16">
        <f>ABS(SUMIF(TCD!D:D,"Salaire, APL, Participation",TCD!E:E))</f>
        <v>0</v>
      </c>
      <c r="E5" s="15"/>
      <c r="F5" s="20">
        <f>IFERROR(IFERROR(SynthesesMensuel[[#This Row],[Réel]] - SynthesesMensuel[[#This Row],[Prévisionnel]], -SynthesesMensuel[[#This Row],[Prévisionnel]]), "-")</f>
        <v>0</v>
      </c>
    </row>
    <row r="6" spans="3:6">
      <c r="C6" s="17" t="s">
        <v>34</v>
      </c>
      <c r="D6" s="14"/>
      <c r="E6" s="13"/>
      <c r="F6" s="19">
        <f>IFERROR(IFERROR(SynthesesMensuel[[#This Row],[Réel]] - SynthesesMensuel[[#This Row],[Prévisionnel]], -SynthesesMensuel[[#This Row],[Prévisionnel]]), "-")</f>
        <v>0</v>
      </c>
    </row>
    <row r="7" spans="3:6">
      <c r="C7" s="18" t="s">
        <v>35</v>
      </c>
      <c r="D7" s="16"/>
      <c r="E7" s="15"/>
      <c r="F7" s="20">
        <f>IFERROR(IFERROR(SynthesesMensuel[[#This Row],[Réel]] - SynthesesMensuel[[#This Row],[Prévisionnel]], -SynthesesMensuel[[#This Row],[Prévisionnel]]), "-")</f>
        <v>0</v>
      </c>
    </row>
    <row r="9" spans="3:6">
      <c r="D9" s="31"/>
    </row>
  </sheetData>
  <mergeCells count="1">
    <mergeCell ref="C2:F2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899472EF-DE77-45E1-B02D-04E59474DE30}">
            <x14:iconSet iconSet="3Triangles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</x14:iconSet>
          </x14:cfRule>
          <xm:sqref>F4:F7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6C489-6623-4DF3-9554-1527F8827C08}">
  <dimension ref="A6:K162"/>
  <sheetViews>
    <sheetView workbookViewId="0">
      <selection activeCell="F7" sqref="F7"/>
    </sheetView>
  </sheetViews>
  <sheetFormatPr baseColWidth="10" defaultRowHeight="14.4"/>
  <cols>
    <col min="2" max="2" width="37" customWidth="1"/>
    <col min="3" max="3" width="13.44140625" customWidth="1"/>
    <col min="4" max="4" width="14" customWidth="1"/>
    <col min="5" max="5" width="17.5546875" customWidth="1"/>
    <col min="6" max="6" width="16.44140625" customWidth="1"/>
    <col min="7" max="7" width="15" customWidth="1"/>
    <col min="11" max="11" width="13" customWidth="1"/>
  </cols>
  <sheetData>
    <row r="6" spans="1:11">
      <c r="A6" s="11" t="s">
        <v>19</v>
      </c>
      <c r="B6" s="11" t="s">
        <v>20</v>
      </c>
      <c r="C6" s="11" t="s">
        <v>21</v>
      </c>
      <c r="D6" s="11" t="s">
        <v>22</v>
      </c>
      <c r="E6" s="12" t="s">
        <v>23</v>
      </c>
      <c r="F6" s="12" t="s">
        <v>24</v>
      </c>
      <c r="G6" s="12" t="s">
        <v>25</v>
      </c>
      <c r="H6" s="11" t="s">
        <v>26</v>
      </c>
      <c r="I6" s="11" t="s">
        <v>27</v>
      </c>
      <c r="J6" s="11" t="s">
        <v>28</v>
      </c>
      <c r="K6" s="11" t="s">
        <v>29</v>
      </c>
    </row>
    <row r="7" spans="1:11">
      <c r="A7" s="2">
        <v>44957</v>
      </c>
      <c r="B7" s="3"/>
      <c r="C7" s="4"/>
      <c r="D7" s="4">
        <v>50</v>
      </c>
      <c r="E7" s="6" t="s">
        <v>13</v>
      </c>
      <c r="F7" s="7" t="s">
        <v>1</v>
      </c>
      <c r="G7" s="8" t="s">
        <v>1</v>
      </c>
      <c r="H7" s="9">
        <f>IF(ISNUMBER(Tableau2[[#This Row],[Débit euros]]), -Tableau2[[#This Row],[Débit euros]],Tableau2[Crédit euros])</f>
        <v>50</v>
      </c>
      <c r="I7" s="10">
        <f>YEAR(Tableau2[[#This Row],[Date]])</f>
        <v>2023</v>
      </c>
      <c r="J7" s="10">
        <f>MONTH(Tableau2[[#This Row],[Date]])</f>
        <v>1</v>
      </c>
      <c r="K7" s="10" t="str">
        <f>PROPER(TEXT(Tableau2[[#This Row],[Date]],"mmm"))</f>
        <v>Janv</v>
      </c>
    </row>
    <row r="8" spans="1:11">
      <c r="A8" s="2">
        <v>44985</v>
      </c>
      <c r="B8" s="3"/>
      <c r="C8" s="4"/>
      <c r="D8" s="4">
        <v>60</v>
      </c>
      <c r="E8" s="6" t="s">
        <v>13</v>
      </c>
      <c r="F8" s="7" t="s">
        <v>1</v>
      </c>
      <c r="G8" s="8" t="s">
        <v>1</v>
      </c>
      <c r="H8" s="9">
        <f>IF(ISNUMBER(Tableau2[[#This Row],[Débit euros]]), -Tableau2[[#This Row],[Débit euros]],Tableau2[Crédit euros])</f>
        <v>60</v>
      </c>
      <c r="I8" s="10">
        <f>YEAR(Tableau2[[#This Row],[Date]])</f>
        <v>2023</v>
      </c>
      <c r="J8" s="10">
        <f>MONTH(Tableau2[[#This Row],[Date]])</f>
        <v>2</v>
      </c>
      <c r="K8" s="10" t="str">
        <f>PROPER(TEXT(Tableau2[[#This Row],[Date]],"mmm"))</f>
        <v>Févr</v>
      </c>
    </row>
    <row r="9" spans="1:11">
      <c r="A9" s="2">
        <v>45016</v>
      </c>
      <c r="B9" s="3"/>
      <c r="C9" s="4"/>
      <c r="D9" s="4">
        <v>70</v>
      </c>
      <c r="E9" s="6" t="s">
        <v>13</v>
      </c>
      <c r="F9" s="7" t="s">
        <v>1</v>
      </c>
      <c r="G9" s="8" t="s">
        <v>1</v>
      </c>
      <c r="H9" s="9">
        <f>IF(ISNUMBER(Tableau2[[#This Row],[Débit euros]]), -Tableau2[[#This Row],[Débit euros]],Tableau2[Crédit euros])</f>
        <v>70</v>
      </c>
      <c r="I9" s="10">
        <f>YEAR(Tableau2[[#This Row],[Date]])</f>
        <v>2023</v>
      </c>
      <c r="J9" s="10">
        <f>MONTH(Tableau2[[#This Row],[Date]])</f>
        <v>3</v>
      </c>
      <c r="K9" s="10" t="str">
        <f>PROPER(TEXT(Tableau2[[#This Row],[Date]],"mmm"))</f>
        <v>Mars</v>
      </c>
    </row>
    <row r="10" spans="1:11">
      <c r="A10" s="2">
        <v>45046</v>
      </c>
      <c r="B10" s="3"/>
      <c r="C10" s="4"/>
      <c r="D10" s="4">
        <v>80</v>
      </c>
      <c r="E10" s="6" t="s">
        <v>13</v>
      </c>
      <c r="F10" s="7" t="s">
        <v>1</v>
      </c>
      <c r="G10" s="8" t="s">
        <v>1</v>
      </c>
      <c r="H10" s="9">
        <f>IF(ISNUMBER(Tableau2[[#This Row],[Débit euros]]), -Tableau2[[#This Row],[Débit euros]],Tableau2[Crédit euros])</f>
        <v>80</v>
      </c>
      <c r="I10" s="10">
        <f>YEAR(Tableau2[[#This Row],[Date]])</f>
        <v>2023</v>
      </c>
      <c r="J10" s="10">
        <f>MONTH(Tableau2[[#This Row],[Date]])</f>
        <v>4</v>
      </c>
      <c r="K10" s="10" t="str">
        <f>PROPER(TEXT(Tableau2[[#This Row],[Date]],"mmm"))</f>
        <v>Avr</v>
      </c>
    </row>
    <row r="11" spans="1:11">
      <c r="A11" s="2">
        <v>45077</v>
      </c>
      <c r="B11" s="3"/>
      <c r="C11" s="4"/>
      <c r="D11" s="4">
        <v>90</v>
      </c>
      <c r="E11" s="6" t="s">
        <v>13</v>
      </c>
      <c r="F11" s="7" t="s">
        <v>1</v>
      </c>
      <c r="G11" s="8" t="s">
        <v>1</v>
      </c>
      <c r="H11" s="9">
        <f>IF(ISNUMBER(Tableau2[[#This Row],[Débit euros]]), -Tableau2[[#This Row],[Débit euros]],Tableau2[Crédit euros])</f>
        <v>90</v>
      </c>
      <c r="I11" s="10">
        <f>YEAR(Tableau2[[#This Row],[Date]])</f>
        <v>2023</v>
      </c>
      <c r="J11" s="10">
        <f>MONTH(Tableau2[[#This Row],[Date]])</f>
        <v>5</v>
      </c>
      <c r="K11" s="10" t="str">
        <f>PROPER(TEXT(Tableau2[[#This Row],[Date]],"mmm"))</f>
        <v>Mai</v>
      </c>
    </row>
    <row r="12" spans="1:11">
      <c r="A12" s="2">
        <v>45107</v>
      </c>
      <c r="B12" s="3"/>
      <c r="C12" s="4"/>
      <c r="D12" s="4">
        <v>100</v>
      </c>
      <c r="E12" s="6" t="s">
        <v>13</v>
      </c>
      <c r="F12" s="7" t="s">
        <v>1</v>
      </c>
      <c r="G12" s="8" t="s">
        <v>1</v>
      </c>
      <c r="H12" s="9">
        <f>IF(ISNUMBER(Tableau2[[#This Row],[Débit euros]]), -Tableau2[[#This Row],[Débit euros]],Tableau2[Crédit euros])</f>
        <v>100</v>
      </c>
      <c r="I12" s="10">
        <f>YEAR(Tableau2[[#This Row],[Date]])</f>
        <v>2023</v>
      </c>
      <c r="J12" s="10">
        <f>MONTH(Tableau2[[#This Row],[Date]])</f>
        <v>6</v>
      </c>
      <c r="K12" s="10" t="str">
        <f>PROPER(TEXT(Tableau2[[#This Row],[Date]],"mmm"))</f>
        <v>Juin</v>
      </c>
    </row>
    <row r="13" spans="1:11">
      <c r="A13" s="2">
        <v>45138</v>
      </c>
      <c r="B13" s="3"/>
      <c r="C13" s="4"/>
      <c r="D13" s="4">
        <v>110</v>
      </c>
      <c r="E13" s="6" t="s">
        <v>13</v>
      </c>
      <c r="F13" s="7" t="s">
        <v>1</v>
      </c>
      <c r="G13" s="8" t="s">
        <v>1</v>
      </c>
      <c r="H13" s="9">
        <f>IF(ISNUMBER(Tableau2[[#This Row],[Débit euros]]), -Tableau2[[#This Row],[Débit euros]],Tableau2[Crédit euros])</f>
        <v>110</v>
      </c>
      <c r="I13" s="10">
        <f>YEAR(Tableau2[[#This Row],[Date]])</f>
        <v>2023</v>
      </c>
      <c r="J13" s="10">
        <f>MONTH(Tableau2[[#This Row],[Date]])</f>
        <v>7</v>
      </c>
      <c r="K13" s="10" t="str">
        <f>PROPER(TEXT(Tableau2[[#This Row],[Date]],"mmm"))</f>
        <v>Juil</v>
      </c>
    </row>
    <row r="14" spans="1:11">
      <c r="A14" s="2">
        <v>45169</v>
      </c>
      <c r="B14" s="3"/>
      <c r="C14" s="4"/>
      <c r="D14" s="4">
        <v>120</v>
      </c>
      <c r="E14" s="6" t="s">
        <v>13</v>
      </c>
      <c r="F14" s="7" t="s">
        <v>1</v>
      </c>
      <c r="G14" s="8" t="s">
        <v>1</v>
      </c>
      <c r="H14" s="9">
        <f>IF(ISNUMBER(Tableau2[[#This Row],[Débit euros]]), -Tableau2[[#This Row],[Débit euros]],Tableau2[Crédit euros])</f>
        <v>120</v>
      </c>
      <c r="I14" s="10">
        <f>YEAR(Tableau2[[#This Row],[Date]])</f>
        <v>2023</v>
      </c>
      <c r="J14" s="10">
        <f>MONTH(Tableau2[[#This Row],[Date]])</f>
        <v>8</v>
      </c>
      <c r="K14" s="10" t="str">
        <f>PROPER(TEXT(Tableau2[[#This Row],[Date]],"mmm"))</f>
        <v>Août</v>
      </c>
    </row>
    <row r="15" spans="1:11">
      <c r="A15" s="2">
        <v>45199</v>
      </c>
      <c r="B15" s="3"/>
      <c r="C15" s="4"/>
      <c r="D15" s="4">
        <v>130</v>
      </c>
      <c r="E15" s="6" t="s">
        <v>13</v>
      </c>
      <c r="F15" s="7" t="s">
        <v>1</v>
      </c>
      <c r="G15" s="8" t="s">
        <v>1</v>
      </c>
      <c r="H15" s="9">
        <f>IF(ISNUMBER(Tableau2[[#This Row],[Débit euros]]), -Tableau2[[#This Row],[Débit euros]],Tableau2[Crédit euros])</f>
        <v>130</v>
      </c>
      <c r="I15" s="10">
        <f>YEAR(Tableau2[[#This Row],[Date]])</f>
        <v>2023</v>
      </c>
      <c r="J15" s="10">
        <f>MONTH(Tableau2[[#This Row],[Date]])</f>
        <v>9</v>
      </c>
      <c r="K15" s="10" t="str">
        <f>PROPER(TEXT(Tableau2[[#This Row],[Date]],"mmm"))</f>
        <v>Sept</v>
      </c>
    </row>
    <row r="16" spans="1:11">
      <c r="A16" s="2">
        <v>45230</v>
      </c>
      <c r="B16" s="3"/>
      <c r="C16" s="4"/>
      <c r="D16" s="4">
        <v>140</v>
      </c>
      <c r="E16" s="6" t="s">
        <v>13</v>
      </c>
      <c r="F16" s="7" t="s">
        <v>1</v>
      </c>
      <c r="G16" s="8" t="s">
        <v>1</v>
      </c>
      <c r="H16" s="9">
        <f>IF(ISNUMBER(Tableau2[[#This Row],[Débit euros]]), -Tableau2[[#This Row],[Débit euros]],Tableau2[Crédit euros])</f>
        <v>140</v>
      </c>
      <c r="I16" s="10">
        <f>YEAR(Tableau2[[#This Row],[Date]])</f>
        <v>2023</v>
      </c>
      <c r="J16" s="10">
        <f>MONTH(Tableau2[[#This Row],[Date]])</f>
        <v>10</v>
      </c>
      <c r="K16" s="10" t="str">
        <f>PROPER(TEXT(Tableau2[[#This Row],[Date]],"mmm"))</f>
        <v>Oct</v>
      </c>
    </row>
    <row r="17" spans="1:11">
      <c r="A17" s="2">
        <v>45260</v>
      </c>
      <c r="B17" s="3"/>
      <c r="C17" s="4"/>
      <c r="D17" s="4">
        <v>150</v>
      </c>
      <c r="E17" s="6" t="s">
        <v>13</v>
      </c>
      <c r="F17" s="7" t="s">
        <v>1</v>
      </c>
      <c r="G17" s="8" t="s">
        <v>1</v>
      </c>
      <c r="H17" s="9">
        <f>IF(ISNUMBER(Tableau2[[#This Row],[Débit euros]]), -Tableau2[[#This Row],[Débit euros]],Tableau2[Crédit euros])</f>
        <v>150</v>
      </c>
      <c r="I17" s="10">
        <f>YEAR(Tableau2[[#This Row],[Date]])</f>
        <v>2023</v>
      </c>
      <c r="J17" s="10">
        <f>MONTH(Tableau2[[#This Row],[Date]])</f>
        <v>11</v>
      </c>
      <c r="K17" s="10" t="str">
        <f>PROPER(TEXT(Tableau2[[#This Row],[Date]],"mmm"))</f>
        <v>Nov</v>
      </c>
    </row>
    <row r="18" spans="1:11">
      <c r="A18" s="2">
        <v>45291</v>
      </c>
      <c r="B18" s="3"/>
      <c r="C18" s="4"/>
      <c r="D18" s="4">
        <v>160</v>
      </c>
      <c r="E18" s="6" t="s">
        <v>13</v>
      </c>
      <c r="F18" s="7" t="s">
        <v>1</v>
      </c>
      <c r="G18" s="8" t="s">
        <v>1</v>
      </c>
      <c r="H18" s="9">
        <f>IF(ISNUMBER(Tableau2[[#This Row],[Débit euros]]), -Tableau2[[#This Row],[Débit euros]],Tableau2[Crédit euros])</f>
        <v>160</v>
      </c>
      <c r="I18" s="10">
        <f>YEAR(Tableau2[[#This Row],[Date]])</f>
        <v>2023</v>
      </c>
      <c r="J18" s="10">
        <f>MONTH(Tableau2[[#This Row],[Date]])</f>
        <v>12</v>
      </c>
      <c r="K18" s="10" t="str">
        <f>PROPER(TEXT(Tableau2[[#This Row],[Date]],"mmm"))</f>
        <v>Déc</v>
      </c>
    </row>
    <row r="19" spans="1:11">
      <c r="A19" s="2">
        <v>44957</v>
      </c>
      <c r="B19" s="3"/>
      <c r="C19" s="4"/>
      <c r="D19" s="4">
        <v>45</v>
      </c>
      <c r="E19" s="6" t="s">
        <v>13</v>
      </c>
      <c r="F19" s="7" t="s">
        <v>2</v>
      </c>
      <c r="G19" s="8" t="s">
        <v>2</v>
      </c>
      <c r="H19" s="9">
        <f>IF(ISNUMBER(Tableau2[[#This Row],[Débit euros]]), -Tableau2[[#This Row],[Débit euros]],Tableau2[Crédit euros])</f>
        <v>45</v>
      </c>
      <c r="I19" s="10">
        <f>YEAR(Tableau2[[#This Row],[Date]])</f>
        <v>2023</v>
      </c>
      <c r="J19" s="10">
        <f>MONTH(Tableau2[[#This Row],[Date]])</f>
        <v>1</v>
      </c>
      <c r="K19" s="10" t="str">
        <f>PROPER(TEXT(Tableau2[[#This Row],[Date]],"mmm"))</f>
        <v>Janv</v>
      </c>
    </row>
    <row r="20" spans="1:11">
      <c r="A20" s="2">
        <v>44985</v>
      </c>
      <c r="B20" s="3"/>
      <c r="C20" s="4"/>
      <c r="D20" s="4">
        <v>32</v>
      </c>
      <c r="E20" s="6" t="s">
        <v>13</v>
      </c>
      <c r="F20" s="7" t="s">
        <v>2</v>
      </c>
      <c r="G20" s="8" t="s">
        <v>2</v>
      </c>
      <c r="H20" s="9">
        <f>IF(ISNUMBER(Tableau2[[#This Row],[Débit euros]]), -Tableau2[[#This Row],[Débit euros]],Tableau2[Crédit euros])</f>
        <v>32</v>
      </c>
      <c r="I20" s="10">
        <f>YEAR(Tableau2[[#This Row],[Date]])</f>
        <v>2023</v>
      </c>
      <c r="J20" s="10">
        <f>MONTH(Tableau2[[#This Row],[Date]])</f>
        <v>2</v>
      </c>
      <c r="K20" s="10" t="str">
        <f>PROPER(TEXT(Tableau2[[#This Row],[Date]],"mmm"))</f>
        <v>Févr</v>
      </c>
    </row>
    <row r="21" spans="1:11">
      <c r="A21" s="2">
        <v>45016</v>
      </c>
      <c r="B21" s="3"/>
      <c r="C21" s="4"/>
      <c r="D21" s="4">
        <v>56</v>
      </c>
      <c r="E21" s="6" t="s">
        <v>13</v>
      </c>
      <c r="F21" s="7" t="s">
        <v>2</v>
      </c>
      <c r="G21" s="8" t="s">
        <v>2</v>
      </c>
      <c r="H21" s="9">
        <f>IF(ISNUMBER(Tableau2[[#This Row],[Débit euros]]), -Tableau2[[#This Row],[Débit euros]],Tableau2[Crédit euros])</f>
        <v>56</v>
      </c>
      <c r="I21" s="10">
        <f>YEAR(Tableau2[[#This Row],[Date]])</f>
        <v>2023</v>
      </c>
      <c r="J21" s="10">
        <f>MONTH(Tableau2[[#This Row],[Date]])</f>
        <v>3</v>
      </c>
      <c r="K21" s="10" t="str">
        <f>PROPER(TEXT(Tableau2[[#This Row],[Date]],"mmm"))</f>
        <v>Mars</v>
      </c>
    </row>
    <row r="22" spans="1:11">
      <c r="A22" s="2">
        <v>45046</v>
      </c>
      <c r="B22" s="3"/>
      <c r="C22" s="4"/>
      <c r="D22" s="4">
        <v>8549</v>
      </c>
      <c r="E22" s="6" t="s">
        <v>13</v>
      </c>
      <c r="F22" s="7" t="s">
        <v>2</v>
      </c>
      <c r="G22" s="8" t="s">
        <v>2</v>
      </c>
      <c r="H22" s="9">
        <f>IF(ISNUMBER(Tableau2[[#This Row],[Débit euros]]), -Tableau2[[#This Row],[Débit euros]],Tableau2[Crédit euros])</f>
        <v>8549</v>
      </c>
      <c r="I22" s="10">
        <f>YEAR(Tableau2[[#This Row],[Date]])</f>
        <v>2023</v>
      </c>
      <c r="J22" s="10">
        <f>MONTH(Tableau2[[#This Row],[Date]])</f>
        <v>4</v>
      </c>
      <c r="K22" s="10" t="str">
        <f>PROPER(TEXT(Tableau2[[#This Row],[Date]],"mmm"))</f>
        <v>Avr</v>
      </c>
    </row>
    <row r="23" spans="1:11">
      <c r="A23" s="2">
        <v>45077</v>
      </c>
      <c r="B23" s="3"/>
      <c r="C23" s="4"/>
      <c r="D23" s="4">
        <v>9859</v>
      </c>
      <c r="E23" s="6" t="s">
        <v>13</v>
      </c>
      <c r="F23" s="7" t="s">
        <v>2</v>
      </c>
      <c r="G23" s="8" t="s">
        <v>2</v>
      </c>
      <c r="H23" s="9">
        <f>IF(ISNUMBER(Tableau2[[#This Row],[Débit euros]]), -Tableau2[[#This Row],[Débit euros]],Tableau2[Crédit euros])</f>
        <v>9859</v>
      </c>
      <c r="I23" s="10">
        <f>YEAR(Tableau2[[#This Row],[Date]])</f>
        <v>2023</v>
      </c>
      <c r="J23" s="10">
        <f>MONTH(Tableau2[[#This Row],[Date]])</f>
        <v>5</v>
      </c>
      <c r="K23" s="10" t="str">
        <f>PROPER(TEXT(Tableau2[[#This Row],[Date]],"mmm"))</f>
        <v>Mai</v>
      </c>
    </row>
    <row r="24" spans="1:11">
      <c r="A24" s="2">
        <v>45107</v>
      </c>
      <c r="B24" s="3"/>
      <c r="C24" s="4"/>
      <c r="D24" s="4">
        <v>33</v>
      </c>
      <c r="E24" s="6" t="s">
        <v>13</v>
      </c>
      <c r="F24" s="7" t="s">
        <v>2</v>
      </c>
      <c r="G24" s="8" t="s">
        <v>2</v>
      </c>
      <c r="H24" s="9">
        <f>IF(ISNUMBER(Tableau2[[#This Row],[Débit euros]]), -Tableau2[[#This Row],[Débit euros]],Tableau2[Crédit euros])</f>
        <v>33</v>
      </c>
      <c r="I24" s="10">
        <f>YEAR(Tableau2[[#This Row],[Date]])</f>
        <v>2023</v>
      </c>
      <c r="J24" s="10">
        <f>MONTH(Tableau2[[#This Row],[Date]])</f>
        <v>6</v>
      </c>
      <c r="K24" s="10" t="str">
        <f>PROPER(TEXT(Tableau2[[#This Row],[Date]],"mmm"))</f>
        <v>Juin</v>
      </c>
    </row>
    <row r="25" spans="1:11">
      <c r="A25" s="2">
        <v>45138</v>
      </c>
      <c r="B25" s="3"/>
      <c r="C25" s="4"/>
      <c r="D25" s="4">
        <v>65</v>
      </c>
      <c r="E25" s="6" t="s">
        <v>13</v>
      </c>
      <c r="F25" s="7" t="s">
        <v>2</v>
      </c>
      <c r="G25" s="8" t="s">
        <v>2</v>
      </c>
      <c r="H25" s="9">
        <f>IF(ISNUMBER(Tableau2[[#This Row],[Débit euros]]), -Tableau2[[#This Row],[Débit euros]],Tableau2[Crédit euros])</f>
        <v>65</v>
      </c>
      <c r="I25" s="10">
        <f>YEAR(Tableau2[[#This Row],[Date]])</f>
        <v>2023</v>
      </c>
      <c r="J25" s="10">
        <f>MONTH(Tableau2[[#This Row],[Date]])</f>
        <v>7</v>
      </c>
      <c r="K25" s="10" t="str">
        <f>PROPER(TEXT(Tableau2[[#This Row],[Date]],"mmm"))</f>
        <v>Juil</v>
      </c>
    </row>
    <row r="26" spans="1:11">
      <c r="A26" s="2">
        <v>45169</v>
      </c>
      <c r="B26" s="3"/>
      <c r="C26" s="4"/>
      <c r="D26" s="4">
        <v>2345</v>
      </c>
      <c r="E26" s="6" t="s">
        <v>13</v>
      </c>
      <c r="F26" s="7" t="s">
        <v>2</v>
      </c>
      <c r="G26" s="8" t="s">
        <v>2</v>
      </c>
      <c r="H26" s="9">
        <f>IF(ISNUMBER(Tableau2[[#This Row],[Débit euros]]), -Tableau2[[#This Row],[Débit euros]],Tableau2[Crédit euros])</f>
        <v>2345</v>
      </c>
      <c r="I26" s="10">
        <f>YEAR(Tableau2[[#This Row],[Date]])</f>
        <v>2023</v>
      </c>
      <c r="J26" s="10">
        <f>MONTH(Tableau2[[#This Row],[Date]])</f>
        <v>8</v>
      </c>
      <c r="K26" s="10" t="str">
        <f>PROPER(TEXT(Tableau2[[#This Row],[Date]],"mmm"))</f>
        <v>Août</v>
      </c>
    </row>
    <row r="27" spans="1:11">
      <c r="A27" s="2">
        <v>45199</v>
      </c>
      <c r="B27" s="3"/>
      <c r="C27" s="4"/>
      <c r="D27" s="4">
        <v>1425</v>
      </c>
      <c r="E27" s="6" t="s">
        <v>13</v>
      </c>
      <c r="F27" s="7" t="s">
        <v>2</v>
      </c>
      <c r="G27" s="8" t="s">
        <v>2</v>
      </c>
      <c r="H27" s="9">
        <f>IF(ISNUMBER(Tableau2[[#This Row],[Débit euros]]), -Tableau2[[#This Row],[Débit euros]],Tableau2[Crédit euros])</f>
        <v>1425</v>
      </c>
      <c r="I27" s="10">
        <f>YEAR(Tableau2[[#This Row],[Date]])</f>
        <v>2023</v>
      </c>
      <c r="J27" s="10">
        <f>MONTH(Tableau2[[#This Row],[Date]])</f>
        <v>9</v>
      </c>
      <c r="K27" s="10" t="str">
        <f>PROPER(TEXT(Tableau2[[#This Row],[Date]],"mmm"))</f>
        <v>Sept</v>
      </c>
    </row>
    <row r="28" spans="1:11">
      <c r="A28" s="2">
        <v>45230</v>
      </c>
      <c r="B28" s="3"/>
      <c r="C28" s="4"/>
      <c r="D28" s="4">
        <v>32</v>
      </c>
      <c r="E28" s="6" t="s">
        <v>13</v>
      </c>
      <c r="F28" s="7" t="s">
        <v>2</v>
      </c>
      <c r="G28" s="8" t="s">
        <v>2</v>
      </c>
      <c r="H28" s="9">
        <f>IF(ISNUMBER(Tableau2[[#This Row],[Débit euros]]), -Tableau2[[#This Row],[Débit euros]],Tableau2[Crédit euros])</f>
        <v>32</v>
      </c>
      <c r="I28" s="10">
        <f>YEAR(Tableau2[[#This Row],[Date]])</f>
        <v>2023</v>
      </c>
      <c r="J28" s="10">
        <f>MONTH(Tableau2[[#This Row],[Date]])</f>
        <v>10</v>
      </c>
      <c r="K28" s="10" t="str">
        <f>PROPER(TEXT(Tableau2[[#This Row],[Date]],"mmm"))</f>
        <v>Oct</v>
      </c>
    </row>
    <row r="29" spans="1:11">
      <c r="A29" s="2">
        <v>45260</v>
      </c>
      <c r="B29" s="3"/>
      <c r="C29" s="4"/>
      <c r="D29" s="4">
        <v>32</v>
      </c>
      <c r="E29" s="6" t="s">
        <v>13</v>
      </c>
      <c r="F29" s="7" t="s">
        <v>2</v>
      </c>
      <c r="G29" s="8" t="s">
        <v>2</v>
      </c>
      <c r="H29" s="9">
        <f>IF(ISNUMBER(Tableau2[[#This Row],[Débit euros]]), -Tableau2[[#This Row],[Débit euros]],Tableau2[Crédit euros])</f>
        <v>32</v>
      </c>
      <c r="I29" s="10">
        <f>YEAR(Tableau2[[#This Row],[Date]])</f>
        <v>2023</v>
      </c>
      <c r="J29" s="10">
        <f>MONTH(Tableau2[[#This Row],[Date]])</f>
        <v>11</v>
      </c>
      <c r="K29" s="10" t="str">
        <f>PROPER(TEXT(Tableau2[[#This Row],[Date]],"mmm"))</f>
        <v>Nov</v>
      </c>
    </row>
    <row r="30" spans="1:11">
      <c r="A30" s="2">
        <v>45291</v>
      </c>
      <c r="B30" s="3"/>
      <c r="C30" s="4"/>
      <c r="D30" s="4">
        <v>23</v>
      </c>
      <c r="E30" s="6" t="s">
        <v>13</v>
      </c>
      <c r="F30" s="7" t="s">
        <v>2</v>
      </c>
      <c r="G30" s="8" t="s">
        <v>2</v>
      </c>
      <c r="H30" s="9">
        <f>IF(ISNUMBER(Tableau2[[#This Row],[Débit euros]]), -Tableau2[[#This Row],[Débit euros]],Tableau2[Crédit euros])</f>
        <v>23</v>
      </c>
      <c r="I30" s="10">
        <f>YEAR(Tableau2[[#This Row],[Date]])</f>
        <v>2023</v>
      </c>
      <c r="J30" s="10">
        <f>MONTH(Tableau2[[#This Row],[Date]])</f>
        <v>12</v>
      </c>
      <c r="K30" s="10" t="str">
        <f>PROPER(TEXT(Tableau2[[#This Row],[Date]],"mmm"))</f>
        <v>Déc</v>
      </c>
    </row>
    <row r="31" spans="1:11">
      <c r="A31" s="2">
        <v>44957</v>
      </c>
      <c r="B31" s="3"/>
      <c r="C31" s="4"/>
      <c r="D31" s="4">
        <v>23</v>
      </c>
      <c r="E31" s="6" t="s">
        <v>13</v>
      </c>
      <c r="F31" s="7" t="s">
        <v>4</v>
      </c>
      <c r="G31" s="8" t="s">
        <v>4</v>
      </c>
      <c r="H31" s="9">
        <f>IF(ISNUMBER(Tableau2[[#This Row],[Débit euros]]), -Tableau2[[#This Row],[Débit euros]],Tableau2[Crédit euros])</f>
        <v>23</v>
      </c>
      <c r="I31" s="10">
        <f>YEAR(Tableau2[[#This Row],[Date]])</f>
        <v>2023</v>
      </c>
      <c r="J31" s="10">
        <f>MONTH(Tableau2[[#This Row],[Date]])</f>
        <v>1</v>
      </c>
      <c r="K31" s="10" t="str">
        <f>PROPER(TEXT(Tableau2[[#This Row],[Date]],"mmm"))</f>
        <v>Janv</v>
      </c>
    </row>
    <row r="32" spans="1:11">
      <c r="A32" s="2">
        <v>44985</v>
      </c>
      <c r="B32" s="3"/>
      <c r="C32" s="4"/>
      <c r="D32" s="4">
        <v>65</v>
      </c>
      <c r="E32" s="6" t="s">
        <v>13</v>
      </c>
      <c r="F32" s="7" t="s">
        <v>4</v>
      </c>
      <c r="G32" s="8" t="s">
        <v>4</v>
      </c>
      <c r="H32" s="9">
        <f>IF(ISNUMBER(Tableau2[[#This Row],[Débit euros]]), -Tableau2[[#This Row],[Débit euros]],Tableau2[Crédit euros])</f>
        <v>65</v>
      </c>
      <c r="I32" s="10">
        <f>YEAR(Tableau2[[#This Row],[Date]])</f>
        <v>2023</v>
      </c>
      <c r="J32" s="10">
        <f>MONTH(Tableau2[[#This Row],[Date]])</f>
        <v>2</v>
      </c>
      <c r="K32" s="10" t="str">
        <f>PROPER(TEXT(Tableau2[[#This Row],[Date]],"mmm"))</f>
        <v>Févr</v>
      </c>
    </row>
    <row r="33" spans="1:11">
      <c r="A33" s="2">
        <v>45016</v>
      </c>
      <c r="B33" s="3"/>
      <c r="C33" s="4"/>
      <c r="D33" s="4">
        <v>1</v>
      </c>
      <c r="E33" s="6" t="s">
        <v>13</v>
      </c>
      <c r="F33" s="7" t="s">
        <v>4</v>
      </c>
      <c r="G33" s="8" t="s">
        <v>4</v>
      </c>
      <c r="H33" s="9">
        <f>IF(ISNUMBER(Tableau2[[#This Row],[Débit euros]]), -Tableau2[[#This Row],[Débit euros]],Tableau2[Crédit euros])</f>
        <v>1</v>
      </c>
      <c r="I33" s="10">
        <f>YEAR(Tableau2[[#This Row],[Date]])</f>
        <v>2023</v>
      </c>
      <c r="J33" s="10">
        <f>MONTH(Tableau2[[#This Row],[Date]])</f>
        <v>3</v>
      </c>
      <c r="K33" s="10" t="str">
        <f>PROPER(TEXT(Tableau2[[#This Row],[Date]],"mmm"))</f>
        <v>Mars</v>
      </c>
    </row>
    <row r="34" spans="1:11">
      <c r="A34" s="2">
        <v>45046</v>
      </c>
      <c r="B34" s="3"/>
      <c r="C34" s="4"/>
      <c r="D34" s="4">
        <v>326</v>
      </c>
      <c r="E34" s="6" t="s">
        <v>13</v>
      </c>
      <c r="F34" s="7" t="s">
        <v>4</v>
      </c>
      <c r="G34" s="8" t="s">
        <v>4</v>
      </c>
      <c r="H34" s="9">
        <f>IF(ISNUMBER(Tableau2[[#This Row],[Débit euros]]), -Tableau2[[#This Row],[Débit euros]],Tableau2[Crédit euros])</f>
        <v>326</v>
      </c>
      <c r="I34" s="10">
        <f>YEAR(Tableau2[[#This Row],[Date]])</f>
        <v>2023</v>
      </c>
      <c r="J34" s="10">
        <f>MONTH(Tableau2[[#This Row],[Date]])</f>
        <v>4</v>
      </c>
      <c r="K34" s="10" t="str">
        <f>PROPER(TEXT(Tableau2[[#This Row],[Date]],"mmm"))</f>
        <v>Avr</v>
      </c>
    </row>
    <row r="35" spans="1:11">
      <c r="A35" s="2">
        <v>45077</v>
      </c>
      <c r="B35" s="3"/>
      <c r="C35" s="4"/>
      <c r="D35" s="4">
        <v>9489</v>
      </c>
      <c r="E35" s="6" t="s">
        <v>13</v>
      </c>
      <c r="F35" s="7" t="s">
        <v>4</v>
      </c>
      <c r="G35" s="8" t="s">
        <v>4</v>
      </c>
      <c r="H35" s="9">
        <f>IF(ISNUMBER(Tableau2[[#This Row],[Débit euros]]), -Tableau2[[#This Row],[Débit euros]],Tableau2[Crédit euros])</f>
        <v>9489</v>
      </c>
      <c r="I35" s="10">
        <f>YEAR(Tableau2[[#This Row],[Date]])</f>
        <v>2023</v>
      </c>
      <c r="J35" s="10">
        <f>MONTH(Tableau2[[#This Row],[Date]])</f>
        <v>5</v>
      </c>
      <c r="K35" s="10" t="str">
        <f>PROPER(TEXT(Tableau2[[#This Row],[Date]],"mmm"))</f>
        <v>Mai</v>
      </c>
    </row>
    <row r="36" spans="1:11">
      <c r="A36" s="2">
        <v>45107</v>
      </c>
      <c r="B36" s="3"/>
      <c r="C36" s="4"/>
      <c r="D36" s="4">
        <v>32</v>
      </c>
      <c r="E36" s="6" t="s">
        <v>13</v>
      </c>
      <c r="F36" s="7" t="s">
        <v>4</v>
      </c>
      <c r="G36" s="8" t="s">
        <v>4</v>
      </c>
      <c r="H36" s="9">
        <f>IF(ISNUMBER(Tableau2[[#This Row],[Débit euros]]), -Tableau2[[#This Row],[Débit euros]],Tableau2[Crédit euros])</f>
        <v>32</v>
      </c>
      <c r="I36" s="10">
        <f>YEAR(Tableau2[[#This Row],[Date]])</f>
        <v>2023</v>
      </c>
      <c r="J36" s="10">
        <f>MONTH(Tableau2[[#This Row],[Date]])</f>
        <v>6</v>
      </c>
      <c r="K36" s="10" t="str">
        <f>PROPER(TEXT(Tableau2[[#This Row],[Date]],"mmm"))</f>
        <v>Juin</v>
      </c>
    </row>
    <row r="37" spans="1:11">
      <c r="A37" s="2">
        <v>45138</v>
      </c>
      <c r="B37" s="3"/>
      <c r="C37" s="4"/>
      <c r="D37" s="4">
        <v>23</v>
      </c>
      <c r="E37" s="6" t="s">
        <v>13</v>
      </c>
      <c r="F37" s="7" t="s">
        <v>4</v>
      </c>
      <c r="G37" s="8" t="s">
        <v>4</v>
      </c>
      <c r="H37" s="9">
        <f>IF(ISNUMBER(Tableau2[[#This Row],[Débit euros]]), -Tableau2[[#This Row],[Débit euros]],Tableau2[Crédit euros])</f>
        <v>23</v>
      </c>
      <c r="I37" s="10">
        <f>YEAR(Tableau2[[#This Row],[Date]])</f>
        <v>2023</v>
      </c>
      <c r="J37" s="10">
        <f>MONTH(Tableau2[[#This Row],[Date]])</f>
        <v>7</v>
      </c>
      <c r="K37" s="10" t="str">
        <f>PROPER(TEXT(Tableau2[[#This Row],[Date]],"mmm"))</f>
        <v>Juil</v>
      </c>
    </row>
    <row r="38" spans="1:11">
      <c r="A38" s="2">
        <v>45169</v>
      </c>
      <c r="B38" s="3"/>
      <c r="C38" s="4"/>
      <c r="D38" s="4">
        <v>45</v>
      </c>
      <c r="E38" s="6" t="s">
        <v>13</v>
      </c>
      <c r="F38" s="7" t="s">
        <v>4</v>
      </c>
      <c r="G38" s="8" t="s">
        <v>4</v>
      </c>
      <c r="H38" s="9">
        <f>IF(ISNUMBER(Tableau2[[#This Row],[Débit euros]]), -Tableau2[[#This Row],[Débit euros]],Tableau2[Crédit euros])</f>
        <v>45</v>
      </c>
      <c r="I38" s="10">
        <f>YEAR(Tableau2[[#This Row],[Date]])</f>
        <v>2023</v>
      </c>
      <c r="J38" s="10">
        <f>MONTH(Tableau2[[#This Row],[Date]])</f>
        <v>8</v>
      </c>
      <c r="K38" s="10" t="str">
        <f>PROPER(TEXT(Tableau2[[#This Row],[Date]],"mmm"))</f>
        <v>Août</v>
      </c>
    </row>
    <row r="39" spans="1:11">
      <c r="A39" s="2">
        <v>45199</v>
      </c>
      <c r="B39" s="3"/>
      <c r="C39" s="4"/>
      <c r="D39" s="4">
        <v>98</v>
      </c>
      <c r="E39" s="6" t="s">
        <v>13</v>
      </c>
      <c r="F39" s="7" t="s">
        <v>4</v>
      </c>
      <c r="G39" s="8" t="s">
        <v>4</v>
      </c>
      <c r="H39" s="9">
        <f>IF(ISNUMBER(Tableau2[[#This Row],[Débit euros]]), -Tableau2[[#This Row],[Débit euros]],Tableau2[Crédit euros])</f>
        <v>98</v>
      </c>
      <c r="I39" s="10">
        <f>YEAR(Tableau2[[#This Row],[Date]])</f>
        <v>2023</v>
      </c>
      <c r="J39" s="10">
        <f>MONTH(Tableau2[[#This Row],[Date]])</f>
        <v>9</v>
      </c>
      <c r="K39" s="10" t="str">
        <f>PROPER(TEXT(Tableau2[[#This Row],[Date]],"mmm"))</f>
        <v>Sept</v>
      </c>
    </row>
    <row r="40" spans="1:11">
      <c r="A40" s="2">
        <v>45230</v>
      </c>
      <c r="B40" s="3"/>
      <c r="C40" s="4"/>
      <c r="D40" s="4">
        <v>23</v>
      </c>
      <c r="E40" s="6" t="s">
        <v>13</v>
      </c>
      <c r="F40" s="7" t="s">
        <v>4</v>
      </c>
      <c r="G40" s="8" t="s">
        <v>4</v>
      </c>
      <c r="H40" s="9">
        <f>IF(ISNUMBER(Tableau2[[#This Row],[Débit euros]]), -Tableau2[[#This Row],[Débit euros]],Tableau2[Crédit euros])</f>
        <v>23</v>
      </c>
      <c r="I40" s="10">
        <f>YEAR(Tableau2[[#This Row],[Date]])</f>
        <v>2023</v>
      </c>
      <c r="J40" s="10">
        <f>MONTH(Tableau2[[#This Row],[Date]])</f>
        <v>10</v>
      </c>
      <c r="K40" s="10" t="str">
        <f>PROPER(TEXT(Tableau2[[#This Row],[Date]],"mmm"))</f>
        <v>Oct</v>
      </c>
    </row>
    <row r="41" spans="1:11">
      <c r="A41" s="2">
        <v>45260</v>
      </c>
      <c r="B41" s="3"/>
      <c r="C41" s="4"/>
      <c r="D41" s="4">
        <v>23</v>
      </c>
      <c r="E41" s="6" t="s">
        <v>13</v>
      </c>
      <c r="F41" s="7" t="s">
        <v>4</v>
      </c>
      <c r="G41" s="8" t="s">
        <v>4</v>
      </c>
      <c r="H41" s="9">
        <f>IF(ISNUMBER(Tableau2[[#This Row],[Débit euros]]), -Tableau2[[#This Row],[Débit euros]],Tableau2[Crédit euros])</f>
        <v>23</v>
      </c>
      <c r="I41" s="10">
        <f>YEAR(Tableau2[[#This Row],[Date]])</f>
        <v>2023</v>
      </c>
      <c r="J41" s="10">
        <f>MONTH(Tableau2[[#This Row],[Date]])</f>
        <v>11</v>
      </c>
      <c r="K41" s="10" t="str">
        <f>PROPER(TEXT(Tableau2[[#This Row],[Date]],"mmm"))</f>
        <v>Nov</v>
      </c>
    </row>
    <row r="42" spans="1:11">
      <c r="A42" s="2">
        <v>45291</v>
      </c>
      <c r="B42" s="3"/>
      <c r="C42" s="4"/>
      <c r="D42" s="4">
        <v>2</v>
      </c>
      <c r="E42" s="6" t="s">
        <v>13</v>
      </c>
      <c r="F42" s="7" t="s">
        <v>4</v>
      </c>
      <c r="G42" s="8" t="s">
        <v>4</v>
      </c>
      <c r="H42" s="9">
        <f>IF(ISNUMBER(Tableau2[[#This Row],[Débit euros]]), -Tableau2[[#This Row],[Débit euros]],Tableau2[Crédit euros])</f>
        <v>2</v>
      </c>
      <c r="I42" s="10">
        <f>YEAR(Tableau2[[#This Row],[Date]])</f>
        <v>2023</v>
      </c>
      <c r="J42" s="10">
        <f>MONTH(Tableau2[[#This Row],[Date]])</f>
        <v>12</v>
      </c>
      <c r="K42" s="10" t="str">
        <f>PROPER(TEXT(Tableau2[[#This Row],[Date]],"mmm"))</f>
        <v>Déc</v>
      </c>
    </row>
    <row r="43" spans="1:11">
      <c r="A43" s="2">
        <v>44957</v>
      </c>
      <c r="B43" s="3"/>
      <c r="C43" s="4"/>
      <c r="D43" s="4">
        <v>0</v>
      </c>
      <c r="E43" s="6" t="s">
        <v>13</v>
      </c>
      <c r="F43" s="7" t="s">
        <v>5</v>
      </c>
      <c r="G43" s="8" t="s">
        <v>5</v>
      </c>
      <c r="H43" s="9">
        <f>IF(ISNUMBER(Tableau2[[#This Row],[Débit euros]]), -Tableau2[[#This Row],[Débit euros]],Tableau2[Crédit euros])</f>
        <v>0</v>
      </c>
      <c r="I43" s="10">
        <f>YEAR(Tableau2[[#This Row],[Date]])</f>
        <v>2023</v>
      </c>
      <c r="J43" s="10">
        <f>MONTH(Tableau2[[#This Row],[Date]])</f>
        <v>1</v>
      </c>
      <c r="K43" s="10" t="str">
        <f>PROPER(TEXT(Tableau2[[#This Row],[Date]],"mmm"))</f>
        <v>Janv</v>
      </c>
    </row>
    <row r="44" spans="1:11">
      <c r="A44" s="2">
        <v>44985</v>
      </c>
      <c r="B44" s="3"/>
      <c r="C44" s="4"/>
      <c r="D44" s="4">
        <v>48</v>
      </c>
      <c r="E44" s="6" t="s">
        <v>13</v>
      </c>
      <c r="F44" s="7" t="s">
        <v>5</v>
      </c>
      <c r="G44" s="8" t="s">
        <v>5</v>
      </c>
      <c r="H44" s="9">
        <f>IF(ISNUMBER(Tableau2[[#This Row],[Débit euros]]), -Tableau2[[#This Row],[Débit euros]],Tableau2[Crédit euros])</f>
        <v>48</v>
      </c>
      <c r="I44" s="10">
        <f>YEAR(Tableau2[[#This Row],[Date]])</f>
        <v>2023</v>
      </c>
      <c r="J44" s="10">
        <f>MONTH(Tableau2[[#This Row],[Date]])</f>
        <v>2</v>
      </c>
      <c r="K44" s="10" t="str">
        <f>PROPER(TEXT(Tableau2[[#This Row],[Date]],"mmm"))</f>
        <v>Févr</v>
      </c>
    </row>
    <row r="45" spans="1:11">
      <c r="A45" s="2">
        <v>45016</v>
      </c>
      <c r="B45" s="3"/>
      <c r="C45" s="4"/>
      <c r="D45" s="4">
        <v>1555</v>
      </c>
      <c r="E45" s="6" t="s">
        <v>13</v>
      </c>
      <c r="F45" s="7" t="s">
        <v>5</v>
      </c>
      <c r="G45" s="8" t="s">
        <v>5</v>
      </c>
      <c r="H45" s="9">
        <f>IF(ISNUMBER(Tableau2[[#This Row],[Débit euros]]), -Tableau2[[#This Row],[Débit euros]],Tableau2[Crédit euros])</f>
        <v>1555</v>
      </c>
      <c r="I45" s="10">
        <f>YEAR(Tableau2[[#This Row],[Date]])</f>
        <v>2023</v>
      </c>
      <c r="J45" s="10">
        <f>MONTH(Tableau2[[#This Row],[Date]])</f>
        <v>3</v>
      </c>
      <c r="K45" s="10" t="str">
        <f>PROPER(TEXT(Tableau2[[#This Row],[Date]],"mmm"))</f>
        <v>Mars</v>
      </c>
    </row>
    <row r="46" spans="1:11">
      <c r="A46" s="2">
        <v>45046</v>
      </c>
      <c r="B46" s="3"/>
      <c r="C46" s="4"/>
      <c r="D46" s="4">
        <v>2133</v>
      </c>
      <c r="E46" s="6" t="s">
        <v>13</v>
      </c>
      <c r="F46" s="7" t="s">
        <v>5</v>
      </c>
      <c r="G46" s="8" t="s">
        <v>5</v>
      </c>
      <c r="H46" s="9">
        <f>IF(ISNUMBER(Tableau2[[#This Row],[Débit euros]]), -Tableau2[[#This Row],[Débit euros]],Tableau2[Crédit euros])</f>
        <v>2133</v>
      </c>
      <c r="I46" s="10">
        <f>YEAR(Tableau2[[#This Row],[Date]])</f>
        <v>2023</v>
      </c>
      <c r="J46" s="10">
        <f>MONTH(Tableau2[[#This Row],[Date]])</f>
        <v>4</v>
      </c>
      <c r="K46" s="10" t="str">
        <f>PROPER(TEXT(Tableau2[[#This Row],[Date]],"mmm"))</f>
        <v>Avr</v>
      </c>
    </row>
    <row r="47" spans="1:11">
      <c r="A47" s="2">
        <v>45077</v>
      </c>
      <c r="B47" s="3"/>
      <c r="C47" s="4"/>
      <c r="D47" s="4">
        <v>84</v>
      </c>
      <c r="E47" s="6" t="s">
        <v>13</v>
      </c>
      <c r="F47" s="7" t="s">
        <v>5</v>
      </c>
      <c r="G47" s="8" t="s">
        <v>5</v>
      </c>
      <c r="H47" s="9">
        <f>IF(ISNUMBER(Tableau2[[#This Row],[Débit euros]]), -Tableau2[[#This Row],[Débit euros]],Tableau2[Crédit euros])</f>
        <v>84</v>
      </c>
      <c r="I47" s="10">
        <f>YEAR(Tableau2[[#This Row],[Date]])</f>
        <v>2023</v>
      </c>
      <c r="J47" s="10">
        <f>MONTH(Tableau2[[#This Row],[Date]])</f>
        <v>5</v>
      </c>
      <c r="K47" s="10" t="str">
        <f>PROPER(TEXT(Tableau2[[#This Row],[Date]],"mmm"))</f>
        <v>Mai</v>
      </c>
    </row>
    <row r="48" spans="1:11">
      <c r="A48" s="2">
        <v>45107</v>
      </c>
      <c r="B48" s="3"/>
      <c r="C48" s="4"/>
      <c r="D48" s="4">
        <v>1</v>
      </c>
      <c r="E48" s="6" t="s">
        <v>13</v>
      </c>
      <c r="F48" s="7" t="s">
        <v>5</v>
      </c>
      <c r="G48" s="8" t="s">
        <v>5</v>
      </c>
      <c r="H48" s="9">
        <f>IF(ISNUMBER(Tableau2[[#This Row],[Débit euros]]), -Tableau2[[#This Row],[Débit euros]],Tableau2[Crédit euros])</f>
        <v>1</v>
      </c>
      <c r="I48" s="10">
        <f>YEAR(Tableau2[[#This Row],[Date]])</f>
        <v>2023</v>
      </c>
      <c r="J48" s="10">
        <f>MONTH(Tableau2[[#This Row],[Date]])</f>
        <v>6</v>
      </c>
      <c r="K48" s="10" t="str">
        <f>PROPER(TEXT(Tableau2[[#This Row],[Date]],"mmm"))</f>
        <v>Juin</v>
      </c>
    </row>
    <row r="49" spans="1:11">
      <c r="A49" s="2">
        <v>45138</v>
      </c>
      <c r="B49" s="3"/>
      <c r="C49" s="4"/>
      <c r="D49" s="4">
        <v>45</v>
      </c>
      <c r="E49" s="6" t="s">
        <v>13</v>
      </c>
      <c r="F49" s="7" t="s">
        <v>5</v>
      </c>
      <c r="G49" s="8" t="s">
        <v>5</v>
      </c>
      <c r="H49" s="9">
        <f>IF(ISNUMBER(Tableau2[[#This Row],[Débit euros]]), -Tableau2[[#This Row],[Débit euros]],Tableau2[Crédit euros])</f>
        <v>45</v>
      </c>
      <c r="I49" s="10">
        <f>YEAR(Tableau2[[#This Row],[Date]])</f>
        <v>2023</v>
      </c>
      <c r="J49" s="10">
        <f>MONTH(Tableau2[[#This Row],[Date]])</f>
        <v>7</v>
      </c>
      <c r="K49" s="10" t="str">
        <f>PROPER(TEXT(Tableau2[[#This Row],[Date]],"mmm"))</f>
        <v>Juil</v>
      </c>
    </row>
    <row r="50" spans="1:11">
      <c r="A50" s="2">
        <v>45169</v>
      </c>
      <c r="B50" s="3"/>
      <c r="C50" s="4"/>
      <c r="D50" s="4">
        <v>23</v>
      </c>
      <c r="E50" s="6" t="s">
        <v>13</v>
      </c>
      <c r="F50" s="7" t="s">
        <v>5</v>
      </c>
      <c r="G50" s="8" t="s">
        <v>5</v>
      </c>
      <c r="H50" s="9">
        <f>IF(ISNUMBER(Tableau2[[#This Row],[Débit euros]]), -Tableau2[[#This Row],[Débit euros]],Tableau2[Crédit euros])</f>
        <v>23</v>
      </c>
      <c r="I50" s="10">
        <f>YEAR(Tableau2[[#This Row],[Date]])</f>
        <v>2023</v>
      </c>
      <c r="J50" s="10">
        <f>MONTH(Tableau2[[#This Row],[Date]])</f>
        <v>8</v>
      </c>
      <c r="K50" s="10" t="str">
        <f>PROPER(TEXT(Tableau2[[#This Row],[Date]],"mmm"))</f>
        <v>Août</v>
      </c>
    </row>
    <row r="51" spans="1:11">
      <c r="A51" s="2">
        <v>45199</v>
      </c>
      <c r="B51" s="3"/>
      <c r="C51" s="4"/>
      <c r="D51" s="4">
        <v>23</v>
      </c>
      <c r="E51" s="6" t="s">
        <v>13</v>
      </c>
      <c r="F51" s="7" t="s">
        <v>5</v>
      </c>
      <c r="G51" s="8" t="s">
        <v>5</v>
      </c>
      <c r="H51" s="9">
        <f>IF(ISNUMBER(Tableau2[[#This Row],[Débit euros]]), -Tableau2[[#This Row],[Débit euros]],Tableau2[Crédit euros])</f>
        <v>23</v>
      </c>
      <c r="I51" s="10">
        <f>YEAR(Tableau2[[#This Row],[Date]])</f>
        <v>2023</v>
      </c>
      <c r="J51" s="10">
        <f>MONTH(Tableau2[[#This Row],[Date]])</f>
        <v>9</v>
      </c>
      <c r="K51" s="10" t="str">
        <f>PROPER(TEXT(Tableau2[[#This Row],[Date]],"mmm"))</f>
        <v>Sept</v>
      </c>
    </row>
    <row r="52" spans="1:11">
      <c r="A52" s="2">
        <v>45230</v>
      </c>
      <c r="B52" s="3"/>
      <c r="C52" s="4"/>
      <c r="D52" s="4">
        <v>32</v>
      </c>
      <c r="E52" s="6" t="s">
        <v>13</v>
      </c>
      <c r="F52" s="7" t="s">
        <v>5</v>
      </c>
      <c r="G52" s="8" t="s">
        <v>5</v>
      </c>
      <c r="H52" s="9">
        <f>IF(ISNUMBER(Tableau2[[#This Row],[Débit euros]]), -Tableau2[[#This Row],[Débit euros]],Tableau2[Crédit euros])</f>
        <v>32</v>
      </c>
      <c r="I52" s="10">
        <f>YEAR(Tableau2[[#This Row],[Date]])</f>
        <v>2023</v>
      </c>
      <c r="J52" s="10">
        <f>MONTH(Tableau2[[#This Row],[Date]])</f>
        <v>10</v>
      </c>
      <c r="K52" s="10" t="str">
        <f>PROPER(TEXT(Tableau2[[#This Row],[Date]],"mmm"))</f>
        <v>Oct</v>
      </c>
    </row>
    <row r="53" spans="1:11">
      <c r="A53" s="2">
        <v>45260</v>
      </c>
      <c r="B53" s="3"/>
      <c r="C53" s="4"/>
      <c r="D53" s="4">
        <v>561</v>
      </c>
      <c r="E53" s="6" t="s">
        <v>13</v>
      </c>
      <c r="F53" s="7" t="s">
        <v>5</v>
      </c>
      <c r="G53" s="8" t="s">
        <v>5</v>
      </c>
      <c r="H53" s="9">
        <f>IF(ISNUMBER(Tableau2[[#This Row],[Débit euros]]), -Tableau2[[#This Row],[Débit euros]],Tableau2[Crédit euros])</f>
        <v>561</v>
      </c>
      <c r="I53" s="10">
        <f>YEAR(Tableau2[[#This Row],[Date]])</f>
        <v>2023</v>
      </c>
      <c r="J53" s="10">
        <f>MONTH(Tableau2[[#This Row],[Date]])</f>
        <v>11</v>
      </c>
      <c r="K53" s="10" t="str">
        <f>PROPER(TEXT(Tableau2[[#This Row],[Date]],"mmm"))</f>
        <v>Nov</v>
      </c>
    </row>
    <row r="54" spans="1:11">
      <c r="A54" s="2">
        <v>45291</v>
      </c>
      <c r="B54" s="3"/>
      <c r="C54" s="4"/>
      <c r="D54" s="4">
        <v>98</v>
      </c>
      <c r="E54" s="6" t="s">
        <v>13</v>
      </c>
      <c r="F54" s="7" t="s">
        <v>5</v>
      </c>
      <c r="G54" s="8" t="s">
        <v>5</v>
      </c>
      <c r="H54" s="9">
        <f>IF(ISNUMBER(Tableau2[[#This Row],[Débit euros]]), -Tableau2[[#This Row],[Débit euros]],Tableau2[Crédit euros])</f>
        <v>98</v>
      </c>
      <c r="I54" s="10">
        <f>YEAR(Tableau2[[#This Row],[Date]])</f>
        <v>2023</v>
      </c>
      <c r="J54" s="10">
        <f>MONTH(Tableau2[[#This Row],[Date]])</f>
        <v>12</v>
      </c>
      <c r="K54" s="10" t="str">
        <f>PROPER(TEXT(Tableau2[[#This Row],[Date]],"mmm"))</f>
        <v>Déc</v>
      </c>
    </row>
    <row r="55" spans="1:11">
      <c r="A55" s="2">
        <v>44957</v>
      </c>
      <c r="B55" s="3"/>
      <c r="C55" s="4"/>
      <c r="D55" s="4">
        <v>12</v>
      </c>
      <c r="E55" s="6" t="s">
        <v>13</v>
      </c>
      <c r="F55" s="7" t="s">
        <v>6</v>
      </c>
      <c r="G55" s="8" t="s">
        <v>6</v>
      </c>
      <c r="H55" s="9">
        <f>IF(ISNUMBER(Tableau2[[#This Row],[Débit euros]]), -Tableau2[[#This Row],[Débit euros]],Tableau2[Crédit euros])</f>
        <v>12</v>
      </c>
      <c r="I55" s="10">
        <f>YEAR(Tableau2[[#This Row],[Date]])</f>
        <v>2023</v>
      </c>
      <c r="J55" s="10">
        <f>MONTH(Tableau2[[#This Row],[Date]])</f>
        <v>1</v>
      </c>
      <c r="K55" s="10" t="str">
        <f>PROPER(TEXT(Tableau2[[#This Row],[Date]],"mmm"))</f>
        <v>Janv</v>
      </c>
    </row>
    <row r="56" spans="1:11">
      <c r="A56" s="2">
        <v>44985</v>
      </c>
      <c r="B56" s="3"/>
      <c r="C56" s="4"/>
      <c r="D56" s="4">
        <v>4</v>
      </c>
      <c r="E56" s="6" t="s">
        <v>13</v>
      </c>
      <c r="F56" s="7" t="s">
        <v>6</v>
      </c>
      <c r="G56" s="8" t="s">
        <v>6</v>
      </c>
      <c r="H56" s="9">
        <f>IF(ISNUMBER(Tableau2[[#This Row],[Débit euros]]), -Tableau2[[#This Row],[Débit euros]],Tableau2[Crédit euros])</f>
        <v>4</v>
      </c>
      <c r="I56" s="10">
        <f>YEAR(Tableau2[[#This Row],[Date]])</f>
        <v>2023</v>
      </c>
      <c r="J56" s="10">
        <f>MONTH(Tableau2[[#This Row],[Date]])</f>
        <v>2</v>
      </c>
      <c r="K56" s="10" t="str">
        <f>PROPER(TEXT(Tableau2[[#This Row],[Date]],"mmm"))</f>
        <v>Févr</v>
      </c>
    </row>
    <row r="57" spans="1:11">
      <c r="A57" s="2">
        <v>45016</v>
      </c>
      <c r="B57" s="3"/>
      <c r="C57" s="4"/>
      <c r="D57" s="4">
        <v>6653</v>
      </c>
      <c r="E57" s="6" t="s">
        <v>13</v>
      </c>
      <c r="F57" s="7" t="s">
        <v>6</v>
      </c>
      <c r="G57" s="8" t="s">
        <v>6</v>
      </c>
      <c r="H57" s="9">
        <f>IF(ISNUMBER(Tableau2[[#This Row],[Débit euros]]), -Tableau2[[#This Row],[Débit euros]],Tableau2[Crédit euros])</f>
        <v>6653</v>
      </c>
      <c r="I57" s="10">
        <f>YEAR(Tableau2[[#This Row],[Date]])</f>
        <v>2023</v>
      </c>
      <c r="J57" s="10">
        <f>MONTH(Tableau2[[#This Row],[Date]])</f>
        <v>3</v>
      </c>
      <c r="K57" s="10" t="str">
        <f>PROPER(TEXT(Tableau2[[#This Row],[Date]],"mmm"))</f>
        <v>Mars</v>
      </c>
    </row>
    <row r="58" spans="1:11">
      <c r="A58" s="2">
        <v>45046</v>
      </c>
      <c r="B58" s="3"/>
      <c r="C58" s="4"/>
      <c r="D58" s="4">
        <v>15</v>
      </c>
      <c r="E58" s="6" t="s">
        <v>13</v>
      </c>
      <c r="F58" s="7" t="s">
        <v>6</v>
      </c>
      <c r="G58" s="8" t="s">
        <v>6</v>
      </c>
      <c r="H58" s="9">
        <f>IF(ISNUMBER(Tableau2[[#This Row],[Débit euros]]), -Tableau2[[#This Row],[Débit euros]],Tableau2[Crédit euros])</f>
        <v>15</v>
      </c>
      <c r="I58" s="10">
        <f>YEAR(Tableau2[[#This Row],[Date]])</f>
        <v>2023</v>
      </c>
      <c r="J58" s="10">
        <f>MONTH(Tableau2[[#This Row],[Date]])</f>
        <v>4</v>
      </c>
      <c r="K58" s="10" t="str">
        <f>PROPER(TEXT(Tableau2[[#This Row],[Date]],"mmm"))</f>
        <v>Avr</v>
      </c>
    </row>
    <row r="59" spans="1:11">
      <c r="A59" s="2">
        <v>45077</v>
      </c>
      <c r="B59" s="3"/>
      <c r="C59" s="4"/>
      <c r="D59" s="4">
        <v>48</v>
      </c>
      <c r="E59" s="6" t="s">
        <v>13</v>
      </c>
      <c r="F59" s="7" t="s">
        <v>6</v>
      </c>
      <c r="G59" s="8" t="s">
        <v>6</v>
      </c>
      <c r="H59" s="9">
        <f>IF(ISNUMBER(Tableau2[[#This Row],[Débit euros]]), -Tableau2[[#This Row],[Débit euros]],Tableau2[Crédit euros])</f>
        <v>48</v>
      </c>
      <c r="I59" s="10">
        <f>YEAR(Tableau2[[#This Row],[Date]])</f>
        <v>2023</v>
      </c>
      <c r="J59" s="10">
        <f>MONTH(Tableau2[[#This Row],[Date]])</f>
        <v>5</v>
      </c>
      <c r="K59" s="10" t="str">
        <f>PROPER(TEXT(Tableau2[[#This Row],[Date]],"mmm"))</f>
        <v>Mai</v>
      </c>
    </row>
    <row r="60" spans="1:11">
      <c r="A60" s="2">
        <v>45107</v>
      </c>
      <c r="B60" s="3"/>
      <c r="C60" s="4"/>
      <c r="D60" s="4">
        <v>45</v>
      </c>
      <c r="E60" s="6" t="s">
        <v>13</v>
      </c>
      <c r="F60" s="7" t="s">
        <v>6</v>
      </c>
      <c r="G60" s="8" t="s">
        <v>6</v>
      </c>
      <c r="H60" s="9">
        <f>IF(ISNUMBER(Tableau2[[#This Row],[Débit euros]]), -Tableau2[[#This Row],[Débit euros]],Tableau2[Crédit euros])</f>
        <v>45</v>
      </c>
      <c r="I60" s="10">
        <f>YEAR(Tableau2[[#This Row],[Date]])</f>
        <v>2023</v>
      </c>
      <c r="J60" s="10">
        <f>MONTH(Tableau2[[#This Row],[Date]])</f>
        <v>6</v>
      </c>
      <c r="K60" s="10" t="str">
        <f>PROPER(TEXT(Tableau2[[#This Row],[Date]],"mmm"))</f>
        <v>Juin</v>
      </c>
    </row>
    <row r="61" spans="1:11">
      <c r="A61" s="2">
        <v>45138</v>
      </c>
      <c r="B61" s="3"/>
      <c r="C61" s="4"/>
      <c r="D61" s="4">
        <v>1523</v>
      </c>
      <c r="E61" s="6" t="s">
        <v>13</v>
      </c>
      <c r="F61" s="7" t="s">
        <v>6</v>
      </c>
      <c r="G61" s="8" t="s">
        <v>6</v>
      </c>
      <c r="H61" s="9">
        <f>IF(ISNUMBER(Tableau2[[#This Row],[Débit euros]]), -Tableau2[[#This Row],[Débit euros]],Tableau2[Crédit euros])</f>
        <v>1523</v>
      </c>
      <c r="I61" s="10">
        <f>YEAR(Tableau2[[#This Row],[Date]])</f>
        <v>2023</v>
      </c>
      <c r="J61" s="10">
        <f>MONTH(Tableau2[[#This Row],[Date]])</f>
        <v>7</v>
      </c>
      <c r="K61" s="10" t="str">
        <f>PROPER(TEXT(Tableau2[[#This Row],[Date]],"mmm"))</f>
        <v>Juil</v>
      </c>
    </row>
    <row r="62" spans="1:11">
      <c r="A62" s="2">
        <v>45169</v>
      </c>
      <c r="B62" s="3"/>
      <c r="C62" s="4"/>
      <c r="D62" s="4">
        <v>4</v>
      </c>
      <c r="E62" s="6" t="s">
        <v>13</v>
      </c>
      <c r="F62" s="7" t="s">
        <v>6</v>
      </c>
      <c r="G62" s="8" t="s">
        <v>6</v>
      </c>
      <c r="H62" s="9">
        <f>IF(ISNUMBER(Tableau2[[#This Row],[Débit euros]]), -Tableau2[[#This Row],[Débit euros]],Tableau2[Crédit euros])</f>
        <v>4</v>
      </c>
      <c r="I62" s="10">
        <f>YEAR(Tableau2[[#This Row],[Date]])</f>
        <v>2023</v>
      </c>
      <c r="J62" s="10">
        <f>MONTH(Tableau2[[#This Row],[Date]])</f>
        <v>8</v>
      </c>
      <c r="K62" s="10" t="str">
        <f>PROPER(TEXT(Tableau2[[#This Row],[Date]],"mmm"))</f>
        <v>Août</v>
      </c>
    </row>
    <row r="63" spans="1:11">
      <c r="A63" s="2">
        <v>45199</v>
      </c>
      <c r="B63" s="3"/>
      <c r="C63" s="4"/>
      <c r="D63" s="4">
        <v>45</v>
      </c>
      <c r="E63" s="6" t="s">
        <v>13</v>
      </c>
      <c r="F63" s="7" t="s">
        <v>6</v>
      </c>
      <c r="G63" s="8" t="s">
        <v>6</v>
      </c>
      <c r="H63" s="9">
        <f>IF(ISNUMBER(Tableau2[[#This Row],[Débit euros]]), -Tableau2[[#This Row],[Débit euros]],Tableau2[Crédit euros])</f>
        <v>45</v>
      </c>
      <c r="I63" s="10">
        <f>YEAR(Tableau2[[#This Row],[Date]])</f>
        <v>2023</v>
      </c>
      <c r="J63" s="10">
        <f>MONTH(Tableau2[[#This Row],[Date]])</f>
        <v>9</v>
      </c>
      <c r="K63" s="10" t="str">
        <f>PROPER(TEXT(Tableau2[[#This Row],[Date]],"mmm"))</f>
        <v>Sept</v>
      </c>
    </row>
    <row r="64" spans="1:11">
      <c r="A64" s="2">
        <v>45230</v>
      </c>
      <c r="B64" s="3"/>
      <c r="C64" s="4"/>
      <c r="D64" s="4">
        <v>45</v>
      </c>
      <c r="E64" s="6" t="s">
        <v>13</v>
      </c>
      <c r="F64" s="7" t="s">
        <v>6</v>
      </c>
      <c r="G64" s="8" t="s">
        <v>6</v>
      </c>
      <c r="H64" s="9">
        <f>IF(ISNUMBER(Tableau2[[#This Row],[Débit euros]]), -Tableau2[[#This Row],[Débit euros]],Tableau2[Crédit euros])</f>
        <v>45</v>
      </c>
      <c r="I64" s="10">
        <f>YEAR(Tableau2[[#This Row],[Date]])</f>
        <v>2023</v>
      </c>
      <c r="J64" s="10">
        <f>MONTH(Tableau2[[#This Row],[Date]])</f>
        <v>10</v>
      </c>
      <c r="K64" s="10" t="str">
        <f>PROPER(TEXT(Tableau2[[#This Row],[Date]],"mmm"))</f>
        <v>Oct</v>
      </c>
    </row>
    <row r="65" spans="1:11">
      <c r="A65" s="2">
        <v>45260</v>
      </c>
      <c r="B65" s="3"/>
      <c r="C65" s="4"/>
      <c r="D65" s="4">
        <v>985</v>
      </c>
      <c r="E65" s="6" t="s">
        <v>13</v>
      </c>
      <c r="F65" s="7" t="s">
        <v>6</v>
      </c>
      <c r="G65" s="8" t="s">
        <v>6</v>
      </c>
      <c r="H65" s="9">
        <f>IF(ISNUMBER(Tableau2[[#This Row],[Débit euros]]), -Tableau2[[#This Row],[Débit euros]],Tableau2[Crédit euros])</f>
        <v>985</v>
      </c>
      <c r="I65" s="10">
        <f>YEAR(Tableau2[[#This Row],[Date]])</f>
        <v>2023</v>
      </c>
      <c r="J65" s="10">
        <f>MONTH(Tableau2[[#This Row],[Date]])</f>
        <v>11</v>
      </c>
      <c r="K65" s="10" t="str">
        <f>PROPER(TEXT(Tableau2[[#This Row],[Date]],"mmm"))</f>
        <v>Nov</v>
      </c>
    </row>
    <row r="66" spans="1:11">
      <c r="A66" s="2">
        <v>45291</v>
      </c>
      <c r="B66" s="3"/>
      <c r="C66" s="4"/>
      <c r="D66" s="4">
        <v>65</v>
      </c>
      <c r="E66" s="6" t="s">
        <v>13</v>
      </c>
      <c r="F66" s="7" t="s">
        <v>6</v>
      </c>
      <c r="G66" s="8" t="s">
        <v>6</v>
      </c>
      <c r="H66" s="9">
        <f>IF(ISNUMBER(Tableau2[[#This Row],[Débit euros]]), -Tableau2[[#This Row],[Débit euros]],Tableau2[Crédit euros])</f>
        <v>65</v>
      </c>
      <c r="I66" s="10">
        <f>YEAR(Tableau2[[#This Row],[Date]])</f>
        <v>2023</v>
      </c>
      <c r="J66" s="10">
        <f>MONTH(Tableau2[[#This Row],[Date]])</f>
        <v>12</v>
      </c>
      <c r="K66" s="10" t="str">
        <f>PROPER(TEXT(Tableau2[[#This Row],[Date]],"mmm"))</f>
        <v>Déc</v>
      </c>
    </row>
    <row r="67" spans="1:11">
      <c r="A67" s="2">
        <v>44957</v>
      </c>
      <c r="B67" s="3"/>
      <c r="C67" s="4"/>
      <c r="D67" s="4">
        <v>1</v>
      </c>
      <c r="E67" s="6" t="s">
        <v>13</v>
      </c>
      <c r="F67" s="7" t="s">
        <v>9</v>
      </c>
      <c r="G67" s="8" t="s">
        <v>9</v>
      </c>
      <c r="H67" s="9">
        <f>IF(ISNUMBER(Tableau2[[#This Row],[Débit euros]]), -Tableau2[[#This Row],[Débit euros]],Tableau2[Crédit euros])</f>
        <v>1</v>
      </c>
      <c r="I67" s="10">
        <f>YEAR(Tableau2[[#This Row],[Date]])</f>
        <v>2023</v>
      </c>
      <c r="J67" s="10">
        <f>MONTH(Tableau2[[#This Row],[Date]])</f>
        <v>1</v>
      </c>
      <c r="K67" s="10" t="str">
        <f>PROPER(TEXT(Tableau2[[#This Row],[Date]],"mmm"))</f>
        <v>Janv</v>
      </c>
    </row>
    <row r="68" spans="1:11">
      <c r="A68" s="2">
        <v>44985</v>
      </c>
      <c r="B68" s="3"/>
      <c r="C68" s="4"/>
      <c r="D68" s="4">
        <v>2</v>
      </c>
      <c r="E68" s="6" t="s">
        <v>13</v>
      </c>
      <c r="F68" s="7" t="s">
        <v>9</v>
      </c>
      <c r="G68" s="8" t="s">
        <v>9</v>
      </c>
      <c r="H68" s="9">
        <f>IF(ISNUMBER(Tableau2[[#This Row],[Débit euros]]), -Tableau2[[#This Row],[Débit euros]],Tableau2[Crédit euros])</f>
        <v>2</v>
      </c>
      <c r="I68" s="10">
        <f>YEAR(Tableau2[[#This Row],[Date]])</f>
        <v>2023</v>
      </c>
      <c r="J68" s="10">
        <f>MONTH(Tableau2[[#This Row],[Date]])</f>
        <v>2</v>
      </c>
      <c r="K68" s="10" t="str">
        <f>PROPER(TEXT(Tableau2[[#This Row],[Date]],"mmm"))</f>
        <v>Févr</v>
      </c>
    </row>
    <row r="69" spans="1:11">
      <c r="A69" s="2">
        <v>45016</v>
      </c>
      <c r="B69" s="3"/>
      <c r="C69" s="4"/>
      <c r="D69" s="4">
        <v>3</v>
      </c>
      <c r="E69" s="6" t="s">
        <v>13</v>
      </c>
      <c r="F69" s="7" t="s">
        <v>9</v>
      </c>
      <c r="G69" s="8" t="s">
        <v>9</v>
      </c>
      <c r="H69" s="9">
        <f>IF(ISNUMBER(Tableau2[[#This Row],[Débit euros]]), -Tableau2[[#This Row],[Débit euros]],Tableau2[Crédit euros])</f>
        <v>3</v>
      </c>
      <c r="I69" s="10">
        <f>YEAR(Tableau2[[#This Row],[Date]])</f>
        <v>2023</v>
      </c>
      <c r="J69" s="10">
        <f>MONTH(Tableau2[[#This Row],[Date]])</f>
        <v>3</v>
      </c>
      <c r="K69" s="10" t="str">
        <f>PROPER(TEXT(Tableau2[[#This Row],[Date]],"mmm"))</f>
        <v>Mars</v>
      </c>
    </row>
    <row r="70" spans="1:11">
      <c r="A70" s="2">
        <v>45046</v>
      </c>
      <c r="B70" s="3"/>
      <c r="C70" s="4"/>
      <c r="D70" s="4">
        <v>4</v>
      </c>
      <c r="E70" s="6" t="s">
        <v>13</v>
      </c>
      <c r="F70" s="7" t="s">
        <v>9</v>
      </c>
      <c r="G70" s="8" t="s">
        <v>9</v>
      </c>
      <c r="H70" s="9">
        <f>IF(ISNUMBER(Tableau2[[#This Row],[Débit euros]]), -Tableau2[[#This Row],[Débit euros]],Tableau2[Crédit euros])</f>
        <v>4</v>
      </c>
      <c r="I70" s="10">
        <f>YEAR(Tableau2[[#This Row],[Date]])</f>
        <v>2023</v>
      </c>
      <c r="J70" s="10">
        <f>MONTH(Tableau2[[#This Row],[Date]])</f>
        <v>4</v>
      </c>
      <c r="K70" s="10" t="str">
        <f>PROPER(TEXT(Tableau2[[#This Row],[Date]],"mmm"))</f>
        <v>Avr</v>
      </c>
    </row>
    <row r="71" spans="1:11">
      <c r="A71" s="2">
        <v>45077</v>
      </c>
      <c r="B71" s="3"/>
      <c r="C71" s="4"/>
      <c r="D71" s="4">
        <v>5</v>
      </c>
      <c r="E71" s="6" t="s">
        <v>13</v>
      </c>
      <c r="F71" s="7" t="s">
        <v>9</v>
      </c>
      <c r="G71" s="8" t="s">
        <v>9</v>
      </c>
      <c r="H71" s="9">
        <f>IF(ISNUMBER(Tableau2[[#This Row],[Débit euros]]), -Tableau2[[#This Row],[Débit euros]],Tableau2[Crédit euros])</f>
        <v>5</v>
      </c>
      <c r="I71" s="10">
        <f>YEAR(Tableau2[[#This Row],[Date]])</f>
        <v>2023</v>
      </c>
      <c r="J71" s="10">
        <f>MONTH(Tableau2[[#This Row],[Date]])</f>
        <v>5</v>
      </c>
      <c r="K71" s="10" t="str">
        <f>PROPER(TEXT(Tableau2[[#This Row],[Date]],"mmm"))</f>
        <v>Mai</v>
      </c>
    </row>
    <row r="72" spans="1:11">
      <c r="A72" s="2">
        <v>45107</v>
      </c>
      <c r="B72" s="3"/>
      <c r="C72" s="4"/>
      <c r="D72" s="4">
        <v>6</v>
      </c>
      <c r="E72" s="6" t="s">
        <v>13</v>
      </c>
      <c r="F72" s="7" t="s">
        <v>9</v>
      </c>
      <c r="G72" s="8" t="s">
        <v>9</v>
      </c>
      <c r="H72" s="9">
        <f>IF(ISNUMBER(Tableau2[[#This Row],[Débit euros]]), -Tableau2[[#This Row],[Débit euros]],Tableau2[Crédit euros])</f>
        <v>6</v>
      </c>
      <c r="I72" s="10">
        <f>YEAR(Tableau2[[#This Row],[Date]])</f>
        <v>2023</v>
      </c>
      <c r="J72" s="10">
        <f>MONTH(Tableau2[[#This Row],[Date]])</f>
        <v>6</v>
      </c>
      <c r="K72" s="10" t="str">
        <f>PROPER(TEXT(Tableau2[[#This Row],[Date]],"mmm"))</f>
        <v>Juin</v>
      </c>
    </row>
    <row r="73" spans="1:11">
      <c r="A73" s="2">
        <v>45138</v>
      </c>
      <c r="B73" s="3"/>
      <c r="C73" s="4"/>
      <c r="D73" s="4">
        <v>7</v>
      </c>
      <c r="E73" s="6" t="s">
        <v>13</v>
      </c>
      <c r="F73" s="7" t="s">
        <v>9</v>
      </c>
      <c r="G73" s="8" t="s">
        <v>9</v>
      </c>
      <c r="H73" s="9">
        <f>IF(ISNUMBER(Tableau2[[#This Row],[Débit euros]]), -Tableau2[[#This Row],[Débit euros]],Tableau2[Crédit euros])</f>
        <v>7</v>
      </c>
      <c r="I73" s="10">
        <f>YEAR(Tableau2[[#This Row],[Date]])</f>
        <v>2023</v>
      </c>
      <c r="J73" s="10">
        <f>MONTH(Tableau2[[#This Row],[Date]])</f>
        <v>7</v>
      </c>
      <c r="K73" s="10" t="str">
        <f>PROPER(TEXT(Tableau2[[#This Row],[Date]],"mmm"))</f>
        <v>Juil</v>
      </c>
    </row>
    <row r="74" spans="1:11">
      <c r="A74" s="2">
        <v>45169</v>
      </c>
      <c r="B74" s="3"/>
      <c r="C74" s="4"/>
      <c r="D74" s="4">
        <v>8</v>
      </c>
      <c r="E74" s="6" t="s">
        <v>13</v>
      </c>
      <c r="F74" s="7" t="s">
        <v>9</v>
      </c>
      <c r="G74" s="8" t="s">
        <v>9</v>
      </c>
      <c r="H74" s="9">
        <f>IF(ISNUMBER(Tableau2[[#This Row],[Débit euros]]), -Tableau2[[#This Row],[Débit euros]],Tableau2[Crédit euros])</f>
        <v>8</v>
      </c>
      <c r="I74" s="10">
        <f>YEAR(Tableau2[[#This Row],[Date]])</f>
        <v>2023</v>
      </c>
      <c r="J74" s="10">
        <f>MONTH(Tableau2[[#This Row],[Date]])</f>
        <v>8</v>
      </c>
      <c r="K74" s="10" t="str">
        <f>PROPER(TEXT(Tableau2[[#This Row],[Date]],"mmm"))</f>
        <v>Août</v>
      </c>
    </row>
    <row r="75" spans="1:11">
      <c r="A75" s="2">
        <v>45199</v>
      </c>
      <c r="B75" s="3"/>
      <c r="C75" s="4"/>
      <c r="D75" s="4">
        <v>9</v>
      </c>
      <c r="E75" s="6" t="s">
        <v>13</v>
      </c>
      <c r="F75" s="7" t="s">
        <v>9</v>
      </c>
      <c r="G75" s="8" t="s">
        <v>9</v>
      </c>
      <c r="H75" s="9">
        <f>IF(ISNUMBER(Tableau2[[#This Row],[Débit euros]]), -Tableau2[[#This Row],[Débit euros]],Tableau2[Crédit euros])</f>
        <v>9</v>
      </c>
      <c r="I75" s="10">
        <f>YEAR(Tableau2[[#This Row],[Date]])</f>
        <v>2023</v>
      </c>
      <c r="J75" s="10">
        <f>MONTH(Tableau2[[#This Row],[Date]])</f>
        <v>9</v>
      </c>
      <c r="K75" s="10" t="str">
        <f>PROPER(TEXT(Tableau2[[#This Row],[Date]],"mmm"))</f>
        <v>Sept</v>
      </c>
    </row>
    <row r="76" spans="1:11">
      <c r="A76" s="2">
        <v>45230</v>
      </c>
      <c r="B76" s="3"/>
      <c r="C76" s="4"/>
      <c r="D76" s="4">
        <v>10</v>
      </c>
      <c r="E76" s="6" t="s">
        <v>13</v>
      </c>
      <c r="F76" s="7" t="s">
        <v>9</v>
      </c>
      <c r="G76" s="8" t="s">
        <v>9</v>
      </c>
      <c r="H76" s="9">
        <f>IF(ISNUMBER(Tableau2[[#This Row],[Débit euros]]), -Tableau2[[#This Row],[Débit euros]],Tableau2[Crédit euros])</f>
        <v>10</v>
      </c>
      <c r="I76" s="10">
        <f>YEAR(Tableau2[[#This Row],[Date]])</f>
        <v>2023</v>
      </c>
      <c r="J76" s="10">
        <f>MONTH(Tableau2[[#This Row],[Date]])</f>
        <v>10</v>
      </c>
      <c r="K76" s="10" t="str">
        <f>PROPER(TEXT(Tableau2[[#This Row],[Date]],"mmm"))</f>
        <v>Oct</v>
      </c>
    </row>
    <row r="77" spans="1:11">
      <c r="A77" s="2">
        <v>45260</v>
      </c>
      <c r="B77" s="3"/>
      <c r="C77" s="4"/>
      <c r="D77" s="4">
        <v>11</v>
      </c>
      <c r="E77" s="6" t="s">
        <v>13</v>
      </c>
      <c r="F77" s="7" t="s">
        <v>9</v>
      </c>
      <c r="G77" s="8" t="s">
        <v>9</v>
      </c>
      <c r="H77" s="9">
        <f>IF(ISNUMBER(Tableau2[[#This Row],[Débit euros]]), -Tableau2[[#This Row],[Débit euros]],Tableau2[Crédit euros])</f>
        <v>11</v>
      </c>
      <c r="I77" s="10">
        <f>YEAR(Tableau2[[#This Row],[Date]])</f>
        <v>2023</v>
      </c>
      <c r="J77" s="10">
        <f>MONTH(Tableau2[[#This Row],[Date]])</f>
        <v>11</v>
      </c>
      <c r="K77" s="10" t="str">
        <f>PROPER(TEXT(Tableau2[[#This Row],[Date]],"mmm"))</f>
        <v>Nov</v>
      </c>
    </row>
    <row r="78" spans="1:11">
      <c r="A78" s="2">
        <v>45291</v>
      </c>
      <c r="B78" s="3"/>
      <c r="C78" s="4"/>
      <c r="D78" s="4">
        <v>12</v>
      </c>
      <c r="E78" s="6" t="s">
        <v>13</v>
      </c>
      <c r="F78" s="7" t="s">
        <v>9</v>
      </c>
      <c r="G78" s="8" t="s">
        <v>9</v>
      </c>
      <c r="H78" s="9">
        <f>IF(ISNUMBER(Tableau2[[#This Row],[Débit euros]]), -Tableau2[[#This Row],[Débit euros]],Tableau2[Crédit euros])</f>
        <v>12</v>
      </c>
      <c r="I78" s="10">
        <f>YEAR(Tableau2[[#This Row],[Date]])</f>
        <v>2023</v>
      </c>
      <c r="J78" s="10">
        <f>MONTH(Tableau2[[#This Row],[Date]])</f>
        <v>12</v>
      </c>
      <c r="K78" s="10" t="str">
        <f>PROPER(TEXT(Tableau2[[#This Row],[Date]],"mmm"))</f>
        <v>Déc</v>
      </c>
    </row>
    <row r="79" spans="1:11">
      <c r="A79" s="2">
        <v>44957</v>
      </c>
      <c r="B79" s="3"/>
      <c r="C79" s="4">
        <v>65</v>
      </c>
      <c r="D79" s="5"/>
      <c r="E79" s="6" t="s">
        <v>13</v>
      </c>
      <c r="F79" s="7" t="s">
        <v>14</v>
      </c>
      <c r="G79" s="8" t="s">
        <v>14</v>
      </c>
      <c r="H79" s="9">
        <f>IF(ISNUMBER(Tableau2[[#This Row],[Débit euros]]), -Tableau2[[#This Row],[Débit euros]],Tableau2[Crédit euros])</f>
        <v>-65</v>
      </c>
      <c r="I79" s="10">
        <f>YEAR(Tableau2[[#This Row],[Date]])</f>
        <v>2023</v>
      </c>
      <c r="J79" s="10">
        <f>MONTH(Tableau2[[#This Row],[Date]])</f>
        <v>1</v>
      </c>
      <c r="K79" s="10" t="str">
        <f>PROPER(TEXT(Tableau2[[#This Row],[Date]],"mmm"))</f>
        <v>Janv</v>
      </c>
    </row>
    <row r="80" spans="1:11">
      <c r="A80" s="2">
        <v>44985</v>
      </c>
      <c r="B80" s="3"/>
      <c r="C80" s="4">
        <v>78</v>
      </c>
      <c r="D80" s="5"/>
      <c r="E80" s="6" t="s">
        <v>13</v>
      </c>
      <c r="F80" s="7" t="s">
        <v>14</v>
      </c>
      <c r="G80" s="8" t="s">
        <v>14</v>
      </c>
      <c r="H80" s="9">
        <f>IF(ISNUMBER(Tableau2[[#This Row],[Débit euros]]), -Tableau2[[#This Row],[Débit euros]],Tableau2[Crédit euros])</f>
        <v>-78</v>
      </c>
      <c r="I80" s="10">
        <f>YEAR(Tableau2[[#This Row],[Date]])</f>
        <v>2023</v>
      </c>
      <c r="J80" s="10">
        <f>MONTH(Tableau2[[#This Row],[Date]])</f>
        <v>2</v>
      </c>
      <c r="K80" s="10" t="str">
        <f>PROPER(TEXT(Tableau2[[#This Row],[Date]],"mmm"))</f>
        <v>Févr</v>
      </c>
    </row>
    <row r="81" spans="1:11">
      <c r="A81" s="2">
        <v>45016</v>
      </c>
      <c r="B81" s="3"/>
      <c r="C81" s="4">
        <v>98</v>
      </c>
      <c r="D81" s="5"/>
      <c r="E81" s="6" t="s">
        <v>13</v>
      </c>
      <c r="F81" s="7" t="s">
        <v>14</v>
      </c>
      <c r="G81" s="8" t="s">
        <v>14</v>
      </c>
      <c r="H81" s="9">
        <f>IF(ISNUMBER(Tableau2[[#This Row],[Débit euros]]), -Tableau2[[#This Row],[Débit euros]],Tableau2[Crédit euros])</f>
        <v>-98</v>
      </c>
      <c r="I81" s="10">
        <f>YEAR(Tableau2[[#This Row],[Date]])</f>
        <v>2023</v>
      </c>
      <c r="J81" s="10">
        <f>MONTH(Tableau2[[#This Row],[Date]])</f>
        <v>3</v>
      </c>
      <c r="K81" s="10" t="str">
        <f>PROPER(TEXT(Tableau2[[#This Row],[Date]],"mmm"))</f>
        <v>Mars</v>
      </c>
    </row>
    <row r="82" spans="1:11">
      <c r="A82" s="2">
        <v>45046</v>
      </c>
      <c r="B82" s="3"/>
      <c r="C82" s="4">
        <v>489</v>
      </c>
      <c r="D82" s="5"/>
      <c r="E82" s="6" t="s">
        <v>13</v>
      </c>
      <c r="F82" s="7" t="s">
        <v>14</v>
      </c>
      <c r="G82" s="8" t="s">
        <v>14</v>
      </c>
      <c r="H82" s="9">
        <f>IF(ISNUMBER(Tableau2[[#This Row],[Débit euros]]), -Tableau2[[#This Row],[Débit euros]],Tableau2[Crédit euros])</f>
        <v>-489</v>
      </c>
      <c r="I82" s="10">
        <f>YEAR(Tableau2[[#This Row],[Date]])</f>
        <v>2023</v>
      </c>
      <c r="J82" s="10">
        <f>MONTH(Tableau2[[#This Row],[Date]])</f>
        <v>4</v>
      </c>
      <c r="K82" s="10" t="str">
        <f>PROPER(TEXT(Tableau2[[#This Row],[Date]],"mmm"))</f>
        <v>Avr</v>
      </c>
    </row>
    <row r="83" spans="1:11">
      <c r="A83" s="2">
        <v>45077</v>
      </c>
      <c r="B83" s="3"/>
      <c r="C83" s="4">
        <v>35</v>
      </c>
      <c r="D83" s="5"/>
      <c r="E83" s="6" t="s">
        <v>13</v>
      </c>
      <c r="F83" s="7" t="s">
        <v>14</v>
      </c>
      <c r="G83" s="8" t="s">
        <v>14</v>
      </c>
      <c r="H83" s="9">
        <f>IF(ISNUMBER(Tableau2[[#This Row],[Débit euros]]), -Tableau2[[#This Row],[Débit euros]],Tableau2[Crédit euros])</f>
        <v>-35</v>
      </c>
      <c r="I83" s="10">
        <f>YEAR(Tableau2[[#This Row],[Date]])</f>
        <v>2023</v>
      </c>
      <c r="J83" s="10">
        <f>MONTH(Tableau2[[#This Row],[Date]])</f>
        <v>5</v>
      </c>
      <c r="K83" s="10" t="str">
        <f>PROPER(TEXT(Tableau2[[#This Row],[Date]],"mmm"))</f>
        <v>Mai</v>
      </c>
    </row>
    <row r="84" spans="1:11">
      <c r="A84" s="2">
        <v>45107</v>
      </c>
      <c r="B84" s="3"/>
      <c r="C84" s="4">
        <v>656</v>
      </c>
      <c r="D84" s="5"/>
      <c r="E84" s="6" t="s">
        <v>13</v>
      </c>
      <c r="F84" s="7" t="s">
        <v>14</v>
      </c>
      <c r="G84" s="8" t="s">
        <v>14</v>
      </c>
      <c r="H84" s="9">
        <f>IF(ISNUMBER(Tableau2[[#This Row],[Débit euros]]), -Tableau2[[#This Row],[Débit euros]],Tableau2[Crédit euros])</f>
        <v>-656</v>
      </c>
      <c r="I84" s="10">
        <f>YEAR(Tableau2[[#This Row],[Date]])</f>
        <v>2023</v>
      </c>
      <c r="J84" s="10">
        <f>MONTH(Tableau2[[#This Row],[Date]])</f>
        <v>6</v>
      </c>
      <c r="K84" s="10" t="str">
        <f>PROPER(TEXT(Tableau2[[#This Row],[Date]],"mmm"))</f>
        <v>Juin</v>
      </c>
    </row>
    <row r="85" spans="1:11">
      <c r="A85" s="2">
        <v>45138</v>
      </c>
      <c r="B85" s="3"/>
      <c r="C85" s="4">
        <v>9836</v>
      </c>
      <c r="D85" s="5"/>
      <c r="E85" s="6" t="s">
        <v>13</v>
      </c>
      <c r="F85" s="7" t="s">
        <v>14</v>
      </c>
      <c r="G85" s="8" t="s">
        <v>14</v>
      </c>
      <c r="H85" s="9">
        <f>IF(ISNUMBER(Tableau2[[#This Row],[Débit euros]]), -Tableau2[[#This Row],[Débit euros]],Tableau2[Crédit euros])</f>
        <v>-9836</v>
      </c>
      <c r="I85" s="10">
        <f>YEAR(Tableau2[[#This Row],[Date]])</f>
        <v>2023</v>
      </c>
      <c r="J85" s="10">
        <f>MONTH(Tableau2[[#This Row],[Date]])</f>
        <v>7</v>
      </c>
      <c r="K85" s="10" t="str">
        <f>PROPER(TEXT(Tableau2[[#This Row],[Date]],"mmm"))</f>
        <v>Juil</v>
      </c>
    </row>
    <row r="86" spans="1:11">
      <c r="A86" s="2">
        <v>45169</v>
      </c>
      <c r="B86" s="3"/>
      <c r="C86" s="4">
        <v>45</v>
      </c>
      <c r="D86" s="5"/>
      <c r="E86" s="6" t="s">
        <v>13</v>
      </c>
      <c r="F86" s="7" t="s">
        <v>14</v>
      </c>
      <c r="G86" s="8" t="s">
        <v>14</v>
      </c>
      <c r="H86" s="9">
        <f>IF(ISNUMBER(Tableau2[[#This Row],[Débit euros]]), -Tableau2[[#This Row],[Débit euros]],Tableau2[Crédit euros])</f>
        <v>-45</v>
      </c>
      <c r="I86" s="10">
        <f>YEAR(Tableau2[[#This Row],[Date]])</f>
        <v>2023</v>
      </c>
      <c r="J86" s="10">
        <f>MONTH(Tableau2[[#This Row],[Date]])</f>
        <v>8</v>
      </c>
      <c r="K86" s="10" t="str">
        <f>PROPER(TEXT(Tableau2[[#This Row],[Date]],"mmm"))</f>
        <v>Août</v>
      </c>
    </row>
    <row r="87" spans="1:11">
      <c r="A87" s="2">
        <v>45199</v>
      </c>
      <c r="B87" s="3"/>
      <c r="C87" s="4">
        <v>653</v>
      </c>
      <c r="D87" s="5"/>
      <c r="E87" s="6" t="s">
        <v>13</v>
      </c>
      <c r="F87" s="7" t="s">
        <v>14</v>
      </c>
      <c r="G87" s="8" t="s">
        <v>14</v>
      </c>
      <c r="H87" s="9">
        <f>IF(ISNUMBER(Tableau2[[#This Row],[Débit euros]]), -Tableau2[[#This Row],[Débit euros]],Tableau2[Crédit euros])</f>
        <v>-653</v>
      </c>
      <c r="I87" s="10">
        <f>YEAR(Tableau2[[#This Row],[Date]])</f>
        <v>2023</v>
      </c>
      <c r="J87" s="10">
        <f>MONTH(Tableau2[[#This Row],[Date]])</f>
        <v>9</v>
      </c>
      <c r="K87" s="10" t="str">
        <f>PROPER(TEXT(Tableau2[[#This Row],[Date]],"mmm"))</f>
        <v>Sept</v>
      </c>
    </row>
    <row r="88" spans="1:11">
      <c r="A88" s="2">
        <v>45230</v>
      </c>
      <c r="B88" s="3"/>
      <c r="C88" s="4">
        <v>6530</v>
      </c>
      <c r="D88" s="5"/>
      <c r="E88" s="6" t="s">
        <v>13</v>
      </c>
      <c r="F88" s="7" t="s">
        <v>14</v>
      </c>
      <c r="G88" s="8" t="s">
        <v>14</v>
      </c>
      <c r="H88" s="9">
        <f>IF(ISNUMBER(Tableau2[[#This Row],[Débit euros]]), -Tableau2[[#This Row],[Débit euros]],Tableau2[Crédit euros])</f>
        <v>-6530</v>
      </c>
      <c r="I88" s="10">
        <f>YEAR(Tableau2[[#This Row],[Date]])</f>
        <v>2023</v>
      </c>
      <c r="J88" s="10">
        <f>MONTH(Tableau2[[#This Row],[Date]])</f>
        <v>10</v>
      </c>
      <c r="K88" s="10" t="str">
        <f>PROPER(TEXT(Tableau2[[#This Row],[Date]],"mmm"))</f>
        <v>Oct</v>
      </c>
    </row>
    <row r="89" spans="1:11">
      <c r="A89" s="2">
        <v>45260</v>
      </c>
      <c r="B89" s="3"/>
      <c r="C89" s="4">
        <v>5893</v>
      </c>
      <c r="D89" s="5"/>
      <c r="E89" s="6" t="s">
        <v>13</v>
      </c>
      <c r="F89" s="7" t="s">
        <v>14</v>
      </c>
      <c r="G89" s="8" t="s">
        <v>14</v>
      </c>
      <c r="H89" s="9">
        <f>IF(ISNUMBER(Tableau2[[#This Row],[Débit euros]]), -Tableau2[[#This Row],[Débit euros]],Tableau2[Crédit euros])</f>
        <v>-5893</v>
      </c>
      <c r="I89" s="10">
        <f>YEAR(Tableau2[[#This Row],[Date]])</f>
        <v>2023</v>
      </c>
      <c r="J89" s="10">
        <f>MONTH(Tableau2[[#This Row],[Date]])</f>
        <v>11</v>
      </c>
      <c r="K89" s="10" t="str">
        <f>PROPER(TEXT(Tableau2[[#This Row],[Date]],"mmm"))</f>
        <v>Nov</v>
      </c>
    </row>
    <row r="90" spans="1:11">
      <c r="A90" s="2">
        <v>45291</v>
      </c>
      <c r="B90" s="3"/>
      <c r="C90" s="4">
        <v>478</v>
      </c>
      <c r="D90" s="5"/>
      <c r="E90" s="6" t="s">
        <v>13</v>
      </c>
      <c r="F90" s="7" t="s">
        <v>14</v>
      </c>
      <c r="G90" s="8" t="s">
        <v>14</v>
      </c>
      <c r="H90" s="9">
        <f>IF(ISNUMBER(Tableau2[[#This Row],[Débit euros]]), -Tableau2[[#This Row],[Débit euros]],Tableau2[Crédit euros])</f>
        <v>-478</v>
      </c>
      <c r="I90" s="10">
        <f>YEAR(Tableau2[[#This Row],[Date]])</f>
        <v>2023</v>
      </c>
      <c r="J90" s="10">
        <f>MONTH(Tableau2[[#This Row],[Date]])</f>
        <v>12</v>
      </c>
      <c r="K90" s="10" t="str">
        <f>PROPER(TEXT(Tableau2[[#This Row],[Date]],"mmm"))</f>
        <v>Déc</v>
      </c>
    </row>
    <row r="91" spans="1:11">
      <c r="A91" s="2">
        <v>44957</v>
      </c>
      <c r="B91" s="3"/>
      <c r="C91" s="4">
        <v>33</v>
      </c>
      <c r="D91" s="5"/>
      <c r="E91" s="6" t="s">
        <v>13</v>
      </c>
      <c r="F91" s="7" t="s">
        <v>15</v>
      </c>
      <c r="G91" s="8" t="s">
        <v>15</v>
      </c>
      <c r="H91" s="9">
        <f>IF(ISNUMBER(Tableau2[[#This Row],[Débit euros]]), -Tableau2[[#This Row],[Débit euros]],Tableau2[Crédit euros])</f>
        <v>-33</v>
      </c>
      <c r="I91" s="10">
        <f>YEAR(Tableau2[[#This Row],[Date]])</f>
        <v>2023</v>
      </c>
      <c r="J91" s="10">
        <f>MONTH(Tableau2[[#This Row],[Date]])</f>
        <v>1</v>
      </c>
      <c r="K91" s="10" t="str">
        <f>PROPER(TEXT(Tableau2[[#This Row],[Date]],"mmm"))</f>
        <v>Janv</v>
      </c>
    </row>
    <row r="92" spans="1:11">
      <c r="A92" s="2">
        <v>44985</v>
      </c>
      <c r="B92" s="3"/>
      <c r="C92" s="4">
        <v>65</v>
      </c>
      <c r="D92" s="5"/>
      <c r="E92" s="6" t="s">
        <v>13</v>
      </c>
      <c r="F92" s="7" t="s">
        <v>15</v>
      </c>
      <c r="G92" s="8" t="s">
        <v>15</v>
      </c>
      <c r="H92" s="9">
        <f>IF(ISNUMBER(Tableau2[[#This Row],[Débit euros]]), -Tableau2[[#This Row],[Débit euros]],Tableau2[Crédit euros])</f>
        <v>-65</v>
      </c>
      <c r="I92" s="10">
        <f>YEAR(Tableau2[[#This Row],[Date]])</f>
        <v>2023</v>
      </c>
      <c r="J92" s="10">
        <f>MONTH(Tableau2[[#This Row],[Date]])</f>
        <v>2</v>
      </c>
      <c r="K92" s="10" t="str">
        <f>PROPER(TEXT(Tableau2[[#This Row],[Date]],"mmm"))</f>
        <v>Févr</v>
      </c>
    </row>
    <row r="93" spans="1:11">
      <c r="A93" s="2">
        <v>45016</v>
      </c>
      <c r="B93" s="3"/>
      <c r="C93" s="4">
        <v>12</v>
      </c>
      <c r="D93" s="5"/>
      <c r="E93" s="6" t="s">
        <v>13</v>
      </c>
      <c r="F93" s="7" t="s">
        <v>15</v>
      </c>
      <c r="G93" s="8" t="s">
        <v>15</v>
      </c>
      <c r="H93" s="9">
        <f>IF(ISNUMBER(Tableau2[[#This Row],[Débit euros]]), -Tableau2[[#This Row],[Débit euros]],Tableau2[Crédit euros])</f>
        <v>-12</v>
      </c>
      <c r="I93" s="10">
        <f>YEAR(Tableau2[[#This Row],[Date]])</f>
        <v>2023</v>
      </c>
      <c r="J93" s="10">
        <f>MONTH(Tableau2[[#This Row],[Date]])</f>
        <v>3</v>
      </c>
      <c r="K93" s="10" t="str">
        <f>PROPER(TEXT(Tableau2[[#This Row],[Date]],"mmm"))</f>
        <v>Mars</v>
      </c>
    </row>
    <row r="94" spans="1:11">
      <c r="A94" s="2">
        <v>45046</v>
      </c>
      <c r="B94" s="3"/>
      <c r="C94" s="4">
        <v>98</v>
      </c>
      <c r="D94" s="5"/>
      <c r="E94" s="6" t="s">
        <v>13</v>
      </c>
      <c r="F94" s="7" t="s">
        <v>15</v>
      </c>
      <c r="G94" s="8" t="s">
        <v>15</v>
      </c>
      <c r="H94" s="9">
        <f>IF(ISNUMBER(Tableau2[[#This Row],[Débit euros]]), -Tableau2[[#This Row],[Débit euros]],Tableau2[Crédit euros])</f>
        <v>-98</v>
      </c>
      <c r="I94" s="10">
        <f>YEAR(Tableau2[[#This Row],[Date]])</f>
        <v>2023</v>
      </c>
      <c r="J94" s="10">
        <f>MONTH(Tableau2[[#This Row],[Date]])</f>
        <v>4</v>
      </c>
      <c r="K94" s="10" t="str">
        <f>PROPER(TEXT(Tableau2[[#This Row],[Date]],"mmm"))</f>
        <v>Avr</v>
      </c>
    </row>
    <row r="95" spans="1:11">
      <c r="A95" s="2">
        <v>45077</v>
      </c>
      <c r="B95" s="3"/>
      <c r="C95" s="4">
        <v>12</v>
      </c>
      <c r="D95" s="5"/>
      <c r="E95" s="6" t="s">
        <v>13</v>
      </c>
      <c r="F95" s="7" t="s">
        <v>15</v>
      </c>
      <c r="G95" s="8" t="s">
        <v>15</v>
      </c>
      <c r="H95" s="9">
        <f>IF(ISNUMBER(Tableau2[[#This Row],[Débit euros]]), -Tableau2[[#This Row],[Débit euros]],Tableau2[Crédit euros])</f>
        <v>-12</v>
      </c>
      <c r="I95" s="10">
        <f>YEAR(Tableau2[[#This Row],[Date]])</f>
        <v>2023</v>
      </c>
      <c r="J95" s="10">
        <f>MONTH(Tableau2[[#This Row],[Date]])</f>
        <v>5</v>
      </c>
      <c r="K95" s="10" t="str">
        <f>PROPER(TEXT(Tableau2[[#This Row],[Date]],"mmm"))</f>
        <v>Mai</v>
      </c>
    </row>
    <row r="96" spans="1:11">
      <c r="A96" s="2">
        <v>45107</v>
      </c>
      <c r="B96" s="3"/>
      <c r="C96" s="4">
        <v>33</v>
      </c>
      <c r="D96" s="5"/>
      <c r="E96" s="6" t="s">
        <v>13</v>
      </c>
      <c r="F96" s="7" t="s">
        <v>15</v>
      </c>
      <c r="G96" s="8" t="s">
        <v>15</v>
      </c>
      <c r="H96" s="9">
        <f>IF(ISNUMBER(Tableau2[[#This Row],[Débit euros]]), -Tableau2[[#This Row],[Débit euros]],Tableau2[Crédit euros])</f>
        <v>-33</v>
      </c>
      <c r="I96" s="10">
        <f>YEAR(Tableau2[[#This Row],[Date]])</f>
        <v>2023</v>
      </c>
      <c r="J96" s="10">
        <f>MONTH(Tableau2[[#This Row],[Date]])</f>
        <v>6</v>
      </c>
      <c r="K96" s="10" t="str">
        <f>PROPER(TEXT(Tableau2[[#This Row],[Date]],"mmm"))</f>
        <v>Juin</v>
      </c>
    </row>
    <row r="97" spans="1:11">
      <c r="A97" s="2">
        <v>45138</v>
      </c>
      <c r="B97" s="3"/>
      <c r="C97" s="4">
        <v>65</v>
      </c>
      <c r="D97" s="5"/>
      <c r="E97" s="6" t="s">
        <v>13</v>
      </c>
      <c r="F97" s="7" t="s">
        <v>15</v>
      </c>
      <c r="G97" s="8" t="s">
        <v>15</v>
      </c>
      <c r="H97" s="9">
        <f>IF(ISNUMBER(Tableau2[[#This Row],[Débit euros]]), -Tableau2[[#This Row],[Débit euros]],Tableau2[Crédit euros])</f>
        <v>-65</v>
      </c>
      <c r="I97" s="10">
        <f>YEAR(Tableau2[[#This Row],[Date]])</f>
        <v>2023</v>
      </c>
      <c r="J97" s="10">
        <f>MONTH(Tableau2[[#This Row],[Date]])</f>
        <v>7</v>
      </c>
      <c r="K97" s="10" t="str">
        <f>PROPER(TEXT(Tableau2[[#This Row],[Date]],"mmm"))</f>
        <v>Juil</v>
      </c>
    </row>
    <row r="98" spans="1:11">
      <c r="A98" s="2">
        <v>45169</v>
      </c>
      <c r="B98" s="3"/>
      <c r="C98" s="4">
        <v>12</v>
      </c>
      <c r="D98" s="5"/>
      <c r="E98" s="6" t="s">
        <v>13</v>
      </c>
      <c r="F98" s="7" t="s">
        <v>15</v>
      </c>
      <c r="G98" s="8" t="s">
        <v>15</v>
      </c>
      <c r="H98" s="9">
        <f>IF(ISNUMBER(Tableau2[[#This Row],[Débit euros]]), -Tableau2[[#This Row],[Débit euros]],Tableau2[Crédit euros])</f>
        <v>-12</v>
      </c>
      <c r="I98" s="10">
        <f>YEAR(Tableau2[[#This Row],[Date]])</f>
        <v>2023</v>
      </c>
      <c r="J98" s="10">
        <f>MONTH(Tableau2[[#This Row],[Date]])</f>
        <v>8</v>
      </c>
      <c r="K98" s="10" t="str">
        <f>PROPER(TEXT(Tableau2[[#This Row],[Date]],"mmm"))</f>
        <v>Août</v>
      </c>
    </row>
    <row r="99" spans="1:11">
      <c r="A99" s="2">
        <v>45199</v>
      </c>
      <c r="B99" s="3"/>
      <c r="C99" s="4">
        <v>33</v>
      </c>
      <c r="D99" s="5"/>
      <c r="E99" s="6" t="s">
        <v>13</v>
      </c>
      <c r="F99" s="7" t="s">
        <v>15</v>
      </c>
      <c r="G99" s="8" t="s">
        <v>15</v>
      </c>
      <c r="H99" s="9">
        <f>IF(ISNUMBER(Tableau2[[#This Row],[Débit euros]]), -Tableau2[[#This Row],[Débit euros]],Tableau2[Crédit euros])</f>
        <v>-33</v>
      </c>
      <c r="I99" s="10">
        <f>YEAR(Tableau2[[#This Row],[Date]])</f>
        <v>2023</v>
      </c>
      <c r="J99" s="10">
        <f>MONTH(Tableau2[[#This Row],[Date]])</f>
        <v>9</v>
      </c>
      <c r="K99" s="10" t="str">
        <f>PROPER(TEXT(Tableau2[[#This Row],[Date]],"mmm"))</f>
        <v>Sept</v>
      </c>
    </row>
    <row r="100" spans="1:11">
      <c r="A100" s="2">
        <v>45230</v>
      </c>
      <c r="B100" s="3"/>
      <c r="C100" s="4">
        <v>65</v>
      </c>
      <c r="D100" s="5"/>
      <c r="E100" s="6" t="s">
        <v>13</v>
      </c>
      <c r="F100" s="7" t="s">
        <v>15</v>
      </c>
      <c r="G100" s="8" t="s">
        <v>15</v>
      </c>
      <c r="H100" s="9">
        <f>IF(ISNUMBER(Tableau2[[#This Row],[Débit euros]]), -Tableau2[[#This Row],[Débit euros]],Tableau2[Crédit euros])</f>
        <v>-65</v>
      </c>
      <c r="I100" s="10">
        <f>YEAR(Tableau2[[#This Row],[Date]])</f>
        <v>2023</v>
      </c>
      <c r="J100" s="10">
        <f>MONTH(Tableau2[[#This Row],[Date]])</f>
        <v>10</v>
      </c>
      <c r="K100" s="10" t="str">
        <f>PROPER(TEXT(Tableau2[[#This Row],[Date]],"mmm"))</f>
        <v>Oct</v>
      </c>
    </row>
    <row r="101" spans="1:11">
      <c r="A101" s="2">
        <v>45260</v>
      </c>
      <c r="B101" s="3"/>
      <c r="C101" s="4">
        <v>12</v>
      </c>
      <c r="D101" s="5"/>
      <c r="E101" s="6" t="s">
        <v>13</v>
      </c>
      <c r="F101" s="7" t="s">
        <v>15</v>
      </c>
      <c r="G101" s="8" t="s">
        <v>15</v>
      </c>
      <c r="H101" s="9">
        <f>IF(ISNUMBER(Tableau2[[#This Row],[Débit euros]]), -Tableau2[[#This Row],[Débit euros]],Tableau2[Crédit euros])</f>
        <v>-12</v>
      </c>
      <c r="I101" s="10">
        <f>YEAR(Tableau2[[#This Row],[Date]])</f>
        <v>2023</v>
      </c>
      <c r="J101" s="10">
        <f>MONTH(Tableau2[[#This Row],[Date]])</f>
        <v>11</v>
      </c>
      <c r="K101" s="10" t="str">
        <f>PROPER(TEXT(Tableau2[[#This Row],[Date]],"mmm"))</f>
        <v>Nov</v>
      </c>
    </row>
    <row r="102" spans="1:11">
      <c r="A102" s="2">
        <v>45291</v>
      </c>
      <c r="B102" s="3"/>
      <c r="C102" s="4">
        <v>98</v>
      </c>
      <c r="D102" s="5"/>
      <c r="E102" s="6" t="s">
        <v>13</v>
      </c>
      <c r="F102" s="7" t="s">
        <v>15</v>
      </c>
      <c r="G102" s="8" t="s">
        <v>15</v>
      </c>
      <c r="H102" s="9">
        <f>IF(ISNUMBER(Tableau2[[#This Row],[Débit euros]]), -Tableau2[[#This Row],[Débit euros]],Tableau2[Crédit euros])</f>
        <v>-98</v>
      </c>
      <c r="I102" s="10">
        <f>YEAR(Tableau2[[#This Row],[Date]])</f>
        <v>2023</v>
      </c>
      <c r="J102" s="10">
        <f>MONTH(Tableau2[[#This Row],[Date]])</f>
        <v>12</v>
      </c>
      <c r="K102" s="10" t="str">
        <f>PROPER(TEXT(Tableau2[[#This Row],[Date]],"mmm"))</f>
        <v>Déc</v>
      </c>
    </row>
    <row r="103" spans="1:11">
      <c r="A103" s="2">
        <v>44957</v>
      </c>
      <c r="B103" s="3"/>
      <c r="C103" s="4">
        <v>2</v>
      </c>
      <c r="D103" s="5"/>
      <c r="E103" s="6" t="s">
        <v>13</v>
      </c>
      <c r="F103" s="7" t="s">
        <v>16</v>
      </c>
      <c r="G103" s="8" t="s">
        <v>16</v>
      </c>
      <c r="H103" s="9">
        <f>IF(ISNUMBER(Tableau2[[#This Row],[Débit euros]]), -Tableau2[[#This Row],[Débit euros]],Tableau2[Crédit euros])</f>
        <v>-2</v>
      </c>
      <c r="I103" s="10">
        <f>YEAR(Tableau2[[#This Row],[Date]])</f>
        <v>2023</v>
      </c>
      <c r="J103" s="10">
        <f>MONTH(Tableau2[[#This Row],[Date]])</f>
        <v>1</v>
      </c>
      <c r="K103" s="10" t="str">
        <f>PROPER(TEXT(Tableau2[[#This Row],[Date]],"mmm"))</f>
        <v>Janv</v>
      </c>
    </row>
    <row r="104" spans="1:11">
      <c r="A104" s="2">
        <v>44985</v>
      </c>
      <c r="B104" s="3"/>
      <c r="C104" s="4">
        <v>12</v>
      </c>
      <c r="D104" s="5"/>
      <c r="E104" s="6" t="s">
        <v>13</v>
      </c>
      <c r="F104" s="7" t="s">
        <v>16</v>
      </c>
      <c r="G104" s="8" t="s">
        <v>16</v>
      </c>
      <c r="H104" s="9">
        <f>IF(ISNUMBER(Tableau2[[#This Row],[Débit euros]]), -Tableau2[[#This Row],[Débit euros]],Tableau2[Crédit euros])</f>
        <v>-12</v>
      </c>
      <c r="I104" s="10">
        <f>YEAR(Tableau2[[#This Row],[Date]])</f>
        <v>2023</v>
      </c>
      <c r="J104" s="10">
        <f>MONTH(Tableau2[[#This Row],[Date]])</f>
        <v>2</v>
      </c>
      <c r="K104" s="10" t="str">
        <f>PROPER(TEXT(Tableau2[[#This Row],[Date]],"mmm"))</f>
        <v>Févr</v>
      </c>
    </row>
    <row r="105" spans="1:11">
      <c r="A105" s="2">
        <v>45016</v>
      </c>
      <c r="B105" s="3"/>
      <c r="C105" s="4">
        <v>45</v>
      </c>
      <c r="D105" s="5"/>
      <c r="E105" s="6" t="s">
        <v>13</v>
      </c>
      <c r="F105" s="7" t="s">
        <v>16</v>
      </c>
      <c r="G105" s="8" t="s">
        <v>16</v>
      </c>
      <c r="H105" s="9">
        <f>IF(ISNUMBER(Tableau2[[#This Row],[Débit euros]]), -Tableau2[[#This Row],[Débit euros]],Tableau2[Crédit euros])</f>
        <v>-45</v>
      </c>
      <c r="I105" s="10">
        <f>YEAR(Tableau2[[#This Row],[Date]])</f>
        <v>2023</v>
      </c>
      <c r="J105" s="10">
        <f>MONTH(Tableau2[[#This Row],[Date]])</f>
        <v>3</v>
      </c>
      <c r="K105" s="10" t="str">
        <f>PROPER(TEXT(Tableau2[[#This Row],[Date]],"mmm"))</f>
        <v>Mars</v>
      </c>
    </row>
    <row r="106" spans="1:11">
      <c r="A106" s="2">
        <v>45046</v>
      </c>
      <c r="B106" s="3"/>
      <c r="C106" s="4">
        <v>32</v>
      </c>
      <c r="D106" s="5"/>
      <c r="E106" s="6" t="s">
        <v>13</v>
      </c>
      <c r="F106" s="7" t="s">
        <v>16</v>
      </c>
      <c r="G106" s="8" t="s">
        <v>16</v>
      </c>
      <c r="H106" s="9">
        <f>IF(ISNUMBER(Tableau2[[#This Row],[Débit euros]]), -Tableau2[[#This Row],[Débit euros]],Tableau2[Crédit euros])</f>
        <v>-32</v>
      </c>
      <c r="I106" s="10">
        <f>YEAR(Tableau2[[#This Row],[Date]])</f>
        <v>2023</v>
      </c>
      <c r="J106" s="10">
        <f>MONTH(Tableau2[[#This Row],[Date]])</f>
        <v>4</v>
      </c>
      <c r="K106" s="10" t="str">
        <f>PROPER(TEXT(Tableau2[[#This Row],[Date]],"mmm"))</f>
        <v>Avr</v>
      </c>
    </row>
    <row r="107" spans="1:11">
      <c r="A107" s="2">
        <v>45077</v>
      </c>
      <c r="B107" s="3"/>
      <c r="C107" s="4">
        <v>23</v>
      </c>
      <c r="D107" s="5"/>
      <c r="E107" s="6" t="s">
        <v>13</v>
      </c>
      <c r="F107" s="7" t="s">
        <v>16</v>
      </c>
      <c r="G107" s="8" t="s">
        <v>16</v>
      </c>
      <c r="H107" s="9">
        <f>IF(ISNUMBER(Tableau2[[#This Row],[Débit euros]]), -Tableau2[[#This Row],[Débit euros]],Tableau2[Crédit euros])</f>
        <v>-23</v>
      </c>
      <c r="I107" s="10">
        <f>YEAR(Tableau2[[#This Row],[Date]])</f>
        <v>2023</v>
      </c>
      <c r="J107" s="10">
        <f>MONTH(Tableau2[[#This Row],[Date]])</f>
        <v>5</v>
      </c>
      <c r="K107" s="10" t="str">
        <f>PROPER(TEXT(Tableau2[[#This Row],[Date]],"mmm"))</f>
        <v>Mai</v>
      </c>
    </row>
    <row r="108" spans="1:11">
      <c r="A108" s="2">
        <v>45107</v>
      </c>
      <c r="B108" s="3"/>
      <c r="C108" s="4">
        <v>2</v>
      </c>
      <c r="D108" s="5"/>
      <c r="E108" s="6" t="s">
        <v>13</v>
      </c>
      <c r="F108" s="7" t="s">
        <v>16</v>
      </c>
      <c r="G108" s="8" t="s">
        <v>16</v>
      </c>
      <c r="H108" s="9">
        <f>IF(ISNUMBER(Tableau2[[#This Row],[Débit euros]]), -Tableau2[[#This Row],[Débit euros]],Tableau2[Crédit euros])</f>
        <v>-2</v>
      </c>
      <c r="I108" s="10">
        <f>YEAR(Tableau2[[#This Row],[Date]])</f>
        <v>2023</v>
      </c>
      <c r="J108" s="10">
        <f>MONTH(Tableau2[[#This Row],[Date]])</f>
        <v>6</v>
      </c>
      <c r="K108" s="10" t="str">
        <f>PROPER(TEXT(Tableau2[[#This Row],[Date]],"mmm"))</f>
        <v>Juin</v>
      </c>
    </row>
    <row r="109" spans="1:11">
      <c r="A109" s="2">
        <v>45138</v>
      </c>
      <c r="B109" s="3"/>
      <c r="C109" s="4">
        <v>12</v>
      </c>
      <c r="D109" s="5"/>
      <c r="E109" s="6" t="s">
        <v>13</v>
      </c>
      <c r="F109" s="7" t="s">
        <v>16</v>
      </c>
      <c r="G109" s="8" t="s">
        <v>16</v>
      </c>
      <c r="H109" s="9">
        <f>IF(ISNUMBER(Tableau2[[#This Row],[Débit euros]]), -Tableau2[[#This Row],[Débit euros]],Tableau2[Crédit euros])</f>
        <v>-12</v>
      </c>
      <c r="I109" s="10">
        <f>YEAR(Tableau2[[#This Row],[Date]])</f>
        <v>2023</v>
      </c>
      <c r="J109" s="10">
        <f>MONTH(Tableau2[[#This Row],[Date]])</f>
        <v>7</v>
      </c>
      <c r="K109" s="10" t="str">
        <f>PROPER(TEXT(Tableau2[[#This Row],[Date]],"mmm"))</f>
        <v>Juil</v>
      </c>
    </row>
    <row r="110" spans="1:11">
      <c r="A110" s="2">
        <v>45169</v>
      </c>
      <c r="B110" s="3"/>
      <c r="C110" s="4">
        <v>45</v>
      </c>
      <c r="D110" s="5"/>
      <c r="E110" s="6" t="s">
        <v>13</v>
      </c>
      <c r="F110" s="7" t="s">
        <v>16</v>
      </c>
      <c r="G110" s="8" t="s">
        <v>16</v>
      </c>
      <c r="H110" s="9">
        <f>IF(ISNUMBER(Tableau2[[#This Row],[Débit euros]]), -Tableau2[[#This Row],[Débit euros]],Tableau2[Crédit euros])</f>
        <v>-45</v>
      </c>
      <c r="I110" s="10">
        <f>YEAR(Tableau2[[#This Row],[Date]])</f>
        <v>2023</v>
      </c>
      <c r="J110" s="10">
        <f>MONTH(Tableau2[[#This Row],[Date]])</f>
        <v>8</v>
      </c>
      <c r="K110" s="10" t="str">
        <f>PROPER(TEXT(Tableau2[[#This Row],[Date]],"mmm"))</f>
        <v>Août</v>
      </c>
    </row>
    <row r="111" spans="1:11">
      <c r="A111" s="2">
        <v>45199</v>
      </c>
      <c r="B111" s="3"/>
      <c r="C111" s="4">
        <v>2</v>
      </c>
      <c r="D111" s="5"/>
      <c r="E111" s="6" t="s">
        <v>13</v>
      </c>
      <c r="F111" s="7" t="s">
        <v>16</v>
      </c>
      <c r="G111" s="8" t="s">
        <v>16</v>
      </c>
      <c r="H111" s="9">
        <f>IF(ISNUMBER(Tableau2[[#This Row],[Débit euros]]), -Tableau2[[#This Row],[Débit euros]],Tableau2[Crédit euros])</f>
        <v>-2</v>
      </c>
      <c r="I111" s="10">
        <f>YEAR(Tableau2[[#This Row],[Date]])</f>
        <v>2023</v>
      </c>
      <c r="J111" s="10">
        <f>MONTH(Tableau2[[#This Row],[Date]])</f>
        <v>9</v>
      </c>
      <c r="K111" s="10" t="str">
        <f>PROPER(TEXT(Tableau2[[#This Row],[Date]],"mmm"))</f>
        <v>Sept</v>
      </c>
    </row>
    <row r="112" spans="1:11">
      <c r="A112" s="2">
        <v>45230</v>
      </c>
      <c r="B112" s="3"/>
      <c r="C112" s="4">
        <v>12</v>
      </c>
      <c r="D112" s="5"/>
      <c r="E112" s="6" t="s">
        <v>13</v>
      </c>
      <c r="F112" s="7" t="s">
        <v>16</v>
      </c>
      <c r="G112" s="8" t="s">
        <v>16</v>
      </c>
      <c r="H112" s="9">
        <f>IF(ISNUMBER(Tableau2[[#This Row],[Débit euros]]), -Tableau2[[#This Row],[Débit euros]],Tableau2[Crédit euros])</f>
        <v>-12</v>
      </c>
      <c r="I112" s="10">
        <f>YEAR(Tableau2[[#This Row],[Date]])</f>
        <v>2023</v>
      </c>
      <c r="J112" s="10">
        <f>MONTH(Tableau2[[#This Row],[Date]])</f>
        <v>10</v>
      </c>
      <c r="K112" s="10" t="str">
        <f>PROPER(TEXT(Tableau2[[#This Row],[Date]],"mmm"))</f>
        <v>Oct</v>
      </c>
    </row>
    <row r="113" spans="1:11">
      <c r="A113" s="2">
        <v>45260</v>
      </c>
      <c r="B113" s="3"/>
      <c r="C113" s="4">
        <v>45</v>
      </c>
      <c r="D113" s="5"/>
      <c r="E113" s="6" t="s">
        <v>13</v>
      </c>
      <c r="F113" s="7" t="s">
        <v>16</v>
      </c>
      <c r="G113" s="8" t="s">
        <v>16</v>
      </c>
      <c r="H113" s="9">
        <f>IF(ISNUMBER(Tableau2[[#This Row],[Débit euros]]), -Tableau2[[#This Row],[Débit euros]],Tableau2[Crédit euros])</f>
        <v>-45</v>
      </c>
      <c r="I113" s="10">
        <f>YEAR(Tableau2[[#This Row],[Date]])</f>
        <v>2023</v>
      </c>
      <c r="J113" s="10">
        <f>MONTH(Tableau2[[#This Row],[Date]])</f>
        <v>11</v>
      </c>
      <c r="K113" s="10" t="str">
        <f>PROPER(TEXT(Tableau2[[#This Row],[Date]],"mmm"))</f>
        <v>Nov</v>
      </c>
    </row>
    <row r="114" spans="1:11">
      <c r="A114" s="2">
        <v>45291</v>
      </c>
      <c r="B114" s="3"/>
      <c r="C114" s="4">
        <v>32</v>
      </c>
      <c r="D114" s="5"/>
      <c r="E114" s="6" t="s">
        <v>13</v>
      </c>
      <c r="F114" s="7" t="s">
        <v>16</v>
      </c>
      <c r="G114" s="8" t="s">
        <v>16</v>
      </c>
      <c r="H114" s="9">
        <f>IF(ISNUMBER(Tableau2[[#This Row],[Débit euros]]), -Tableau2[[#This Row],[Débit euros]],Tableau2[Crédit euros])</f>
        <v>-32</v>
      </c>
      <c r="I114" s="10">
        <f>YEAR(Tableau2[[#This Row],[Date]])</f>
        <v>2023</v>
      </c>
      <c r="J114" s="10">
        <f>MONTH(Tableau2[[#This Row],[Date]])</f>
        <v>12</v>
      </c>
      <c r="K114" s="10" t="str">
        <f>PROPER(TEXT(Tableau2[[#This Row],[Date]],"mmm"))</f>
        <v>Déc</v>
      </c>
    </row>
    <row r="115" spans="1:11">
      <c r="A115" s="2">
        <v>44957</v>
      </c>
      <c r="B115" s="3"/>
      <c r="C115" s="4">
        <v>32</v>
      </c>
      <c r="D115" s="5"/>
      <c r="E115" s="6" t="s">
        <v>13</v>
      </c>
      <c r="F115" s="7" t="s">
        <v>17</v>
      </c>
      <c r="G115" s="8" t="s">
        <v>17</v>
      </c>
      <c r="H115" s="9">
        <f>IF(ISNUMBER(Tableau2[[#This Row],[Débit euros]]), -Tableau2[[#This Row],[Débit euros]],Tableau2[Crédit euros])</f>
        <v>-32</v>
      </c>
      <c r="I115" s="10">
        <f>YEAR(Tableau2[[#This Row],[Date]])</f>
        <v>2023</v>
      </c>
      <c r="J115" s="10">
        <f>MONTH(Tableau2[[#This Row],[Date]])</f>
        <v>1</v>
      </c>
      <c r="K115" s="10" t="str">
        <f>PROPER(TEXT(Tableau2[[#This Row],[Date]],"mmm"))</f>
        <v>Janv</v>
      </c>
    </row>
    <row r="116" spans="1:11">
      <c r="A116" s="2">
        <v>44985</v>
      </c>
      <c r="B116" s="3"/>
      <c r="C116" s="4">
        <v>23</v>
      </c>
      <c r="D116" s="5"/>
      <c r="E116" s="6" t="s">
        <v>13</v>
      </c>
      <c r="F116" s="7" t="s">
        <v>17</v>
      </c>
      <c r="G116" s="8" t="s">
        <v>17</v>
      </c>
      <c r="H116" s="9">
        <f>IF(ISNUMBER(Tableau2[[#This Row],[Débit euros]]), -Tableau2[[#This Row],[Débit euros]],Tableau2[Crédit euros])</f>
        <v>-23</v>
      </c>
      <c r="I116" s="10">
        <f>YEAR(Tableau2[[#This Row],[Date]])</f>
        <v>2023</v>
      </c>
      <c r="J116" s="10">
        <f>MONTH(Tableau2[[#This Row],[Date]])</f>
        <v>2</v>
      </c>
      <c r="K116" s="10" t="str">
        <f>PROPER(TEXT(Tableau2[[#This Row],[Date]],"mmm"))</f>
        <v>Févr</v>
      </c>
    </row>
    <row r="117" spans="1:11">
      <c r="A117" s="2">
        <v>45016</v>
      </c>
      <c r="B117" s="3"/>
      <c r="C117" s="4">
        <v>33</v>
      </c>
      <c r="D117" s="5"/>
      <c r="E117" s="6" t="s">
        <v>13</v>
      </c>
      <c r="F117" s="7" t="s">
        <v>17</v>
      </c>
      <c r="G117" s="8" t="s">
        <v>17</v>
      </c>
      <c r="H117" s="9">
        <f>IF(ISNUMBER(Tableau2[[#This Row],[Débit euros]]), -Tableau2[[#This Row],[Débit euros]],Tableau2[Crédit euros])</f>
        <v>-33</v>
      </c>
      <c r="I117" s="10">
        <f>YEAR(Tableau2[[#This Row],[Date]])</f>
        <v>2023</v>
      </c>
      <c r="J117" s="10">
        <f>MONTH(Tableau2[[#This Row],[Date]])</f>
        <v>3</v>
      </c>
      <c r="K117" s="10" t="str">
        <f>PROPER(TEXT(Tableau2[[#This Row],[Date]],"mmm"))</f>
        <v>Mars</v>
      </c>
    </row>
    <row r="118" spans="1:11">
      <c r="A118" s="2">
        <v>45046</v>
      </c>
      <c r="B118" s="3"/>
      <c r="C118" s="4">
        <v>65</v>
      </c>
      <c r="D118" s="5"/>
      <c r="E118" s="6" t="s">
        <v>13</v>
      </c>
      <c r="F118" s="7" t="s">
        <v>17</v>
      </c>
      <c r="G118" s="8" t="s">
        <v>17</v>
      </c>
      <c r="H118" s="9">
        <f>IF(ISNUMBER(Tableau2[[#This Row],[Débit euros]]), -Tableau2[[#This Row],[Débit euros]],Tableau2[Crédit euros])</f>
        <v>-65</v>
      </c>
      <c r="I118" s="10">
        <f>YEAR(Tableau2[[#This Row],[Date]])</f>
        <v>2023</v>
      </c>
      <c r="J118" s="10">
        <f>MONTH(Tableau2[[#This Row],[Date]])</f>
        <v>4</v>
      </c>
      <c r="K118" s="10" t="str">
        <f>PROPER(TEXT(Tableau2[[#This Row],[Date]],"mmm"))</f>
        <v>Avr</v>
      </c>
    </row>
    <row r="119" spans="1:11">
      <c r="A119" s="2">
        <v>45077</v>
      </c>
      <c r="B119" s="3"/>
      <c r="C119" s="4">
        <v>12</v>
      </c>
      <c r="D119" s="5"/>
      <c r="E119" s="6" t="s">
        <v>13</v>
      </c>
      <c r="F119" s="7" t="s">
        <v>17</v>
      </c>
      <c r="G119" s="8" t="s">
        <v>17</v>
      </c>
      <c r="H119" s="9">
        <f>IF(ISNUMBER(Tableau2[[#This Row],[Débit euros]]), -Tableau2[[#This Row],[Débit euros]],Tableau2[Crédit euros])</f>
        <v>-12</v>
      </c>
      <c r="I119" s="10">
        <f>YEAR(Tableau2[[#This Row],[Date]])</f>
        <v>2023</v>
      </c>
      <c r="J119" s="10">
        <f>MONTH(Tableau2[[#This Row],[Date]])</f>
        <v>5</v>
      </c>
      <c r="K119" s="10" t="str">
        <f>PROPER(TEXT(Tableau2[[#This Row],[Date]],"mmm"))</f>
        <v>Mai</v>
      </c>
    </row>
    <row r="120" spans="1:11">
      <c r="A120" s="2">
        <v>45107</v>
      </c>
      <c r="B120" s="3"/>
      <c r="C120" s="4">
        <v>32</v>
      </c>
      <c r="D120" s="5"/>
      <c r="E120" s="6" t="s">
        <v>13</v>
      </c>
      <c r="F120" s="7" t="s">
        <v>17</v>
      </c>
      <c r="G120" s="8" t="s">
        <v>17</v>
      </c>
      <c r="H120" s="9">
        <f>IF(ISNUMBER(Tableau2[[#This Row],[Débit euros]]), -Tableau2[[#This Row],[Débit euros]],Tableau2[Crédit euros])</f>
        <v>-32</v>
      </c>
      <c r="I120" s="10">
        <f>YEAR(Tableau2[[#This Row],[Date]])</f>
        <v>2023</v>
      </c>
      <c r="J120" s="10">
        <f>MONTH(Tableau2[[#This Row],[Date]])</f>
        <v>6</v>
      </c>
      <c r="K120" s="10" t="str">
        <f>PROPER(TEXT(Tableau2[[#This Row],[Date]],"mmm"))</f>
        <v>Juin</v>
      </c>
    </row>
    <row r="121" spans="1:11">
      <c r="A121" s="2">
        <v>45138</v>
      </c>
      <c r="B121" s="3"/>
      <c r="C121" s="4">
        <v>23</v>
      </c>
      <c r="D121" s="5"/>
      <c r="E121" s="6" t="s">
        <v>13</v>
      </c>
      <c r="F121" s="7" t="s">
        <v>17</v>
      </c>
      <c r="G121" s="8" t="s">
        <v>17</v>
      </c>
      <c r="H121" s="9">
        <f>IF(ISNUMBER(Tableau2[[#This Row],[Débit euros]]), -Tableau2[[#This Row],[Débit euros]],Tableau2[Crédit euros])</f>
        <v>-23</v>
      </c>
      <c r="I121" s="10">
        <f>YEAR(Tableau2[[#This Row],[Date]])</f>
        <v>2023</v>
      </c>
      <c r="J121" s="10">
        <f>MONTH(Tableau2[[#This Row],[Date]])</f>
        <v>7</v>
      </c>
      <c r="K121" s="10" t="str">
        <f>PROPER(TEXT(Tableau2[[#This Row],[Date]],"mmm"))</f>
        <v>Juil</v>
      </c>
    </row>
    <row r="122" spans="1:11">
      <c r="A122" s="2">
        <v>45169</v>
      </c>
      <c r="B122" s="3"/>
      <c r="C122" s="4">
        <v>33</v>
      </c>
      <c r="D122" s="5"/>
      <c r="E122" s="6" t="s">
        <v>13</v>
      </c>
      <c r="F122" s="7" t="s">
        <v>17</v>
      </c>
      <c r="G122" s="8" t="s">
        <v>17</v>
      </c>
      <c r="H122" s="9">
        <f>IF(ISNUMBER(Tableau2[[#This Row],[Débit euros]]), -Tableau2[[#This Row],[Débit euros]],Tableau2[Crédit euros])</f>
        <v>-33</v>
      </c>
      <c r="I122" s="10">
        <f>YEAR(Tableau2[[#This Row],[Date]])</f>
        <v>2023</v>
      </c>
      <c r="J122" s="10">
        <f>MONTH(Tableau2[[#This Row],[Date]])</f>
        <v>8</v>
      </c>
      <c r="K122" s="10" t="str">
        <f>PROPER(TEXT(Tableau2[[#This Row],[Date]],"mmm"))</f>
        <v>Août</v>
      </c>
    </row>
    <row r="123" spans="1:11">
      <c r="A123" s="2">
        <v>45199</v>
      </c>
      <c r="B123" s="3"/>
      <c r="C123" s="4">
        <v>32</v>
      </c>
      <c r="D123" s="5"/>
      <c r="E123" s="6" t="s">
        <v>13</v>
      </c>
      <c r="F123" s="7" t="s">
        <v>17</v>
      </c>
      <c r="G123" s="8" t="s">
        <v>17</v>
      </c>
      <c r="H123" s="9">
        <f>IF(ISNUMBER(Tableau2[[#This Row],[Débit euros]]), -Tableau2[[#This Row],[Débit euros]],Tableau2[Crédit euros])</f>
        <v>-32</v>
      </c>
      <c r="I123" s="10">
        <f>YEAR(Tableau2[[#This Row],[Date]])</f>
        <v>2023</v>
      </c>
      <c r="J123" s="10">
        <f>MONTH(Tableau2[[#This Row],[Date]])</f>
        <v>9</v>
      </c>
      <c r="K123" s="10" t="str">
        <f>PROPER(TEXT(Tableau2[[#This Row],[Date]],"mmm"))</f>
        <v>Sept</v>
      </c>
    </row>
    <row r="124" spans="1:11">
      <c r="A124" s="2">
        <v>45230</v>
      </c>
      <c r="B124" s="3"/>
      <c r="C124" s="4">
        <v>23</v>
      </c>
      <c r="D124" s="5"/>
      <c r="E124" s="6" t="s">
        <v>13</v>
      </c>
      <c r="F124" s="7" t="s">
        <v>17</v>
      </c>
      <c r="G124" s="8" t="s">
        <v>17</v>
      </c>
      <c r="H124" s="9">
        <f>IF(ISNUMBER(Tableau2[[#This Row],[Débit euros]]), -Tableau2[[#This Row],[Débit euros]],Tableau2[Crédit euros])</f>
        <v>-23</v>
      </c>
      <c r="I124" s="10">
        <f>YEAR(Tableau2[[#This Row],[Date]])</f>
        <v>2023</v>
      </c>
      <c r="J124" s="10">
        <f>MONTH(Tableau2[[#This Row],[Date]])</f>
        <v>10</v>
      </c>
      <c r="K124" s="10" t="str">
        <f>PROPER(TEXT(Tableau2[[#This Row],[Date]],"mmm"))</f>
        <v>Oct</v>
      </c>
    </row>
    <row r="125" spans="1:11">
      <c r="A125" s="2">
        <v>45260</v>
      </c>
      <c r="B125" s="3"/>
      <c r="C125" s="4">
        <v>33</v>
      </c>
      <c r="D125" s="5"/>
      <c r="E125" s="6" t="s">
        <v>13</v>
      </c>
      <c r="F125" s="7" t="s">
        <v>17</v>
      </c>
      <c r="G125" s="8" t="s">
        <v>17</v>
      </c>
      <c r="H125" s="9">
        <f>IF(ISNUMBER(Tableau2[[#This Row],[Débit euros]]), -Tableau2[[#This Row],[Débit euros]],Tableau2[Crédit euros])</f>
        <v>-33</v>
      </c>
      <c r="I125" s="10">
        <f>YEAR(Tableau2[[#This Row],[Date]])</f>
        <v>2023</v>
      </c>
      <c r="J125" s="10">
        <f>MONTH(Tableau2[[#This Row],[Date]])</f>
        <v>11</v>
      </c>
      <c r="K125" s="10" t="str">
        <f>PROPER(TEXT(Tableau2[[#This Row],[Date]],"mmm"))</f>
        <v>Nov</v>
      </c>
    </row>
    <row r="126" spans="1:11">
      <c r="A126" s="2">
        <v>45291</v>
      </c>
      <c r="B126" s="3"/>
      <c r="C126" s="4">
        <v>65</v>
      </c>
      <c r="D126" s="5"/>
      <c r="E126" s="6" t="s">
        <v>13</v>
      </c>
      <c r="F126" s="7" t="s">
        <v>17</v>
      </c>
      <c r="G126" s="8" t="s">
        <v>17</v>
      </c>
      <c r="H126" s="9">
        <f>IF(ISNUMBER(Tableau2[[#This Row],[Débit euros]]), -Tableau2[[#This Row],[Débit euros]],Tableau2[Crédit euros])</f>
        <v>-65</v>
      </c>
      <c r="I126" s="10">
        <f>YEAR(Tableau2[[#This Row],[Date]])</f>
        <v>2023</v>
      </c>
      <c r="J126" s="10">
        <f>MONTH(Tableau2[[#This Row],[Date]])</f>
        <v>12</v>
      </c>
      <c r="K126" s="10" t="str">
        <f>PROPER(TEXT(Tableau2[[#This Row],[Date]],"mmm"))</f>
        <v>Déc</v>
      </c>
    </row>
    <row r="127" spans="1:11">
      <c r="A127" s="2">
        <v>44957</v>
      </c>
      <c r="B127" s="3"/>
      <c r="C127" s="4">
        <v>1</v>
      </c>
      <c r="D127" s="5"/>
      <c r="E127" s="6" t="s">
        <v>13</v>
      </c>
      <c r="F127" s="7" t="s">
        <v>18</v>
      </c>
      <c r="G127" s="8" t="s">
        <v>18</v>
      </c>
      <c r="H127" s="9">
        <f>IF(ISNUMBER(Tableau2[[#This Row],[Débit euros]]), -Tableau2[[#This Row],[Débit euros]],Tableau2[Crédit euros])</f>
        <v>-1</v>
      </c>
      <c r="I127" s="10">
        <f>YEAR(Tableau2[[#This Row],[Date]])</f>
        <v>2023</v>
      </c>
      <c r="J127" s="10">
        <f>MONTH(Tableau2[[#This Row],[Date]])</f>
        <v>1</v>
      </c>
      <c r="K127" s="10" t="str">
        <f>PROPER(TEXT(Tableau2[[#This Row],[Date]],"mmm"))</f>
        <v>Janv</v>
      </c>
    </row>
    <row r="128" spans="1:11">
      <c r="A128" s="2">
        <v>44985</v>
      </c>
      <c r="B128" s="3"/>
      <c r="C128" s="4">
        <v>45</v>
      </c>
      <c r="D128" s="5"/>
      <c r="E128" s="6" t="s">
        <v>13</v>
      </c>
      <c r="F128" s="7" t="s">
        <v>18</v>
      </c>
      <c r="G128" s="8" t="s">
        <v>18</v>
      </c>
      <c r="H128" s="9">
        <f>IF(ISNUMBER(Tableau2[[#This Row],[Débit euros]]), -Tableau2[[#This Row],[Débit euros]],Tableau2[Crédit euros])</f>
        <v>-45</v>
      </c>
      <c r="I128" s="10">
        <f>YEAR(Tableau2[[#This Row],[Date]])</f>
        <v>2023</v>
      </c>
      <c r="J128" s="10">
        <f>MONTH(Tableau2[[#This Row],[Date]])</f>
        <v>2</v>
      </c>
      <c r="K128" s="10" t="str">
        <f>PROPER(TEXT(Tableau2[[#This Row],[Date]],"mmm"))</f>
        <v>Févr</v>
      </c>
    </row>
    <row r="129" spans="1:11">
      <c r="A129" s="2">
        <v>45016</v>
      </c>
      <c r="B129" s="3"/>
      <c r="C129" s="4">
        <v>2</v>
      </c>
      <c r="D129" s="5"/>
      <c r="E129" s="6" t="s">
        <v>13</v>
      </c>
      <c r="F129" s="7" t="s">
        <v>18</v>
      </c>
      <c r="G129" s="8" t="s">
        <v>18</v>
      </c>
      <c r="H129" s="9">
        <f>IF(ISNUMBER(Tableau2[[#This Row],[Débit euros]]), -Tableau2[[#This Row],[Débit euros]],Tableau2[Crédit euros])</f>
        <v>-2</v>
      </c>
      <c r="I129" s="10">
        <f>YEAR(Tableau2[[#This Row],[Date]])</f>
        <v>2023</v>
      </c>
      <c r="J129" s="10">
        <f>MONTH(Tableau2[[#This Row],[Date]])</f>
        <v>3</v>
      </c>
      <c r="K129" s="10" t="str">
        <f>PROPER(TEXT(Tableau2[[#This Row],[Date]],"mmm"))</f>
        <v>Mars</v>
      </c>
    </row>
    <row r="130" spans="1:11">
      <c r="A130" s="2">
        <v>45046</v>
      </c>
      <c r="B130" s="3"/>
      <c r="C130" s="4">
        <v>12</v>
      </c>
      <c r="D130" s="5"/>
      <c r="E130" s="6" t="s">
        <v>13</v>
      </c>
      <c r="F130" s="7" t="s">
        <v>18</v>
      </c>
      <c r="G130" s="8" t="s">
        <v>18</v>
      </c>
      <c r="H130" s="9">
        <f>IF(ISNUMBER(Tableau2[[#This Row],[Débit euros]]), -Tableau2[[#This Row],[Débit euros]],Tableau2[Crédit euros])</f>
        <v>-12</v>
      </c>
      <c r="I130" s="10">
        <f>YEAR(Tableau2[[#This Row],[Date]])</f>
        <v>2023</v>
      </c>
      <c r="J130" s="10">
        <f>MONTH(Tableau2[[#This Row],[Date]])</f>
        <v>4</v>
      </c>
      <c r="K130" s="10" t="str">
        <f>PROPER(TEXT(Tableau2[[#This Row],[Date]],"mmm"))</f>
        <v>Avr</v>
      </c>
    </row>
    <row r="131" spans="1:11">
      <c r="A131" s="2">
        <v>45077</v>
      </c>
      <c r="B131" s="3"/>
      <c r="C131" s="4">
        <v>45</v>
      </c>
      <c r="D131" s="5"/>
      <c r="E131" s="6" t="s">
        <v>13</v>
      </c>
      <c r="F131" s="7" t="s">
        <v>18</v>
      </c>
      <c r="G131" s="8" t="s">
        <v>18</v>
      </c>
      <c r="H131" s="9">
        <f>IF(ISNUMBER(Tableau2[[#This Row],[Débit euros]]), -Tableau2[[#This Row],[Débit euros]],Tableau2[Crédit euros])</f>
        <v>-45</v>
      </c>
      <c r="I131" s="10">
        <f>YEAR(Tableau2[[#This Row],[Date]])</f>
        <v>2023</v>
      </c>
      <c r="J131" s="10">
        <f>MONTH(Tableau2[[#This Row],[Date]])</f>
        <v>5</v>
      </c>
      <c r="K131" s="10" t="str">
        <f>PROPER(TEXT(Tableau2[[#This Row],[Date]],"mmm"))</f>
        <v>Mai</v>
      </c>
    </row>
    <row r="132" spans="1:11">
      <c r="A132" s="2">
        <v>45107</v>
      </c>
      <c r="B132" s="3"/>
      <c r="C132" s="4">
        <v>1</v>
      </c>
      <c r="D132" s="5"/>
      <c r="E132" s="6" t="s">
        <v>13</v>
      </c>
      <c r="F132" s="7" t="s">
        <v>18</v>
      </c>
      <c r="G132" s="8" t="s">
        <v>18</v>
      </c>
      <c r="H132" s="9">
        <f>IF(ISNUMBER(Tableau2[[#This Row],[Débit euros]]), -Tableau2[[#This Row],[Débit euros]],Tableau2[Crédit euros])</f>
        <v>-1</v>
      </c>
      <c r="I132" s="10">
        <f>YEAR(Tableau2[[#This Row],[Date]])</f>
        <v>2023</v>
      </c>
      <c r="J132" s="10">
        <f>MONTH(Tableau2[[#This Row],[Date]])</f>
        <v>6</v>
      </c>
      <c r="K132" s="10" t="str">
        <f>PROPER(TEXT(Tableau2[[#This Row],[Date]],"mmm"))</f>
        <v>Juin</v>
      </c>
    </row>
    <row r="133" spans="1:11">
      <c r="A133" s="2">
        <v>45138</v>
      </c>
      <c r="B133" s="3"/>
      <c r="C133" s="4">
        <v>45</v>
      </c>
      <c r="D133" s="5"/>
      <c r="E133" s="6" t="s">
        <v>13</v>
      </c>
      <c r="F133" s="7" t="s">
        <v>18</v>
      </c>
      <c r="G133" s="8" t="s">
        <v>18</v>
      </c>
      <c r="H133" s="9">
        <f>IF(ISNUMBER(Tableau2[[#This Row],[Débit euros]]), -Tableau2[[#This Row],[Débit euros]],Tableau2[Crédit euros])</f>
        <v>-45</v>
      </c>
      <c r="I133" s="10">
        <f>YEAR(Tableau2[[#This Row],[Date]])</f>
        <v>2023</v>
      </c>
      <c r="J133" s="10">
        <f>MONTH(Tableau2[[#This Row],[Date]])</f>
        <v>7</v>
      </c>
      <c r="K133" s="10" t="str">
        <f>PROPER(TEXT(Tableau2[[#This Row],[Date]],"mmm"))</f>
        <v>Juil</v>
      </c>
    </row>
    <row r="134" spans="1:11">
      <c r="A134" s="2">
        <v>45169</v>
      </c>
      <c r="B134" s="3"/>
      <c r="C134" s="4">
        <v>2</v>
      </c>
      <c r="D134" s="5"/>
      <c r="E134" s="6" t="s">
        <v>13</v>
      </c>
      <c r="F134" s="7" t="s">
        <v>18</v>
      </c>
      <c r="G134" s="8" t="s">
        <v>18</v>
      </c>
      <c r="H134" s="9">
        <f>IF(ISNUMBER(Tableau2[[#This Row],[Débit euros]]), -Tableau2[[#This Row],[Débit euros]],Tableau2[Crédit euros])</f>
        <v>-2</v>
      </c>
      <c r="I134" s="10">
        <f>YEAR(Tableau2[[#This Row],[Date]])</f>
        <v>2023</v>
      </c>
      <c r="J134" s="10">
        <f>MONTH(Tableau2[[#This Row],[Date]])</f>
        <v>8</v>
      </c>
      <c r="K134" s="10" t="str">
        <f>PROPER(TEXT(Tableau2[[#This Row],[Date]],"mmm"))</f>
        <v>Août</v>
      </c>
    </row>
    <row r="135" spans="1:11">
      <c r="A135" s="2">
        <v>45199</v>
      </c>
      <c r="B135" s="3"/>
      <c r="C135" s="4">
        <v>1</v>
      </c>
      <c r="D135" s="5"/>
      <c r="E135" s="6" t="s">
        <v>13</v>
      </c>
      <c r="F135" s="7" t="s">
        <v>18</v>
      </c>
      <c r="G135" s="8" t="s">
        <v>18</v>
      </c>
      <c r="H135" s="9">
        <f>IF(ISNUMBER(Tableau2[[#This Row],[Débit euros]]), -Tableau2[[#This Row],[Débit euros]],Tableau2[Crédit euros])</f>
        <v>-1</v>
      </c>
      <c r="I135" s="10">
        <f>YEAR(Tableau2[[#This Row],[Date]])</f>
        <v>2023</v>
      </c>
      <c r="J135" s="10">
        <f>MONTH(Tableau2[[#This Row],[Date]])</f>
        <v>9</v>
      </c>
      <c r="K135" s="10" t="str">
        <f>PROPER(TEXT(Tableau2[[#This Row],[Date]],"mmm"))</f>
        <v>Sept</v>
      </c>
    </row>
    <row r="136" spans="1:11">
      <c r="A136" s="2">
        <v>45230</v>
      </c>
      <c r="B136" s="3"/>
      <c r="C136" s="4">
        <v>45</v>
      </c>
      <c r="D136" s="5"/>
      <c r="E136" s="6" t="s">
        <v>13</v>
      </c>
      <c r="F136" s="7" t="s">
        <v>18</v>
      </c>
      <c r="G136" s="8" t="s">
        <v>18</v>
      </c>
      <c r="H136" s="9">
        <f>IF(ISNUMBER(Tableau2[[#This Row],[Débit euros]]), -Tableau2[[#This Row],[Débit euros]],Tableau2[Crédit euros])</f>
        <v>-45</v>
      </c>
      <c r="I136" s="10">
        <f>YEAR(Tableau2[[#This Row],[Date]])</f>
        <v>2023</v>
      </c>
      <c r="J136" s="10">
        <f>MONTH(Tableau2[[#This Row],[Date]])</f>
        <v>10</v>
      </c>
      <c r="K136" s="10" t="str">
        <f>PROPER(TEXT(Tableau2[[#This Row],[Date]],"mmm"))</f>
        <v>Oct</v>
      </c>
    </row>
    <row r="137" spans="1:11">
      <c r="A137" s="2">
        <v>45260</v>
      </c>
      <c r="B137" s="3"/>
      <c r="C137" s="4">
        <v>2</v>
      </c>
      <c r="D137" s="5"/>
      <c r="E137" s="6" t="s">
        <v>13</v>
      </c>
      <c r="F137" s="7" t="s">
        <v>18</v>
      </c>
      <c r="G137" s="8" t="s">
        <v>18</v>
      </c>
      <c r="H137" s="9">
        <f>IF(ISNUMBER(Tableau2[[#This Row],[Débit euros]]), -Tableau2[[#This Row],[Débit euros]],Tableau2[Crédit euros])</f>
        <v>-2</v>
      </c>
      <c r="I137" s="10">
        <f>YEAR(Tableau2[[#This Row],[Date]])</f>
        <v>2023</v>
      </c>
      <c r="J137" s="10">
        <f>MONTH(Tableau2[[#This Row],[Date]])</f>
        <v>11</v>
      </c>
      <c r="K137" s="10" t="str">
        <f>PROPER(TEXT(Tableau2[[#This Row],[Date]],"mmm"))</f>
        <v>Nov</v>
      </c>
    </row>
    <row r="138" spans="1:11">
      <c r="A138" s="2">
        <v>45291</v>
      </c>
      <c r="B138" s="3"/>
      <c r="C138" s="4">
        <v>12</v>
      </c>
      <c r="D138" s="5"/>
      <c r="E138" s="6" t="s">
        <v>13</v>
      </c>
      <c r="F138" s="7" t="s">
        <v>18</v>
      </c>
      <c r="G138" s="8" t="s">
        <v>18</v>
      </c>
      <c r="H138" s="9">
        <f>IF(ISNUMBER(Tableau2[[#This Row],[Débit euros]]), -Tableau2[[#This Row],[Débit euros]],Tableau2[Crédit euros])</f>
        <v>-12</v>
      </c>
      <c r="I138" s="10">
        <f>YEAR(Tableau2[[#This Row],[Date]])</f>
        <v>2023</v>
      </c>
      <c r="J138" s="10">
        <f>MONTH(Tableau2[[#This Row],[Date]])</f>
        <v>12</v>
      </c>
      <c r="K138" s="10" t="str">
        <f>PROPER(TEXT(Tableau2[[#This Row],[Date]],"mmm"))</f>
        <v>Déc</v>
      </c>
    </row>
    <row r="139" spans="1:11">
      <c r="A139" s="2">
        <v>44957</v>
      </c>
      <c r="B139" s="3"/>
      <c r="C139" s="4">
        <v>12</v>
      </c>
      <c r="D139" s="5"/>
      <c r="E139" s="6" t="s">
        <v>13</v>
      </c>
      <c r="F139" s="7" t="s">
        <v>58</v>
      </c>
      <c r="G139" s="8" t="s">
        <v>58</v>
      </c>
      <c r="H139" s="9">
        <f>IF(ISNUMBER(Tableau2[[#This Row],[Débit euros]]), -Tableau2[[#This Row],[Débit euros]],Tableau2[Crédit euros])</f>
        <v>-12</v>
      </c>
      <c r="I139" s="10">
        <f>YEAR(Tableau2[[#This Row],[Date]])</f>
        <v>2023</v>
      </c>
      <c r="J139" s="10">
        <f>MONTH(Tableau2[[#This Row],[Date]])</f>
        <v>1</v>
      </c>
      <c r="K139" s="10" t="str">
        <f>PROPER(TEXT(Tableau2[[#This Row],[Date]],"mmm"))</f>
        <v>Janv</v>
      </c>
    </row>
    <row r="140" spans="1:11">
      <c r="A140" s="2">
        <v>44985</v>
      </c>
      <c r="B140" s="3"/>
      <c r="C140" s="4">
        <v>4</v>
      </c>
      <c r="D140" s="5"/>
      <c r="E140" s="6" t="s">
        <v>13</v>
      </c>
      <c r="F140" s="7" t="s">
        <v>58</v>
      </c>
      <c r="G140" s="8" t="s">
        <v>58</v>
      </c>
      <c r="H140" s="9">
        <f>IF(ISNUMBER(Tableau2[[#This Row],[Débit euros]]), -Tableau2[[#This Row],[Débit euros]],Tableau2[Crédit euros])</f>
        <v>-4</v>
      </c>
      <c r="I140" s="10">
        <f>YEAR(Tableau2[[#This Row],[Date]])</f>
        <v>2023</v>
      </c>
      <c r="J140" s="10">
        <f>MONTH(Tableau2[[#This Row],[Date]])</f>
        <v>2</v>
      </c>
      <c r="K140" s="10" t="str">
        <f>PROPER(TEXT(Tableau2[[#This Row],[Date]],"mmm"))</f>
        <v>Févr</v>
      </c>
    </row>
    <row r="141" spans="1:11">
      <c r="A141" s="2">
        <v>45016</v>
      </c>
      <c r="B141" s="3"/>
      <c r="C141" s="4">
        <v>6653</v>
      </c>
      <c r="D141" s="5"/>
      <c r="E141" s="6" t="s">
        <v>13</v>
      </c>
      <c r="F141" s="7" t="s">
        <v>58</v>
      </c>
      <c r="G141" s="8" t="s">
        <v>58</v>
      </c>
      <c r="H141" s="9">
        <f>IF(ISNUMBER(Tableau2[[#This Row],[Débit euros]]), -Tableau2[[#This Row],[Débit euros]],Tableau2[Crédit euros])</f>
        <v>-6653</v>
      </c>
      <c r="I141" s="10">
        <f>YEAR(Tableau2[[#This Row],[Date]])</f>
        <v>2023</v>
      </c>
      <c r="J141" s="10">
        <f>MONTH(Tableau2[[#This Row],[Date]])</f>
        <v>3</v>
      </c>
      <c r="K141" s="10" t="str">
        <f>PROPER(TEXT(Tableau2[[#This Row],[Date]],"mmm"))</f>
        <v>Mars</v>
      </c>
    </row>
    <row r="142" spans="1:11">
      <c r="A142" s="2">
        <v>45046</v>
      </c>
      <c r="B142" s="3"/>
      <c r="C142" s="4">
        <v>15</v>
      </c>
      <c r="D142" s="5"/>
      <c r="E142" s="6" t="s">
        <v>13</v>
      </c>
      <c r="F142" s="7" t="s">
        <v>58</v>
      </c>
      <c r="G142" s="8" t="s">
        <v>58</v>
      </c>
      <c r="H142" s="9">
        <f>IF(ISNUMBER(Tableau2[[#This Row],[Débit euros]]), -Tableau2[[#This Row],[Débit euros]],Tableau2[Crédit euros])</f>
        <v>-15</v>
      </c>
      <c r="I142" s="10">
        <f>YEAR(Tableau2[[#This Row],[Date]])</f>
        <v>2023</v>
      </c>
      <c r="J142" s="10">
        <f>MONTH(Tableau2[[#This Row],[Date]])</f>
        <v>4</v>
      </c>
      <c r="K142" s="10" t="str">
        <f>PROPER(TEXT(Tableau2[[#This Row],[Date]],"mmm"))</f>
        <v>Avr</v>
      </c>
    </row>
    <row r="143" spans="1:11">
      <c r="A143" s="2">
        <v>45077</v>
      </c>
      <c r="B143" s="3"/>
      <c r="C143" s="4">
        <v>48</v>
      </c>
      <c r="D143" s="5"/>
      <c r="E143" s="6" t="s">
        <v>13</v>
      </c>
      <c r="F143" s="7" t="s">
        <v>58</v>
      </c>
      <c r="G143" s="8" t="s">
        <v>58</v>
      </c>
      <c r="H143" s="9">
        <f>IF(ISNUMBER(Tableau2[[#This Row],[Débit euros]]), -Tableau2[[#This Row],[Débit euros]],Tableau2[Crédit euros])</f>
        <v>-48</v>
      </c>
      <c r="I143" s="10">
        <f>YEAR(Tableau2[[#This Row],[Date]])</f>
        <v>2023</v>
      </c>
      <c r="J143" s="10">
        <f>MONTH(Tableau2[[#This Row],[Date]])</f>
        <v>5</v>
      </c>
      <c r="K143" s="10" t="str">
        <f>PROPER(TEXT(Tableau2[[#This Row],[Date]],"mmm"))</f>
        <v>Mai</v>
      </c>
    </row>
    <row r="144" spans="1:11">
      <c r="A144" s="2">
        <v>45107</v>
      </c>
      <c r="B144" s="3"/>
      <c r="C144" s="4">
        <v>45</v>
      </c>
      <c r="D144" s="5"/>
      <c r="E144" s="6" t="s">
        <v>13</v>
      </c>
      <c r="F144" s="7" t="s">
        <v>58</v>
      </c>
      <c r="G144" s="8" t="s">
        <v>58</v>
      </c>
      <c r="H144" s="9">
        <f>IF(ISNUMBER(Tableau2[[#This Row],[Débit euros]]), -Tableau2[[#This Row],[Débit euros]],Tableau2[Crédit euros])</f>
        <v>-45</v>
      </c>
      <c r="I144" s="10">
        <f>YEAR(Tableau2[[#This Row],[Date]])</f>
        <v>2023</v>
      </c>
      <c r="J144" s="10">
        <f>MONTH(Tableau2[[#This Row],[Date]])</f>
        <v>6</v>
      </c>
      <c r="K144" s="10" t="str">
        <f>PROPER(TEXT(Tableau2[[#This Row],[Date]],"mmm"))</f>
        <v>Juin</v>
      </c>
    </row>
    <row r="145" spans="1:11">
      <c r="A145" s="2">
        <v>45138</v>
      </c>
      <c r="B145" s="3"/>
      <c r="C145" s="4">
        <v>1523</v>
      </c>
      <c r="D145" s="5"/>
      <c r="E145" s="6" t="s">
        <v>13</v>
      </c>
      <c r="F145" s="7" t="s">
        <v>58</v>
      </c>
      <c r="G145" s="8" t="s">
        <v>58</v>
      </c>
      <c r="H145" s="9">
        <f>IF(ISNUMBER(Tableau2[[#This Row],[Débit euros]]), -Tableau2[[#This Row],[Débit euros]],Tableau2[Crédit euros])</f>
        <v>-1523</v>
      </c>
      <c r="I145" s="10">
        <f>YEAR(Tableau2[[#This Row],[Date]])</f>
        <v>2023</v>
      </c>
      <c r="J145" s="10">
        <f>MONTH(Tableau2[[#This Row],[Date]])</f>
        <v>7</v>
      </c>
      <c r="K145" s="10" t="str">
        <f>PROPER(TEXT(Tableau2[[#This Row],[Date]],"mmm"))</f>
        <v>Juil</v>
      </c>
    </row>
    <row r="146" spans="1:11">
      <c r="A146" s="2">
        <v>45169</v>
      </c>
      <c r="B146" s="3"/>
      <c r="C146" s="4">
        <v>4</v>
      </c>
      <c r="D146" s="5"/>
      <c r="E146" s="6" t="s">
        <v>13</v>
      </c>
      <c r="F146" s="7" t="s">
        <v>58</v>
      </c>
      <c r="G146" s="8" t="s">
        <v>58</v>
      </c>
      <c r="H146" s="9">
        <f>IF(ISNUMBER(Tableau2[[#This Row],[Débit euros]]), -Tableau2[[#This Row],[Débit euros]],Tableau2[Crédit euros])</f>
        <v>-4</v>
      </c>
      <c r="I146" s="10">
        <f>YEAR(Tableau2[[#This Row],[Date]])</f>
        <v>2023</v>
      </c>
      <c r="J146" s="10">
        <f>MONTH(Tableau2[[#This Row],[Date]])</f>
        <v>8</v>
      </c>
      <c r="K146" s="10" t="str">
        <f>PROPER(TEXT(Tableau2[[#This Row],[Date]],"mmm"))</f>
        <v>Août</v>
      </c>
    </row>
    <row r="147" spans="1:11">
      <c r="A147" s="2">
        <v>45199</v>
      </c>
      <c r="B147" s="3"/>
      <c r="C147" s="4">
        <v>45</v>
      </c>
      <c r="D147" s="5"/>
      <c r="E147" s="6" t="s">
        <v>13</v>
      </c>
      <c r="F147" s="7" t="s">
        <v>58</v>
      </c>
      <c r="G147" s="8" t="s">
        <v>58</v>
      </c>
      <c r="H147" s="9">
        <f>IF(ISNUMBER(Tableau2[[#This Row],[Débit euros]]), -Tableau2[[#This Row],[Débit euros]],Tableau2[Crédit euros])</f>
        <v>-45</v>
      </c>
      <c r="I147" s="10">
        <f>YEAR(Tableau2[[#This Row],[Date]])</f>
        <v>2023</v>
      </c>
      <c r="J147" s="10">
        <f>MONTH(Tableau2[[#This Row],[Date]])</f>
        <v>9</v>
      </c>
      <c r="K147" s="10" t="str">
        <f>PROPER(TEXT(Tableau2[[#This Row],[Date]],"mmm"))</f>
        <v>Sept</v>
      </c>
    </row>
    <row r="148" spans="1:11">
      <c r="A148" s="2">
        <v>45230</v>
      </c>
      <c r="B148" s="3"/>
      <c r="C148" s="4">
        <v>45</v>
      </c>
      <c r="D148" s="5"/>
      <c r="E148" s="6" t="s">
        <v>13</v>
      </c>
      <c r="F148" s="7" t="s">
        <v>58</v>
      </c>
      <c r="G148" s="8" t="s">
        <v>58</v>
      </c>
      <c r="H148" s="9">
        <f>IF(ISNUMBER(Tableau2[[#This Row],[Débit euros]]), -Tableau2[[#This Row],[Débit euros]],Tableau2[Crédit euros])</f>
        <v>-45</v>
      </c>
      <c r="I148" s="10">
        <f>YEAR(Tableau2[[#This Row],[Date]])</f>
        <v>2023</v>
      </c>
      <c r="J148" s="10">
        <f>MONTH(Tableau2[[#This Row],[Date]])</f>
        <v>10</v>
      </c>
      <c r="K148" s="10" t="str">
        <f>PROPER(TEXT(Tableau2[[#This Row],[Date]],"mmm"))</f>
        <v>Oct</v>
      </c>
    </row>
    <row r="149" spans="1:11">
      <c r="A149" s="2">
        <v>45260</v>
      </c>
      <c r="B149" s="3"/>
      <c r="C149" s="4">
        <v>985</v>
      </c>
      <c r="D149" s="5"/>
      <c r="E149" s="6" t="s">
        <v>13</v>
      </c>
      <c r="F149" s="7" t="s">
        <v>58</v>
      </c>
      <c r="G149" s="8" t="s">
        <v>58</v>
      </c>
      <c r="H149" s="9">
        <f>IF(ISNUMBER(Tableau2[[#This Row],[Débit euros]]), -Tableau2[[#This Row],[Débit euros]],Tableau2[Crédit euros])</f>
        <v>-985</v>
      </c>
      <c r="I149" s="10">
        <f>YEAR(Tableau2[[#This Row],[Date]])</f>
        <v>2023</v>
      </c>
      <c r="J149" s="10">
        <f>MONTH(Tableau2[[#This Row],[Date]])</f>
        <v>11</v>
      </c>
      <c r="K149" s="10" t="str">
        <f>PROPER(TEXT(Tableau2[[#This Row],[Date]],"mmm"))</f>
        <v>Nov</v>
      </c>
    </row>
    <row r="150" spans="1:11">
      <c r="A150" s="2">
        <v>45291</v>
      </c>
      <c r="B150" s="3"/>
      <c r="C150" s="4">
        <v>65</v>
      </c>
      <c r="D150" s="5"/>
      <c r="E150" s="6" t="s">
        <v>13</v>
      </c>
      <c r="F150" s="7" t="s">
        <v>58</v>
      </c>
      <c r="G150" s="8" t="s">
        <v>58</v>
      </c>
      <c r="H150" s="9">
        <f>IF(ISNUMBER(Tableau2[[#This Row],[Débit euros]]), -Tableau2[[#This Row],[Débit euros]],Tableau2[Crédit euros])</f>
        <v>-65</v>
      </c>
      <c r="I150" s="10">
        <f>YEAR(Tableau2[[#This Row],[Date]])</f>
        <v>2023</v>
      </c>
      <c r="J150" s="10">
        <f>MONTH(Tableau2[[#This Row],[Date]])</f>
        <v>12</v>
      </c>
      <c r="K150" s="10" t="str">
        <f>PROPER(TEXT(Tableau2[[#This Row],[Date]],"mmm"))</f>
        <v>Déc</v>
      </c>
    </row>
    <row r="151" spans="1:11">
      <c r="A151" s="2">
        <v>44957</v>
      </c>
      <c r="B151" s="3"/>
      <c r="C151" s="4">
        <v>5</v>
      </c>
      <c r="D151" s="5"/>
      <c r="E151" s="6" t="s">
        <v>13</v>
      </c>
      <c r="F151" s="7" t="s">
        <v>59</v>
      </c>
      <c r="G151" s="8" t="s">
        <v>59</v>
      </c>
      <c r="H151" s="9">
        <f>IF(ISNUMBER(Tableau2[[#This Row],[Débit euros]]), -Tableau2[[#This Row],[Débit euros]],Tableau2[Crédit euros])</f>
        <v>-5</v>
      </c>
      <c r="I151" s="10">
        <f>YEAR(Tableau2[[#This Row],[Date]])</f>
        <v>2023</v>
      </c>
      <c r="J151" s="10">
        <f>MONTH(Tableau2[[#This Row],[Date]])</f>
        <v>1</v>
      </c>
      <c r="K151" s="10" t="str">
        <f>PROPER(TEXT(Tableau2[[#This Row],[Date]],"mmm"))</f>
        <v>Janv</v>
      </c>
    </row>
    <row r="152" spans="1:11">
      <c r="A152" s="2">
        <v>44985</v>
      </c>
      <c r="B152" s="3"/>
      <c r="C152" s="4">
        <v>48</v>
      </c>
      <c r="D152" s="5"/>
      <c r="E152" s="6" t="s">
        <v>13</v>
      </c>
      <c r="F152" s="7" t="s">
        <v>59</v>
      </c>
      <c r="G152" s="8" t="s">
        <v>59</v>
      </c>
      <c r="H152" s="9">
        <f>IF(ISNUMBER(Tableau2[[#This Row],[Débit euros]]), -Tableau2[[#This Row],[Débit euros]],Tableau2[Crédit euros])</f>
        <v>-48</v>
      </c>
      <c r="I152" s="10">
        <f>YEAR(Tableau2[[#This Row],[Date]])</f>
        <v>2023</v>
      </c>
      <c r="J152" s="10">
        <f>MONTH(Tableau2[[#This Row],[Date]])</f>
        <v>2</v>
      </c>
      <c r="K152" s="10" t="str">
        <f>PROPER(TEXT(Tableau2[[#This Row],[Date]],"mmm"))</f>
        <v>Févr</v>
      </c>
    </row>
    <row r="153" spans="1:11">
      <c r="A153" s="2">
        <v>45016</v>
      </c>
      <c r="B153" s="3"/>
      <c r="C153" s="4">
        <v>45</v>
      </c>
      <c r="D153" s="5"/>
      <c r="E153" s="6" t="s">
        <v>13</v>
      </c>
      <c r="F153" s="7" t="s">
        <v>59</v>
      </c>
      <c r="G153" s="8" t="s">
        <v>59</v>
      </c>
      <c r="H153" s="9">
        <f>IF(ISNUMBER(Tableau2[[#This Row],[Débit euros]]), -Tableau2[[#This Row],[Débit euros]],Tableau2[Crédit euros])</f>
        <v>-45</v>
      </c>
      <c r="I153" s="10">
        <f>YEAR(Tableau2[[#This Row],[Date]])</f>
        <v>2023</v>
      </c>
      <c r="J153" s="10">
        <f>MONTH(Tableau2[[#This Row],[Date]])</f>
        <v>3</v>
      </c>
      <c r="K153" s="10" t="str">
        <f>PROPER(TEXT(Tableau2[[#This Row],[Date]],"mmm"))</f>
        <v>Mars</v>
      </c>
    </row>
    <row r="154" spans="1:11">
      <c r="A154" s="2">
        <v>45046</v>
      </c>
      <c r="B154" s="3"/>
      <c r="C154" s="4">
        <v>98</v>
      </c>
      <c r="D154" s="5"/>
      <c r="E154" s="6" t="s">
        <v>13</v>
      </c>
      <c r="F154" s="7" t="s">
        <v>59</v>
      </c>
      <c r="G154" s="8" t="s">
        <v>59</v>
      </c>
      <c r="H154" s="9">
        <f>IF(ISNUMBER(Tableau2[[#This Row],[Débit euros]]), -Tableau2[[#This Row],[Débit euros]],Tableau2[Crédit euros])</f>
        <v>-98</v>
      </c>
      <c r="I154" s="10">
        <f>YEAR(Tableau2[[#This Row],[Date]])</f>
        <v>2023</v>
      </c>
      <c r="J154" s="10">
        <f>MONTH(Tableau2[[#This Row],[Date]])</f>
        <v>4</v>
      </c>
      <c r="K154" s="10" t="str">
        <f>PROPER(TEXT(Tableau2[[#This Row],[Date]],"mmm"))</f>
        <v>Avr</v>
      </c>
    </row>
    <row r="155" spans="1:11">
      <c r="A155" s="2">
        <v>45077</v>
      </c>
      <c r="B155" s="3"/>
      <c r="C155" s="4">
        <v>123.2</v>
      </c>
      <c r="D155" s="5"/>
      <c r="E155" s="6" t="s">
        <v>13</v>
      </c>
      <c r="F155" s="7" t="s">
        <v>59</v>
      </c>
      <c r="G155" s="8" t="s">
        <v>59</v>
      </c>
      <c r="H155" s="9">
        <f>IF(ISNUMBER(Tableau2[[#This Row],[Débit euros]]), -Tableau2[[#This Row],[Débit euros]],Tableau2[Crédit euros])</f>
        <v>-123.2</v>
      </c>
      <c r="I155" s="10">
        <f>YEAR(Tableau2[[#This Row],[Date]])</f>
        <v>2023</v>
      </c>
      <c r="J155" s="10">
        <f>MONTH(Tableau2[[#This Row],[Date]])</f>
        <v>5</v>
      </c>
      <c r="K155" s="10" t="str">
        <f>PROPER(TEXT(Tableau2[[#This Row],[Date]],"mmm"))</f>
        <v>Mai</v>
      </c>
    </row>
    <row r="156" spans="1:11">
      <c r="A156" s="2">
        <v>45107</v>
      </c>
      <c r="B156" s="3"/>
      <c r="C156" s="4">
        <v>45</v>
      </c>
      <c r="D156" s="5"/>
      <c r="E156" s="6" t="s">
        <v>13</v>
      </c>
      <c r="F156" s="7" t="s">
        <v>59</v>
      </c>
      <c r="G156" s="8" t="s">
        <v>59</v>
      </c>
      <c r="H156" s="9">
        <f>IF(ISNUMBER(Tableau2[[#This Row],[Débit euros]]), -Tableau2[[#This Row],[Débit euros]],Tableau2[Crédit euros])</f>
        <v>-45</v>
      </c>
      <c r="I156" s="10">
        <f>YEAR(Tableau2[[#This Row],[Date]])</f>
        <v>2023</v>
      </c>
      <c r="J156" s="10">
        <f>MONTH(Tableau2[[#This Row],[Date]])</f>
        <v>6</v>
      </c>
      <c r="K156" s="10" t="str">
        <f>PROPER(TEXT(Tableau2[[#This Row],[Date]],"mmm"))</f>
        <v>Juin</v>
      </c>
    </row>
    <row r="157" spans="1:11">
      <c r="A157" s="2">
        <v>45138</v>
      </c>
      <c r="B157" s="3"/>
      <c r="C157" s="4">
        <v>45</v>
      </c>
      <c r="D157" s="5"/>
      <c r="E157" s="6" t="s">
        <v>13</v>
      </c>
      <c r="F157" s="7" t="s">
        <v>59</v>
      </c>
      <c r="G157" s="8" t="s">
        <v>59</v>
      </c>
      <c r="H157" s="9">
        <f>IF(ISNUMBER(Tableau2[[#This Row],[Débit euros]]), -Tableau2[[#This Row],[Débit euros]],Tableau2[Crédit euros])</f>
        <v>-45</v>
      </c>
      <c r="I157" s="10">
        <f>YEAR(Tableau2[[#This Row],[Date]])</f>
        <v>2023</v>
      </c>
      <c r="J157" s="10">
        <f>MONTH(Tableau2[[#This Row],[Date]])</f>
        <v>7</v>
      </c>
      <c r="K157" s="10" t="str">
        <f>PROPER(TEXT(Tableau2[[#This Row],[Date]],"mmm"))</f>
        <v>Juil</v>
      </c>
    </row>
    <row r="158" spans="1:11">
      <c r="A158" s="2">
        <v>45169</v>
      </c>
      <c r="B158" s="3"/>
      <c r="C158" s="4">
        <v>32</v>
      </c>
      <c r="D158" s="5"/>
      <c r="E158" s="6" t="s">
        <v>13</v>
      </c>
      <c r="F158" s="7" t="s">
        <v>59</v>
      </c>
      <c r="G158" s="8" t="s">
        <v>59</v>
      </c>
      <c r="H158" s="9">
        <f>IF(ISNUMBER(Tableau2[[#This Row],[Débit euros]]), -Tableau2[[#This Row],[Débit euros]],Tableau2[Crédit euros])</f>
        <v>-32</v>
      </c>
      <c r="I158" s="10">
        <f>YEAR(Tableau2[[#This Row],[Date]])</f>
        <v>2023</v>
      </c>
      <c r="J158" s="10">
        <f>MONTH(Tableau2[[#This Row],[Date]])</f>
        <v>8</v>
      </c>
      <c r="K158" s="10" t="str">
        <f>PROPER(TEXT(Tableau2[[#This Row],[Date]],"mmm"))</f>
        <v>Août</v>
      </c>
    </row>
    <row r="159" spans="1:11">
      <c r="A159" s="2">
        <v>45199</v>
      </c>
      <c r="B159" s="3"/>
      <c r="C159" s="4">
        <v>23</v>
      </c>
      <c r="D159" s="5"/>
      <c r="E159" s="6" t="s">
        <v>13</v>
      </c>
      <c r="F159" s="7" t="s">
        <v>59</v>
      </c>
      <c r="G159" s="8" t="s">
        <v>59</v>
      </c>
      <c r="H159" s="9">
        <f>IF(ISNUMBER(Tableau2[[#This Row],[Débit euros]]), -Tableau2[[#This Row],[Débit euros]],Tableau2[Crédit euros])</f>
        <v>-23</v>
      </c>
      <c r="I159" s="10">
        <f>YEAR(Tableau2[[#This Row],[Date]])</f>
        <v>2023</v>
      </c>
      <c r="J159" s="10">
        <f>MONTH(Tableau2[[#This Row],[Date]])</f>
        <v>9</v>
      </c>
      <c r="K159" s="10" t="str">
        <f>PROPER(TEXT(Tableau2[[#This Row],[Date]],"mmm"))</f>
        <v>Sept</v>
      </c>
    </row>
    <row r="160" spans="1:11">
      <c r="A160" s="2">
        <v>45230</v>
      </c>
      <c r="B160" s="3"/>
      <c r="C160" s="4">
        <v>45</v>
      </c>
      <c r="D160" s="5"/>
      <c r="E160" s="6" t="s">
        <v>13</v>
      </c>
      <c r="F160" s="7" t="s">
        <v>59</v>
      </c>
      <c r="G160" s="8" t="s">
        <v>59</v>
      </c>
      <c r="H160" s="9">
        <f>IF(ISNUMBER(Tableau2[[#This Row],[Débit euros]]), -Tableau2[[#This Row],[Débit euros]],Tableau2[Crédit euros])</f>
        <v>-45</v>
      </c>
      <c r="I160" s="10">
        <f>YEAR(Tableau2[[#This Row],[Date]])</f>
        <v>2023</v>
      </c>
      <c r="J160" s="10">
        <f>MONTH(Tableau2[[#This Row],[Date]])</f>
        <v>10</v>
      </c>
      <c r="K160" s="10" t="str">
        <f>PROPER(TEXT(Tableau2[[#This Row],[Date]],"mmm"))</f>
        <v>Oct</v>
      </c>
    </row>
    <row r="161" spans="1:11">
      <c r="A161" s="2">
        <v>45260</v>
      </c>
      <c r="B161" s="3"/>
      <c r="C161" s="4">
        <v>32</v>
      </c>
      <c r="D161" s="5"/>
      <c r="E161" s="6" t="s">
        <v>13</v>
      </c>
      <c r="F161" s="7" t="s">
        <v>59</v>
      </c>
      <c r="G161" s="8" t="s">
        <v>59</v>
      </c>
      <c r="H161" s="9">
        <f>IF(ISNUMBER(Tableau2[[#This Row],[Débit euros]]), -Tableau2[[#This Row],[Débit euros]],Tableau2[Crédit euros])</f>
        <v>-32</v>
      </c>
      <c r="I161" s="10">
        <f>YEAR(Tableau2[[#This Row],[Date]])</f>
        <v>2023</v>
      </c>
      <c r="J161" s="10">
        <f>MONTH(Tableau2[[#This Row],[Date]])</f>
        <v>11</v>
      </c>
      <c r="K161" s="10" t="str">
        <f>PROPER(TEXT(Tableau2[[#This Row],[Date]],"mmm"))</f>
        <v>Nov</v>
      </c>
    </row>
    <row r="162" spans="1:11">
      <c r="A162" s="26">
        <v>45291</v>
      </c>
      <c r="B162" s="27"/>
      <c r="C162" s="28">
        <v>56</v>
      </c>
      <c r="D162" s="29"/>
      <c r="E162" s="6" t="s">
        <v>13</v>
      </c>
      <c r="F162" s="7" t="s">
        <v>59</v>
      </c>
      <c r="G162" s="8" t="s">
        <v>59</v>
      </c>
      <c r="H162" s="9">
        <f>IF(ISNUMBER(Tableau2[[#This Row],[Débit euros]]), -Tableau2[[#This Row],[Débit euros]],Tableau2[Crédit euros])</f>
        <v>-56</v>
      </c>
      <c r="I162" s="10">
        <f>YEAR(Tableau2[[#This Row],[Date]])</f>
        <v>2023</v>
      </c>
      <c r="J162" s="10">
        <f>MONTH(Tableau2[[#This Row],[Date]])</f>
        <v>12</v>
      </c>
      <c r="K162" s="10" t="str">
        <f>PROPER(TEXT(Tableau2[[#This Row],[Date]],"mmm"))</f>
        <v>Déc</v>
      </c>
    </row>
  </sheetData>
  <dataValidations count="1">
    <dataValidation type="list" allowBlank="1" showInputMessage="1" showErrorMessage="1" sqref="F7:F162" xr:uid="{C94491D2-3E76-4657-B097-B6E989E9EC51}">
      <formula1>IF($E7="Prévisionnel",ListePrévisio,IF($E7="Revenus",ListeRevenus_a_voir,IF($E7="Dépenses fixes",DepFixes_a_voir,IF($E7="Dépenses variables",DepVar_a_voir,Epargn_a_voir))))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4470C-1BB6-4D01-A711-7BAD3A268798}">
  <dimension ref="C3:H22"/>
  <sheetViews>
    <sheetView workbookViewId="0">
      <selection activeCell="H3" sqref="H3"/>
    </sheetView>
  </sheetViews>
  <sheetFormatPr baseColWidth="10" defaultRowHeight="14.4"/>
  <cols>
    <col min="3" max="3" width="22.88671875" customWidth="1"/>
    <col min="4" max="4" width="23.109375" customWidth="1"/>
    <col min="5" max="5" width="21.109375" customWidth="1"/>
    <col min="7" max="7" width="19.5546875" bestFit="1" customWidth="1"/>
    <col min="8" max="8" width="16.5546875" bestFit="1" customWidth="1"/>
  </cols>
  <sheetData>
    <row r="3" spans="3:8">
      <c r="C3" s="1" t="s">
        <v>0</v>
      </c>
      <c r="D3" s="1" t="s">
        <v>34</v>
      </c>
      <c r="E3" s="1" t="s">
        <v>35</v>
      </c>
      <c r="G3" t="s">
        <v>24</v>
      </c>
      <c r="H3" t="s">
        <v>23</v>
      </c>
    </row>
    <row r="4" spans="3:8">
      <c r="C4" s="1" t="s">
        <v>1</v>
      </c>
      <c r="D4" s="1" t="s">
        <v>40</v>
      </c>
      <c r="E4" s="1" t="s">
        <v>49</v>
      </c>
      <c r="G4" t="s">
        <v>1</v>
      </c>
      <c r="H4" t="s">
        <v>0</v>
      </c>
    </row>
    <row r="5" spans="3:8">
      <c r="C5" s="1" t="s">
        <v>2</v>
      </c>
      <c r="D5" s="1" t="s">
        <v>41</v>
      </c>
      <c r="E5" s="1" t="s">
        <v>50</v>
      </c>
      <c r="G5" t="s">
        <v>2</v>
      </c>
      <c r="H5" t="s">
        <v>0</v>
      </c>
    </row>
    <row r="6" spans="3:8">
      <c r="C6" s="1" t="s">
        <v>3</v>
      </c>
      <c r="D6" s="1" t="s">
        <v>42</v>
      </c>
      <c r="E6" s="1" t="s">
        <v>51</v>
      </c>
      <c r="G6" t="s">
        <v>4</v>
      </c>
      <c r="H6" t="s">
        <v>0</v>
      </c>
    </row>
    <row r="7" spans="3:8">
      <c r="C7" s="1" t="s">
        <v>4</v>
      </c>
      <c r="D7" s="1" t="s">
        <v>43</v>
      </c>
      <c r="E7" s="1" t="s">
        <v>52</v>
      </c>
      <c r="G7" t="s">
        <v>4</v>
      </c>
      <c r="H7" t="s">
        <v>60</v>
      </c>
    </row>
    <row r="8" spans="3:8">
      <c r="C8" s="1" t="s">
        <v>5</v>
      </c>
      <c r="D8" s="1" t="s">
        <v>44</v>
      </c>
      <c r="E8" s="1" t="s">
        <v>53</v>
      </c>
      <c r="G8" t="s">
        <v>5</v>
      </c>
      <c r="H8" t="s">
        <v>60</v>
      </c>
    </row>
    <row r="9" spans="3:8">
      <c r="C9" s="1" t="s">
        <v>6</v>
      </c>
      <c r="D9" s="1" t="s">
        <v>45</v>
      </c>
      <c r="E9" s="1" t="s">
        <v>54</v>
      </c>
      <c r="G9" t="s">
        <v>6</v>
      </c>
      <c r="H9" t="s">
        <v>61</v>
      </c>
    </row>
    <row r="10" spans="3:8">
      <c r="C10" s="1" t="s">
        <v>7</v>
      </c>
      <c r="D10" s="1" t="s">
        <v>46</v>
      </c>
      <c r="E10" s="1" t="s">
        <v>55</v>
      </c>
      <c r="G10" t="s">
        <v>7</v>
      </c>
      <c r="H10" t="s">
        <v>61</v>
      </c>
    </row>
    <row r="11" spans="3:8">
      <c r="C11" s="1" t="s">
        <v>8</v>
      </c>
      <c r="D11" s="1" t="s">
        <v>47</v>
      </c>
      <c r="E11" s="1" t="s">
        <v>56</v>
      </c>
      <c r="G11" t="s">
        <v>8</v>
      </c>
      <c r="H11" t="s">
        <v>62</v>
      </c>
    </row>
    <row r="12" spans="3:8">
      <c r="C12" s="1" t="s">
        <v>9</v>
      </c>
      <c r="D12" s="1" t="s">
        <v>48</v>
      </c>
      <c r="E12" s="1" t="s">
        <v>57</v>
      </c>
      <c r="G12" t="s">
        <v>9</v>
      </c>
      <c r="H12" t="s">
        <v>63</v>
      </c>
    </row>
    <row r="13" spans="3:8">
      <c r="C13" s="1" t="s">
        <v>10</v>
      </c>
      <c r="D13" s="1" t="s">
        <v>59</v>
      </c>
      <c r="E13" s="1" t="s">
        <v>16</v>
      </c>
      <c r="G13" t="s">
        <v>10</v>
      </c>
      <c r="H13" t="s">
        <v>0</v>
      </c>
    </row>
    <row r="14" spans="3:8">
      <c r="C14" s="1" t="s">
        <v>11</v>
      </c>
      <c r="D14" s="1" t="s">
        <v>58</v>
      </c>
      <c r="E14" s="1" t="s">
        <v>15</v>
      </c>
      <c r="G14" t="s">
        <v>11</v>
      </c>
      <c r="H14" t="s">
        <v>61</v>
      </c>
    </row>
    <row r="15" spans="3:8">
      <c r="C15" s="1" t="s">
        <v>12</v>
      </c>
      <c r="D15" s="1"/>
      <c r="E15" s="1" t="s">
        <v>14</v>
      </c>
      <c r="G15" t="s">
        <v>12</v>
      </c>
      <c r="H15" t="s">
        <v>62</v>
      </c>
    </row>
    <row r="16" spans="3:8">
      <c r="G16" t="s">
        <v>59</v>
      </c>
      <c r="H16" t="s">
        <v>34</v>
      </c>
    </row>
    <row r="17" spans="7:8">
      <c r="G17" t="s">
        <v>58</v>
      </c>
      <c r="H17" t="s">
        <v>34</v>
      </c>
    </row>
    <row r="18" spans="7:8">
      <c r="G18" t="s">
        <v>16</v>
      </c>
      <c r="H18" t="s">
        <v>35</v>
      </c>
    </row>
    <row r="19" spans="7:8">
      <c r="G19" t="s">
        <v>15</v>
      </c>
      <c r="H19" t="s">
        <v>35</v>
      </c>
    </row>
    <row r="20" spans="7:8">
      <c r="G20" t="s">
        <v>14</v>
      </c>
      <c r="H20" t="s">
        <v>35</v>
      </c>
    </row>
    <row r="21" spans="7:8">
      <c r="G21" t="s">
        <v>17</v>
      </c>
      <c r="H21" t="s">
        <v>35</v>
      </c>
    </row>
    <row r="22" spans="7:8">
      <c r="G22" t="s">
        <v>18</v>
      </c>
      <c r="H22" t="s">
        <v>35</v>
      </c>
    </row>
  </sheetData>
  <phoneticPr fontId="7" type="noConversion"/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2366F-3E9F-4866-BE46-A8320B2666AD}">
  <dimension ref="D1:L19"/>
  <sheetViews>
    <sheetView tabSelected="1" topLeftCell="D1" zoomScale="102" zoomScaleNormal="102" workbookViewId="0">
      <selection activeCell="K14" sqref="K14"/>
    </sheetView>
  </sheetViews>
  <sheetFormatPr baseColWidth="10" defaultRowHeight="14.4"/>
  <cols>
    <col min="4" max="4" width="19.5546875" bestFit="1" customWidth="1"/>
    <col min="5" max="5" width="15.109375" bestFit="1" customWidth="1"/>
    <col min="10" max="10" width="20.77734375" customWidth="1"/>
    <col min="11" max="11" width="15.77734375" customWidth="1"/>
    <col min="12" max="12" width="12.77734375" customWidth="1"/>
    <col min="13" max="13" width="7.6640625" bestFit="1" customWidth="1"/>
  </cols>
  <sheetData>
    <row r="1" spans="4:12">
      <c r="D1" s="24" t="s">
        <v>23</v>
      </c>
      <c r="E1" t="s">
        <v>13</v>
      </c>
    </row>
    <row r="2" spans="4:12">
      <c r="D2" s="24" t="s">
        <v>27</v>
      </c>
      <c r="E2" s="25">
        <v>2023</v>
      </c>
    </row>
    <row r="3" spans="4:12">
      <c r="D3" s="24" t="s">
        <v>28</v>
      </c>
      <c r="E3" s="25">
        <v>1</v>
      </c>
    </row>
    <row r="5" spans="4:12">
      <c r="D5" s="24" t="s">
        <v>37</v>
      </c>
      <c r="E5" t="s">
        <v>39</v>
      </c>
      <c r="J5" s="24" t="s">
        <v>30</v>
      </c>
      <c r="K5" s="24" t="s">
        <v>64</v>
      </c>
      <c r="L5" t="s">
        <v>65</v>
      </c>
    </row>
    <row r="6" spans="4:12">
      <c r="D6" s="25" t="s">
        <v>14</v>
      </c>
      <c r="E6" s="32">
        <v>-65</v>
      </c>
      <c r="J6" t="s">
        <v>34</v>
      </c>
      <c r="L6" s="33">
        <v>-17</v>
      </c>
    </row>
    <row r="7" spans="4:12">
      <c r="D7" s="25" t="s">
        <v>2</v>
      </c>
      <c r="E7" s="32">
        <v>45</v>
      </c>
      <c r="J7" t="s">
        <v>35</v>
      </c>
      <c r="L7" s="33">
        <v>-133</v>
      </c>
    </row>
    <row r="8" spans="4:12">
      <c r="D8" s="25" t="s">
        <v>9</v>
      </c>
      <c r="E8" s="32">
        <v>1</v>
      </c>
      <c r="J8" t="s">
        <v>63</v>
      </c>
      <c r="L8" s="33">
        <v>1</v>
      </c>
    </row>
    <row r="9" spans="4:12">
      <c r="D9" s="25" t="s">
        <v>15</v>
      </c>
      <c r="E9" s="32">
        <v>-33</v>
      </c>
      <c r="J9" t="s">
        <v>61</v>
      </c>
      <c r="L9" s="33">
        <v>12</v>
      </c>
    </row>
    <row r="10" spans="4:12">
      <c r="D10" s="25" t="s">
        <v>16</v>
      </c>
      <c r="E10" s="32">
        <v>-2</v>
      </c>
      <c r="J10" t="s">
        <v>0</v>
      </c>
      <c r="L10" s="33">
        <v>118</v>
      </c>
    </row>
    <row r="11" spans="4:12">
      <c r="D11" s="25" t="s">
        <v>4</v>
      </c>
      <c r="E11" s="32">
        <v>23</v>
      </c>
      <c r="J11" t="s">
        <v>60</v>
      </c>
      <c r="L11" s="33">
        <v>23</v>
      </c>
    </row>
    <row r="12" spans="4:12">
      <c r="D12" s="25" t="s">
        <v>5</v>
      </c>
      <c r="E12" s="32">
        <v>0</v>
      </c>
      <c r="J12" t="s">
        <v>38</v>
      </c>
      <c r="L12" s="33">
        <v>4</v>
      </c>
    </row>
    <row r="13" spans="4:12">
      <c r="D13" s="25" t="s">
        <v>6</v>
      </c>
      <c r="E13" s="32">
        <v>12</v>
      </c>
    </row>
    <row r="14" spans="4:12">
      <c r="D14" s="25" t="s">
        <v>1</v>
      </c>
      <c r="E14" s="32">
        <v>50</v>
      </c>
    </row>
    <row r="15" spans="4:12">
      <c r="D15" s="25" t="s">
        <v>17</v>
      </c>
      <c r="E15" s="32">
        <v>-32</v>
      </c>
    </row>
    <row r="16" spans="4:12">
      <c r="D16" s="25" t="s">
        <v>18</v>
      </c>
      <c r="E16" s="32">
        <v>-1</v>
      </c>
    </row>
    <row r="17" spans="4:5">
      <c r="D17" s="25" t="s">
        <v>58</v>
      </c>
      <c r="E17" s="32">
        <v>-12</v>
      </c>
    </row>
    <row r="18" spans="4:5">
      <c r="D18" s="25" t="s">
        <v>59</v>
      </c>
      <c r="E18" s="32">
        <v>-5</v>
      </c>
    </row>
    <row r="19" spans="4:5">
      <c r="D19" s="25" t="s">
        <v>38</v>
      </c>
      <c r="E19" s="32">
        <v>-19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096F3C-C009-4E1B-8544-0E8DA0E201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Mensuel</vt:lpstr>
      <vt:lpstr>Données</vt:lpstr>
      <vt:lpstr>Paramètre</vt:lpstr>
      <vt:lpstr>TCD</vt:lpstr>
      <vt:lpstr>DepFixes</vt:lpstr>
      <vt:lpstr>DepVaria</vt:lpstr>
      <vt:lpstr>ListeRevenus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</dc:creator>
  <cp:lastModifiedBy>Damaste .</cp:lastModifiedBy>
  <dcterms:created xsi:type="dcterms:W3CDTF">2024-02-26T11:30:56Z</dcterms:created>
  <dcterms:modified xsi:type="dcterms:W3CDTF">2024-02-26T18:36:39Z</dcterms:modified>
</cp:coreProperties>
</file>