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tables/table2.xml" ContentType="application/vnd.openxmlformats-officedocument.spreadsheetml.table+xml"/>
  <Override PartName="/xl/drawings/drawing6.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codeName="{E757BCB4-07E6-AE0B-56E0-F0EEF7A6E26C}"/>
  <workbookPr codeName="ThisWorkbook" defaultThemeVersion="166925"/>
  <mc:AlternateContent xmlns:mc="http://schemas.openxmlformats.org/markup-compatibility/2006">
    <mc:Choice Requires="x15">
      <x15ac:absPath xmlns:x15ac="http://schemas.microsoft.com/office/spreadsheetml/2010/11/ac" url="C:\Users\JoDan\Downloads\"/>
    </mc:Choice>
  </mc:AlternateContent>
  <xr:revisionPtr revIDLastSave="0" documentId="13_ncr:1_{9E3A2535-8A68-4C5E-B339-E0B90F3DEA1E}" xr6:coauthVersionLast="47" xr6:coauthVersionMax="47" xr10:uidLastSave="{00000000-0000-0000-0000-000000000000}"/>
  <bookViews>
    <workbookView xWindow="-108" yWindow="-108" windowWidth="23256" windowHeight="12576" activeTab="3" xr2:uid="{71D9B9A2-3184-447A-AD41-423E120351BB}"/>
  </bookViews>
  <sheets>
    <sheet name="Accueil" sheetId="3" r:id="rId1"/>
    <sheet name="Calendrier" sheetId="1" r:id="rId2"/>
    <sheet name="Réservations" sheetId="4" r:id="rId3"/>
    <sheet name="Planning" sheetId="6" r:id="rId4"/>
    <sheet name="Clients" sheetId="5" r:id="rId5"/>
    <sheet name="Produits" sheetId="2" r:id="rId6"/>
    <sheet name="Paramètres" sheetId="7" r:id="rId7"/>
  </sheets>
  <definedNames>
    <definedName name="Calendrier">Calendrier!$B$5:$AK$36</definedName>
    <definedName name="CalendrierReservation">Calendrier!$B$6:$AK$36</definedName>
    <definedName name="l_Mois">t_Mois[Mois]</definedName>
    <definedName name="Listeproduits">TableProduits[Intitulé produit]</definedName>
    <definedName name="Produit">TableProduits[Intitulé produit]</definedName>
    <definedName name="Produits">TableProduits[Intitulé produit]</definedName>
    <definedName name="ReservProduit">TableReserv[Produit]</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 i="6" l="1"/>
  <c r="C6" i="6" a="1"/>
  <c r="C6" i="6" s="1"/>
  <c r="J15" i="1" a="1"/>
  <c r="J15" i="1" s="1"/>
  <c r="J36" i="1" a="1"/>
  <c r="J36" i="1" s="1"/>
  <c r="J35" i="1" a="1"/>
  <c r="J35" i="1" s="1"/>
  <c r="J34" i="1" a="1"/>
  <c r="J34" i="1" s="1"/>
  <c r="J33" i="1" a="1"/>
  <c r="J33" i="1" s="1"/>
  <c r="J32" i="1" a="1"/>
  <c r="J32" i="1" s="1"/>
  <c r="J31" i="1" a="1"/>
  <c r="J31" i="1" s="1"/>
  <c r="J30" i="1" a="1"/>
  <c r="J30" i="1" s="1"/>
  <c r="J29" i="1" a="1"/>
  <c r="J29" i="1" s="1"/>
  <c r="J28" i="1" a="1"/>
  <c r="J28" i="1" s="1"/>
  <c r="J27" i="1" a="1"/>
  <c r="J27" i="1" s="1"/>
  <c r="J26" i="1" a="1"/>
  <c r="J26" i="1" s="1"/>
  <c r="J25" i="1" a="1"/>
  <c r="J25" i="1" s="1"/>
  <c r="J24" i="1" a="1"/>
  <c r="J24" i="1" s="1"/>
  <c r="J23" i="1" a="1"/>
  <c r="J23" i="1" s="1"/>
  <c r="J22" i="1" a="1"/>
  <c r="J22" i="1" s="1"/>
  <c r="J21" i="1" a="1"/>
  <c r="J21" i="1" s="1"/>
  <c r="J20" i="1" a="1"/>
  <c r="J20" i="1" s="1"/>
  <c r="J19" i="1" a="1"/>
  <c r="J19" i="1" s="1"/>
  <c r="J18" i="1" a="1"/>
  <c r="J18" i="1" s="1"/>
  <c r="J17" i="1" a="1"/>
  <c r="J17" i="1" s="1"/>
  <c r="J16" i="1" a="1"/>
  <c r="J16" i="1" s="1"/>
  <c r="J14" i="1" a="1"/>
  <c r="J14" i="1" s="1"/>
  <c r="J13" i="1" a="1"/>
  <c r="J13" i="1" s="1"/>
  <c r="J12" i="1" a="1"/>
  <c r="J12" i="1" s="1"/>
  <c r="J11" i="1" a="1"/>
  <c r="J11" i="1" s="1"/>
  <c r="J10" i="1" a="1"/>
  <c r="J10" i="1" s="1"/>
  <c r="J9" i="1" a="1"/>
  <c r="J9" i="1" s="1"/>
  <c r="J8" i="1" a="1"/>
  <c r="J8" i="1" s="1"/>
  <c r="J7" i="1" a="1"/>
  <c r="J7" i="1" s="1"/>
  <c r="J6" i="1" a="1"/>
  <c r="J6" i="1" s="1"/>
  <c r="D6" i="1" a="1"/>
  <c r="D6" i="1" s="1"/>
  <c r="E5" i="6" l="1"/>
  <c r="D26" i="6" a="1"/>
  <c r="D26" i="6" s="1"/>
  <c r="D29" i="6" a="1"/>
  <c r="D29" i="6" s="1"/>
  <c r="D27" i="6" a="1"/>
  <c r="D27" i="6" s="1"/>
  <c r="D25" i="6" a="1"/>
  <c r="D25" i="6" s="1"/>
  <c r="D23" i="6" a="1"/>
  <c r="D23" i="6" s="1"/>
  <c r="D30" i="6" a="1"/>
  <c r="D30" i="6" s="1"/>
  <c r="D21" i="6" a="1"/>
  <c r="D21" i="6" s="1"/>
  <c r="D17" i="6" a="1"/>
  <c r="D17" i="6" s="1"/>
  <c r="D13" i="6" a="1"/>
  <c r="D13" i="6" s="1"/>
  <c r="D9" i="6" a="1"/>
  <c r="D9" i="6" s="1"/>
  <c r="D24" i="6" a="1"/>
  <c r="D24" i="6" s="1"/>
  <c r="D18" i="6" a="1"/>
  <c r="D18" i="6" s="1"/>
  <c r="D14" i="6" a="1"/>
  <c r="D14" i="6" s="1"/>
  <c r="D28" i="6" a="1"/>
  <c r="D28" i="6" s="1"/>
  <c r="D22" i="6" a="1"/>
  <c r="D22" i="6" s="1"/>
  <c r="D19" i="6" a="1"/>
  <c r="D19" i="6" s="1"/>
  <c r="D8" i="6" a="1"/>
  <c r="D8" i="6" s="1"/>
  <c r="D7" i="6" a="1"/>
  <c r="D7" i="6" s="1"/>
  <c r="D10" i="6" a="1"/>
  <c r="D10" i="6" s="1"/>
  <c r="D16" i="6" a="1"/>
  <c r="D16" i="6" s="1"/>
  <c r="D20" i="6" a="1"/>
  <c r="D20" i="6" s="1"/>
  <c r="D6" i="6" a="1"/>
  <c r="D6" i="6" s="1"/>
  <c r="D15" i="6" a="1"/>
  <c r="D15" i="6" s="1"/>
  <c r="D11" i="6" a="1"/>
  <c r="D11" i="6" s="1"/>
  <c r="D12" i="6" a="1"/>
  <c r="D12" i="6" s="1"/>
  <c r="F5" i="6"/>
  <c r="E4" i="6"/>
  <c r="D4" i="6"/>
  <c r="F29" i="6" l="1" a="1"/>
  <c r="F29" i="6" s="1"/>
  <c r="F25" i="6" a="1"/>
  <c r="F25" i="6" s="1"/>
  <c r="F30" i="6" a="1"/>
  <c r="F30" i="6" s="1"/>
  <c r="F28" i="6" a="1"/>
  <c r="F28" i="6" s="1"/>
  <c r="F26" i="6" a="1"/>
  <c r="F26" i="6" s="1"/>
  <c r="F24" i="6" a="1"/>
  <c r="F24" i="6" s="1"/>
  <c r="F19" i="6" a="1"/>
  <c r="F19" i="6" s="1"/>
  <c r="F15" i="6" a="1"/>
  <c r="F15" i="6" s="1"/>
  <c r="F11" i="6" a="1"/>
  <c r="F11" i="6" s="1"/>
  <c r="F7" i="6" a="1"/>
  <c r="F7" i="6" s="1"/>
  <c r="F12" i="6" a="1"/>
  <c r="F12" i="6" s="1"/>
  <c r="F20" i="6" a="1"/>
  <c r="F20" i="6" s="1"/>
  <c r="F16" i="6" a="1"/>
  <c r="F16" i="6" s="1"/>
  <c r="F21" i="6" a="1"/>
  <c r="F21" i="6" s="1"/>
  <c r="F17" i="6" a="1"/>
  <c r="F17" i="6" s="1"/>
  <c r="F27" i="6" a="1"/>
  <c r="F27" i="6" s="1"/>
  <c r="F13" i="6" a="1"/>
  <c r="F13" i="6" s="1"/>
  <c r="F9" i="6" a="1"/>
  <c r="F9" i="6" s="1"/>
  <c r="F6" i="6" a="1"/>
  <c r="F6" i="6" s="1"/>
  <c r="F14" i="6" a="1"/>
  <c r="F14" i="6" s="1"/>
  <c r="F10" i="6" a="1"/>
  <c r="F10" i="6" s="1"/>
  <c r="F23" i="6" a="1"/>
  <c r="F23" i="6" s="1"/>
  <c r="F22" i="6" a="1"/>
  <c r="F22" i="6" s="1"/>
  <c r="F18" i="6" a="1"/>
  <c r="F18" i="6" s="1"/>
  <c r="F8" i="6" a="1"/>
  <c r="F8" i="6" s="1"/>
  <c r="E29" i="6" a="1"/>
  <c r="E29" i="6" s="1"/>
  <c r="E27" i="6" a="1"/>
  <c r="E27" i="6" s="1"/>
  <c r="E25" i="6" a="1"/>
  <c r="E25" i="6" s="1"/>
  <c r="E23" i="6" a="1"/>
  <c r="E23" i="6" s="1"/>
  <c r="E30" i="6" a="1"/>
  <c r="E30" i="6" s="1"/>
  <c r="E28" i="6" a="1"/>
  <c r="E28" i="6" s="1"/>
  <c r="E26" i="6" a="1"/>
  <c r="E26" i="6" s="1"/>
  <c r="E24" i="6" a="1"/>
  <c r="E24" i="6" s="1"/>
  <c r="E22" i="6" a="1"/>
  <c r="E22" i="6" s="1"/>
  <c r="E18" i="6" a="1"/>
  <c r="E18" i="6" s="1"/>
  <c r="E14" i="6" a="1"/>
  <c r="E14" i="6" s="1"/>
  <c r="E10" i="6" a="1"/>
  <c r="E10" i="6" s="1"/>
  <c r="E6" i="6" a="1"/>
  <c r="E6" i="6" s="1"/>
  <c r="E19" i="6" a="1"/>
  <c r="E19" i="6" s="1"/>
  <c r="E15" i="6" a="1"/>
  <c r="E15" i="6" s="1"/>
  <c r="E20" i="6" a="1"/>
  <c r="E20" i="6" s="1"/>
  <c r="E12" i="6" a="1"/>
  <c r="E12" i="6" s="1"/>
  <c r="E9" i="6" a="1"/>
  <c r="E9" i="6" s="1"/>
  <c r="E13" i="6" a="1"/>
  <c r="E13" i="6" s="1"/>
  <c r="E17" i="6" a="1"/>
  <c r="E17" i="6" s="1"/>
  <c r="E16" i="6" a="1"/>
  <c r="E16" i="6" s="1"/>
  <c r="E7" i="6" a="1"/>
  <c r="E7" i="6" s="1"/>
  <c r="E21" i="6" a="1"/>
  <c r="E21" i="6" s="1"/>
  <c r="E11" i="6" a="1"/>
  <c r="E11" i="6" s="1"/>
  <c r="E8" i="6" a="1"/>
  <c r="E8" i="6" s="1"/>
  <c r="G5" i="6"/>
  <c r="F4" i="6"/>
  <c r="G30" i="6" l="1" a="1"/>
  <c r="G30" i="6" s="1"/>
  <c r="G27" i="6" a="1"/>
  <c r="G27" i="6" s="1"/>
  <c r="G23" i="6" a="1"/>
  <c r="G23" i="6" s="1"/>
  <c r="G29" i="6" a="1"/>
  <c r="G29" i="6" s="1"/>
  <c r="G26" i="6" a="1"/>
  <c r="G26" i="6" s="1"/>
  <c r="G24" i="6" a="1"/>
  <c r="G24" i="6" s="1"/>
  <c r="G20" i="6" a="1"/>
  <c r="G20" i="6" s="1"/>
  <c r="G16" i="6" a="1"/>
  <c r="G16" i="6" s="1"/>
  <c r="G12" i="6" a="1"/>
  <c r="G12" i="6" s="1"/>
  <c r="G8" i="6" a="1"/>
  <c r="G8" i="6" s="1"/>
  <c r="G28" i="6" a="1"/>
  <c r="G28" i="6" s="1"/>
  <c r="G22" i="6" a="1"/>
  <c r="G22" i="6" s="1"/>
  <c r="G21" i="6" a="1"/>
  <c r="G21" i="6" s="1"/>
  <c r="G17" i="6" a="1"/>
  <c r="G17" i="6" s="1"/>
  <c r="G13" i="6" a="1"/>
  <c r="G13" i="6" s="1"/>
  <c r="G25" i="6" a="1"/>
  <c r="G25" i="6" s="1"/>
  <c r="G18" i="6" a="1"/>
  <c r="G18" i="6" s="1"/>
  <c r="G14" i="6" a="1"/>
  <c r="G14" i="6" s="1"/>
  <c r="G10" i="6" a="1"/>
  <c r="G10" i="6" s="1"/>
  <c r="G6" i="6" a="1"/>
  <c r="G6" i="6" s="1"/>
  <c r="G15" i="6" a="1"/>
  <c r="G15" i="6" s="1"/>
  <c r="G11" i="6" a="1"/>
  <c r="G11" i="6" s="1"/>
  <c r="G7" i="6" a="1"/>
  <c r="G7" i="6" s="1"/>
  <c r="G19" i="6" a="1"/>
  <c r="G19" i="6" s="1"/>
  <c r="G9" i="6" a="1"/>
  <c r="G9" i="6" s="1"/>
  <c r="G4" i="6"/>
  <c r="H5" i="6"/>
  <c r="H27" i="6" l="1" a="1"/>
  <c r="H27" i="6" s="1"/>
  <c r="H23" i="6" a="1"/>
  <c r="H23" i="6" s="1"/>
  <c r="H25" i="6" a="1"/>
  <c r="H25" i="6" s="1"/>
  <c r="H29" i="6" a="1"/>
  <c r="H29" i="6" s="1"/>
  <c r="H28" i="6" a="1"/>
  <c r="H28" i="6" s="1"/>
  <c r="H26" i="6" a="1"/>
  <c r="H26" i="6" s="1"/>
  <c r="H24" i="6" a="1"/>
  <c r="H24" i="6" s="1"/>
  <c r="H22" i="6" a="1"/>
  <c r="H22" i="6" s="1"/>
  <c r="H21" i="6" a="1"/>
  <c r="H21" i="6" s="1"/>
  <c r="H17" i="6" a="1"/>
  <c r="H17" i="6" s="1"/>
  <c r="H13" i="6" a="1"/>
  <c r="H13" i="6" s="1"/>
  <c r="H18" i="6" a="1"/>
  <c r="H18" i="6" s="1"/>
  <c r="H14" i="6" a="1"/>
  <c r="H14" i="6" s="1"/>
  <c r="H19" i="6" a="1"/>
  <c r="H19" i="6" s="1"/>
  <c r="H15" i="6" a="1"/>
  <c r="H15" i="6" s="1"/>
  <c r="H11" i="6" a="1"/>
  <c r="H11" i="6" s="1"/>
  <c r="H8" i="6" a="1"/>
  <c r="H8" i="6" s="1"/>
  <c r="H30" i="6" a="1"/>
  <c r="H30" i="6" s="1"/>
  <c r="H16" i="6" a="1"/>
  <c r="H16" i="6" s="1"/>
  <c r="H20" i="6" a="1"/>
  <c r="H20" i="6" s="1"/>
  <c r="H9" i="6" a="1"/>
  <c r="H9" i="6" s="1"/>
  <c r="H12" i="6" a="1"/>
  <c r="H12" i="6" s="1"/>
  <c r="H10" i="6" a="1"/>
  <c r="H10" i="6" s="1"/>
  <c r="H6" i="6" a="1"/>
  <c r="H6" i="6" s="1"/>
  <c r="H7" i="6" a="1"/>
  <c r="H7" i="6" s="1"/>
  <c r="I5" i="6"/>
  <c r="H4" i="6"/>
  <c r="I28" i="6" l="1" a="1"/>
  <c r="I28" i="6" s="1"/>
  <c r="I25" i="6" a="1"/>
  <c r="I25" i="6" s="1"/>
  <c r="I24" i="6" a="1"/>
  <c r="I24" i="6" s="1"/>
  <c r="I29" i="6" a="1"/>
  <c r="I29" i="6" s="1"/>
  <c r="I26" i="6" a="1"/>
  <c r="I26" i="6" s="1"/>
  <c r="I30" i="6" a="1"/>
  <c r="I30" i="6" s="1"/>
  <c r="I18" i="6" a="1"/>
  <c r="I18" i="6" s="1"/>
  <c r="I14" i="6" a="1"/>
  <c r="I14" i="6" s="1"/>
  <c r="I9" i="6" a="1"/>
  <c r="I9" i="6" s="1"/>
  <c r="I6" i="6" a="1"/>
  <c r="I6" i="6" s="1"/>
  <c r="I19" i="6" a="1"/>
  <c r="I19" i="6" s="1"/>
  <c r="I15" i="6" a="1"/>
  <c r="I15" i="6" s="1"/>
  <c r="I27" i="6" a="1"/>
  <c r="I27" i="6" s="1"/>
  <c r="I23" i="6" a="1"/>
  <c r="I23" i="6" s="1"/>
  <c r="I22" i="6" a="1"/>
  <c r="I22" i="6" s="1"/>
  <c r="I20" i="6" a="1"/>
  <c r="I20" i="6" s="1"/>
  <c r="I16" i="6" a="1"/>
  <c r="I16" i="6" s="1"/>
  <c r="I8" i="6" a="1"/>
  <c r="I8" i="6" s="1"/>
  <c r="I17" i="6" a="1"/>
  <c r="I17" i="6" s="1"/>
  <c r="I21" i="6" a="1"/>
  <c r="I21" i="6" s="1"/>
  <c r="I12" i="6" a="1"/>
  <c r="I12" i="6" s="1"/>
  <c r="I10" i="6" a="1"/>
  <c r="I10" i="6" s="1"/>
  <c r="I13" i="6" a="1"/>
  <c r="I13" i="6" s="1"/>
  <c r="I11" i="6" a="1"/>
  <c r="I11" i="6" s="1"/>
  <c r="I7" i="6" a="1"/>
  <c r="I7" i="6" s="1"/>
  <c r="J5" i="6"/>
  <c r="I4" i="6"/>
  <c r="J26" i="6" l="1" a="1"/>
  <c r="J26" i="6" s="1"/>
  <c r="J30" i="6" a="1"/>
  <c r="J30" i="6" s="1"/>
  <c r="J23" i="6" a="1"/>
  <c r="J23" i="6" s="1"/>
  <c r="J27" i="6" a="1"/>
  <c r="J27" i="6" s="1"/>
  <c r="J25" i="6" a="1"/>
  <c r="J25" i="6" s="1"/>
  <c r="J28" i="6" a="1"/>
  <c r="J28" i="6" s="1"/>
  <c r="J19" i="6" a="1"/>
  <c r="J19" i="6" s="1"/>
  <c r="J15" i="6" a="1"/>
  <c r="J15" i="6" s="1"/>
  <c r="J10" i="6" a="1"/>
  <c r="J10" i="6" s="1"/>
  <c r="J7" i="6" a="1"/>
  <c r="J7" i="6" s="1"/>
  <c r="J12" i="6" a="1"/>
  <c r="J12" i="6" s="1"/>
  <c r="J22" i="6" a="1"/>
  <c r="J22" i="6" s="1"/>
  <c r="J20" i="6" a="1"/>
  <c r="J20" i="6" s="1"/>
  <c r="J16" i="6" a="1"/>
  <c r="J16" i="6" s="1"/>
  <c r="J21" i="6" a="1"/>
  <c r="J21" i="6" s="1"/>
  <c r="J17" i="6" a="1"/>
  <c r="J17" i="6" s="1"/>
  <c r="J9" i="6" a="1"/>
  <c r="J9" i="6" s="1"/>
  <c r="J18" i="6" a="1"/>
  <c r="J18" i="6" s="1"/>
  <c r="J13" i="6" a="1"/>
  <c r="J13" i="6" s="1"/>
  <c r="J11" i="6" a="1"/>
  <c r="J11" i="6" s="1"/>
  <c r="J6" i="6" a="1"/>
  <c r="J6" i="6" s="1"/>
  <c r="J29" i="6" a="1"/>
  <c r="J29" i="6" s="1"/>
  <c r="J24" i="6" a="1"/>
  <c r="J24" i="6" s="1"/>
  <c r="J14" i="6" a="1"/>
  <c r="J14" i="6" s="1"/>
  <c r="J8" i="6" a="1"/>
  <c r="J8" i="6" s="1"/>
  <c r="K5" i="6"/>
  <c r="J4" i="6"/>
  <c r="K23" i="6" l="1" a="1"/>
  <c r="K23" i="6" s="1"/>
  <c r="K27" i="6" a="1"/>
  <c r="K27" i="6" s="1"/>
  <c r="K25" i="6" a="1"/>
  <c r="K25" i="6" s="1"/>
  <c r="K24" i="6" a="1"/>
  <c r="K24" i="6" s="1"/>
  <c r="K29" i="6" a="1"/>
  <c r="K29" i="6" s="1"/>
  <c r="K28" i="6" a="1"/>
  <c r="K28" i="6" s="1"/>
  <c r="K22" i="6" a="1"/>
  <c r="K22" i="6" s="1"/>
  <c r="K20" i="6" a="1"/>
  <c r="K20" i="6" s="1"/>
  <c r="K16" i="6" a="1"/>
  <c r="K16" i="6" s="1"/>
  <c r="K12" i="6" a="1"/>
  <c r="K12" i="6" s="1"/>
  <c r="K11" i="6" a="1"/>
  <c r="K11" i="6" s="1"/>
  <c r="K8" i="6" a="1"/>
  <c r="K8" i="6" s="1"/>
  <c r="K13" i="6" a="1"/>
  <c r="K13" i="6" s="1"/>
  <c r="K21" i="6" a="1"/>
  <c r="K21" i="6" s="1"/>
  <c r="K17" i="6" a="1"/>
  <c r="K17" i="6" s="1"/>
  <c r="K30" i="6" a="1"/>
  <c r="K30" i="6" s="1"/>
  <c r="K18" i="6" a="1"/>
  <c r="K18" i="6" s="1"/>
  <c r="K10" i="6" a="1"/>
  <c r="K10" i="6" s="1"/>
  <c r="K19" i="6" a="1"/>
  <c r="K19" i="6" s="1"/>
  <c r="K6" i="6" a="1"/>
  <c r="K6" i="6" s="1"/>
  <c r="K26" i="6" a="1"/>
  <c r="K26" i="6" s="1"/>
  <c r="K14" i="6" a="1"/>
  <c r="K14" i="6" s="1"/>
  <c r="K9" i="6" a="1"/>
  <c r="K9" i="6" s="1"/>
  <c r="K7" i="6" a="1"/>
  <c r="K7" i="6" s="1"/>
  <c r="K15" i="6" a="1"/>
  <c r="K15" i="6" s="1"/>
  <c r="L5" i="6"/>
  <c r="K4" i="6"/>
  <c r="L27" i="6" l="1" a="1"/>
  <c r="L27" i="6" s="1"/>
  <c r="L25" i="6" a="1"/>
  <c r="L25" i="6" s="1"/>
  <c r="L24" i="6" a="1"/>
  <c r="L24" i="6" s="1"/>
  <c r="L29" i="6" a="1"/>
  <c r="L29" i="6" s="1"/>
  <c r="L28" i="6" a="1"/>
  <c r="L28" i="6" s="1"/>
  <c r="L30" i="6" a="1"/>
  <c r="L30" i="6" s="1"/>
  <c r="L26" i="6" a="1"/>
  <c r="L26" i="6" s="1"/>
  <c r="L22" i="6" a="1"/>
  <c r="L22" i="6" s="1"/>
  <c r="L17" i="6" a="1"/>
  <c r="L17" i="6" s="1"/>
  <c r="L13" i="6" a="1"/>
  <c r="L13" i="6" s="1"/>
  <c r="L9" i="6" a="1"/>
  <c r="L9" i="6" s="1"/>
  <c r="L23" i="6" a="1"/>
  <c r="L23" i="6" s="1"/>
  <c r="L18" i="6" a="1"/>
  <c r="L18" i="6" s="1"/>
  <c r="L14" i="6" a="1"/>
  <c r="L14" i="6" s="1"/>
  <c r="L19" i="6" a="1"/>
  <c r="L19" i="6" s="1"/>
  <c r="L16" i="6" a="1"/>
  <c r="L16" i="6" s="1"/>
  <c r="L11" i="6" a="1"/>
  <c r="L11" i="6" s="1"/>
  <c r="L7" i="6" a="1"/>
  <c r="L7" i="6" s="1"/>
  <c r="L21" i="6" a="1"/>
  <c r="L21" i="6" s="1"/>
  <c r="L20" i="6" a="1"/>
  <c r="L20" i="6" s="1"/>
  <c r="L12" i="6" a="1"/>
  <c r="L12" i="6" s="1"/>
  <c r="L15" i="6" a="1"/>
  <c r="L15" i="6" s="1"/>
  <c r="L10" i="6" a="1"/>
  <c r="L10" i="6" s="1"/>
  <c r="L8" i="6" a="1"/>
  <c r="L8" i="6" s="1"/>
  <c r="L6" i="6" a="1"/>
  <c r="L6" i="6" s="1"/>
  <c r="M5" i="6"/>
  <c r="L4" i="6"/>
  <c r="M29" i="6" l="1" a="1"/>
  <c r="M29" i="6" s="1"/>
  <c r="M28" i="6" a="1"/>
  <c r="M28" i="6" s="1"/>
  <c r="M22" i="6" a="1"/>
  <c r="M22" i="6" s="1"/>
  <c r="M30" i="6" a="1"/>
  <c r="M30" i="6" s="1"/>
  <c r="M26" i="6" a="1"/>
  <c r="M26" i="6" s="1"/>
  <c r="M23" i="6" a="1"/>
  <c r="M23" i="6" s="1"/>
  <c r="M25" i="6" a="1"/>
  <c r="M25" i="6" s="1"/>
  <c r="M18" i="6" a="1"/>
  <c r="M18" i="6" s="1"/>
  <c r="M14" i="6" a="1"/>
  <c r="M14" i="6" s="1"/>
  <c r="M10" i="6" a="1"/>
  <c r="M10" i="6" s="1"/>
  <c r="M6" i="6" a="1"/>
  <c r="M6" i="6" s="1"/>
  <c r="M27" i="6" a="1"/>
  <c r="M27" i="6" s="1"/>
  <c r="M19" i="6" a="1"/>
  <c r="M19" i="6" s="1"/>
  <c r="M15" i="6" a="1"/>
  <c r="M15" i="6" s="1"/>
  <c r="M24" i="6" a="1"/>
  <c r="M24" i="6" s="1"/>
  <c r="M21" i="6" a="1"/>
  <c r="M21" i="6" s="1"/>
  <c r="M20" i="6" a="1"/>
  <c r="M20" i="6" s="1"/>
  <c r="M16" i="6" a="1"/>
  <c r="M16" i="6" s="1"/>
  <c r="M17" i="6" a="1"/>
  <c r="M17" i="6" s="1"/>
  <c r="M12" i="6" a="1"/>
  <c r="M12" i="6" s="1"/>
  <c r="M9" i="6" a="1"/>
  <c r="M9" i="6" s="1"/>
  <c r="M7" i="6" a="1"/>
  <c r="M7" i="6" s="1"/>
  <c r="M13" i="6" a="1"/>
  <c r="M13" i="6" s="1"/>
  <c r="M8" i="6" a="1"/>
  <c r="M8" i="6" s="1"/>
  <c r="M11" i="6" a="1"/>
  <c r="M11" i="6" s="1"/>
  <c r="N5" i="6"/>
  <c r="M4" i="6"/>
  <c r="N30" i="6" l="1" a="1"/>
  <c r="N30" i="6" s="1"/>
  <c r="N26" i="6" a="1"/>
  <c r="N26" i="6" s="1"/>
  <c r="N23" i="6" a="1"/>
  <c r="N23" i="6" s="1"/>
  <c r="N27" i="6" a="1"/>
  <c r="N27" i="6" s="1"/>
  <c r="N25" i="6" a="1"/>
  <c r="N25" i="6" s="1"/>
  <c r="N24" i="6" a="1"/>
  <c r="N24" i="6" s="1"/>
  <c r="N19" i="6" a="1"/>
  <c r="N19" i="6" s="1"/>
  <c r="N15" i="6" a="1"/>
  <c r="N15" i="6" s="1"/>
  <c r="N11" i="6" a="1"/>
  <c r="N11" i="6" s="1"/>
  <c r="N7" i="6" a="1"/>
  <c r="N7" i="6" s="1"/>
  <c r="N21" i="6" a="1"/>
  <c r="N21" i="6" s="1"/>
  <c r="N20" i="6" a="1"/>
  <c r="N20" i="6" s="1"/>
  <c r="N16" i="6" a="1"/>
  <c r="N16" i="6" s="1"/>
  <c r="N12" i="6" a="1"/>
  <c r="N12" i="6" s="1"/>
  <c r="N29" i="6" a="1"/>
  <c r="N29" i="6" s="1"/>
  <c r="N17" i="6" a="1"/>
  <c r="N17" i="6" s="1"/>
  <c r="N22" i="6" a="1"/>
  <c r="N22" i="6" s="1"/>
  <c r="N18" i="6" a="1"/>
  <c r="N18" i="6" s="1"/>
  <c r="N13" i="6" a="1"/>
  <c r="N13" i="6" s="1"/>
  <c r="N10" i="6" a="1"/>
  <c r="N10" i="6" s="1"/>
  <c r="N28" i="6" a="1"/>
  <c r="N28" i="6" s="1"/>
  <c r="N14" i="6" a="1"/>
  <c r="N14" i="6" s="1"/>
  <c r="N9" i="6" a="1"/>
  <c r="N9" i="6" s="1"/>
  <c r="N6" i="6" a="1"/>
  <c r="N6" i="6" s="1"/>
  <c r="N8" i="6" a="1"/>
  <c r="N8" i="6" s="1"/>
  <c r="O5" i="6"/>
  <c r="N4" i="6"/>
  <c r="O27" i="6" l="1" a="1"/>
  <c r="O27" i="6" s="1"/>
  <c r="O24" i="6" a="1"/>
  <c r="O24" i="6" s="1"/>
  <c r="O28" i="6" a="1"/>
  <c r="O28" i="6" s="1"/>
  <c r="O25" i="6" a="1"/>
  <c r="O25" i="6" s="1"/>
  <c r="O22" i="6" a="1"/>
  <c r="O22" i="6" s="1"/>
  <c r="O29" i="6" a="1"/>
  <c r="O29" i="6" s="1"/>
  <c r="O26" i="6" a="1"/>
  <c r="O26" i="6" s="1"/>
  <c r="O23" i="6" a="1"/>
  <c r="O23" i="6" s="1"/>
  <c r="O21" i="6" a="1"/>
  <c r="O21" i="6" s="1"/>
  <c r="O20" i="6" a="1"/>
  <c r="O20" i="6" s="1"/>
  <c r="O16" i="6" a="1"/>
  <c r="O16" i="6" s="1"/>
  <c r="O12" i="6" a="1"/>
  <c r="O12" i="6" s="1"/>
  <c r="O8" i="6" a="1"/>
  <c r="O8" i="6" s="1"/>
  <c r="O30" i="6" a="1"/>
  <c r="O30" i="6" s="1"/>
  <c r="O17" i="6" a="1"/>
  <c r="O17" i="6" s="1"/>
  <c r="O13" i="6" a="1"/>
  <c r="O13" i="6" s="1"/>
  <c r="O18" i="6" a="1"/>
  <c r="O18" i="6" s="1"/>
  <c r="O19" i="6" a="1"/>
  <c r="O19" i="6" s="1"/>
  <c r="O14" i="6" a="1"/>
  <c r="O14" i="6" s="1"/>
  <c r="O11" i="6" a="1"/>
  <c r="O11" i="6" s="1"/>
  <c r="O15" i="6" a="1"/>
  <c r="O15" i="6" s="1"/>
  <c r="O9" i="6" a="1"/>
  <c r="O9" i="6" s="1"/>
  <c r="O6" i="6" a="1"/>
  <c r="O6" i="6" s="1"/>
  <c r="O10" i="6" a="1"/>
  <c r="O10" i="6" s="1"/>
  <c r="O7" i="6" a="1"/>
  <c r="O7" i="6" s="1"/>
  <c r="P5" i="6"/>
  <c r="O4" i="6"/>
  <c r="P28" i="6" l="1" a="1"/>
  <c r="P28" i="6" s="1"/>
  <c r="P22" i="6" a="1"/>
  <c r="P22" i="6" s="1"/>
  <c r="P29" i="6" a="1"/>
  <c r="P29" i="6" s="1"/>
  <c r="P26" i="6" a="1"/>
  <c r="P26" i="6" s="1"/>
  <c r="P23" i="6" a="1"/>
  <c r="P23" i="6" s="1"/>
  <c r="P30" i="6" a="1"/>
  <c r="P30" i="6" s="1"/>
  <c r="P27" i="6" a="1"/>
  <c r="P27" i="6" s="1"/>
  <c r="P17" i="6" a="1"/>
  <c r="P17" i="6" s="1"/>
  <c r="P13" i="6" a="1"/>
  <c r="P13" i="6" s="1"/>
  <c r="P24" i="6" a="1"/>
  <c r="P24" i="6" s="1"/>
  <c r="P18" i="6" a="1"/>
  <c r="P18" i="6" s="1"/>
  <c r="P14" i="6" a="1"/>
  <c r="P14" i="6" s="1"/>
  <c r="P19" i="6" a="1"/>
  <c r="P19" i="6" s="1"/>
  <c r="P25" i="6" a="1"/>
  <c r="P25" i="6" s="1"/>
  <c r="P21" i="6" a="1"/>
  <c r="P21" i="6" s="1"/>
  <c r="P20" i="6" a="1"/>
  <c r="P20" i="6" s="1"/>
  <c r="P15" i="6" a="1"/>
  <c r="P15" i="6" s="1"/>
  <c r="P11" i="6" a="1"/>
  <c r="P11" i="6" s="1"/>
  <c r="P6" i="6" a="1"/>
  <c r="P6" i="6" s="1"/>
  <c r="P9" i="6" a="1"/>
  <c r="P9" i="6" s="1"/>
  <c r="P10" i="6" a="1"/>
  <c r="P10" i="6" s="1"/>
  <c r="P7" i="6" a="1"/>
  <c r="P7" i="6" s="1"/>
  <c r="P16" i="6" a="1"/>
  <c r="P16" i="6" s="1"/>
  <c r="P12" i="6" a="1"/>
  <c r="P12" i="6" s="1"/>
  <c r="P8" i="6" a="1"/>
  <c r="P8" i="6" s="1"/>
  <c r="Q5" i="6"/>
  <c r="P4" i="6"/>
  <c r="Q29" i="6" l="1" a="1"/>
  <c r="Q29" i="6" s="1"/>
  <c r="Q26" i="6" a="1"/>
  <c r="Q26" i="6" s="1"/>
  <c r="Q23" i="6" a="1"/>
  <c r="Q23" i="6" s="1"/>
  <c r="Q30" i="6" a="1"/>
  <c r="Q30" i="6" s="1"/>
  <c r="Q27" i="6" a="1"/>
  <c r="Q27" i="6" s="1"/>
  <c r="Q24" i="6" a="1"/>
  <c r="Q24" i="6" s="1"/>
  <c r="Q28" i="6" a="1"/>
  <c r="Q28" i="6" s="1"/>
  <c r="Q25" i="6" a="1"/>
  <c r="Q25" i="6" s="1"/>
  <c r="Q22" i="6" a="1"/>
  <c r="Q22" i="6" s="1"/>
  <c r="Q18" i="6" a="1"/>
  <c r="Q18" i="6" s="1"/>
  <c r="Q14" i="6" a="1"/>
  <c r="Q14" i="6" s="1"/>
  <c r="Q9" i="6" a="1"/>
  <c r="Q9" i="6" s="1"/>
  <c r="Q6" i="6" a="1"/>
  <c r="Q6" i="6" s="1"/>
  <c r="Q19" i="6" a="1"/>
  <c r="Q19" i="6" s="1"/>
  <c r="Q15" i="6" a="1"/>
  <c r="Q15" i="6" s="1"/>
  <c r="Q21" i="6" a="1"/>
  <c r="Q21" i="6" s="1"/>
  <c r="Q20" i="6" a="1"/>
  <c r="Q20" i="6" s="1"/>
  <c r="Q16" i="6" a="1"/>
  <c r="Q16" i="6" s="1"/>
  <c r="Q10" i="6" a="1"/>
  <c r="Q10" i="6" s="1"/>
  <c r="Q7" i="6" a="1"/>
  <c r="Q7" i="6" s="1"/>
  <c r="Q12" i="6" a="1"/>
  <c r="Q12" i="6" s="1"/>
  <c r="Q8" i="6" a="1"/>
  <c r="Q8" i="6" s="1"/>
  <c r="Q17" i="6" a="1"/>
  <c r="Q17" i="6" s="1"/>
  <c r="Q13" i="6" a="1"/>
  <c r="Q13" i="6" s="1"/>
  <c r="Q11" i="6" a="1"/>
  <c r="Q11" i="6" s="1"/>
  <c r="R5" i="6"/>
  <c r="Q4" i="6"/>
  <c r="R30" i="6" l="1" a="1"/>
  <c r="R30" i="6" s="1"/>
  <c r="R27" i="6" a="1"/>
  <c r="R27" i="6" s="1"/>
  <c r="R25" i="6" a="1"/>
  <c r="R25" i="6" s="1"/>
  <c r="R24" i="6" a="1"/>
  <c r="R24" i="6" s="1"/>
  <c r="R28" i="6" a="1"/>
  <c r="R28" i="6" s="1"/>
  <c r="R22" i="6" a="1"/>
  <c r="R22" i="6" s="1"/>
  <c r="R29" i="6" a="1"/>
  <c r="R29" i="6" s="1"/>
  <c r="R23" i="6" a="1"/>
  <c r="R23" i="6" s="1"/>
  <c r="R19" i="6" a="1"/>
  <c r="R19" i="6" s="1"/>
  <c r="R15" i="6" a="1"/>
  <c r="R15" i="6" s="1"/>
  <c r="R11" i="6" a="1"/>
  <c r="R11" i="6" s="1"/>
  <c r="R10" i="6" a="1"/>
  <c r="R10" i="6" s="1"/>
  <c r="R7" i="6" a="1"/>
  <c r="R7" i="6" s="1"/>
  <c r="R12" i="6" a="1"/>
  <c r="R12" i="6" s="1"/>
  <c r="R26" i="6" a="1"/>
  <c r="R26" i="6" s="1"/>
  <c r="R21" i="6" a="1"/>
  <c r="R21" i="6" s="1"/>
  <c r="R20" i="6" a="1"/>
  <c r="R20" i="6" s="1"/>
  <c r="R16" i="6" a="1"/>
  <c r="R16" i="6" s="1"/>
  <c r="R17" i="6" a="1"/>
  <c r="R17" i="6" s="1"/>
  <c r="R8" i="6" a="1"/>
  <c r="R8" i="6" s="1"/>
  <c r="R13" i="6" a="1"/>
  <c r="R13" i="6" s="1"/>
  <c r="R18" i="6" a="1"/>
  <c r="R18" i="6" s="1"/>
  <c r="R14" i="6" a="1"/>
  <c r="R14" i="6" s="1"/>
  <c r="R9" i="6" a="1"/>
  <c r="R9" i="6" s="1"/>
  <c r="R6" i="6" a="1"/>
  <c r="R6" i="6" s="1"/>
  <c r="S5" i="6"/>
  <c r="R4" i="6"/>
  <c r="S28" i="6" l="1" a="1"/>
  <c r="S28" i="6" s="1"/>
  <c r="S22" i="6" a="1"/>
  <c r="S22" i="6" s="1"/>
  <c r="S29" i="6" a="1"/>
  <c r="S29" i="6" s="1"/>
  <c r="S23" i="6" a="1"/>
  <c r="S23" i="6" s="1"/>
  <c r="S30" i="6" a="1"/>
  <c r="S30" i="6" s="1"/>
  <c r="S26" i="6" a="1"/>
  <c r="S26" i="6" s="1"/>
  <c r="S24" i="6" a="1"/>
  <c r="S24" i="6" s="1"/>
  <c r="S21" i="6" a="1"/>
  <c r="S21" i="6" s="1"/>
  <c r="S20" i="6" a="1"/>
  <c r="S20" i="6" s="1"/>
  <c r="S16" i="6" a="1"/>
  <c r="S16" i="6" s="1"/>
  <c r="S12" i="6" a="1"/>
  <c r="S12" i="6" s="1"/>
  <c r="S8" i="6" a="1"/>
  <c r="S8" i="6" s="1"/>
  <c r="S13" i="6" a="1"/>
  <c r="S13" i="6" s="1"/>
  <c r="S17" i="6" a="1"/>
  <c r="S17" i="6" s="1"/>
  <c r="S25" i="6" a="1"/>
  <c r="S25" i="6" s="1"/>
  <c r="S18" i="6" a="1"/>
  <c r="S18" i="6" s="1"/>
  <c r="S9" i="6" a="1"/>
  <c r="S9" i="6" s="1"/>
  <c r="S14" i="6" a="1"/>
  <c r="S14" i="6" s="1"/>
  <c r="S11" i="6" a="1"/>
  <c r="S11" i="6" s="1"/>
  <c r="S27" i="6" a="1"/>
  <c r="S27" i="6" s="1"/>
  <c r="S19" i="6" a="1"/>
  <c r="S19" i="6" s="1"/>
  <c r="S15" i="6" a="1"/>
  <c r="S15" i="6" s="1"/>
  <c r="S10" i="6" a="1"/>
  <c r="S10" i="6" s="1"/>
  <c r="S6" i="6" a="1"/>
  <c r="S6" i="6" s="1"/>
  <c r="S7" i="6" a="1"/>
  <c r="S7" i="6" s="1"/>
  <c r="T5" i="6"/>
  <c r="S4" i="6"/>
  <c r="T29" i="6" l="1" a="1"/>
  <c r="T29" i="6" s="1"/>
  <c r="T23" i="6" a="1"/>
  <c r="T23" i="6" s="1"/>
  <c r="T30" i="6" a="1"/>
  <c r="T30" i="6" s="1"/>
  <c r="T26" i="6" a="1"/>
  <c r="T26" i="6" s="1"/>
  <c r="T27" i="6" a="1"/>
  <c r="T27" i="6" s="1"/>
  <c r="T25" i="6" a="1"/>
  <c r="T25" i="6" s="1"/>
  <c r="T24" i="6" a="1"/>
  <c r="T24" i="6" s="1"/>
  <c r="T17" i="6" a="1"/>
  <c r="T17" i="6" s="1"/>
  <c r="T13" i="6" a="1"/>
  <c r="T13" i="6" s="1"/>
  <c r="T9" i="6" a="1"/>
  <c r="T9" i="6" s="1"/>
  <c r="T28" i="6" a="1"/>
  <c r="T28" i="6" s="1"/>
  <c r="T22" i="6" a="1"/>
  <c r="T22" i="6" s="1"/>
  <c r="T18" i="6" a="1"/>
  <c r="T18" i="6" s="1"/>
  <c r="T14" i="6" a="1"/>
  <c r="T14" i="6" s="1"/>
  <c r="T21" i="6" a="1"/>
  <c r="T21" i="6" s="1"/>
  <c r="T19" i="6" a="1"/>
  <c r="T19" i="6" s="1"/>
  <c r="T10" i="6" a="1"/>
  <c r="T10" i="6" s="1"/>
  <c r="T12" i="6" a="1"/>
  <c r="T12" i="6" s="1"/>
  <c r="T11" i="6" a="1"/>
  <c r="T11" i="6" s="1"/>
  <c r="T16" i="6" a="1"/>
  <c r="T16" i="6" s="1"/>
  <c r="T15" i="6" a="1"/>
  <c r="T15" i="6" s="1"/>
  <c r="T6" i="6" a="1"/>
  <c r="T6" i="6" s="1"/>
  <c r="T20" i="6" a="1"/>
  <c r="T20" i="6" s="1"/>
  <c r="T8" i="6" a="1"/>
  <c r="T8" i="6" s="1"/>
  <c r="T7" i="6" a="1"/>
  <c r="T7" i="6" s="1"/>
  <c r="U5" i="6"/>
  <c r="T4" i="6"/>
  <c r="U27" i="6" l="1" a="1"/>
  <c r="U27" i="6" s="1"/>
  <c r="U25" i="6" a="1"/>
  <c r="U25" i="6" s="1"/>
  <c r="U24" i="6" a="1"/>
  <c r="U24" i="6" s="1"/>
  <c r="U22" i="6" a="1"/>
  <c r="U22" i="6" s="1"/>
  <c r="U28" i="6" a="1"/>
  <c r="U28" i="6" s="1"/>
  <c r="U29" i="6" a="1"/>
  <c r="U29" i="6" s="1"/>
  <c r="U26" i="6" a="1"/>
  <c r="U26" i="6" s="1"/>
  <c r="U18" i="6" a="1"/>
  <c r="U18" i="6" s="1"/>
  <c r="U14" i="6" a="1"/>
  <c r="U14" i="6" s="1"/>
  <c r="U10" i="6" a="1"/>
  <c r="U10" i="6" s="1"/>
  <c r="U6" i="6" a="1"/>
  <c r="U6" i="6" s="1"/>
  <c r="U21" i="6" a="1"/>
  <c r="U21" i="6" s="1"/>
  <c r="U19" i="6" a="1"/>
  <c r="U19" i="6" s="1"/>
  <c r="U15" i="6" a="1"/>
  <c r="U15" i="6" s="1"/>
  <c r="U23" i="6" a="1"/>
  <c r="U23" i="6" s="1"/>
  <c r="U20" i="6" a="1"/>
  <c r="U20" i="6" s="1"/>
  <c r="U16" i="6" a="1"/>
  <c r="U16" i="6" s="1"/>
  <c r="U30" i="6" a="1"/>
  <c r="U30" i="6" s="1"/>
  <c r="U12" i="6" a="1"/>
  <c r="U12" i="6" s="1"/>
  <c r="U11" i="6" a="1"/>
  <c r="U11" i="6" s="1"/>
  <c r="U13" i="6" a="1"/>
  <c r="U13" i="6" s="1"/>
  <c r="U17" i="6" a="1"/>
  <c r="U17" i="6" s="1"/>
  <c r="U8" i="6" a="1"/>
  <c r="U8" i="6" s="1"/>
  <c r="U7" i="6" a="1"/>
  <c r="U7" i="6" s="1"/>
  <c r="U9" i="6" a="1"/>
  <c r="U9" i="6" s="1"/>
  <c r="V5" i="6"/>
  <c r="U4" i="6"/>
  <c r="V24" i="6" l="1" a="1"/>
  <c r="V24" i="6" s="1"/>
  <c r="V22" i="6" a="1"/>
  <c r="V22" i="6" s="1"/>
  <c r="V28" i="6" a="1"/>
  <c r="V28" i="6" s="1"/>
  <c r="V23" i="6" a="1"/>
  <c r="V23" i="6" s="1"/>
  <c r="V30" i="6" a="1"/>
  <c r="V30" i="6" s="1"/>
  <c r="V29" i="6" a="1"/>
  <c r="V29" i="6" s="1"/>
  <c r="V26" i="6" a="1"/>
  <c r="V26" i="6" s="1"/>
  <c r="V21" i="6" a="1"/>
  <c r="V21" i="6" s="1"/>
  <c r="V19" i="6" a="1"/>
  <c r="V19" i="6" s="1"/>
  <c r="V15" i="6" a="1"/>
  <c r="V15" i="6" s="1"/>
  <c r="V11" i="6" a="1"/>
  <c r="V11" i="6" s="1"/>
  <c r="V7" i="6" a="1"/>
  <c r="V7" i="6" s="1"/>
  <c r="V25" i="6" a="1"/>
  <c r="V25" i="6" s="1"/>
  <c r="V20" i="6" a="1"/>
  <c r="V20" i="6" s="1"/>
  <c r="V16" i="6" a="1"/>
  <c r="V16" i="6" s="1"/>
  <c r="V12" i="6" a="1"/>
  <c r="V12" i="6" s="1"/>
  <c r="V27" i="6" a="1"/>
  <c r="V27" i="6" s="1"/>
  <c r="V17" i="6" a="1"/>
  <c r="V17" i="6" s="1"/>
  <c r="V13" i="6" a="1"/>
  <c r="V13" i="6" s="1"/>
  <c r="V8" i="6" a="1"/>
  <c r="V8" i="6" s="1"/>
  <c r="V14" i="6" a="1"/>
  <c r="V14" i="6" s="1"/>
  <c r="V6" i="6" a="1"/>
  <c r="V6" i="6" s="1"/>
  <c r="V18" i="6" a="1"/>
  <c r="V18" i="6" s="1"/>
  <c r="V9" i="6" a="1"/>
  <c r="V9" i="6" s="1"/>
  <c r="V10" i="6" a="1"/>
  <c r="V10" i="6" s="1"/>
  <c r="W5" i="6"/>
  <c r="V4" i="6"/>
  <c r="W28" i="6" l="1" a="1"/>
  <c r="W28" i="6" s="1"/>
  <c r="W26" i="6" a="1"/>
  <c r="W26" i="6" s="1"/>
  <c r="W23" i="6" a="1"/>
  <c r="W23" i="6" s="1"/>
  <c r="W30" i="6" a="1"/>
  <c r="W30" i="6" s="1"/>
  <c r="W29" i="6" a="1"/>
  <c r="W29" i="6" s="1"/>
  <c r="W27" i="6" a="1"/>
  <c r="W27" i="6" s="1"/>
  <c r="W25" i="6" a="1"/>
  <c r="W25" i="6" s="1"/>
  <c r="W24" i="6" a="1"/>
  <c r="W24" i="6" s="1"/>
  <c r="W22" i="6" a="1"/>
  <c r="W22" i="6" s="1"/>
  <c r="W20" i="6" a="1"/>
  <c r="W20" i="6" s="1"/>
  <c r="W16" i="6" a="1"/>
  <c r="W16" i="6" s="1"/>
  <c r="W12" i="6" a="1"/>
  <c r="W12" i="6" s="1"/>
  <c r="W17" i="6" a="1"/>
  <c r="W17" i="6" s="1"/>
  <c r="W13" i="6" a="1"/>
  <c r="W13" i="6" s="1"/>
  <c r="W18" i="6" a="1"/>
  <c r="W18" i="6" s="1"/>
  <c r="W14" i="6" a="1"/>
  <c r="W14" i="6" s="1"/>
  <c r="W8" i="6" a="1"/>
  <c r="W8" i="6" s="1"/>
  <c r="W6" i="6" a="1"/>
  <c r="W6" i="6" s="1"/>
  <c r="W7" i="6" a="1"/>
  <c r="W7" i="6" s="1"/>
  <c r="W15" i="6" a="1"/>
  <c r="W15" i="6" s="1"/>
  <c r="W9" i="6" a="1"/>
  <c r="W9" i="6" s="1"/>
  <c r="W21" i="6" a="1"/>
  <c r="W21" i="6" s="1"/>
  <c r="W19" i="6" a="1"/>
  <c r="W19" i="6" s="1"/>
  <c r="W10" i="6" a="1"/>
  <c r="W10" i="6" s="1"/>
  <c r="W11" i="6" a="1"/>
  <c r="W11" i="6" s="1"/>
  <c r="X5" i="6"/>
  <c r="W4" i="6"/>
  <c r="X30" i="6" l="1" a="1"/>
  <c r="X30" i="6" s="1"/>
  <c r="X29" i="6" a="1"/>
  <c r="X29" i="6" s="1"/>
  <c r="X27" i="6" a="1"/>
  <c r="X27" i="6" s="1"/>
  <c r="X25" i="6" a="1"/>
  <c r="X25" i="6" s="1"/>
  <c r="X24" i="6" a="1"/>
  <c r="X24" i="6" s="1"/>
  <c r="X22" i="6" a="1"/>
  <c r="X22" i="6" s="1"/>
  <c r="X23" i="6" a="1"/>
  <c r="X23" i="6" s="1"/>
  <c r="X28" i="6" a="1"/>
  <c r="X28" i="6" s="1"/>
  <c r="X17" i="6" a="1"/>
  <c r="X17" i="6" s="1"/>
  <c r="X13" i="6" a="1"/>
  <c r="X13" i="6" s="1"/>
  <c r="X8" i="6" a="1"/>
  <c r="X8" i="6" s="1"/>
  <c r="X14" i="6" a="1"/>
  <c r="X14" i="6" s="1"/>
  <c r="X18" i="6" a="1"/>
  <c r="X18" i="6" s="1"/>
  <c r="X21" i="6" a="1"/>
  <c r="X21" i="6" s="1"/>
  <c r="X19" i="6" a="1"/>
  <c r="X19" i="6" s="1"/>
  <c r="X15" i="6" a="1"/>
  <c r="X15" i="6" s="1"/>
  <c r="X9" i="6" a="1"/>
  <c r="X9" i="6" s="1"/>
  <c r="X26" i="6" a="1"/>
  <c r="X26" i="6" s="1"/>
  <c r="X16" i="6" a="1"/>
  <c r="X16" i="6" s="1"/>
  <c r="X10" i="6" a="1"/>
  <c r="X10" i="6" s="1"/>
  <c r="X20" i="6" a="1"/>
  <c r="X20" i="6" s="1"/>
  <c r="X11" i="6" a="1"/>
  <c r="X11" i="6" s="1"/>
  <c r="X12" i="6" a="1"/>
  <c r="X12" i="6" s="1"/>
  <c r="X6" i="6" a="1"/>
  <c r="X6" i="6" s="1"/>
  <c r="X7" i="6" a="1"/>
  <c r="X7" i="6" s="1"/>
  <c r="Y5" i="6"/>
  <c r="X4" i="6"/>
  <c r="Y28" i="6" l="1" a="1"/>
  <c r="Y28" i="6" s="1"/>
  <c r="Y23" i="6" a="1"/>
  <c r="Y23" i="6" s="1"/>
  <c r="Y26" i="6" a="1"/>
  <c r="Y26" i="6" s="1"/>
  <c r="Y25" i="6" a="1"/>
  <c r="Y25" i="6" s="1"/>
  <c r="Y18" i="6" a="1"/>
  <c r="Y18" i="6" s="1"/>
  <c r="Y14" i="6" a="1"/>
  <c r="Y14" i="6" s="1"/>
  <c r="Y9" i="6" a="1"/>
  <c r="Y9" i="6" s="1"/>
  <c r="Y6" i="6" a="1"/>
  <c r="Y6" i="6" s="1"/>
  <c r="Y27" i="6" a="1"/>
  <c r="Y27" i="6" s="1"/>
  <c r="Y21" i="6" a="1"/>
  <c r="Y21" i="6" s="1"/>
  <c r="Y19" i="6" a="1"/>
  <c r="Y19" i="6" s="1"/>
  <c r="Y15" i="6" a="1"/>
  <c r="Y15" i="6" s="1"/>
  <c r="Y11" i="6" a="1"/>
  <c r="Y11" i="6" s="1"/>
  <c r="Y30" i="6" a="1"/>
  <c r="Y30" i="6" s="1"/>
  <c r="Y24" i="6" a="1"/>
  <c r="Y24" i="6" s="1"/>
  <c r="Y20" i="6" a="1"/>
  <c r="Y20" i="6" s="1"/>
  <c r="Y16" i="6" a="1"/>
  <c r="Y16" i="6" s="1"/>
  <c r="Y10" i="6" a="1"/>
  <c r="Y10" i="6" s="1"/>
  <c r="Y17" i="6" a="1"/>
  <c r="Y17" i="6" s="1"/>
  <c r="Y29" i="6" a="1"/>
  <c r="Y29" i="6" s="1"/>
  <c r="Y12" i="6" a="1"/>
  <c r="Y12" i="6" s="1"/>
  <c r="Y8" i="6" a="1"/>
  <c r="Y8" i="6" s="1"/>
  <c r="Y22" i="6" a="1"/>
  <c r="Y22" i="6" s="1"/>
  <c r="Y13" i="6" a="1"/>
  <c r="Y13" i="6" s="1"/>
  <c r="Y7" i="6" a="1"/>
  <c r="Y7" i="6" s="1"/>
  <c r="Z5" i="6"/>
  <c r="Y4" i="6"/>
  <c r="Z28" i="6" l="1" a="1"/>
  <c r="Z28" i="6" s="1"/>
  <c r="Z29" i="6" a="1"/>
  <c r="Z29" i="6" s="1"/>
  <c r="Z26" i="6" a="1"/>
  <c r="Z26" i="6" s="1"/>
  <c r="Z30" i="6" a="1"/>
  <c r="Z30" i="6" s="1"/>
  <c r="Z27" i="6" a="1"/>
  <c r="Z27" i="6" s="1"/>
  <c r="Z25" i="6" a="1"/>
  <c r="Z25" i="6" s="1"/>
  <c r="Z24" i="6" a="1"/>
  <c r="Z24" i="6" s="1"/>
  <c r="Z22" i="6" a="1"/>
  <c r="Z22" i="6" s="1"/>
  <c r="Z23" i="6" a="1"/>
  <c r="Z23" i="6" s="1"/>
  <c r="Z21" i="6" a="1"/>
  <c r="Z21" i="6" s="1"/>
  <c r="Z19" i="6" a="1"/>
  <c r="Z19" i="6" s="1"/>
  <c r="Z15" i="6" a="1"/>
  <c r="Z15" i="6" s="1"/>
  <c r="Z11" i="6" a="1"/>
  <c r="Z11" i="6" s="1"/>
  <c r="Z10" i="6" a="1"/>
  <c r="Z10" i="6" s="1"/>
  <c r="Z7" i="6" a="1"/>
  <c r="Z7" i="6" s="1"/>
  <c r="Z12" i="6" a="1"/>
  <c r="Z12" i="6" s="1"/>
  <c r="Z20" i="6" a="1"/>
  <c r="Z20" i="6" s="1"/>
  <c r="Z16" i="6" a="1"/>
  <c r="Z16" i="6" s="1"/>
  <c r="Z17" i="6" a="1"/>
  <c r="Z17" i="6" s="1"/>
  <c r="Z18" i="6" a="1"/>
  <c r="Z18" i="6" s="1"/>
  <c r="Z13" i="6" a="1"/>
  <c r="Z13" i="6" s="1"/>
  <c r="Z9" i="6" a="1"/>
  <c r="Z9" i="6" s="1"/>
  <c r="Z6" i="6" a="1"/>
  <c r="Z6" i="6" s="1"/>
  <c r="Z14" i="6" a="1"/>
  <c r="Z14" i="6" s="1"/>
  <c r="Z8" i="6" a="1"/>
  <c r="Z8" i="6" s="1"/>
  <c r="AA5" i="6"/>
  <c r="Z4" i="6"/>
  <c r="AA30" i="6" l="1" a="1"/>
  <c r="AA30" i="6" s="1"/>
  <c r="AA29" i="6" a="1"/>
  <c r="AA29" i="6" s="1"/>
  <c r="AA26" i="6" a="1"/>
  <c r="AA26" i="6" s="1"/>
  <c r="AA27" i="6" a="1"/>
  <c r="AA27" i="6" s="1"/>
  <c r="AA25" i="6" a="1"/>
  <c r="AA25" i="6" s="1"/>
  <c r="AA24" i="6" a="1"/>
  <c r="AA24" i="6" s="1"/>
  <c r="AA22" i="6" a="1"/>
  <c r="AA22" i="6" s="1"/>
  <c r="AA23" i="6" a="1"/>
  <c r="AA23" i="6" s="1"/>
  <c r="AA20" i="6" a="1"/>
  <c r="AA20" i="6" s="1"/>
  <c r="AA16" i="6" a="1"/>
  <c r="AA16" i="6" s="1"/>
  <c r="AA12" i="6" a="1"/>
  <c r="AA12" i="6" s="1"/>
  <c r="AA8" i="6" a="1"/>
  <c r="AA8" i="6" s="1"/>
  <c r="AA13" i="6" a="1"/>
  <c r="AA13" i="6" s="1"/>
  <c r="AA17" i="6" a="1"/>
  <c r="AA17" i="6" s="1"/>
  <c r="AA18" i="6" a="1"/>
  <c r="AA18" i="6" s="1"/>
  <c r="AA28" i="6" a="1"/>
  <c r="AA28" i="6" s="1"/>
  <c r="AA9" i="6" a="1"/>
  <c r="AA9" i="6" s="1"/>
  <c r="AA6" i="6" a="1"/>
  <c r="AA6" i="6" s="1"/>
  <c r="AA21" i="6" a="1"/>
  <c r="AA21" i="6" s="1"/>
  <c r="AA19" i="6" a="1"/>
  <c r="AA19" i="6" s="1"/>
  <c r="AA11" i="6" a="1"/>
  <c r="AA11" i="6" s="1"/>
  <c r="AA14" i="6" a="1"/>
  <c r="AA14" i="6" s="1"/>
  <c r="AA10" i="6" a="1"/>
  <c r="AA10" i="6" s="1"/>
  <c r="AA7" i="6" a="1"/>
  <c r="AA7" i="6" s="1"/>
  <c r="AA15" i="6" a="1"/>
  <c r="AA15" i="6" s="1"/>
  <c r="AB5" i="6"/>
  <c r="AA4" i="6"/>
  <c r="AB27" i="6" l="1" a="1"/>
  <c r="AB27" i="6" s="1"/>
  <c r="AB25" i="6" a="1"/>
  <c r="AB25" i="6" s="1"/>
  <c r="AB24" i="6" a="1"/>
  <c r="AB24" i="6" s="1"/>
  <c r="AB22" i="6" a="1"/>
  <c r="AB22" i="6" s="1"/>
  <c r="AB23" i="6" a="1"/>
  <c r="AB23" i="6" s="1"/>
  <c r="AB28" i="6" a="1"/>
  <c r="AB28" i="6" s="1"/>
  <c r="AB17" i="6" a="1"/>
  <c r="AB17" i="6" s="1"/>
  <c r="AB13" i="6" a="1"/>
  <c r="AB13" i="6" s="1"/>
  <c r="AB9" i="6" a="1"/>
  <c r="AB9" i="6" s="1"/>
  <c r="AB30" i="6" a="1"/>
  <c r="AB30" i="6" s="1"/>
  <c r="AB21" i="6" a="1"/>
  <c r="AB21" i="6" s="1"/>
  <c r="AB18" i="6" a="1"/>
  <c r="AB18" i="6" s="1"/>
  <c r="AB14" i="6" a="1"/>
  <c r="AB14" i="6" s="1"/>
  <c r="AB29" i="6" a="1"/>
  <c r="AB29" i="6" s="1"/>
  <c r="AB26" i="6" a="1"/>
  <c r="AB26" i="6" s="1"/>
  <c r="AB19" i="6" a="1"/>
  <c r="AB19" i="6" s="1"/>
  <c r="AB16" i="6" a="1"/>
  <c r="AB16" i="6" s="1"/>
  <c r="AB11" i="6" a="1"/>
  <c r="AB11" i="6" s="1"/>
  <c r="AB10" i="6" a="1"/>
  <c r="AB10" i="6" s="1"/>
  <c r="AB20" i="6" a="1"/>
  <c r="AB20" i="6" s="1"/>
  <c r="AB12" i="6" a="1"/>
  <c r="AB12" i="6" s="1"/>
  <c r="AB7" i="6" a="1"/>
  <c r="AB7" i="6" s="1"/>
  <c r="AB15" i="6" a="1"/>
  <c r="AB15" i="6" s="1"/>
  <c r="AB8" i="6" a="1"/>
  <c r="AB8" i="6" s="1"/>
  <c r="AB6" i="6" a="1"/>
  <c r="AB6" i="6" s="1"/>
  <c r="AC5" i="6"/>
  <c r="AB4" i="6"/>
  <c r="AC23" i="6" l="1" a="1"/>
  <c r="AC23" i="6" s="1"/>
  <c r="AC30" i="6" a="1"/>
  <c r="AC30" i="6" s="1"/>
  <c r="AC28" i="6" a="1"/>
  <c r="AC28" i="6" s="1"/>
  <c r="AC26" i="6" a="1"/>
  <c r="AC26" i="6" s="1"/>
  <c r="AC29" i="6" a="1"/>
  <c r="AC29" i="6" s="1"/>
  <c r="AC22" i="6" a="1"/>
  <c r="AC22" i="6" s="1"/>
  <c r="AC27" i="6" a="1"/>
  <c r="AC27" i="6" s="1"/>
  <c r="AC21" i="6" a="1"/>
  <c r="AC21" i="6" s="1"/>
  <c r="AC18" i="6" a="1"/>
  <c r="AC18" i="6" s="1"/>
  <c r="AC14" i="6" a="1"/>
  <c r="AC14" i="6" s="1"/>
  <c r="AC10" i="6" a="1"/>
  <c r="AC10" i="6" s="1"/>
  <c r="AC6" i="6" a="1"/>
  <c r="AC6" i="6" s="1"/>
  <c r="AC11" i="6" a="1"/>
  <c r="AC11" i="6" s="1"/>
  <c r="AC24" i="6" a="1"/>
  <c r="AC24" i="6" s="1"/>
  <c r="AC19" i="6" a="1"/>
  <c r="AC19" i="6" s="1"/>
  <c r="AC15" i="6" a="1"/>
  <c r="AC15" i="6" s="1"/>
  <c r="AC20" i="6" a="1"/>
  <c r="AC20" i="6" s="1"/>
  <c r="AC16" i="6" a="1"/>
  <c r="AC16" i="6" s="1"/>
  <c r="AC17" i="6" a="1"/>
  <c r="AC17" i="6" s="1"/>
  <c r="AC12" i="6" a="1"/>
  <c r="AC12" i="6" s="1"/>
  <c r="AC7" i="6" a="1"/>
  <c r="AC7" i="6" s="1"/>
  <c r="AC13" i="6" a="1"/>
  <c r="AC13" i="6" s="1"/>
  <c r="AC8" i="6" a="1"/>
  <c r="AC8" i="6" s="1"/>
  <c r="AC9" i="6" a="1"/>
  <c r="AC9" i="6" s="1"/>
  <c r="AC25" i="6" a="1"/>
  <c r="AC25" i="6" s="1"/>
  <c r="AD5" i="6"/>
  <c r="AC4" i="6"/>
  <c r="AD30" i="6" l="1" a="1"/>
  <c r="AD30" i="6" s="1"/>
  <c r="AD28" i="6" a="1"/>
  <c r="AD28" i="6" s="1"/>
  <c r="AD26" i="6" a="1"/>
  <c r="AD26" i="6" s="1"/>
  <c r="AD29" i="6" a="1"/>
  <c r="AD29" i="6" s="1"/>
  <c r="AD27" i="6" a="1"/>
  <c r="AD27" i="6" s="1"/>
  <c r="AD25" i="6" a="1"/>
  <c r="AD25" i="6" s="1"/>
  <c r="AD22" i="6" a="1"/>
  <c r="AD22" i="6" s="1"/>
  <c r="AD24" i="6" a="1"/>
  <c r="AD24" i="6" s="1"/>
  <c r="AD23" i="6" a="1"/>
  <c r="AD23" i="6" s="1"/>
  <c r="AD19" i="6" a="1"/>
  <c r="AD19" i="6" s="1"/>
  <c r="AD15" i="6" a="1"/>
  <c r="AD15" i="6" s="1"/>
  <c r="AD11" i="6" a="1"/>
  <c r="AD11" i="6" s="1"/>
  <c r="AD7" i="6" a="1"/>
  <c r="AD7" i="6" s="1"/>
  <c r="AD12" i="6" a="1"/>
  <c r="AD12" i="6" s="1"/>
  <c r="AD20" i="6" a="1"/>
  <c r="AD20" i="6" s="1"/>
  <c r="AD16" i="6" a="1"/>
  <c r="AD16" i="6" s="1"/>
  <c r="AD17" i="6" a="1"/>
  <c r="AD17" i="6" s="1"/>
  <c r="AD21" i="6" a="1"/>
  <c r="AD21" i="6" s="1"/>
  <c r="AD18" i="6" a="1"/>
  <c r="AD18" i="6" s="1"/>
  <c r="AD13" i="6" a="1"/>
  <c r="AD13" i="6" s="1"/>
  <c r="AD8" i="6" a="1"/>
  <c r="AD8" i="6" s="1"/>
  <c r="AD9" i="6" a="1"/>
  <c r="AD9" i="6" s="1"/>
  <c r="AD14" i="6" a="1"/>
  <c r="AD14" i="6" s="1"/>
  <c r="AD10" i="6" a="1"/>
  <c r="AD10" i="6" s="1"/>
  <c r="AD6" i="6" a="1"/>
  <c r="AD6" i="6" s="1"/>
  <c r="AE5" i="6"/>
  <c r="AD4" i="6"/>
  <c r="AE29" i="6" l="1" a="1"/>
  <c r="AE29" i="6" s="1"/>
  <c r="AE27" i="6" a="1"/>
  <c r="AE27" i="6" s="1"/>
  <c r="AE25" i="6" a="1"/>
  <c r="AE25" i="6" s="1"/>
  <c r="AE24" i="6" a="1"/>
  <c r="AE24" i="6" s="1"/>
  <c r="AE23" i="6" a="1"/>
  <c r="AE23" i="6" s="1"/>
  <c r="AE26" i="6" a="1"/>
  <c r="AE26" i="6" s="1"/>
  <c r="AE30" i="6" a="1"/>
  <c r="AE30" i="6" s="1"/>
  <c r="AE20" i="6" a="1"/>
  <c r="AE20" i="6" s="1"/>
  <c r="AE16" i="6" a="1"/>
  <c r="AE16" i="6" s="1"/>
  <c r="AE12" i="6" a="1"/>
  <c r="AE12" i="6" s="1"/>
  <c r="AE22" i="6" a="1"/>
  <c r="AE22" i="6" s="1"/>
  <c r="AE17" i="6" a="1"/>
  <c r="AE17" i="6" s="1"/>
  <c r="AE13" i="6" a="1"/>
  <c r="AE13" i="6" s="1"/>
  <c r="AE28" i="6" a="1"/>
  <c r="AE28" i="6" s="1"/>
  <c r="AE21" i="6" a="1"/>
  <c r="AE21" i="6" s="1"/>
  <c r="AE18" i="6" a="1"/>
  <c r="AE18" i="6" s="1"/>
  <c r="AE19" i="6" a="1"/>
  <c r="AE19" i="6" s="1"/>
  <c r="AE14" i="6" a="1"/>
  <c r="AE14" i="6" s="1"/>
  <c r="AE9" i="6" a="1"/>
  <c r="AE9" i="6" s="1"/>
  <c r="AE10" i="6" a="1"/>
  <c r="AE10" i="6" s="1"/>
  <c r="AE15" i="6" a="1"/>
  <c r="AE15" i="6" s="1"/>
  <c r="AE6" i="6" a="1"/>
  <c r="AE6" i="6" s="1"/>
  <c r="AE11" i="6" a="1"/>
  <c r="AE11" i="6" s="1"/>
  <c r="AE8" i="6" a="1"/>
  <c r="AE8" i="6" s="1"/>
  <c r="AE7" i="6" a="1"/>
  <c r="AE7" i="6" s="1"/>
  <c r="AE4" i="6"/>
  <c r="AF5" i="6"/>
  <c r="AF26" i="6" l="1" a="1"/>
  <c r="AF26" i="6" s="1"/>
  <c r="AF30" i="6" a="1"/>
  <c r="AF30" i="6" s="1"/>
  <c r="AF28" i="6" a="1"/>
  <c r="AF28" i="6" s="1"/>
  <c r="AF27" i="6" a="1"/>
  <c r="AF27" i="6" s="1"/>
  <c r="AF22" i="6" a="1"/>
  <c r="AF22" i="6" s="1"/>
  <c r="AF24" i="6" a="1"/>
  <c r="AF24" i="6" s="1"/>
  <c r="AF17" i="6" a="1"/>
  <c r="AF17" i="6" s="1"/>
  <c r="AF13" i="6" a="1"/>
  <c r="AF13" i="6" s="1"/>
  <c r="AF8" i="6" a="1"/>
  <c r="AF8" i="6" s="1"/>
  <c r="AF29" i="6" a="1"/>
  <c r="AF29" i="6" s="1"/>
  <c r="AF21" i="6" a="1"/>
  <c r="AF21" i="6" s="1"/>
  <c r="AF18" i="6" a="1"/>
  <c r="AF18" i="6" s="1"/>
  <c r="AF14" i="6" a="1"/>
  <c r="AF14" i="6" s="1"/>
  <c r="AF25" i="6" a="1"/>
  <c r="AF25" i="6" s="1"/>
  <c r="AF23" i="6" a="1"/>
  <c r="AF23" i="6" s="1"/>
  <c r="AF19" i="6" a="1"/>
  <c r="AF19" i="6" s="1"/>
  <c r="AF20" i="6" a="1"/>
  <c r="AF20" i="6" s="1"/>
  <c r="AF15" i="6" a="1"/>
  <c r="AF15" i="6" s="1"/>
  <c r="AF10" i="6" a="1"/>
  <c r="AF10" i="6" s="1"/>
  <c r="AF6" i="6" a="1"/>
  <c r="AF6" i="6" s="1"/>
  <c r="AF11" i="6" a="1"/>
  <c r="AF11" i="6" s="1"/>
  <c r="AF7" i="6" a="1"/>
  <c r="AF7" i="6" s="1"/>
  <c r="AF16" i="6" a="1"/>
  <c r="AF16" i="6" s="1"/>
  <c r="AF12" i="6" a="1"/>
  <c r="AF12" i="6" s="1"/>
  <c r="AF9" i="6" a="1"/>
  <c r="AF9" i="6" s="1"/>
  <c r="AF4" i="6"/>
  <c r="AG5" i="6"/>
  <c r="AG28" i="6" l="1" a="1"/>
  <c r="AG28" i="6" s="1"/>
  <c r="AG26" i="6" a="1"/>
  <c r="AG26" i="6" s="1"/>
  <c r="AG22" i="6" a="1"/>
  <c r="AG22" i="6" s="1"/>
  <c r="AG30" i="6" a="1"/>
  <c r="AG30" i="6" s="1"/>
  <c r="AG27" i="6" a="1"/>
  <c r="AG27" i="6" s="1"/>
  <c r="AG24" i="6" a="1"/>
  <c r="AG24" i="6" s="1"/>
  <c r="AG29" i="6" a="1"/>
  <c r="AG29" i="6" s="1"/>
  <c r="AG25" i="6" a="1"/>
  <c r="AG25" i="6" s="1"/>
  <c r="AG23" i="6" a="1"/>
  <c r="AG23" i="6" s="1"/>
  <c r="AG21" i="6" a="1"/>
  <c r="AG21" i="6" s="1"/>
  <c r="AG18" i="6" a="1"/>
  <c r="AG18" i="6" s="1"/>
  <c r="AG14" i="6" a="1"/>
  <c r="AG14" i="6" s="1"/>
  <c r="AG9" i="6" a="1"/>
  <c r="AG9" i="6" s="1"/>
  <c r="AG6" i="6" a="1"/>
  <c r="AG6" i="6" s="1"/>
  <c r="AG19" i="6" a="1"/>
  <c r="AG19" i="6" s="1"/>
  <c r="AG15" i="6" a="1"/>
  <c r="AG15" i="6" s="1"/>
  <c r="AG11" i="6" a="1"/>
  <c r="AG11" i="6" s="1"/>
  <c r="AG20" i="6" a="1"/>
  <c r="AG20" i="6" s="1"/>
  <c r="AG16" i="6" a="1"/>
  <c r="AG16" i="6" s="1"/>
  <c r="AG8" i="6" a="1"/>
  <c r="AG8" i="6" s="1"/>
  <c r="AG7" i="6" a="1"/>
  <c r="AG7" i="6" s="1"/>
  <c r="AG12" i="6" a="1"/>
  <c r="AG12" i="6" s="1"/>
  <c r="AG17" i="6" a="1"/>
  <c r="AG17" i="6" s="1"/>
  <c r="AG13" i="6" a="1"/>
  <c r="AG13" i="6" s="1"/>
  <c r="AG10" i="6" a="1"/>
  <c r="AG10" i="6" s="1"/>
  <c r="AG4" i="6"/>
  <c r="AH5" i="6"/>
  <c r="AH4" i="6" l="1"/>
  <c r="AH30" i="6" a="1"/>
  <c r="AH30" i="6" s="1"/>
  <c r="AH29" i="6" a="1"/>
  <c r="AH29" i="6" s="1"/>
  <c r="AH27" i="6" a="1"/>
  <c r="AH27" i="6" s="1"/>
  <c r="AH24" i="6" a="1"/>
  <c r="AH24" i="6" s="1"/>
  <c r="AH23" i="6" a="1"/>
  <c r="AH23" i="6" s="1"/>
  <c r="AH25" i="6" a="1"/>
  <c r="AH25" i="6" s="1"/>
  <c r="AH26" i="6" a="1"/>
  <c r="AH26" i="6" s="1"/>
  <c r="AH22" i="6" a="1"/>
  <c r="AH22" i="6" s="1"/>
  <c r="AH19" i="6" a="1"/>
  <c r="AH19" i="6" s="1"/>
  <c r="AH15" i="6" a="1"/>
  <c r="AH15" i="6" s="1"/>
  <c r="AH11" i="6" a="1"/>
  <c r="AH11" i="6" s="1"/>
  <c r="AH10" i="6" a="1"/>
  <c r="AH10" i="6" s="1"/>
  <c r="AH7" i="6" a="1"/>
  <c r="AH7" i="6" s="1"/>
  <c r="AH28" i="6" a="1"/>
  <c r="AH28" i="6" s="1"/>
  <c r="AH20" i="6" a="1"/>
  <c r="AH20" i="6" s="1"/>
  <c r="AH16" i="6" a="1"/>
  <c r="AH16" i="6" s="1"/>
  <c r="AH12" i="6" a="1"/>
  <c r="AH12" i="6" s="1"/>
  <c r="AH17" i="6" a="1"/>
  <c r="AH17" i="6" s="1"/>
  <c r="AH6" i="6" a="1"/>
  <c r="AH6" i="6" s="1"/>
  <c r="AH9" i="6" a="1"/>
  <c r="AH9" i="6" s="1"/>
  <c r="AH13" i="6" a="1"/>
  <c r="AH13" i="6" s="1"/>
  <c r="AH21" i="6" a="1"/>
  <c r="AH21" i="6" s="1"/>
  <c r="AH18" i="6" a="1"/>
  <c r="AH18" i="6" s="1"/>
  <c r="AH14" i="6" a="1"/>
  <c r="AH14" i="6" s="1"/>
  <c r="AH8" i="6" a="1"/>
  <c r="AH8" i="6" s="1"/>
  <c r="C2" i="4" l="1"/>
  <c r="C3" i="4"/>
  <c r="G2" i="4"/>
  <c r="G3" i="4"/>
  <c r="F2" i="4"/>
  <c r="F3" i="4"/>
  <c r="S3" i="1"/>
  <c r="B6" i="1"/>
  <c r="E6" i="1" l="1"/>
  <c r="F6" i="1" s="1"/>
  <c r="H3" i="4"/>
  <c r="H2" i="4"/>
  <c r="E5" i="1"/>
  <c r="B7" i="1"/>
  <c r="C7" i="1" s="1"/>
  <c r="C6" i="1"/>
  <c r="B5" i="1"/>
  <c r="H6" i="1"/>
  <c r="E7" i="1"/>
  <c r="H5" i="1" l="1"/>
  <c r="B8" i="1"/>
  <c r="I6" i="1"/>
  <c r="K6" i="1"/>
  <c r="K5" i="1" s="1"/>
  <c r="H7" i="1"/>
  <c r="E8" i="1"/>
  <c r="F7" i="1"/>
  <c r="C8" i="1" l="1"/>
  <c r="B9" i="1"/>
  <c r="H8" i="1"/>
  <c r="I7" i="1"/>
  <c r="K7" i="1"/>
  <c r="N6" i="1"/>
  <c r="N5" i="1" s="1"/>
  <c r="L6" i="1"/>
  <c r="E9" i="1"/>
  <c r="F8" i="1"/>
  <c r="C9" i="1" l="1"/>
  <c r="B10" i="1"/>
  <c r="Q6" i="1"/>
  <c r="Q5" i="1" s="1"/>
  <c r="O6" i="1"/>
  <c r="N7" i="1"/>
  <c r="K8" i="1"/>
  <c r="L7" i="1"/>
  <c r="I8" i="1"/>
  <c r="H9" i="1"/>
  <c r="E10" i="1"/>
  <c r="F9" i="1"/>
  <c r="C10" i="1" l="1"/>
  <c r="B11" i="1"/>
  <c r="I9" i="1"/>
  <c r="H10" i="1"/>
  <c r="L8" i="1"/>
  <c r="K9" i="1"/>
  <c r="N8" i="1"/>
  <c r="O7" i="1"/>
  <c r="Q7" i="1"/>
  <c r="R6" i="1"/>
  <c r="T6" i="1"/>
  <c r="T5" i="1" s="1"/>
  <c r="F10" i="1"/>
  <c r="E11" i="1"/>
  <c r="C11" i="1" l="1"/>
  <c r="B12" i="1"/>
  <c r="T7" i="1"/>
  <c r="U6" i="1"/>
  <c r="W6" i="1"/>
  <c r="W5" i="1" s="1"/>
  <c r="R7" i="1"/>
  <c r="Q8" i="1"/>
  <c r="N9" i="1"/>
  <c r="O8" i="1"/>
  <c r="L9" i="1"/>
  <c r="K10" i="1"/>
  <c r="H11" i="1"/>
  <c r="I10" i="1"/>
  <c r="E12" i="1"/>
  <c r="F11" i="1"/>
  <c r="C12" i="1" l="1"/>
  <c r="B13" i="1"/>
  <c r="N10" i="1"/>
  <c r="O9" i="1"/>
  <c r="Q9" i="1"/>
  <c r="R8" i="1"/>
  <c r="I11" i="1"/>
  <c r="H12" i="1"/>
  <c r="L10" i="1"/>
  <c r="K11" i="1"/>
  <c r="W7" i="1"/>
  <c r="X6" i="1"/>
  <c r="Z6" i="1"/>
  <c r="Z5" i="1" s="1"/>
  <c r="T8" i="1"/>
  <c r="U7" i="1"/>
  <c r="F12" i="1"/>
  <c r="E13" i="1"/>
  <c r="C13" i="1" l="1"/>
  <c r="B14" i="1"/>
  <c r="L11" i="1"/>
  <c r="K12" i="1"/>
  <c r="H13" i="1"/>
  <c r="I12" i="1"/>
  <c r="Q10" i="1"/>
  <c r="R9" i="1"/>
  <c r="W8" i="1"/>
  <c r="X7" i="1"/>
  <c r="AA6" i="1"/>
  <c r="AC6" i="1"/>
  <c r="AC5" i="1" s="1"/>
  <c r="Z7" i="1"/>
  <c r="T9" i="1"/>
  <c r="U8" i="1"/>
  <c r="N11" i="1"/>
  <c r="O10" i="1"/>
  <c r="E14" i="1"/>
  <c r="F13" i="1"/>
  <c r="C14" i="1" l="1"/>
  <c r="B15" i="1"/>
  <c r="AF6" i="1"/>
  <c r="AF5" i="1" s="1"/>
  <c r="AD6" i="1"/>
  <c r="AC7" i="1"/>
  <c r="X8" i="1"/>
  <c r="W9" i="1"/>
  <c r="R10" i="1"/>
  <c r="Q11" i="1"/>
  <c r="Z8" i="1"/>
  <c r="AA7" i="1"/>
  <c r="N12" i="1"/>
  <c r="O11" i="1"/>
  <c r="H14" i="1"/>
  <c r="I13" i="1"/>
  <c r="L12" i="1"/>
  <c r="K13" i="1"/>
  <c r="U9" i="1"/>
  <c r="T10" i="1"/>
  <c r="E15" i="1"/>
  <c r="F14" i="1"/>
  <c r="C15" i="1" l="1"/>
  <c r="B16" i="1"/>
  <c r="AA8" i="1"/>
  <c r="Z9" i="1"/>
  <c r="U10" i="1"/>
  <c r="T11" i="1"/>
  <c r="X9" i="1"/>
  <c r="W10" i="1"/>
  <c r="O12" i="1"/>
  <c r="N13" i="1"/>
  <c r="Q12" i="1"/>
  <c r="R11" i="1"/>
  <c r="AD7" i="1"/>
  <c r="AC8" i="1"/>
  <c r="K14" i="1"/>
  <c r="L13" i="1"/>
  <c r="I14" i="1"/>
  <c r="H15" i="1"/>
  <c r="AG6" i="1"/>
  <c r="AF7" i="1"/>
  <c r="AI6" i="1"/>
  <c r="AI5" i="1" s="1"/>
  <c r="E16" i="1"/>
  <c r="F15" i="1"/>
  <c r="C16" i="1" l="1"/>
  <c r="B17" i="1"/>
  <c r="R12" i="1"/>
  <c r="Q13" i="1"/>
  <c r="X10" i="1"/>
  <c r="W11" i="1"/>
  <c r="I15" i="1"/>
  <c r="H16" i="1"/>
  <c r="U11" i="1"/>
  <c r="T12" i="1"/>
  <c r="AJ6" i="1"/>
  <c r="AI7" i="1"/>
  <c r="O13" i="1"/>
  <c r="N14" i="1"/>
  <c r="AG7" i="1"/>
  <c r="AF8" i="1"/>
  <c r="AA9" i="1"/>
  <c r="Z10" i="1"/>
  <c r="AD8" i="1"/>
  <c r="AC9" i="1"/>
  <c r="L14" i="1"/>
  <c r="K15" i="1"/>
  <c r="E17" i="1"/>
  <c r="F16" i="1"/>
  <c r="C17" i="1" l="1"/>
  <c r="B18" i="1"/>
  <c r="AD9" i="1"/>
  <c r="AC10" i="1"/>
  <c r="X11" i="1"/>
  <c r="W12" i="1"/>
  <c r="AJ7" i="1"/>
  <c r="AI8" i="1"/>
  <c r="L15" i="1"/>
  <c r="K16" i="1"/>
  <c r="U12" i="1"/>
  <c r="T13" i="1"/>
  <c r="I16" i="1"/>
  <c r="H17" i="1"/>
  <c r="AF9" i="1"/>
  <c r="AG8" i="1"/>
  <c r="R13" i="1"/>
  <c r="Q14" i="1"/>
  <c r="Z11" i="1"/>
  <c r="AA10" i="1"/>
  <c r="O14" i="1"/>
  <c r="N15" i="1"/>
  <c r="E18" i="1"/>
  <c r="F17" i="1"/>
  <c r="C18" i="1" l="1"/>
  <c r="B19" i="1"/>
  <c r="K17" i="1"/>
  <c r="L16" i="1"/>
  <c r="AI9" i="1"/>
  <c r="AJ8" i="1"/>
  <c r="Z12" i="1"/>
  <c r="AA11" i="1"/>
  <c r="R14" i="1"/>
  <c r="Q15" i="1"/>
  <c r="X12" i="1"/>
  <c r="W13" i="1"/>
  <c r="I17" i="1"/>
  <c r="H18" i="1"/>
  <c r="T14" i="1"/>
  <c r="U13" i="1"/>
  <c r="O15" i="1"/>
  <c r="N16" i="1"/>
  <c r="AD10" i="1"/>
  <c r="AC11" i="1"/>
  <c r="AG9" i="1"/>
  <c r="AF10" i="1"/>
  <c r="F18" i="1"/>
  <c r="E19" i="1"/>
  <c r="C19" i="1" l="1"/>
  <c r="B20" i="1"/>
  <c r="X13" i="1"/>
  <c r="W14" i="1"/>
  <c r="AD11" i="1"/>
  <c r="AC12" i="1"/>
  <c r="Z13" i="1"/>
  <c r="AA12" i="1"/>
  <c r="AJ9" i="1"/>
  <c r="AI10" i="1"/>
  <c r="H19" i="1"/>
  <c r="I18" i="1"/>
  <c r="AG10" i="1"/>
  <c r="AF11" i="1"/>
  <c r="R15" i="1"/>
  <c r="Q16" i="1"/>
  <c r="O16" i="1"/>
  <c r="N17" i="1"/>
  <c r="T15" i="1"/>
  <c r="U14" i="1"/>
  <c r="L17" i="1"/>
  <c r="K18" i="1"/>
  <c r="F19" i="1"/>
  <c r="E20" i="1"/>
  <c r="C20" i="1" l="1"/>
  <c r="B21" i="1"/>
  <c r="L18" i="1"/>
  <c r="K19" i="1"/>
  <c r="AJ10" i="1"/>
  <c r="AI11" i="1"/>
  <c r="T16" i="1"/>
  <c r="U15" i="1"/>
  <c r="AA13" i="1"/>
  <c r="Z14" i="1"/>
  <c r="N18" i="1"/>
  <c r="O17" i="1"/>
  <c r="AD12" i="1"/>
  <c r="AC13" i="1"/>
  <c r="Q17" i="1"/>
  <c r="R16" i="1"/>
  <c r="X14" i="1"/>
  <c r="W15" i="1"/>
  <c r="AG11" i="1"/>
  <c r="AF12" i="1"/>
  <c r="H20" i="1"/>
  <c r="I19" i="1"/>
  <c r="E21" i="1"/>
  <c r="F20" i="1"/>
  <c r="C21" i="1" l="1"/>
  <c r="B22" i="1"/>
  <c r="AA14" i="1"/>
  <c r="Z15" i="1"/>
  <c r="I20" i="1"/>
  <c r="H21" i="1"/>
  <c r="AD13" i="1"/>
  <c r="AC14" i="1"/>
  <c r="O18" i="1"/>
  <c r="N19" i="1"/>
  <c r="AG12" i="1"/>
  <c r="AF13" i="1"/>
  <c r="U16" i="1"/>
  <c r="T17" i="1"/>
  <c r="X15" i="1"/>
  <c r="W16" i="1"/>
  <c r="AI12" i="1"/>
  <c r="AJ11" i="1"/>
  <c r="L19" i="1"/>
  <c r="K20" i="1"/>
  <c r="Q18" i="1"/>
  <c r="R17" i="1"/>
  <c r="E22" i="1"/>
  <c r="F21" i="1"/>
  <c r="C22" i="1" l="1"/>
  <c r="B23" i="1"/>
  <c r="K21" i="1"/>
  <c r="L20" i="1"/>
  <c r="AC15" i="1"/>
  <c r="AD14" i="1"/>
  <c r="H22" i="1"/>
  <c r="I21" i="1"/>
  <c r="U17" i="1"/>
  <c r="T18" i="1"/>
  <c r="AF14" i="1"/>
  <c r="AG13" i="1"/>
  <c r="N20" i="1"/>
  <c r="O19" i="1"/>
  <c r="R18" i="1"/>
  <c r="Q19" i="1"/>
  <c r="AJ12" i="1"/>
  <c r="AI13" i="1"/>
  <c r="W17" i="1"/>
  <c r="X16" i="1"/>
  <c r="Z16" i="1"/>
  <c r="AA15" i="1"/>
  <c r="F22" i="1"/>
  <c r="E23" i="1"/>
  <c r="C23" i="1" l="1"/>
  <c r="B24" i="1"/>
  <c r="U18" i="1"/>
  <c r="T19" i="1"/>
  <c r="Z17" i="1"/>
  <c r="AA16" i="1"/>
  <c r="AF15" i="1"/>
  <c r="AG14" i="1"/>
  <c r="O20" i="1"/>
  <c r="N21" i="1"/>
  <c r="X17" i="1"/>
  <c r="W18" i="1"/>
  <c r="H23" i="1"/>
  <c r="I22" i="1"/>
  <c r="AJ13" i="1"/>
  <c r="AI14" i="1"/>
  <c r="AD15" i="1"/>
  <c r="AC16" i="1"/>
  <c r="R19" i="1"/>
  <c r="Q20" i="1"/>
  <c r="L21" i="1"/>
  <c r="K22" i="1"/>
  <c r="E24" i="1"/>
  <c r="F23" i="1"/>
  <c r="C24" i="1" l="1"/>
  <c r="B25" i="1"/>
  <c r="H24" i="1"/>
  <c r="I23" i="1"/>
  <c r="X18" i="1"/>
  <c r="W19" i="1"/>
  <c r="Q21" i="1"/>
  <c r="R20" i="1"/>
  <c r="AG15" i="1"/>
  <c r="AF16" i="1"/>
  <c r="AD16" i="1"/>
  <c r="AC17" i="1"/>
  <c r="AA17" i="1"/>
  <c r="Z18" i="1"/>
  <c r="L22" i="1"/>
  <c r="K23" i="1"/>
  <c r="O21" i="1"/>
  <c r="N22" i="1"/>
  <c r="AI15" i="1"/>
  <c r="AJ14" i="1"/>
  <c r="U19" i="1"/>
  <c r="T20" i="1"/>
  <c r="F24" i="1"/>
  <c r="E25" i="1"/>
  <c r="C25" i="1" l="1"/>
  <c r="B26" i="1"/>
  <c r="AD17" i="1"/>
  <c r="AC18" i="1"/>
  <c r="AG16" i="1"/>
  <c r="AF17" i="1"/>
  <c r="AJ15" i="1"/>
  <c r="AI16" i="1"/>
  <c r="R21" i="1"/>
  <c r="Q22" i="1"/>
  <c r="N23" i="1"/>
  <c r="O22" i="1"/>
  <c r="X19" i="1"/>
  <c r="W20" i="1"/>
  <c r="Z19" i="1"/>
  <c r="AA18" i="1"/>
  <c r="T21" i="1"/>
  <c r="U20" i="1"/>
  <c r="L23" i="1"/>
  <c r="K24" i="1"/>
  <c r="H25" i="1"/>
  <c r="I24" i="1"/>
  <c r="E26" i="1"/>
  <c r="F25" i="1"/>
  <c r="C26" i="1" l="1"/>
  <c r="B27" i="1"/>
  <c r="N24" i="1"/>
  <c r="O23" i="1"/>
  <c r="AJ16" i="1"/>
  <c r="AI17" i="1"/>
  <c r="AF18" i="1"/>
  <c r="AG17" i="1"/>
  <c r="X20" i="1"/>
  <c r="W21" i="1"/>
  <c r="K25" i="1"/>
  <c r="L24" i="1"/>
  <c r="R22" i="1"/>
  <c r="Q23" i="1"/>
  <c r="AD18" i="1"/>
  <c r="AC19" i="1"/>
  <c r="H26" i="1"/>
  <c r="I25" i="1"/>
  <c r="U21" i="1"/>
  <c r="T22" i="1"/>
  <c r="Z20" i="1"/>
  <c r="AA19" i="1"/>
  <c r="E27" i="1"/>
  <c r="F26" i="1"/>
  <c r="C27" i="1" l="1"/>
  <c r="B28" i="1"/>
  <c r="K26" i="1"/>
  <c r="L25" i="1"/>
  <c r="AG18" i="1"/>
  <c r="AF19" i="1"/>
  <c r="AI18" i="1"/>
  <c r="AJ17" i="1"/>
  <c r="I26" i="1"/>
  <c r="H27" i="1"/>
  <c r="AC20" i="1"/>
  <c r="AD19" i="1"/>
  <c r="W22" i="1"/>
  <c r="X21" i="1"/>
  <c r="AA20" i="1"/>
  <c r="Z21" i="1"/>
  <c r="U22" i="1"/>
  <c r="T23" i="1"/>
  <c r="Q24" i="1"/>
  <c r="R23" i="1"/>
  <c r="O24" i="1"/>
  <c r="N25" i="1"/>
  <c r="E28" i="1"/>
  <c r="E29" i="1" s="1"/>
  <c r="F27" i="1"/>
  <c r="C28" i="1" l="1"/>
  <c r="B29" i="1"/>
  <c r="H28" i="1"/>
  <c r="I27" i="1"/>
  <c r="F29" i="1"/>
  <c r="E30" i="1"/>
  <c r="Q25" i="1"/>
  <c r="R24" i="1"/>
  <c r="N26" i="1"/>
  <c r="O25" i="1"/>
  <c r="AJ18" i="1"/>
  <c r="AI19" i="1"/>
  <c r="Z22" i="1"/>
  <c r="AA21" i="1"/>
  <c r="AD20" i="1"/>
  <c r="AC21" i="1"/>
  <c r="T24" i="1"/>
  <c r="U23" i="1"/>
  <c r="AF20" i="1"/>
  <c r="AG19" i="1"/>
  <c r="X22" i="1"/>
  <c r="W23" i="1"/>
  <c r="L26" i="1"/>
  <c r="K27" i="1"/>
  <c r="F28" i="1"/>
  <c r="C29" i="1" l="1"/>
  <c r="B30" i="1"/>
  <c r="W24" i="1"/>
  <c r="X23" i="1"/>
  <c r="AF21" i="1"/>
  <c r="AG20" i="1"/>
  <c r="T25" i="1"/>
  <c r="U24" i="1"/>
  <c r="R25" i="1"/>
  <c r="Q26" i="1"/>
  <c r="AD21" i="1"/>
  <c r="AC22" i="1"/>
  <c r="E31" i="1"/>
  <c r="F30" i="1"/>
  <c r="L27" i="1"/>
  <c r="K28" i="1"/>
  <c r="AJ19" i="1"/>
  <c r="AI20" i="1"/>
  <c r="N27" i="1"/>
  <c r="O26" i="1"/>
  <c r="Z23" i="1"/>
  <c r="AA22" i="1"/>
  <c r="I28" i="1"/>
  <c r="H29" i="1"/>
  <c r="B31" i="1" l="1"/>
  <c r="C30" i="1"/>
  <c r="U25" i="1"/>
  <c r="T26" i="1"/>
  <c r="AG21" i="1"/>
  <c r="AF22" i="1"/>
  <c r="L28" i="1"/>
  <c r="K29" i="1"/>
  <c r="Q27" i="1"/>
  <c r="R26" i="1"/>
  <c r="AA23" i="1"/>
  <c r="Z24" i="1"/>
  <c r="I29" i="1"/>
  <c r="H30" i="1"/>
  <c r="AC23" i="1"/>
  <c r="AD22" i="1"/>
  <c r="O27" i="1"/>
  <c r="N28" i="1"/>
  <c r="AI21" i="1"/>
  <c r="AJ20" i="1"/>
  <c r="F31" i="1"/>
  <c r="E32" i="1"/>
  <c r="W25" i="1"/>
  <c r="X24" i="1"/>
  <c r="C31" i="1" l="1"/>
  <c r="B32" i="1"/>
  <c r="N29" i="1"/>
  <c r="O28" i="1"/>
  <c r="K30" i="1"/>
  <c r="L29" i="1"/>
  <c r="X25" i="1"/>
  <c r="W26" i="1"/>
  <c r="F32" i="1"/>
  <c r="E33" i="1"/>
  <c r="AI22" i="1"/>
  <c r="AJ21" i="1"/>
  <c r="AG22" i="1"/>
  <c r="AF23" i="1"/>
  <c r="AD23" i="1"/>
  <c r="AC24" i="1"/>
  <c r="H31" i="1"/>
  <c r="I30" i="1"/>
  <c r="T27" i="1"/>
  <c r="U26" i="1"/>
  <c r="Z25" i="1"/>
  <c r="AA24" i="1"/>
  <c r="R27" i="1"/>
  <c r="Q28" i="1"/>
  <c r="C32" i="1" l="1"/>
  <c r="B33" i="1"/>
  <c r="AF24" i="1"/>
  <c r="AG23" i="1"/>
  <c r="Q29" i="1"/>
  <c r="R28" i="1"/>
  <c r="H32" i="1"/>
  <c r="I31" i="1"/>
  <c r="L30" i="1"/>
  <c r="K31" i="1"/>
  <c r="X26" i="1"/>
  <c r="W27" i="1"/>
  <c r="T28" i="1"/>
  <c r="U27" i="1"/>
  <c r="AD24" i="1"/>
  <c r="AC25" i="1"/>
  <c r="AJ22" i="1"/>
  <c r="AI23" i="1"/>
  <c r="E34" i="1"/>
  <c r="F33" i="1"/>
  <c r="Z26" i="1"/>
  <c r="AA25" i="1"/>
  <c r="O29" i="1"/>
  <c r="N30" i="1"/>
  <c r="B34" i="1" l="1"/>
  <c r="C33" i="1"/>
  <c r="Z27" i="1"/>
  <c r="AA26" i="1"/>
  <c r="W28" i="1"/>
  <c r="X27" i="1"/>
  <c r="I32" i="1"/>
  <c r="H33" i="1"/>
  <c r="O30" i="1"/>
  <c r="N31" i="1"/>
  <c r="Q30" i="1"/>
  <c r="R29" i="1"/>
  <c r="E35" i="1"/>
  <c r="F34" i="1"/>
  <c r="AC26" i="1"/>
  <c r="AD25" i="1"/>
  <c r="K32" i="1"/>
  <c r="L31" i="1"/>
  <c r="AJ23" i="1"/>
  <c r="AI24" i="1"/>
  <c r="U28" i="1"/>
  <c r="T29" i="1"/>
  <c r="AG24" i="1"/>
  <c r="AF25" i="1"/>
  <c r="B35" i="1" l="1"/>
  <c r="C34" i="1"/>
  <c r="T30" i="1"/>
  <c r="U29" i="1"/>
  <c r="AJ24" i="1"/>
  <c r="AI25" i="1"/>
  <c r="I33" i="1"/>
  <c r="H34" i="1"/>
  <c r="Q31" i="1"/>
  <c r="R30" i="1"/>
  <c r="L32" i="1"/>
  <c r="K33" i="1"/>
  <c r="W29" i="1"/>
  <c r="X28" i="1"/>
  <c r="E36" i="1"/>
  <c r="F36" i="1" s="1"/>
  <c r="F35" i="1"/>
  <c r="AG25" i="1"/>
  <c r="AF26" i="1"/>
  <c r="O31" i="1"/>
  <c r="N32" i="1"/>
  <c r="AD26" i="1"/>
  <c r="AC27" i="1"/>
  <c r="AA27" i="1"/>
  <c r="Z28" i="1"/>
  <c r="B36" i="1" l="1"/>
  <c r="C36" i="1" s="1"/>
  <c r="C35" i="1"/>
  <c r="Q32" i="1"/>
  <c r="R31" i="1"/>
  <c r="O32" i="1"/>
  <c r="N33" i="1"/>
  <c r="H35" i="1"/>
  <c r="I34" i="1"/>
  <c r="W30" i="1"/>
  <c r="X29" i="1"/>
  <c r="Z29" i="1"/>
  <c r="AA28" i="1"/>
  <c r="L33" i="1"/>
  <c r="K34" i="1"/>
  <c r="AD27" i="1"/>
  <c r="AC28" i="1"/>
  <c r="AF27" i="1"/>
  <c r="AG26" i="1"/>
  <c r="AJ25" i="1"/>
  <c r="AI26" i="1"/>
  <c r="T31" i="1"/>
  <c r="U30" i="1"/>
  <c r="K35" i="1" l="1"/>
  <c r="L34" i="1"/>
  <c r="AA29" i="1"/>
  <c r="Z30" i="1"/>
  <c r="I35" i="1"/>
  <c r="H36" i="1"/>
  <c r="O33" i="1"/>
  <c r="N34" i="1"/>
  <c r="W31" i="1"/>
  <c r="X30" i="1"/>
  <c r="AI27" i="1"/>
  <c r="AJ26" i="1"/>
  <c r="AC29" i="1"/>
  <c r="AD28" i="1"/>
  <c r="U31" i="1"/>
  <c r="T32" i="1"/>
  <c r="AG27" i="1"/>
  <c r="AF28" i="1"/>
  <c r="Q33" i="1"/>
  <c r="R32" i="1"/>
  <c r="I36" i="1" l="1"/>
  <c r="T33" i="1"/>
  <c r="U32" i="1"/>
  <c r="AA30" i="1"/>
  <c r="Z31" i="1"/>
  <c r="X31" i="1"/>
  <c r="W32" i="1"/>
  <c r="AJ27" i="1"/>
  <c r="AI28" i="1"/>
  <c r="O34" i="1"/>
  <c r="N35" i="1"/>
  <c r="R33" i="1"/>
  <c r="Q34" i="1"/>
  <c r="AF29" i="1"/>
  <c r="AG28" i="1"/>
  <c r="AC30" i="1"/>
  <c r="AD29" i="1"/>
  <c r="L35" i="1"/>
  <c r="K36" i="1"/>
  <c r="L36" i="1" s="1"/>
  <c r="N36" i="1" l="1"/>
  <c r="O36" i="1" s="1"/>
  <c r="O35" i="1"/>
  <c r="Z32" i="1"/>
  <c r="AA31" i="1"/>
  <c r="AJ28" i="1"/>
  <c r="AI29" i="1"/>
  <c r="R34" i="1"/>
  <c r="Q35" i="1"/>
  <c r="X32" i="1"/>
  <c r="W33" i="1"/>
  <c r="AD30" i="1"/>
  <c r="AC31" i="1"/>
  <c r="AF30" i="1"/>
  <c r="AG29" i="1"/>
  <c r="T34" i="1"/>
  <c r="U33" i="1"/>
  <c r="AI30" i="1" l="1"/>
  <c r="AJ29" i="1"/>
  <c r="U34" i="1"/>
  <c r="T35" i="1"/>
  <c r="AA32" i="1"/>
  <c r="Z33" i="1"/>
  <c r="AC32" i="1"/>
  <c r="AD31" i="1"/>
  <c r="W34" i="1"/>
  <c r="X33" i="1"/>
  <c r="Q36" i="1"/>
  <c r="R36" i="1" s="1"/>
  <c r="R35" i="1"/>
  <c r="AG30" i="1"/>
  <c r="AF31" i="1"/>
  <c r="AD32" i="1" l="1"/>
  <c r="AC33" i="1"/>
  <c r="U35" i="1"/>
  <c r="T36" i="1"/>
  <c r="U36" i="1" s="1"/>
  <c r="X34" i="1"/>
  <c r="W35" i="1"/>
  <c r="AA33" i="1"/>
  <c r="Z34" i="1"/>
  <c r="AF32" i="1"/>
  <c r="AG31" i="1"/>
  <c r="AJ30" i="1"/>
  <c r="AI31" i="1"/>
  <c r="AG32" i="1" l="1"/>
  <c r="AF33" i="1"/>
  <c r="Z35" i="1"/>
  <c r="AA34" i="1"/>
  <c r="X35" i="1"/>
  <c r="W36" i="1"/>
  <c r="X36" i="1" s="1"/>
  <c r="AD33" i="1"/>
  <c r="AC34" i="1"/>
  <c r="AJ31" i="1"/>
  <c r="AI32" i="1"/>
  <c r="AC35" i="1" l="1"/>
  <c r="AD34" i="1"/>
  <c r="AA35" i="1"/>
  <c r="Z36" i="1"/>
  <c r="AA36" i="1" s="1"/>
  <c r="AG33" i="1"/>
  <c r="AF34" i="1"/>
  <c r="AI33" i="1"/>
  <c r="AJ32" i="1"/>
  <c r="AG34" i="1" l="1"/>
  <c r="AF35" i="1"/>
  <c r="AJ33" i="1"/>
  <c r="AI34" i="1"/>
  <c r="AC36" i="1"/>
  <c r="AD36" i="1" s="1"/>
  <c r="AD35" i="1"/>
  <c r="AJ34" i="1" l="1"/>
  <c r="AI35" i="1"/>
  <c r="AF36" i="1"/>
  <c r="AG36" i="1" s="1"/>
  <c r="AG35" i="1"/>
  <c r="AI36" i="1" l="1"/>
  <c r="AJ36" i="1" s="1"/>
  <c r="AJ35"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<sst xmlns="http://schemas.openxmlformats.org/spreadsheetml/2006/main" count="80" uniqueCount="66">
  <si>
    <t>Date de début</t>
  </si>
  <si>
    <t>Date de fin</t>
  </si>
  <si>
    <t>RGB(146, 208, 80)</t>
  </si>
  <si>
    <t>Code Client</t>
  </si>
  <si>
    <t>Prénom Client</t>
  </si>
  <si>
    <t>Nom Client</t>
  </si>
  <si>
    <t>Adresse</t>
  </si>
  <si>
    <t>Ville</t>
  </si>
  <si>
    <t>Code Postal</t>
  </si>
  <si>
    <t>N° de commande</t>
  </si>
  <si>
    <t>Produit</t>
  </si>
  <si>
    <t>Intitulé produit</t>
  </si>
  <si>
    <t>f</t>
  </si>
  <si>
    <t>Code Produit</t>
  </si>
  <si>
    <t>Apt</t>
  </si>
  <si>
    <t>20 avenue du roi</t>
  </si>
  <si>
    <t>Avignon</t>
  </si>
  <si>
    <t>Arno</t>
  </si>
  <si>
    <t xml:space="preserve">5 avenue du général de gaulle </t>
  </si>
  <si>
    <t>Rognonas</t>
  </si>
  <si>
    <t>Matteo</t>
  </si>
  <si>
    <t>Date de naissance</t>
  </si>
  <si>
    <t>Elelou</t>
  </si>
  <si>
    <t>Pierre</t>
  </si>
  <si>
    <t>20 rue du petit bois</t>
  </si>
  <si>
    <t>Description</t>
  </si>
  <si>
    <t>Ballon</t>
  </si>
  <si>
    <t>tarif journalier</t>
  </si>
  <si>
    <t>Filet</t>
  </si>
  <si>
    <t>Cage</t>
  </si>
  <si>
    <t>Cage de foot</t>
  </si>
  <si>
    <t>Nombre de jour</t>
  </si>
  <si>
    <t>Tarif journalier</t>
  </si>
  <si>
    <t>Total</t>
  </si>
  <si>
    <t>Dupont</t>
  </si>
  <si>
    <t>Antoine</t>
  </si>
  <si>
    <t>20 boulevard de la roue</t>
  </si>
  <si>
    <t>Paris</t>
  </si>
  <si>
    <t>Raquettes</t>
  </si>
  <si>
    <t>banane</t>
  </si>
  <si>
    <t>Fraise</t>
  </si>
  <si>
    <t>gggg</t>
  </si>
  <si>
    <t>bob</t>
  </si>
  <si>
    <t>toto</t>
  </si>
  <si>
    <t>9 rue de la rue</t>
  </si>
  <si>
    <t>Bouliche</t>
  </si>
  <si>
    <t>hhhhh</t>
  </si>
  <si>
    <t>ouioui</t>
  </si>
  <si>
    <t>jean</t>
  </si>
  <si>
    <t>Dans ma feuil3, J'ai un tableau dans lequel je rentre des réservations avec le nom du produit réservé , une date de début et une date de fin.</t>
  </si>
  <si>
    <t>Ensuite je me suis fait un calendrier perpétuel dans ma feuil1, je souhaiterai qu'après avoir sélectionné un produit dans une liste déroulante en cellule AM de cette même feuille les réservations s'affichent dans mon calendrier en colorant le fond des cellules dans l'intervalle de date de chacune des réservations correspondantes.</t>
  </si>
  <si>
    <t>Produits</t>
  </si>
  <si>
    <t>Année</t>
  </si>
  <si>
    <t>Mois</t>
  </si>
  <si>
    <t>Janvier</t>
  </si>
  <si>
    <t>Février</t>
  </si>
  <si>
    <t>Mars</t>
  </si>
  <si>
    <t>Avril</t>
  </si>
  <si>
    <t>Mai</t>
  </si>
  <si>
    <t>Juin</t>
  </si>
  <si>
    <t>Juillet</t>
  </si>
  <si>
    <t>Août</t>
  </si>
  <si>
    <t>Septembre</t>
  </si>
  <si>
    <t>Octobre</t>
  </si>
  <si>
    <t>Novembre</t>
  </si>
  <si>
    <t>Décembre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</si>
</sst>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Red]\-#,##0.00\ &quot;€&quot;"/>
    <numFmt numFmtId="164" formatCode="dd"/>
    <numFmt numFmtId="165" formatCode="#,##0.00\ &quot;€&quot;"/>
    <numFmt numFmtId="167" formatCode="d"/>
    <numFmt numFmtId="168" formatCode="ddd"/>
  </numFmts>
  <fonts count="6" x14ac:knownFonts="1">
    <font>
      <sz val="11"/>
      <color theme="1"/>
      <name val="Calibri"/>
      <family val="2"/>
      <scheme val="minor"/>
    </font>
    <font>
      <b/>
      <sz val="11"/>
      <color theme="1"/>
      <name val="Calibri"/>
      <family val="2"/>
      <scheme val="minor"/>
    </font>
    <font>
      <b/>
      <sz val="28"/>
      <color theme="1"/>
      <name val="Calibri"/>
      <family val="2"/>
      <scheme val="minor"/>
    </font>
    <font>
      <b/>
      <sz val="18"/>
      <color theme="1"/>
      <name val="Calibri"/>
      <family val="2"/>
      <scheme val="minor"/>
    </font>
    <font>
      <sz val="8"/>
      <name val="Calibri"/>
      <family val="2"/>
      <scheme val="minor"/>
    </font>
    <font>
      <b/>
      <i/>
      <sz val="9"/>
      <color theme="1"/>
      <name val="Calibri"/>
      <family val="2"/>
      <scheme val="minor"/>
    </font>
  </fonts>
  <fills count="4">
    <fill>
      <patternFill patternType="none"/>
    </fill>
    <fill>
      <patternFill patternType="gray125"/>
    </fill>
    <fill>
      <patternFill patternType="solid">
        <fgColor theme="8" tint="0.59999389629810485"/>
        <bgColor indexed="64"/>
      </patternFill>
    </fill>
    <fill>
      <patternFill patternType="solid">
        <fgColor rgb="FF00B0F0"/>
        <bgColor indexed="64"/>
      </patternFill>
    </fill>
  </fills>
  <borders count="3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thin">
        <color auto="1"/>
      </right>
      <top style="hair">
        <color auto="1"/>
      </top>
      <bottom style="hair">
        <color auto="1"/>
      </bottom>
      <diagonal/>
    </border>
    <border>
      <left style="medium">
        <color indexed="64"/>
      </left>
      <right style="thin">
        <color auto="1"/>
      </right>
      <top style="medium">
        <color indexed="64"/>
      </top>
      <bottom style="hair">
        <color auto="1"/>
      </bottom>
      <diagonal/>
    </border>
    <border>
      <left style="thin">
        <color auto="1"/>
      </left>
      <right style="thin">
        <color auto="1"/>
      </right>
      <top style="medium">
        <color indexed="64"/>
      </top>
      <bottom style="hair">
        <color auto="1"/>
      </bottom>
      <diagonal/>
    </border>
    <border>
      <left style="thin">
        <color auto="1"/>
      </left>
      <right style="medium">
        <color indexed="64"/>
      </right>
      <top style="medium">
        <color indexed="64"/>
      </top>
      <bottom style="hair">
        <color auto="1"/>
      </bottom>
      <diagonal/>
    </border>
    <border>
      <left style="medium">
        <color indexed="64"/>
      </left>
      <right style="thin">
        <color auto="1"/>
      </right>
      <top style="hair">
        <color auto="1"/>
      </top>
      <bottom style="hair">
        <color auto="1"/>
      </bottom>
      <diagonal/>
    </border>
    <border>
      <left style="thin">
        <color auto="1"/>
      </left>
      <right style="medium">
        <color indexed="64"/>
      </right>
      <top style="hair">
        <color auto="1"/>
      </top>
      <bottom style="hair">
        <color auto="1"/>
      </bottom>
      <diagonal/>
    </border>
    <border>
      <left style="medium">
        <color indexed="64"/>
      </left>
      <right style="thin">
        <color auto="1"/>
      </right>
      <top style="hair">
        <color auto="1"/>
      </top>
      <bottom style="medium">
        <color indexed="64"/>
      </bottom>
      <diagonal/>
    </border>
    <border>
      <left style="thin">
        <color auto="1"/>
      </left>
      <right style="thin">
        <color auto="1"/>
      </right>
      <top style="hair">
        <color auto="1"/>
      </top>
      <bottom style="medium">
        <color indexed="64"/>
      </bottom>
      <diagonal/>
    </border>
    <border>
      <left style="thin">
        <color auto="1"/>
      </left>
      <right style="medium">
        <color indexed="64"/>
      </right>
      <top style="hair">
        <color auto="1"/>
      </top>
      <bottom style="medium">
        <color indexed="64"/>
      </bottom>
      <diagonal/>
    </border>
    <border>
      <left style="medium">
        <color indexed="64"/>
      </left>
      <right style="thin">
        <color auto="1"/>
      </right>
      <top style="hair">
        <color auto="1"/>
      </top>
      <bottom/>
      <diagonal/>
    </border>
    <border>
      <left style="thin">
        <color auto="1"/>
      </left>
      <right style="thin">
        <color auto="1"/>
      </right>
      <top style="hair">
        <color auto="1"/>
      </top>
      <bottom/>
      <diagonal/>
    </border>
    <border>
      <left style="thin">
        <color auto="1"/>
      </left>
      <right style="medium">
        <color indexed="64"/>
      </right>
      <top style="hair">
        <color auto="1"/>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52">
    <xf numFmtId="0" fontId="0" fillId="0" borderId="0" xfId="0"/>
    <xf numFmtId="14" fontId="0" fillId="0" borderId="0" xfId="0" applyNumberFormat="1"/>
    <xf numFmtId="164" fontId="0" fillId="0" borderId="0" xfId="0" applyNumberFormat="1"/>
    <xf numFmtId="164" fontId="0" fillId="0" borderId="4" xfId="0" applyNumberFormat="1" applyBorder="1"/>
    <xf numFmtId="0" fontId="0" fillId="0" borderId="6" xfId="0" applyBorder="1"/>
    <xf numFmtId="164" fontId="0" fillId="0" borderId="7" xfId="0" applyNumberFormat="1" applyBorder="1"/>
    <xf numFmtId="164" fontId="0" fillId="0" borderId="8" xfId="0" applyNumberFormat="1" applyBorder="1"/>
    <xf numFmtId="0" fontId="0" fillId="0" borderId="9" xfId="0" applyBorder="1"/>
    <xf numFmtId="164" fontId="0" fillId="0" borderId="10" xfId="0" applyNumberFormat="1" applyBorder="1"/>
    <xf numFmtId="164" fontId="0" fillId="0" borderId="11" xfId="0" applyNumberFormat="1" applyBorder="1"/>
    <xf numFmtId="0" fontId="0" fillId="0" borderId="12" xfId="0" applyBorder="1"/>
    <xf numFmtId="164" fontId="0" fillId="0" borderId="5" xfId="0" applyNumberFormat="1" applyBorder="1"/>
    <xf numFmtId="164" fontId="0" fillId="0" borderId="16" xfId="0" applyNumberFormat="1" applyBorder="1"/>
    <xf numFmtId="164" fontId="0" fillId="0" borderId="17" xfId="0" applyNumberFormat="1" applyBorder="1"/>
    <xf numFmtId="164" fontId="0" fillId="0" borderId="18" xfId="0" applyNumberFormat="1" applyBorder="1"/>
    <xf numFmtId="0" fontId="0" fillId="0" borderId="19" xfId="0" applyBorder="1"/>
    <xf numFmtId="164" fontId="0" fillId="0" borderId="20" xfId="0" applyNumberFormat="1" applyBorder="1"/>
    <xf numFmtId="0" fontId="0" fillId="0" borderId="21" xfId="0" applyBorder="1"/>
    <xf numFmtId="164" fontId="0" fillId="0" borderId="22" xfId="0" applyNumberFormat="1" applyBorder="1"/>
    <xf numFmtId="164" fontId="0" fillId="0" borderId="23" xfId="0" applyNumberFormat="1" applyBorder="1"/>
    <xf numFmtId="0" fontId="0" fillId="0" borderId="24" xfId="0" applyBorder="1"/>
    <xf numFmtId="164" fontId="0" fillId="0" borderId="25" xfId="0" applyNumberFormat="1" applyBorder="1"/>
    <xf numFmtId="164" fontId="0" fillId="0" borderId="26" xfId="0" applyNumberFormat="1" applyBorder="1"/>
    <xf numFmtId="0" fontId="0" fillId="0" borderId="27" xfId="0" applyBorder="1"/>
    <xf numFmtId="164" fontId="0" fillId="0" borderId="13" xfId="0" applyNumberFormat="1" applyBorder="1"/>
    <xf numFmtId="164" fontId="0" fillId="0" borderId="14" xfId="0" applyNumberFormat="1" applyBorder="1"/>
    <xf numFmtId="0" fontId="0" fillId="0" borderId="15" xfId="0" applyBorder="1"/>
    <xf numFmtId="164" fontId="0" fillId="0" borderId="28" xfId="0" applyNumberFormat="1" applyBorder="1"/>
    <xf numFmtId="0" fontId="0" fillId="0" borderId="29" xfId="0" applyBorder="1"/>
    <xf numFmtId="164" fontId="0" fillId="0" borderId="30" xfId="0" applyNumberFormat="1" applyBorder="1"/>
    <xf numFmtId="164" fontId="0" fillId="0" borderId="31" xfId="0" applyNumberFormat="1" applyBorder="1"/>
    <xf numFmtId="0" fontId="0" fillId="0" borderId="32" xfId="0" applyBorder="1"/>
    <xf numFmtId="164" fontId="0" fillId="0" borderId="1" xfId="0" applyNumberFormat="1" applyBorder="1"/>
    <xf numFmtId="164" fontId="0" fillId="0" borderId="2" xfId="0" applyNumberFormat="1" applyBorder="1"/>
    <xf numFmtId="0" fontId="0" fillId="0" borderId="3" xfId="0" applyBorder="1"/>
    <xf numFmtId="0" fontId="2" fillId="0" borderId="0" xfId="0" applyFont="1"/>
    <xf numFmtId="165" fontId="0" fillId="0" borderId="0" xfId="0" applyNumberFormat="1"/>
    <xf numFmtId="8" fontId="0" fillId="0" borderId="0" xfId="0" applyNumberFormat="1"/>
    <xf numFmtId="0" fontId="3" fillId="0" borderId="33" xfId="0" applyFont="1" applyBorder="1" applyAlignment="1">
      <alignment horizontal="center" vertical="center"/>
    </xf>
    <xf numFmtId="0" fontId="3" fillId="3" borderId="34" xfId="0" applyFont="1" applyFill="1" applyBorder="1" applyAlignment="1">
      <alignment horizontal="center" vertical="center"/>
    </xf>
    <xf numFmtId="0" fontId="1" fillId="2" borderId="13" xfId="0" applyFont="1" applyFill="1" applyBorder="1" applyAlignment="1">
      <alignment horizontal="center"/>
    </xf>
    <xf numFmtId="0" fontId="1" fillId="2" borderId="14" xfId="0" applyFont="1" applyFill="1" applyBorder="1" applyAlignment="1">
      <alignment horizontal="center"/>
    </xf>
    <xf numFmtId="0" fontId="1" fillId="2" borderId="15" xfId="0" applyFont="1" applyFill="1" applyBorder="1" applyAlignment="1">
      <alignment horizontal="center"/>
    </xf>
    <xf numFmtId="0" fontId="0" fillId="0" borderId="0" xfId="0" applyAlignment="1">
      <alignment horizontal="left" indent="1"/>
    </xf>
    <xf numFmtId="0" fontId="1" fillId="0" borderId="0" xfId="0" applyFont="1" applyAlignment="1">
      <alignment horizontal="right" vertical="center"/>
    </xf>
    <xf numFmtId="0" fontId="0" fillId="0" borderId="0" xfId="0" applyAlignment="1">
      <alignment horizontal="left" vertical="center"/>
    </xf>
    <xf numFmtId="0" fontId="0" fillId="0" borderId="0" xfId="0" applyAlignment="1">
      <alignment vertical="center"/>
    </xf>
    <xf numFmtId="167" fontId="0" fillId="0" borderId="0" xfId="0" applyNumberFormat="1" applyAlignment="1">
      <alignment vertical="center"/>
    </xf>
    <xf numFmtId="0" fontId="1" fillId="0" borderId="0" xfId="0" applyFont="1" applyAlignment="1">
      <alignment vertical="center"/>
    </xf>
    <xf numFmtId="168" fontId="1" fillId="0" borderId="0" xfId="0" applyNumberFormat="1" applyFont="1" applyAlignment="1">
      <alignment horizontal="center" vertical="center"/>
    </xf>
    <xf numFmtId="167" fontId="1" fillId="0" borderId="0" xfId="0" applyNumberFormat="1" applyFont="1" applyAlignment="1">
      <alignment horizontal="center" vertical="center"/>
    </xf>
    <xf numFmtId="0" fontId="5" fillId="0" borderId="0" xfId="0" applyFont="1" applyAlignment="1">
      <alignment horizontal="center" vertical="center"/>
    </xf>
  </cellXfs>
  <cellStyles count="1">
    <cellStyle name="Normal" xfId="0" builtinId="0"/>
  </cellStyles>
  <dxfs count="70">
    <dxf>
      <fill>
        <patternFill>
          <bgColor theme="9" tint="0.79998168889431442"/>
        </patternFill>
      </fill>
    </dxf>
    <dxf>
      <fill>
        <patternFill>
          <bgColor theme="0" tint="-0.14996795556505021"/>
        </patternFill>
      </fill>
    </dxf>
    <dxf>
      <border>
        <left style="thin">
          <color theme="0" tint="-0.24994659260841701"/>
        </left>
        <right style="thin">
          <color theme="0" tint="-0.24994659260841701"/>
        </right>
        <top style="thin">
          <color theme="0" tint="-0.24994659260841701"/>
        </top>
        <bottom style="thin">
          <color theme="0" tint="-0.24994659260841701"/>
        </bottom>
        <vertical/>
        <horizontal/>
      </border>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0" tint="-0.14996795556505021"/>
        </patternFill>
      </fill>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9" tint="0.79998168889431442"/>
        </patternFill>
      </fill>
    </dxf>
    <dxf>
      <fill>
        <patternFill>
          <bgColor theme="0" tint="-0.14996795556505021"/>
        </patternFill>
      </fill>
    </dxf>
    <dxf>
      <border>
        <left style="thin">
          <color theme="0" tint="-0.24994659260841701"/>
        </left>
        <right style="thin">
          <color theme="0" tint="-0.24994659260841701"/>
        </right>
        <top style="thin">
          <color theme="0" tint="-0.24994659260841701"/>
        </top>
        <bottom style="thin">
          <color theme="0" tint="-0.24994659260841701"/>
        </bottom>
        <vertical/>
        <horizontal/>
      </border>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0" tint="-0.14996795556505021"/>
        </patternFill>
      </fill>
    </dxf>
    <dxf>
      <fill>
        <patternFill>
          <bgColor theme="0" tint="-0.14996795556505021"/>
        </patternFill>
      </fill>
    </dxf>
    <dxf>
      <border>
        <left style="thin">
          <color theme="0" tint="-0.24994659260841701"/>
        </left>
        <right style="thin">
          <color theme="0" tint="-0.24994659260841701"/>
        </right>
        <top style="thin">
          <color theme="0" tint="-0.24994659260841701"/>
        </top>
        <bottom style="thin">
          <color theme="0" tint="-0.24994659260841701"/>
        </bottom>
        <vertical/>
        <horizontal/>
      </border>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0" tint="-0.14996795556505021"/>
        </patternFill>
      </fill>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0" tint="-0.14996795556505021"/>
        </patternFill>
      </fill>
    </dxf>
    <dxf>
      <fill>
        <patternFill>
          <bgColor theme="0" tint="-0.14996795556505021"/>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alignment horizontal="left" vertical="bottom" textRotation="0" wrapText="0" relativeIndent="1" justifyLastLine="0" shrinkToFit="0" readingOrder="0"/>
    </dxf>
    <dxf>
      <alignment horizontal="left" vertical="bottom" textRotation="0" wrapText="0" relativeIndent="1" justifyLastLine="0" shrinkToFit="0" readingOrder="0"/>
    </dxf>
    <dxf>
      <alignment horizontal="left" vertical="bottom" textRotation="0" wrapText="0" relativeIndent="1" justifyLastLine="0" shrinkToFit="0" readingOrder="0"/>
    </dxf>
    <dxf>
      <numFmt numFmtId="165" formatCode="#,##0.00\ &quot;€&quot;"/>
    </dxf>
    <dxf>
      <numFmt numFmtId="19" formatCode="dd/mm/yyyy"/>
    </dxf>
    <dxf>
      <numFmt numFmtId="12" formatCode="#,##0.00\ &quot;€&quot;;[Red]\-#,##0.00\ &quot;€&quot;"/>
    </dxf>
    <dxf>
      <numFmt numFmtId="0" formatCode="General"/>
    </dxf>
  </dxfs>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06/relationships/vbaProject" Target="vbaProject.bin"/></Relationships>
</file>

<file path=xl/ctrlProps/ctrlProp1.xml><?xml version="1.0" encoding="utf-8"?>
<formControlPr xmlns="http://schemas.microsoft.com/office/spreadsheetml/2009/9/main" objectType="Spin" dx="26" fmlaLink="$C$2" max="2050" min="2020" page="10" val="2024"/>
</file>

<file path=xl/drawings/_rels/drawing2.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520700</xdr:colOff>
      <xdr:row>4</xdr:row>
      <xdr:rowOff>31750</xdr:rowOff>
    </xdr:from>
    <xdr:to>
      <xdr:col>8</xdr:col>
      <xdr:colOff>635000</xdr:colOff>
      <xdr:row>7</xdr:row>
      <xdr:rowOff>38100</xdr:rowOff>
    </xdr:to>
    <xdr:sp macro="[0]!OuvrirCalendrier" textlink="">
      <xdr:nvSpPr>
        <xdr:cNvPr id="2" name="Rectangle : coins arrondis 1">
          <a:extLst>
            <a:ext uri="{FF2B5EF4-FFF2-40B4-BE49-F238E27FC236}">
              <a16:creationId xmlns:a16="http://schemas.microsoft.com/office/drawing/2014/main" id="{BC49316C-8BD3-F455-A006-59C38F2BB8FA}"/>
            </a:ext>
          </a:extLst>
        </xdr:cNvPr>
        <xdr:cNvSpPr/>
      </xdr:nvSpPr>
      <xdr:spPr>
        <a:xfrm>
          <a:off x="5092700" y="768350"/>
          <a:ext cx="1638300" cy="558800"/>
        </a:xfrm>
        <a:prstGeom prst="roundRect">
          <a:avLst/>
        </a:prstGeom>
        <a:scene3d>
          <a:camera prst="orthographicFront"/>
          <a:lightRig rig="threePt" dir="t"/>
        </a:scene3d>
        <a:sp3d>
          <a:bevelT/>
        </a:sp3d>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fr-FR" sz="1100"/>
            <a:t>Calendrier des Réservations</a:t>
          </a:r>
        </a:p>
      </xdr:txBody>
    </xdr:sp>
    <xdr:clientData/>
  </xdr:twoCellAnchor>
  <xdr:twoCellAnchor>
    <xdr:from>
      <xdr:col>10</xdr:col>
      <xdr:colOff>19050</xdr:colOff>
      <xdr:row>5</xdr:row>
      <xdr:rowOff>19050</xdr:rowOff>
    </xdr:from>
    <xdr:to>
      <xdr:col>12</xdr:col>
      <xdr:colOff>133350</xdr:colOff>
      <xdr:row>7</xdr:row>
      <xdr:rowOff>127000</xdr:rowOff>
    </xdr:to>
    <xdr:sp macro="[0]!NouvelleReservation" textlink="">
      <xdr:nvSpPr>
        <xdr:cNvPr id="3" name="Rectangle : coins arrondis 2">
          <a:extLst>
            <a:ext uri="{FF2B5EF4-FFF2-40B4-BE49-F238E27FC236}">
              <a16:creationId xmlns:a16="http://schemas.microsoft.com/office/drawing/2014/main" id="{B4B65D74-A76C-496E-9D99-7531A5DC3062}"/>
            </a:ext>
          </a:extLst>
        </xdr:cNvPr>
        <xdr:cNvSpPr/>
      </xdr:nvSpPr>
      <xdr:spPr>
        <a:xfrm>
          <a:off x="7639050" y="939800"/>
          <a:ext cx="1638300" cy="476250"/>
        </a:xfrm>
        <a:prstGeom prst="roundRect">
          <a:avLst/>
        </a:prstGeom>
        <a:solidFill>
          <a:srgbClr val="FF3300"/>
        </a:solidFill>
        <a:scene3d>
          <a:camera prst="orthographicFront"/>
          <a:lightRig rig="threePt" dir="t"/>
        </a:scene3d>
        <a:sp3d>
          <a:bevelT/>
        </a:sp3d>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fr-FR" sz="1100"/>
            <a:t>Nouvelle Réservation</a:t>
          </a:r>
        </a:p>
      </xdr:txBody>
    </xdr:sp>
    <xdr:clientData/>
  </xdr:twoCellAnchor>
  <xdr:twoCellAnchor>
    <xdr:from>
      <xdr:col>10</xdr:col>
      <xdr:colOff>25400</xdr:colOff>
      <xdr:row>12</xdr:row>
      <xdr:rowOff>44450</xdr:rowOff>
    </xdr:from>
    <xdr:to>
      <xdr:col>12</xdr:col>
      <xdr:colOff>139700</xdr:colOff>
      <xdr:row>14</xdr:row>
      <xdr:rowOff>152400</xdr:rowOff>
    </xdr:to>
    <xdr:sp macro="" textlink="">
      <xdr:nvSpPr>
        <xdr:cNvPr id="4" name="Rectangle : coins arrondis 3">
          <a:extLst>
            <a:ext uri="{FF2B5EF4-FFF2-40B4-BE49-F238E27FC236}">
              <a16:creationId xmlns:a16="http://schemas.microsoft.com/office/drawing/2014/main" id="{A6AAA0D2-0344-794D-C0C7-997A6982F070}"/>
            </a:ext>
          </a:extLst>
        </xdr:cNvPr>
        <xdr:cNvSpPr/>
      </xdr:nvSpPr>
      <xdr:spPr>
        <a:xfrm>
          <a:off x="7645400" y="2254250"/>
          <a:ext cx="1638300" cy="476250"/>
        </a:xfrm>
        <a:prstGeom prst="roundRect">
          <a:avLst/>
        </a:prstGeom>
        <a:solidFill>
          <a:srgbClr val="FF3300"/>
        </a:solidFill>
        <a:scene3d>
          <a:camera prst="orthographicFront"/>
          <a:lightRig rig="threePt" dir="t"/>
        </a:scene3d>
        <a:sp3d>
          <a:bevelT/>
        </a:sp3d>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fr-FR" sz="1100"/>
            <a:t>Nouveau</a:t>
          </a:r>
          <a:r>
            <a:rPr lang="fr-FR" sz="1100" baseline="0"/>
            <a:t> Produit</a:t>
          </a:r>
          <a:endParaRPr lang="fr-FR" sz="1100"/>
        </a:p>
      </xdr:txBody>
    </xdr:sp>
    <xdr:clientData/>
  </xdr:twoCellAnchor>
  <xdr:twoCellAnchor>
    <xdr:from>
      <xdr:col>10</xdr:col>
      <xdr:colOff>25400</xdr:colOff>
      <xdr:row>8</xdr:row>
      <xdr:rowOff>139700</xdr:rowOff>
    </xdr:from>
    <xdr:to>
      <xdr:col>12</xdr:col>
      <xdr:colOff>139700</xdr:colOff>
      <xdr:row>11</xdr:row>
      <xdr:rowOff>63500</xdr:rowOff>
    </xdr:to>
    <xdr:sp macro="[0]!CréerClient" textlink="">
      <xdr:nvSpPr>
        <xdr:cNvPr id="5" name="Rectangle : coins arrondis 4">
          <a:extLst>
            <a:ext uri="{FF2B5EF4-FFF2-40B4-BE49-F238E27FC236}">
              <a16:creationId xmlns:a16="http://schemas.microsoft.com/office/drawing/2014/main" id="{01024A7E-DA33-488C-0AF7-4C73D639F4D6}"/>
            </a:ext>
          </a:extLst>
        </xdr:cNvPr>
        <xdr:cNvSpPr/>
      </xdr:nvSpPr>
      <xdr:spPr>
        <a:xfrm>
          <a:off x="7645400" y="1612900"/>
          <a:ext cx="1638300" cy="476250"/>
        </a:xfrm>
        <a:prstGeom prst="roundRect">
          <a:avLst/>
        </a:prstGeom>
        <a:solidFill>
          <a:srgbClr val="FF3300"/>
        </a:solidFill>
        <a:scene3d>
          <a:camera prst="orthographicFront"/>
          <a:lightRig rig="threePt" dir="t"/>
        </a:scene3d>
        <a:sp3d>
          <a:bevelT/>
        </a:sp3d>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fr-FR" sz="1100"/>
            <a:t>Nouveau</a:t>
          </a:r>
          <a:r>
            <a:rPr lang="fr-FR" sz="1100" baseline="0"/>
            <a:t> Client</a:t>
          </a:r>
          <a:endParaRPr lang="fr-FR" sz="1100"/>
        </a:p>
      </xdr:txBody>
    </xdr:sp>
    <xdr:clientData/>
  </xdr:twoCellAnchor>
  <xdr:twoCellAnchor>
    <xdr:from>
      <xdr:col>3</xdr:col>
      <xdr:colOff>203200</xdr:colOff>
      <xdr:row>5</xdr:row>
      <xdr:rowOff>19050</xdr:rowOff>
    </xdr:from>
    <xdr:to>
      <xdr:col>5</xdr:col>
      <xdr:colOff>317500</xdr:colOff>
      <xdr:row>7</xdr:row>
      <xdr:rowOff>127000</xdr:rowOff>
    </xdr:to>
    <xdr:sp macro="[0]!OuvrirReservations" textlink="">
      <xdr:nvSpPr>
        <xdr:cNvPr id="6" name="Rectangle : coins arrondis 5">
          <a:extLst>
            <a:ext uri="{FF2B5EF4-FFF2-40B4-BE49-F238E27FC236}">
              <a16:creationId xmlns:a16="http://schemas.microsoft.com/office/drawing/2014/main" id="{2C918EE4-2592-B87A-ED97-ADA71725A27D}"/>
            </a:ext>
          </a:extLst>
        </xdr:cNvPr>
        <xdr:cNvSpPr/>
      </xdr:nvSpPr>
      <xdr:spPr>
        <a:xfrm>
          <a:off x="2489200" y="939800"/>
          <a:ext cx="1638300" cy="476250"/>
        </a:xfrm>
        <a:prstGeom prst="roundRect">
          <a:avLst/>
        </a:prstGeom>
        <a:solidFill>
          <a:schemeClr val="accent1">
            <a:lumMod val="75000"/>
          </a:schemeClr>
        </a:solidFill>
        <a:scene3d>
          <a:camera prst="orthographicFront"/>
          <a:lightRig rig="threePt" dir="t"/>
        </a:scene3d>
        <a:sp3d>
          <a:bevelT/>
        </a:sp3d>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fr-FR" sz="1100"/>
            <a:t>Réservations</a:t>
          </a:r>
        </a:p>
      </xdr:txBody>
    </xdr:sp>
    <xdr:clientData/>
  </xdr:twoCellAnchor>
  <xdr:twoCellAnchor>
    <xdr:from>
      <xdr:col>3</xdr:col>
      <xdr:colOff>203200</xdr:colOff>
      <xdr:row>8</xdr:row>
      <xdr:rowOff>114300</xdr:rowOff>
    </xdr:from>
    <xdr:to>
      <xdr:col>5</xdr:col>
      <xdr:colOff>317500</xdr:colOff>
      <xdr:row>11</xdr:row>
      <xdr:rowOff>38100</xdr:rowOff>
    </xdr:to>
    <xdr:sp macro="[0]!OuvrirClients" textlink="">
      <xdr:nvSpPr>
        <xdr:cNvPr id="7" name="Rectangle : coins arrondis 6">
          <a:extLst>
            <a:ext uri="{FF2B5EF4-FFF2-40B4-BE49-F238E27FC236}">
              <a16:creationId xmlns:a16="http://schemas.microsoft.com/office/drawing/2014/main" id="{518A2056-858D-A151-37E7-B932D9BB827E}"/>
            </a:ext>
          </a:extLst>
        </xdr:cNvPr>
        <xdr:cNvSpPr/>
      </xdr:nvSpPr>
      <xdr:spPr>
        <a:xfrm>
          <a:off x="2489200" y="1587500"/>
          <a:ext cx="1638300" cy="476250"/>
        </a:xfrm>
        <a:prstGeom prst="roundRect">
          <a:avLst/>
        </a:prstGeom>
        <a:solidFill>
          <a:schemeClr val="accent1">
            <a:lumMod val="75000"/>
          </a:schemeClr>
        </a:solidFill>
        <a:scene3d>
          <a:camera prst="orthographicFront"/>
          <a:lightRig rig="threePt" dir="t"/>
        </a:scene3d>
        <a:sp3d>
          <a:bevelT/>
        </a:sp3d>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fr-FR" sz="1100"/>
            <a:t>Clients</a:t>
          </a:r>
        </a:p>
      </xdr:txBody>
    </xdr:sp>
    <xdr:clientData/>
  </xdr:twoCellAnchor>
  <xdr:twoCellAnchor>
    <xdr:from>
      <xdr:col>3</xdr:col>
      <xdr:colOff>196850</xdr:colOff>
      <xdr:row>12</xdr:row>
      <xdr:rowOff>19050</xdr:rowOff>
    </xdr:from>
    <xdr:to>
      <xdr:col>5</xdr:col>
      <xdr:colOff>311150</xdr:colOff>
      <xdr:row>14</xdr:row>
      <xdr:rowOff>127000</xdr:rowOff>
    </xdr:to>
    <xdr:sp macro="[0]!OuvrirProduit" textlink="">
      <xdr:nvSpPr>
        <xdr:cNvPr id="8" name="Rectangle : coins arrondis 7">
          <a:extLst>
            <a:ext uri="{FF2B5EF4-FFF2-40B4-BE49-F238E27FC236}">
              <a16:creationId xmlns:a16="http://schemas.microsoft.com/office/drawing/2014/main" id="{23684355-8162-331F-1F68-FB6CE36DAA02}"/>
            </a:ext>
          </a:extLst>
        </xdr:cNvPr>
        <xdr:cNvSpPr/>
      </xdr:nvSpPr>
      <xdr:spPr>
        <a:xfrm>
          <a:off x="2482850" y="2228850"/>
          <a:ext cx="1638300" cy="476250"/>
        </a:xfrm>
        <a:prstGeom prst="roundRect">
          <a:avLst/>
        </a:prstGeom>
        <a:solidFill>
          <a:schemeClr val="accent1">
            <a:lumMod val="75000"/>
          </a:schemeClr>
        </a:solidFill>
        <a:scene3d>
          <a:camera prst="orthographicFront"/>
          <a:lightRig rig="threePt" dir="t"/>
        </a:scene3d>
        <a:sp3d>
          <a:bevelT/>
        </a:sp3d>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fr-FR" sz="1100"/>
            <a:t>Produits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158750</xdr:colOff>
      <xdr:row>0</xdr:row>
      <xdr:rowOff>136070</xdr:rowOff>
    </xdr:from>
    <xdr:to>
      <xdr:col>4</xdr:col>
      <xdr:colOff>48532</xdr:colOff>
      <xdr:row>2</xdr:row>
      <xdr:rowOff>342446</xdr:rowOff>
    </xdr:to>
    <xdr:pic macro="[0]!Accueil">
      <xdr:nvPicPr>
        <xdr:cNvPr id="2" name="Graphique 1" descr="Logement avec un remplissage uni">
          <a:extLst>
            <a:ext uri="{FF2B5EF4-FFF2-40B4-BE49-F238E27FC236}">
              <a16:creationId xmlns:a16="http://schemas.microsoft.com/office/drawing/2014/main" id="{1C782BAF-0161-4B9A-950A-06A3D10B141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564821" y="136070"/>
          <a:ext cx="646340" cy="64634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120650</xdr:colOff>
      <xdr:row>0</xdr:row>
      <xdr:rowOff>69850</xdr:rowOff>
    </xdr:from>
    <xdr:to>
      <xdr:col>8</xdr:col>
      <xdr:colOff>596900</xdr:colOff>
      <xdr:row>2</xdr:row>
      <xdr:rowOff>177800</xdr:rowOff>
    </xdr:to>
    <xdr:pic macro="[0]!Accueil">
      <xdr:nvPicPr>
        <xdr:cNvPr id="2" name="Graphique 1" descr="Logement avec un remplissage uni">
          <a:extLst>
            <a:ext uri="{FF2B5EF4-FFF2-40B4-BE49-F238E27FC236}">
              <a16:creationId xmlns:a16="http://schemas.microsoft.com/office/drawing/2014/main" id="{7AED6EEC-A1C2-4533-8DBD-4E07FF58F2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102350" y="69850"/>
          <a:ext cx="476250" cy="4762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3</xdr:col>
          <xdr:colOff>15240</xdr:colOff>
          <xdr:row>0</xdr:row>
          <xdr:rowOff>167640</xdr:rowOff>
        </xdr:from>
        <xdr:to>
          <xdr:col>3</xdr:col>
          <xdr:colOff>231240</xdr:colOff>
          <xdr:row>2</xdr:row>
          <xdr:rowOff>17880</xdr:rowOff>
        </xdr:to>
        <xdr:sp macro="" textlink="">
          <xdr:nvSpPr>
            <xdr:cNvPr id="6145" name="Spinner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7</xdr:col>
      <xdr:colOff>336550</xdr:colOff>
      <xdr:row>0</xdr:row>
      <xdr:rowOff>63500</xdr:rowOff>
    </xdr:from>
    <xdr:to>
      <xdr:col>8</xdr:col>
      <xdr:colOff>47625</xdr:colOff>
      <xdr:row>2</xdr:row>
      <xdr:rowOff>171450</xdr:rowOff>
    </xdr:to>
    <xdr:pic macro="[0]!Accueil">
      <xdr:nvPicPr>
        <xdr:cNvPr id="2" name="Graphique 1" descr="Logement avec un remplissage uni">
          <a:extLst>
            <a:ext uri="{FF2B5EF4-FFF2-40B4-BE49-F238E27FC236}">
              <a16:creationId xmlns:a16="http://schemas.microsoft.com/office/drawing/2014/main" id="{0CA7BC88-DC1F-430A-9936-7E856802816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7683500" y="63500"/>
          <a:ext cx="476250" cy="4762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50800</xdr:colOff>
      <xdr:row>0</xdr:row>
      <xdr:rowOff>127000</xdr:rowOff>
    </xdr:from>
    <xdr:to>
      <xdr:col>5</xdr:col>
      <xdr:colOff>527050</xdr:colOff>
      <xdr:row>3</xdr:row>
      <xdr:rowOff>50800</xdr:rowOff>
    </xdr:to>
    <xdr:pic macro="[0]!Accueil">
      <xdr:nvPicPr>
        <xdr:cNvPr id="2" name="Graphique 1" descr="Logement avec un remplissage uni">
          <a:extLst>
            <a:ext uri="{FF2B5EF4-FFF2-40B4-BE49-F238E27FC236}">
              <a16:creationId xmlns:a16="http://schemas.microsoft.com/office/drawing/2014/main" id="{A91F0C34-1C38-4D12-84BB-85CD836776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203700" y="127000"/>
          <a:ext cx="476250" cy="47625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C2044D1-3922-4511-B973-3FD5D4A8E4FB}" name="TableReserv" displayName="TableReserv" ref="A1:H3" totalsRowShown="0">
  <autoFilter ref="A1:H3" xr:uid="{1C2044D1-3922-4511-B973-3FD5D4A8E4FB}"/>
  <tableColumns count="8">
    <tableColumn id="1" xr3:uid="{4948EB96-D677-4F08-85EF-F1198132D718}" name="N° de commande"/>
    <tableColumn id="8" xr3:uid="{661AA697-6DAC-44C2-90EC-16BC8EF2CAD1}" name="Code Produit"/>
    <tableColumn id="2" xr3:uid="{A2C1D3DC-438F-4C25-80ED-A705B843CF56}" name="Produit">
      <calculatedColumnFormula>VLOOKUP(TableReserv[[#This Row],[Code Produit]],TableProduits[],2,FALSE)</calculatedColumnFormula>
    </tableColumn>
    <tableColumn id="3" xr3:uid="{B8589AF5-3029-4407-81EA-1D3EBD13D6C3}" name="Date de début"/>
    <tableColumn id="4" xr3:uid="{6DE5EB5D-FBB3-43C7-8157-FA166274A290}" name="Date de fin"/>
    <tableColumn id="5" xr3:uid="{0A0F7418-1D40-4FC1-B997-2C3DE14ACB4D}" name="Nombre de jour" dataDxfId="69">
      <calculatedColumnFormula>TableReserv[[#This Row],[Date de fin]]-TableReserv[[#This Row],[Date de début]]</calculatedColumnFormula>
    </tableColumn>
    <tableColumn id="6" xr3:uid="{DD0867BD-2BCC-4AD2-A32E-31BB12B9EDE2}" name="Tarif journalier">
      <calculatedColumnFormula>VLOOKUP(TableReserv[[#This Row],[Code Produit]],TableProduits[],4,FALSE)</calculatedColumnFormula>
    </tableColumn>
    <tableColumn id="7" xr3:uid="{C958CAA9-4C32-4455-8C5C-032677D08B2E}" name="Total" dataDxfId="68">
      <calculatedColumnFormula>TableReserv[[#This Row],[Tarif journalier]]*TableReserv[[#This Row],[Nombre de jour]]</calculatedColumnFormula>
    </tableColumn>
  </tableColumns>
  <tableStyleInfo name="TableStyleMedium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65DE6C2-47F7-4F65-AD59-F712AC80D246}" name="Clients" displayName="Clients" ref="A1:G6" totalsRowShown="0">
  <autoFilter ref="A1:G6" xr:uid="{065DE6C2-47F7-4F65-AD59-F712AC80D246}"/>
  <tableColumns count="7">
    <tableColumn id="1" xr3:uid="{30F15F61-E6AA-4231-8BF8-52D9454B5DF5}" name="Code Client"/>
    <tableColumn id="2" xr3:uid="{6BE1EA27-91A1-4CD7-8EB1-993FB150774A}" name="Nom Client"/>
    <tableColumn id="3" xr3:uid="{2C9DECB3-D7EE-48F4-9FCD-85CC4A0A1921}" name="Prénom Client"/>
    <tableColumn id="4" xr3:uid="{79550CC1-DE4E-4F93-BA84-A4FE22E46531}" name="Date de naissance" dataDxfId="67"/>
    <tableColumn id="5" xr3:uid="{D95FD0C3-7A2B-4CB5-8404-CFDAB53F69B5}" name="Adresse"/>
    <tableColumn id="6" xr3:uid="{2D8B9CB0-3F6B-4ED4-9C1C-E909EB5CE40F}" name="Ville"/>
    <tableColumn id="7" xr3:uid="{185E874B-DA0B-478F-B942-8224D84C989D}" name="Code Postal"/>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6235100-E08E-4EE7-B3C1-5FB5248C104E}" name="TableProduits" displayName="TableProduits" ref="A1:D9" totalsRowShown="0">
  <autoFilter ref="A1:D9" xr:uid="{F6235100-E08E-4EE7-B3C1-5FB5248C104E}"/>
  <tableColumns count="4">
    <tableColumn id="1" xr3:uid="{F7A4FC55-D87D-43DD-96C6-83EA5768C3F2}" name="Code Produit"/>
    <tableColumn id="2" xr3:uid="{2A9D3579-BA58-43B5-BF9D-E218C71A950D}" name="Intitulé produit"/>
    <tableColumn id="3" xr3:uid="{8E1B5ED4-12B6-488E-B5E0-FDA67B42E081}" name="Description"/>
    <tableColumn id="4" xr3:uid="{F9D26873-7804-48B6-9C6D-B5B871A3121F}" name="tarif journalier" dataDxfId="66"/>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E877C0C-605B-43B7-BE47-A0D65E3D0A23}" name="t_Mois" displayName="t_Mois" ref="B2:B14" totalsRowShown="0" headerRowDxfId="64" dataDxfId="63">
  <autoFilter ref="B2:B14" xr:uid="{8E877C0C-605B-43B7-BE47-A0D65E3D0A23}">
    <filterColumn colId="0" hiddenButton="1"/>
  </autoFilter>
  <tableColumns count="1">
    <tableColumn id="1" xr3:uid="{A7B0658E-0F3C-43BD-8280-4D3D45A7402A}" name="Mois" dataDxfId="65"/>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05C1F-CF83-4EB3-8418-C0558DF29243}">
  <sheetPr codeName="Feuil2"/>
  <dimension ref="B19:B21"/>
  <sheetViews>
    <sheetView zoomScaleNormal="100" workbookViewId="0">
      <selection activeCell="O13" sqref="O13"/>
    </sheetView>
  </sheetViews>
  <sheetFormatPr baseColWidth="10" defaultRowHeight="14.4" x14ac:dyDescent="0.3"/>
  <sheetData>
    <row r="19" spans="2:2" x14ac:dyDescent="0.3">
      <c r="B19" t="s">
        <v>49</v>
      </c>
    </row>
    <row r="21" spans="2:2" x14ac:dyDescent="0.3">
      <c r="B21" t="s">
        <v>50</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17E81-3AEB-425B-92A1-1B5FA7856839}">
  <sheetPr codeName="Feuil1"/>
  <dimension ref="A1:AO50"/>
  <sheetViews>
    <sheetView zoomScale="85" zoomScaleNormal="85" workbookViewId="0">
      <selection activeCell="J16" sqref="J16"/>
    </sheetView>
  </sheetViews>
  <sheetFormatPr baseColWidth="10" defaultRowHeight="14.4" x14ac:dyDescent="0.3"/>
  <cols>
    <col min="2" max="2" width="5" bestFit="1" customWidth="1"/>
    <col min="3" max="3" width="4.21875" customWidth="1"/>
    <col min="5" max="5" width="3.21875" customWidth="1"/>
    <col min="6" max="6" width="4.6640625" customWidth="1"/>
    <col min="8" max="8" width="3.21875" customWidth="1"/>
    <col min="9" max="9" width="4.6640625" customWidth="1"/>
    <col min="11" max="11" width="3.21875" customWidth="1"/>
    <col min="12" max="12" width="4.6640625" customWidth="1"/>
    <col min="14" max="14" width="3.21875" customWidth="1"/>
    <col min="15" max="15" width="4.6640625" customWidth="1"/>
    <col min="17" max="17" width="3.21875" customWidth="1"/>
    <col min="18" max="18" width="4.6640625" customWidth="1"/>
    <col min="19" max="19" width="10.33203125" customWidth="1"/>
    <col min="20" max="20" width="3.21875" customWidth="1"/>
    <col min="21" max="21" width="4.6640625" customWidth="1"/>
    <col min="23" max="23" width="3.21875" customWidth="1"/>
    <col min="24" max="24" width="4.6640625" customWidth="1"/>
    <col min="26" max="26" width="3.21875" customWidth="1"/>
    <col min="27" max="27" width="4.6640625" customWidth="1"/>
    <col min="29" max="29" width="3.21875" customWidth="1"/>
    <col min="30" max="30" width="4.6640625" customWidth="1"/>
    <col min="32" max="32" width="3.21875" customWidth="1"/>
    <col min="33" max="33" width="4.6640625" customWidth="1"/>
    <col min="35" max="35" width="3.21875" customWidth="1"/>
    <col min="36" max="36" width="4.6640625" customWidth="1"/>
    <col min="39" max="39" width="15.44140625" bestFit="1" customWidth="1"/>
    <col min="40" max="40" width="11.33203125" bestFit="1" customWidth="1"/>
  </cols>
  <sheetData>
    <row r="1" spans="1:41" ht="7.95" customHeight="1" thickBot="1" x14ac:dyDescent="0.35"/>
    <row r="2" spans="1:41" ht="24.45" customHeight="1" thickBot="1" x14ac:dyDescent="0.35">
      <c r="A2">
        <v>2024</v>
      </c>
      <c r="AM2" s="39" t="s">
        <v>10</v>
      </c>
    </row>
    <row r="3" spans="1:41" ht="39" customHeight="1" thickBot="1" x14ac:dyDescent="0.75">
      <c r="S3" s="35" t="str">
        <f>"Réservation "&amp;A2</f>
        <v>Réservation 2024</v>
      </c>
      <c r="AM3" s="38" t="s">
        <v>26</v>
      </c>
    </row>
    <row r="4" spans="1:41" ht="15" thickBot="1" x14ac:dyDescent="0.35"/>
    <row r="5" spans="1:41" ht="15" thickBot="1" x14ac:dyDescent="0.35">
      <c r="B5" s="40" t="str">
        <f>PROPER(TEXT(B6,"mmmm"))</f>
        <v>Janvier</v>
      </c>
      <c r="C5" s="41"/>
      <c r="D5" s="42"/>
      <c r="E5" s="40" t="str">
        <f t="shared" ref="E5" si="0">PROPER(TEXT(E6,"mmmm"))</f>
        <v>Février</v>
      </c>
      <c r="F5" s="41"/>
      <c r="G5" s="42"/>
      <c r="H5" s="40" t="str">
        <f t="shared" ref="H5" si="1">PROPER(TEXT(H6,"mmmm"))</f>
        <v>Mars</v>
      </c>
      <c r="I5" s="41"/>
      <c r="J5" s="42"/>
      <c r="K5" s="40" t="str">
        <f t="shared" ref="K5" si="2">PROPER(TEXT(K6,"mmmm"))</f>
        <v>Avril</v>
      </c>
      <c r="L5" s="41"/>
      <c r="M5" s="42"/>
      <c r="N5" s="40" t="str">
        <f t="shared" ref="N5" si="3">PROPER(TEXT(N6,"mmmm"))</f>
        <v>Mai</v>
      </c>
      <c r="O5" s="41"/>
      <c r="P5" s="42"/>
      <c r="Q5" s="40" t="str">
        <f t="shared" ref="Q5" si="4">PROPER(TEXT(Q6,"mmmm"))</f>
        <v>Juin</v>
      </c>
      <c r="R5" s="41"/>
      <c r="S5" s="42"/>
      <c r="T5" s="40" t="str">
        <f t="shared" ref="T5" si="5">PROPER(TEXT(T6,"mmmm"))</f>
        <v>Juillet</v>
      </c>
      <c r="U5" s="41"/>
      <c r="V5" s="42"/>
      <c r="W5" s="40" t="str">
        <f t="shared" ref="W5" si="6">PROPER(TEXT(W6,"mmmm"))</f>
        <v>Août</v>
      </c>
      <c r="X5" s="41"/>
      <c r="Y5" s="42"/>
      <c r="Z5" s="40" t="str">
        <f t="shared" ref="Z5" si="7">PROPER(TEXT(Z6,"mmmm"))</f>
        <v>Septembre</v>
      </c>
      <c r="AA5" s="41"/>
      <c r="AB5" s="42"/>
      <c r="AC5" s="40" t="str">
        <f t="shared" ref="AC5" si="8">PROPER(TEXT(AC6,"mmmm"))</f>
        <v>Octobre</v>
      </c>
      <c r="AD5" s="41"/>
      <c r="AE5" s="42"/>
      <c r="AF5" s="40" t="str">
        <f t="shared" ref="AF5" si="9">PROPER(TEXT(AF6,"mmmm"))</f>
        <v>Novembre</v>
      </c>
      <c r="AG5" s="41"/>
      <c r="AH5" s="42"/>
      <c r="AI5" s="40" t="str">
        <f t="shared" ref="AI5" si="10">PROPER(TEXT(AI6,"mmmm"))</f>
        <v>Décembre</v>
      </c>
      <c r="AJ5" s="41"/>
      <c r="AK5" s="42"/>
      <c r="AM5" s="1"/>
      <c r="AN5" s="1"/>
    </row>
    <row r="6" spans="1:41" x14ac:dyDescent="0.3">
      <c r="B6" s="13">
        <f>DATE(A2,1,1)</f>
        <v>45292</v>
      </c>
      <c r="C6" s="14" t="str">
        <f>PROPER(LEFT(TEXT(B6,"jjjj"),3))</f>
        <v>Lun</v>
      </c>
      <c r="D6" s="15" t="str">
        <f t="array" ref="D6">IF(AND(B6&gt;=TableReserv[Date de début],B6&lt;=TableReserv[Date de fin]),TableReserv[Produit],"")</f>
        <v/>
      </c>
      <c r="E6" s="13">
        <f>EOMONTH(B6,0)+1</f>
        <v>45323</v>
      </c>
      <c r="F6" s="14" t="str">
        <f>PROPER(LEFT(TEXT(E6,"jjjj"),3))</f>
        <v>Jeu</v>
      </c>
      <c r="G6" s="15"/>
      <c r="H6" s="13">
        <f t="shared" ref="H6" si="11">EOMONTH(E6,0)+1</f>
        <v>45352</v>
      </c>
      <c r="I6" s="14" t="str">
        <f t="shared" ref="I6:AJ21" si="12">PROPER(LEFT(TEXT(H6,"jjjj"),3))</f>
        <v>Ven</v>
      </c>
      <c r="J6" s="15" t="str">
        <f t="array" ref="J6">IF(AND(H6&gt;=TableReserv[Date de début],H6&lt;=TableReserv[Date de fin]),TableReserv[Produit],"")</f>
        <v/>
      </c>
      <c r="K6" s="13">
        <f t="shared" ref="K6" si="13">EOMONTH(H6,0)+1</f>
        <v>45383</v>
      </c>
      <c r="L6" s="14" t="str">
        <f t="shared" ref="L6" si="14">PROPER(LEFT(TEXT(K6,"jjjj"),3))</f>
        <v>Lun</v>
      </c>
      <c r="M6" s="15"/>
      <c r="N6" s="13">
        <f t="shared" ref="N6" si="15">EOMONTH(K6,0)+1</f>
        <v>45413</v>
      </c>
      <c r="O6" s="14" t="str">
        <f t="shared" ref="O6" si="16">PROPER(LEFT(TEXT(N6,"jjjj"),3))</f>
        <v>Mer</v>
      </c>
      <c r="P6" s="15"/>
      <c r="Q6" s="13">
        <f t="shared" ref="Q6" si="17">EOMONTH(N6,0)+1</f>
        <v>45444</v>
      </c>
      <c r="R6" s="14" t="str">
        <f t="shared" ref="R6" si="18">PROPER(LEFT(TEXT(Q6,"jjjj"),3))</f>
        <v>Sam</v>
      </c>
      <c r="S6" s="15"/>
      <c r="T6" s="13">
        <f t="shared" ref="T6" si="19">EOMONTH(Q6,0)+1</f>
        <v>45474</v>
      </c>
      <c r="U6" s="14" t="str">
        <f t="shared" ref="U6" si="20">PROPER(LEFT(TEXT(T6,"jjjj"),3))</f>
        <v>Lun</v>
      </c>
      <c r="V6" s="15"/>
      <c r="W6" s="13">
        <f t="shared" ref="W6" si="21">EOMONTH(T6,0)+1</f>
        <v>45505</v>
      </c>
      <c r="X6" s="14" t="str">
        <f t="shared" ref="X6" si="22">PROPER(LEFT(TEXT(W6,"jjjj"),3))</f>
        <v>Jeu</v>
      </c>
      <c r="Y6" s="15"/>
      <c r="Z6" s="13">
        <f t="shared" ref="Z6" si="23">EOMONTH(W6,0)+1</f>
        <v>45536</v>
      </c>
      <c r="AA6" s="14" t="str">
        <f t="shared" ref="AA6" si="24">PROPER(LEFT(TEXT(Z6,"jjjj"),3))</f>
        <v>Dim</v>
      </c>
      <c r="AB6" s="15"/>
      <c r="AC6" s="13">
        <f t="shared" ref="AC6" si="25">EOMONTH(Z6,0)+1</f>
        <v>45566</v>
      </c>
      <c r="AD6" s="14" t="str">
        <f t="shared" ref="AD6" si="26">PROPER(LEFT(TEXT(AC6,"jjjj"),3))</f>
        <v>Mar</v>
      </c>
      <c r="AE6" s="15"/>
      <c r="AF6" s="3">
        <f t="shared" ref="AF6" si="27">EOMONTH(AC6,0)+1</f>
        <v>45597</v>
      </c>
      <c r="AG6" s="11" t="str">
        <f t="shared" ref="AG6" si="28">PROPER(LEFT(TEXT(AF6,"jjjj"),3))</f>
        <v>Ven</v>
      </c>
      <c r="AH6" s="4"/>
      <c r="AI6" s="13">
        <f t="shared" ref="AI6" si="29">EOMONTH(AF6,0)+1</f>
        <v>45627</v>
      </c>
      <c r="AJ6" s="14" t="str">
        <f t="shared" ref="AJ6" si="30">PROPER(LEFT(TEXT(AI6,"jjjj"),3))</f>
        <v>Dim</v>
      </c>
      <c r="AK6" s="15"/>
      <c r="AM6" t="s">
        <v>0</v>
      </c>
      <c r="AN6" t="s">
        <v>1</v>
      </c>
    </row>
    <row r="7" spans="1:41" x14ac:dyDescent="0.3">
      <c r="B7" s="16">
        <f>B6+1</f>
        <v>45293</v>
      </c>
      <c r="C7" s="12" t="str">
        <f t="shared" ref="C7:C36" si="31">PROPER(LEFT(TEXT(B7,"jjjj"),3))</f>
        <v>Mar</v>
      </c>
      <c r="D7" s="17"/>
      <c r="E7" s="16">
        <f>E6+1</f>
        <v>45324</v>
      </c>
      <c r="F7" s="12" t="str">
        <f t="shared" ref="F7:F36" si="32">PROPER(LEFT(TEXT(E7,"jjjj"),3))</f>
        <v>Ven</v>
      </c>
      <c r="G7" s="17"/>
      <c r="H7" s="16">
        <f t="shared" ref="H7:H33" si="33">H6+1</f>
        <v>45353</v>
      </c>
      <c r="I7" s="12" t="str">
        <f t="shared" si="12"/>
        <v>Sam</v>
      </c>
      <c r="J7" s="17" t="str">
        <f t="array" ref="J7">IF(AND(H7&gt;=TableReserv[Date de début],H7&lt;=TableReserv[Date de fin]),TableReserv[Produit],"")</f>
        <v/>
      </c>
      <c r="K7" s="16">
        <f t="shared" ref="K7:K33" si="34">K6+1</f>
        <v>45384</v>
      </c>
      <c r="L7" s="12" t="str">
        <f t="shared" si="12"/>
        <v>Mar</v>
      </c>
      <c r="M7" s="17"/>
      <c r="N7" s="16">
        <f t="shared" ref="N7:N33" si="35">N6+1</f>
        <v>45414</v>
      </c>
      <c r="O7" s="12" t="str">
        <f t="shared" si="12"/>
        <v>Jeu</v>
      </c>
      <c r="P7" s="17"/>
      <c r="Q7" s="16">
        <f t="shared" ref="Q7:Q33" si="36">Q6+1</f>
        <v>45445</v>
      </c>
      <c r="R7" s="12" t="str">
        <f t="shared" si="12"/>
        <v>Dim</v>
      </c>
      <c r="S7" s="17"/>
      <c r="T7" s="16">
        <f t="shared" ref="T7:T33" si="37">T6+1</f>
        <v>45475</v>
      </c>
      <c r="U7" s="12" t="str">
        <f t="shared" si="12"/>
        <v>Mar</v>
      </c>
      <c r="V7" s="17"/>
      <c r="W7" s="16">
        <f t="shared" ref="W7:W33" si="38">W6+1</f>
        <v>45506</v>
      </c>
      <c r="X7" s="12" t="str">
        <f t="shared" si="12"/>
        <v>Ven</v>
      </c>
      <c r="Y7" s="17"/>
      <c r="Z7" s="16">
        <f t="shared" ref="Z7:Z33" si="39">Z6+1</f>
        <v>45537</v>
      </c>
      <c r="AA7" s="12" t="str">
        <f t="shared" si="12"/>
        <v>Lun</v>
      </c>
      <c r="AB7" s="17"/>
      <c r="AC7" s="16">
        <f t="shared" ref="AC7:AC33" si="40">AC6+1</f>
        <v>45567</v>
      </c>
      <c r="AD7" s="12" t="str">
        <f t="shared" si="12"/>
        <v>Mer</v>
      </c>
      <c r="AE7" s="17"/>
      <c r="AF7" s="5">
        <f t="shared" ref="AF7:AF33" si="41">AF6+1</f>
        <v>45598</v>
      </c>
      <c r="AG7" s="6" t="str">
        <f t="shared" si="12"/>
        <v>Sam</v>
      </c>
      <c r="AH7" s="7"/>
      <c r="AI7" s="16">
        <f t="shared" ref="AI7:AI33" si="42">AI6+1</f>
        <v>45628</v>
      </c>
      <c r="AJ7" s="12" t="str">
        <f t="shared" si="12"/>
        <v>Lun</v>
      </c>
      <c r="AK7" s="17"/>
      <c r="AM7" s="1">
        <v>45088</v>
      </c>
      <c r="AN7" s="1">
        <v>45111</v>
      </c>
    </row>
    <row r="8" spans="1:41" x14ac:dyDescent="0.3">
      <c r="B8" s="16">
        <f>B7+1</f>
        <v>45294</v>
      </c>
      <c r="C8" s="12" t="str">
        <f t="shared" si="31"/>
        <v>Mer</v>
      </c>
      <c r="D8" s="17"/>
      <c r="E8" s="16">
        <f>E7+1</f>
        <v>45325</v>
      </c>
      <c r="F8" s="12" t="str">
        <f t="shared" si="32"/>
        <v>Sam</v>
      </c>
      <c r="G8" s="17"/>
      <c r="H8" s="16">
        <f t="shared" si="33"/>
        <v>45354</v>
      </c>
      <c r="I8" s="12" t="str">
        <f t="shared" si="12"/>
        <v>Dim</v>
      </c>
      <c r="J8" s="17" t="str">
        <f t="array" ref="J8">IF(AND(H8&gt;=TableReserv[Date de début],H8&lt;=TableReserv[Date de fin]),TableReserv[Produit],"")</f>
        <v/>
      </c>
      <c r="K8" s="16">
        <f t="shared" si="34"/>
        <v>45385</v>
      </c>
      <c r="L8" s="12" t="str">
        <f t="shared" si="12"/>
        <v>Mer</v>
      </c>
      <c r="M8" s="17"/>
      <c r="N8" s="16">
        <f t="shared" si="35"/>
        <v>45415</v>
      </c>
      <c r="O8" s="12" t="str">
        <f t="shared" si="12"/>
        <v>Ven</v>
      </c>
      <c r="P8" s="17"/>
      <c r="Q8" s="16">
        <f t="shared" si="36"/>
        <v>45446</v>
      </c>
      <c r="R8" s="12" t="str">
        <f t="shared" si="12"/>
        <v>Lun</v>
      </c>
      <c r="S8" s="17"/>
      <c r="T8" s="16">
        <f t="shared" si="37"/>
        <v>45476</v>
      </c>
      <c r="U8" s="12" t="str">
        <f t="shared" si="12"/>
        <v>Mer</v>
      </c>
      <c r="V8" s="17"/>
      <c r="W8" s="16">
        <f t="shared" si="38"/>
        <v>45507</v>
      </c>
      <c r="X8" s="12" t="str">
        <f t="shared" si="12"/>
        <v>Sam</v>
      </c>
      <c r="Y8" s="17"/>
      <c r="Z8" s="16">
        <f t="shared" si="39"/>
        <v>45538</v>
      </c>
      <c r="AA8" s="12" t="str">
        <f t="shared" si="12"/>
        <v>Mar</v>
      </c>
      <c r="AB8" s="17"/>
      <c r="AC8" s="16">
        <f t="shared" si="40"/>
        <v>45568</v>
      </c>
      <c r="AD8" s="12" t="str">
        <f t="shared" si="12"/>
        <v>Jeu</v>
      </c>
      <c r="AE8" s="17"/>
      <c r="AF8" s="5">
        <f t="shared" si="41"/>
        <v>45599</v>
      </c>
      <c r="AG8" s="6" t="str">
        <f t="shared" si="12"/>
        <v>Dim</v>
      </c>
      <c r="AH8" s="7"/>
      <c r="AI8" s="16">
        <f t="shared" si="42"/>
        <v>45629</v>
      </c>
      <c r="AJ8" s="12" t="str">
        <f t="shared" si="12"/>
        <v>Mar</v>
      </c>
      <c r="AK8" s="17"/>
    </row>
    <row r="9" spans="1:41" x14ac:dyDescent="0.3">
      <c r="B9" s="16">
        <f t="shared" ref="B9:B36" si="43">B8+1</f>
        <v>45295</v>
      </c>
      <c r="C9" s="12" t="str">
        <f t="shared" si="31"/>
        <v>Jeu</v>
      </c>
      <c r="D9" s="17"/>
      <c r="E9" s="16">
        <f t="shared" ref="E9:E33" si="44">E8+1</f>
        <v>45326</v>
      </c>
      <c r="F9" s="12" t="str">
        <f t="shared" si="32"/>
        <v>Dim</v>
      </c>
      <c r="G9" s="17"/>
      <c r="H9" s="16">
        <f t="shared" si="33"/>
        <v>45355</v>
      </c>
      <c r="I9" s="12" t="str">
        <f t="shared" si="12"/>
        <v>Lun</v>
      </c>
      <c r="J9" s="17" t="str">
        <f t="array" ref="J9">IF(AND(H9&gt;=TableReserv[Date de début],H9&lt;=TableReserv[Date de fin]),TableReserv[Produit],"")</f>
        <v/>
      </c>
      <c r="K9" s="16">
        <f t="shared" si="34"/>
        <v>45386</v>
      </c>
      <c r="L9" s="12" t="str">
        <f t="shared" si="12"/>
        <v>Jeu</v>
      </c>
      <c r="M9" s="17"/>
      <c r="N9" s="16">
        <f t="shared" si="35"/>
        <v>45416</v>
      </c>
      <c r="O9" s="12" t="str">
        <f t="shared" si="12"/>
        <v>Sam</v>
      </c>
      <c r="P9" s="17"/>
      <c r="Q9" s="16">
        <f t="shared" si="36"/>
        <v>45447</v>
      </c>
      <c r="R9" s="12" t="str">
        <f t="shared" si="12"/>
        <v>Mar</v>
      </c>
      <c r="S9" s="17"/>
      <c r="T9" s="16">
        <f t="shared" si="37"/>
        <v>45477</v>
      </c>
      <c r="U9" s="12" t="str">
        <f t="shared" si="12"/>
        <v>Jeu</v>
      </c>
      <c r="V9" s="17"/>
      <c r="W9" s="16">
        <f t="shared" si="38"/>
        <v>45508</v>
      </c>
      <c r="X9" s="12" t="str">
        <f t="shared" si="12"/>
        <v>Dim</v>
      </c>
      <c r="Y9" s="17"/>
      <c r="Z9" s="16">
        <f t="shared" si="39"/>
        <v>45539</v>
      </c>
      <c r="AA9" s="12" t="str">
        <f t="shared" si="12"/>
        <v>Mer</v>
      </c>
      <c r="AB9" s="17"/>
      <c r="AC9" s="16">
        <f t="shared" si="40"/>
        <v>45569</v>
      </c>
      <c r="AD9" s="12" t="str">
        <f t="shared" si="12"/>
        <v>Ven</v>
      </c>
      <c r="AE9" s="17"/>
      <c r="AF9" s="5">
        <f t="shared" si="41"/>
        <v>45600</v>
      </c>
      <c r="AG9" s="6" t="str">
        <f t="shared" si="12"/>
        <v>Lun</v>
      </c>
      <c r="AH9" s="7"/>
      <c r="AI9" s="16">
        <f t="shared" si="42"/>
        <v>45630</v>
      </c>
      <c r="AJ9" s="12" t="str">
        <f t="shared" si="12"/>
        <v>Mer</v>
      </c>
      <c r="AK9" s="17"/>
    </row>
    <row r="10" spans="1:41" x14ac:dyDescent="0.3">
      <c r="B10" s="16">
        <f t="shared" si="43"/>
        <v>45296</v>
      </c>
      <c r="C10" s="12" t="str">
        <f t="shared" si="31"/>
        <v>Ven</v>
      </c>
      <c r="D10" s="17"/>
      <c r="E10" s="16">
        <f t="shared" si="44"/>
        <v>45327</v>
      </c>
      <c r="F10" s="12" t="str">
        <f t="shared" si="32"/>
        <v>Lun</v>
      </c>
      <c r="G10" s="17"/>
      <c r="H10" s="16">
        <f t="shared" si="33"/>
        <v>45356</v>
      </c>
      <c r="I10" s="12" t="str">
        <f t="shared" si="12"/>
        <v>Mar</v>
      </c>
      <c r="J10" s="17" t="str">
        <f t="array" ref="J10">IF(AND(H10&gt;=TableReserv[Date de début],H10&lt;=TableReserv[Date de fin]),TableReserv[Produit],"")</f>
        <v/>
      </c>
      <c r="K10" s="16">
        <f t="shared" si="34"/>
        <v>45387</v>
      </c>
      <c r="L10" s="12" t="str">
        <f t="shared" si="12"/>
        <v>Ven</v>
      </c>
      <c r="M10" s="17"/>
      <c r="N10" s="16">
        <f t="shared" si="35"/>
        <v>45417</v>
      </c>
      <c r="O10" s="12" t="str">
        <f t="shared" si="12"/>
        <v>Dim</v>
      </c>
      <c r="P10" s="17"/>
      <c r="Q10" s="16">
        <f t="shared" si="36"/>
        <v>45448</v>
      </c>
      <c r="R10" s="12" t="str">
        <f t="shared" si="12"/>
        <v>Mer</v>
      </c>
      <c r="S10" s="17"/>
      <c r="T10" s="16">
        <f t="shared" si="37"/>
        <v>45478</v>
      </c>
      <c r="U10" s="12" t="str">
        <f t="shared" si="12"/>
        <v>Ven</v>
      </c>
      <c r="V10" s="17"/>
      <c r="W10" s="16">
        <f t="shared" si="38"/>
        <v>45509</v>
      </c>
      <c r="X10" s="12" t="str">
        <f t="shared" si="12"/>
        <v>Lun</v>
      </c>
      <c r="Y10" s="17"/>
      <c r="Z10" s="16">
        <f t="shared" si="39"/>
        <v>45540</v>
      </c>
      <c r="AA10" s="12" t="str">
        <f t="shared" si="12"/>
        <v>Jeu</v>
      </c>
      <c r="AB10" s="17"/>
      <c r="AC10" s="16">
        <f t="shared" si="40"/>
        <v>45570</v>
      </c>
      <c r="AD10" s="12" t="str">
        <f t="shared" si="12"/>
        <v>Sam</v>
      </c>
      <c r="AE10" s="17"/>
      <c r="AF10" s="5">
        <f t="shared" si="41"/>
        <v>45601</v>
      </c>
      <c r="AG10" s="6" t="str">
        <f t="shared" si="12"/>
        <v>Mar</v>
      </c>
      <c r="AH10" s="7"/>
      <c r="AI10" s="16">
        <f t="shared" si="42"/>
        <v>45631</v>
      </c>
      <c r="AJ10" s="12" t="str">
        <f t="shared" si="12"/>
        <v>Jeu</v>
      </c>
      <c r="AK10" s="17"/>
    </row>
    <row r="11" spans="1:41" x14ac:dyDescent="0.3">
      <c r="B11" s="16">
        <f t="shared" si="43"/>
        <v>45297</v>
      </c>
      <c r="C11" s="12" t="str">
        <f t="shared" si="31"/>
        <v>Sam</v>
      </c>
      <c r="D11" s="17"/>
      <c r="E11" s="16">
        <f t="shared" si="44"/>
        <v>45328</v>
      </c>
      <c r="F11" s="12" t="str">
        <f t="shared" si="32"/>
        <v>Mar</v>
      </c>
      <c r="G11" s="17"/>
      <c r="H11" s="16">
        <f t="shared" si="33"/>
        <v>45357</v>
      </c>
      <c r="I11" s="12" t="str">
        <f t="shared" si="12"/>
        <v>Mer</v>
      </c>
      <c r="J11" s="17" t="str">
        <f t="array" ref="J11">IF(AND(H11&gt;=TableReserv[Date de début],H11&lt;=TableReserv[Date de fin]),TableReserv[Produit],"")</f>
        <v/>
      </c>
      <c r="K11" s="16">
        <f t="shared" si="34"/>
        <v>45388</v>
      </c>
      <c r="L11" s="12" t="str">
        <f t="shared" si="12"/>
        <v>Sam</v>
      </c>
      <c r="M11" s="17"/>
      <c r="N11" s="16">
        <f t="shared" si="35"/>
        <v>45418</v>
      </c>
      <c r="O11" s="12" t="str">
        <f t="shared" si="12"/>
        <v>Lun</v>
      </c>
      <c r="P11" s="17"/>
      <c r="Q11" s="16">
        <f t="shared" si="36"/>
        <v>45449</v>
      </c>
      <c r="R11" s="12" t="str">
        <f t="shared" si="12"/>
        <v>Jeu</v>
      </c>
      <c r="S11" s="17"/>
      <c r="T11" s="16">
        <f t="shared" si="37"/>
        <v>45479</v>
      </c>
      <c r="U11" s="12" t="str">
        <f t="shared" si="12"/>
        <v>Sam</v>
      </c>
      <c r="V11" s="17"/>
      <c r="W11" s="16">
        <f t="shared" si="38"/>
        <v>45510</v>
      </c>
      <c r="X11" s="12" t="str">
        <f t="shared" si="12"/>
        <v>Mar</v>
      </c>
      <c r="Y11" s="17"/>
      <c r="Z11" s="16">
        <f t="shared" si="39"/>
        <v>45541</v>
      </c>
      <c r="AA11" s="12" t="str">
        <f t="shared" si="12"/>
        <v>Ven</v>
      </c>
      <c r="AB11" s="17"/>
      <c r="AC11" s="16">
        <f t="shared" si="40"/>
        <v>45571</v>
      </c>
      <c r="AD11" s="12" t="str">
        <f t="shared" si="12"/>
        <v>Dim</v>
      </c>
      <c r="AE11" s="17"/>
      <c r="AF11" s="5">
        <f t="shared" si="41"/>
        <v>45602</v>
      </c>
      <c r="AG11" s="6" t="str">
        <f t="shared" si="12"/>
        <v>Mer</v>
      </c>
      <c r="AH11" s="7"/>
      <c r="AI11" s="16">
        <f t="shared" si="42"/>
        <v>45632</v>
      </c>
      <c r="AJ11" s="12" t="str">
        <f t="shared" si="12"/>
        <v>Ven</v>
      </c>
      <c r="AK11" s="17"/>
    </row>
    <row r="12" spans="1:41" x14ac:dyDescent="0.3">
      <c r="B12" s="16">
        <f t="shared" si="43"/>
        <v>45298</v>
      </c>
      <c r="C12" s="12" t="str">
        <f t="shared" si="31"/>
        <v>Dim</v>
      </c>
      <c r="D12" s="17"/>
      <c r="E12" s="16">
        <f t="shared" si="44"/>
        <v>45329</v>
      </c>
      <c r="F12" s="12" t="str">
        <f t="shared" si="32"/>
        <v>Mer</v>
      </c>
      <c r="G12" s="17"/>
      <c r="H12" s="16">
        <f t="shared" si="33"/>
        <v>45358</v>
      </c>
      <c r="I12" s="12" t="str">
        <f t="shared" si="12"/>
        <v>Jeu</v>
      </c>
      <c r="J12" s="17" t="str">
        <f t="array" ref="J12">IF(AND(H12&gt;=TableReserv[Date de début],H12&lt;=TableReserv[Date de fin]),TableReserv[Produit],"")</f>
        <v/>
      </c>
      <c r="K12" s="16">
        <f t="shared" si="34"/>
        <v>45389</v>
      </c>
      <c r="L12" s="12" t="str">
        <f t="shared" si="12"/>
        <v>Dim</v>
      </c>
      <c r="M12" s="17"/>
      <c r="N12" s="16">
        <f t="shared" si="35"/>
        <v>45419</v>
      </c>
      <c r="O12" s="12" t="str">
        <f t="shared" si="12"/>
        <v>Mar</v>
      </c>
      <c r="P12" s="17"/>
      <c r="Q12" s="16">
        <f t="shared" si="36"/>
        <v>45450</v>
      </c>
      <c r="R12" s="12" t="str">
        <f t="shared" si="12"/>
        <v>Ven</v>
      </c>
      <c r="S12" s="17"/>
      <c r="T12" s="16">
        <f t="shared" si="37"/>
        <v>45480</v>
      </c>
      <c r="U12" s="12" t="str">
        <f t="shared" si="12"/>
        <v>Dim</v>
      </c>
      <c r="V12" s="17"/>
      <c r="W12" s="16">
        <f t="shared" si="38"/>
        <v>45511</v>
      </c>
      <c r="X12" s="12" t="str">
        <f t="shared" si="12"/>
        <v>Mer</v>
      </c>
      <c r="Y12" s="17"/>
      <c r="Z12" s="16">
        <f t="shared" si="39"/>
        <v>45542</v>
      </c>
      <c r="AA12" s="12" t="str">
        <f t="shared" si="12"/>
        <v>Sam</v>
      </c>
      <c r="AB12" s="17"/>
      <c r="AC12" s="16">
        <f t="shared" si="40"/>
        <v>45572</v>
      </c>
      <c r="AD12" s="12" t="str">
        <f t="shared" si="12"/>
        <v>Lun</v>
      </c>
      <c r="AE12" s="17"/>
      <c r="AF12" s="5">
        <f t="shared" si="41"/>
        <v>45603</v>
      </c>
      <c r="AG12" s="6" t="str">
        <f t="shared" si="12"/>
        <v>Jeu</v>
      </c>
      <c r="AH12" s="7"/>
      <c r="AI12" s="16">
        <f t="shared" si="42"/>
        <v>45633</v>
      </c>
      <c r="AJ12" s="12" t="str">
        <f t="shared" si="12"/>
        <v>Sam</v>
      </c>
      <c r="AK12" s="17"/>
    </row>
    <row r="13" spans="1:41" x14ac:dyDescent="0.3">
      <c r="B13" s="16">
        <f t="shared" si="43"/>
        <v>45299</v>
      </c>
      <c r="C13" s="12" t="str">
        <f t="shared" si="31"/>
        <v>Lun</v>
      </c>
      <c r="D13" s="17"/>
      <c r="E13" s="16">
        <f t="shared" si="44"/>
        <v>45330</v>
      </c>
      <c r="F13" s="12" t="str">
        <f t="shared" si="32"/>
        <v>Jeu</v>
      </c>
      <c r="G13" s="17"/>
      <c r="H13" s="16">
        <f t="shared" si="33"/>
        <v>45359</v>
      </c>
      <c r="I13" s="12" t="str">
        <f t="shared" si="12"/>
        <v>Ven</v>
      </c>
      <c r="J13" s="17" t="str">
        <f t="array" ref="J13">IF(AND(H13&gt;=TableReserv[Date de début],H13&lt;=TableReserv[Date de fin]),TableReserv[Produit],"")</f>
        <v/>
      </c>
      <c r="K13" s="16">
        <f t="shared" si="34"/>
        <v>45390</v>
      </c>
      <c r="L13" s="12" t="str">
        <f t="shared" si="12"/>
        <v>Lun</v>
      </c>
      <c r="M13" s="17"/>
      <c r="N13" s="16">
        <f t="shared" si="35"/>
        <v>45420</v>
      </c>
      <c r="O13" s="12" t="str">
        <f t="shared" si="12"/>
        <v>Mer</v>
      </c>
      <c r="P13" s="17"/>
      <c r="Q13" s="16">
        <f t="shared" si="36"/>
        <v>45451</v>
      </c>
      <c r="R13" s="12" t="str">
        <f t="shared" si="12"/>
        <v>Sam</v>
      </c>
      <c r="S13" s="17"/>
      <c r="T13" s="16">
        <f t="shared" si="37"/>
        <v>45481</v>
      </c>
      <c r="U13" s="12" t="str">
        <f t="shared" si="12"/>
        <v>Lun</v>
      </c>
      <c r="V13" s="17"/>
      <c r="W13" s="16">
        <f t="shared" si="38"/>
        <v>45512</v>
      </c>
      <c r="X13" s="12" t="str">
        <f t="shared" si="12"/>
        <v>Jeu</v>
      </c>
      <c r="Y13" s="17"/>
      <c r="Z13" s="16">
        <f t="shared" si="39"/>
        <v>45543</v>
      </c>
      <c r="AA13" s="12" t="str">
        <f t="shared" si="12"/>
        <v>Dim</v>
      </c>
      <c r="AB13" s="17"/>
      <c r="AC13" s="16">
        <f t="shared" si="40"/>
        <v>45573</v>
      </c>
      <c r="AD13" s="12" t="str">
        <f t="shared" si="12"/>
        <v>Mar</v>
      </c>
      <c r="AE13" s="17"/>
      <c r="AF13" s="5">
        <f t="shared" si="41"/>
        <v>45604</v>
      </c>
      <c r="AG13" s="6" t="str">
        <f t="shared" si="12"/>
        <v>Ven</v>
      </c>
      <c r="AH13" s="7"/>
      <c r="AI13" s="16">
        <f t="shared" si="42"/>
        <v>45634</v>
      </c>
      <c r="AJ13" s="12" t="str">
        <f t="shared" si="12"/>
        <v>Dim</v>
      </c>
      <c r="AK13" s="17"/>
    </row>
    <row r="14" spans="1:41" x14ac:dyDescent="0.3">
      <c r="B14" s="16">
        <f t="shared" si="43"/>
        <v>45300</v>
      </c>
      <c r="C14" s="12" t="str">
        <f t="shared" si="31"/>
        <v>Mar</v>
      </c>
      <c r="D14" s="17"/>
      <c r="E14" s="16">
        <f t="shared" si="44"/>
        <v>45331</v>
      </c>
      <c r="F14" s="12" t="str">
        <f t="shared" si="32"/>
        <v>Ven</v>
      </c>
      <c r="G14" s="17"/>
      <c r="H14" s="16">
        <f t="shared" si="33"/>
        <v>45360</v>
      </c>
      <c r="I14" s="12" t="str">
        <f t="shared" si="12"/>
        <v>Sam</v>
      </c>
      <c r="J14" s="17" t="str">
        <f t="array" ref="J14">IF(AND(H14&gt;=TableReserv[Date de début],H14&lt;=TableReserv[Date de fin]),TableReserv[Produit],"")</f>
        <v/>
      </c>
      <c r="K14" s="16">
        <f t="shared" si="34"/>
        <v>45391</v>
      </c>
      <c r="L14" s="12" t="str">
        <f t="shared" si="12"/>
        <v>Mar</v>
      </c>
      <c r="M14" s="17"/>
      <c r="N14" s="16">
        <f t="shared" si="35"/>
        <v>45421</v>
      </c>
      <c r="O14" s="12" t="str">
        <f t="shared" si="12"/>
        <v>Jeu</v>
      </c>
      <c r="P14" s="17"/>
      <c r="Q14" s="16">
        <f t="shared" si="36"/>
        <v>45452</v>
      </c>
      <c r="R14" s="12" t="str">
        <f t="shared" si="12"/>
        <v>Dim</v>
      </c>
      <c r="S14" s="17"/>
      <c r="T14" s="16">
        <f t="shared" si="37"/>
        <v>45482</v>
      </c>
      <c r="U14" s="12" t="str">
        <f t="shared" si="12"/>
        <v>Mar</v>
      </c>
      <c r="V14" s="17"/>
      <c r="W14" s="16">
        <f t="shared" si="38"/>
        <v>45513</v>
      </c>
      <c r="X14" s="12" t="str">
        <f t="shared" si="12"/>
        <v>Ven</v>
      </c>
      <c r="Y14" s="17"/>
      <c r="Z14" s="16">
        <f t="shared" si="39"/>
        <v>45544</v>
      </c>
      <c r="AA14" s="12" t="str">
        <f t="shared" si="12"/>
        <v>Lun</v>
      </c>
      <c r="AB14" s="17"/>
      <c r="AC14" s="16">
        <f t="shared" si="40"/>
        <v>45574</v>
      </c>
      <c r="AD14" s="12" t="str">
        <f t="shared" si="12"/>
        <v>Mer</v>
      </c>
      <c r="AE14" s="17"/>
      <c r="AF14" s="5">
        <f t="shared" si="41"/>
        <v>45605</v>
      </c>
      <c r="AG14" s="6" t="str">
        <f t="shared" si="12"/>
        <v>Sam</v>
      </c>
      <c r="AH14" s="7"/>
      <c r="AI14" s="16">
        <f t="shared" si="42"/>
        <v>45635</v>
      </c>
      <c r="AJ14" s="12" t="str">
        <f t="shared" si="12"/>
        <v>Lun</v>
      </c>
      <c r="AK14" s="17"/>
      <c r="AO14" t="s">
        <v>2</v>
      </c>
    </row>
    <row r="15" spans="1:41" x14ac:dyDescent="0.3">
      <c r="B15" s="16">
        <f t="shared" si="43"/>
        <v>45301</v>
      </c>
      <c r="C15" s="12" t="str">
        <f t="shared" si="31"/>
        <v>Mer</v>
      </c>
      <c r="D15" s="17"/>
      <c r="E15" s="16">
        <f t="shared" si="44"/>
        <v>45332</v>
      </c>
      <c r="F15" s="12" t="str">
        <f t="shared" si="32"/>
        <v>Sam</v>
      </c>
      <c r="G15" s="17"/>
      <c r="H15" s="16">
        <f t="shared" si="33"/>
        <v>45361</v>
      </c>
      <c r="I15" s="12" t="str">
        <f t="shared" si="12"/>
        <v>Dim</v>
      </c>
      <c r="J15" s="17" t="str">
        <f t="array" ref="J15">IF(AND(H15&gt;=TableReserv[Date de début],H15&lt;=TableReserv[Date de fin]),TableReserv[Produit],"")</f>
        <v/>
      </c>
      <c r="K15" s="16">
        <f t="shared" si="34"/>
        <v>45392</v>
      </c>
      <c r="L15" s="12" t="str">
        <f t="shared" si="12"/>
        <v>Mer</v>
      </c>
      <c r="M15" s="17"/>
      <c r="N15" s="16">
        <f t="shared" si="35"/>
        <v>45422</v>
      </c>
      <c r="O15" s="12" t="str">
        <f t="shared" si="12"/>
        <v>Ven</v>
      </c>
      <c r="P15" s="17"/>
      <c r="Q15" s="16">
        <f t="shared" si="36"/>
        <v>45453</v>
      </c>
      <c r="R15" s="12" t="str">
        <f t="shared" si="12"/>
        <v>Lun</v>
      </c>
      <c r="S15" s="17"/>
      <c r="T15" s="16">
        <f t="shared" si="37"/>
        <v>45483</v>
      </c>
      <c r="U15" s="12" t="str">
        <f t="shared" si="12"/>
        <v>Mer</v>
      </c>
      <c r="V15" s="17"/>
      <c r="W15" s="16">
        <f t="shared" si="38"/>
        <v>45514</v>
      </c>
      <c r="X15" s="12" t="str">
        <f t="shared" si="12"/>
        <v>Sam</v>
      </c>
      <c r="Y15" s="17"/>
      <c r="Z15" s="16">
        <f t="shared" si="39"/>
        <v>45545</v>
      </c>
      <c r="AA15" s="12" t="str">
        <f t="shared" si="12"/>
        <v>Mar</v>
      </c>
      <c r="AB15" s="17"/>
      <c r="AC15" s="16">
        <f t="shared" si="40"/>
        <v>45575</v>
      </c>
      <c r="AD15" s="12" t="str">
        <f t="shared" si="12"/>
        <v>Jeu</v>
      </c>
      <c r="AE15" s="17"/>
      <c r="AF15" s="5">
        <f t="shared" si="41"/>
        <v>45606</v>
      </c>
      <c r="AG15" s="6" t="str">
        <f t="shared" si="12"/>
        <v>Dim</v>
      </c>
      <c r="AH15" s="7"/>
      <c r="AI15" s="16">
        <f t="shared" si="42"/>
        <v>45636</v>
      </c>
      <c r="AJ15" s="12" t="str">
        <f t="shared" si="12"/>
        <v>Mar</v>
      </c>
      <c r="AK15" s="17"/>
    </row>
    <row r="16" spans="1:41" x14ac:dyDescent="0.3">
      <c r="B16" s="16">
        <f t="shared" si="43"/>
        <v>45302</v>
      </c>
      <c r="C16" s="12" t="str">
        <f t="shared" si="31"/>
        <v>Jeu</v>
      </c>
      <c r="D16" s="17"/>
      <c r="E16" s="16">
        <f t="shared" si="44"/>
        <v>45333</v>
      </c>
      <c r="F16" s="12" t="str">
        <f t="shared" si="32"/>
        <v>Dim</v>
      </c>
      <c r="G16" s="17"/>
      <c r="H16" s="16">
        <f t="shared" si="33"/>
        <v>45362</v>
      </c>
      <c r="I16" s="12" t="str">
        <f t="shared" si="12"/>
        <v>Lun</v>
      </c>
      <c r="J16" s="17" t="str">
        <f t="array" ref="J16">IF(AND(H16&gt;=TableReserv[Date de début],H16&lt;=TableReserv[Date de fin]),TableReserv[Produit],"")</f>
        <v/>
      </c>
      <c r="K16" s="16">
        <f t="shared" si="34"/>
        <v>45393</v>
      </c>
      <c r="L16" s="12" t="str">
        <f t="shared" si="12"/>
        <v>Jeu</v>
      </c>
      <c r="M16" s="17"/>
      <c r="N16" s="16">
        <f t="shared" si="35"/>
        <v>45423</v>
      </c>
      <c r="O16" s="12" t="str">
        <f t="shared" si="12"/>
        <v>Sam</v>
      </c>
      <c r="P16" s="17"/>
      <c r="Q16" s="16">
        <f t="shared" si="36"/>
        <v>45454</v>
      </c>
      <c r="R16" s="12" t="str">
        <f t="shared" si="12"/>
        <v>Mar</v>
      </c>
      <c r="S16" s="17"/>
      <c r="T16" s="16">
        <f t="shared" si="37"/>
        <v>45484</v>
      </c>
      <c r="U16" s="12" t="str">
        <f t="shared" si="12"/>
        <v>Jeu</v>
      </c>
      <c r="V16" s="17"/>
      <c r="W16" s="16">
        <f t="shared" si="38"/>
        <v>45515</v>
      </c>
      <c r="X16" s="12" t="str">
        <f t="shared" si="12"/>
        <v>Dim</v>
      </c>
      <c r="Y16" s="17"/>
      <c r="Z16" s="16">
        <f t="shared" si="39"/>
        <v>45546</v>
      </c>
      <c r="AA16" s="12" t="str">
        <f t="shared" si="12"/>
        <v>Mer</v>
      </c>
      <c r="AB16" s="17"/>
      <c r="AC16" s="16">
        <f t="shared" si="40"/>
        <v>45576</v>
      </c>
      <c r="AD16" s="12" t="str">
        <f t="shared" si="12"/>
        <v>Ven</v>
      </c>
      <c r="AE16" s="17"/>
      <c r="AF16" s="5">
        <f t="shared" si="41"/>
        <v>45607</v>
      </c>
      <c r="AG16" s="6" t="str">
        <f t="shared" si="12"/>
        <v>Lun</v>
      </c>
      <c r="AH16" s="7"/>
      <c r="AI16" s="16">
        <f t="shared" si="42"/>
        <v>45637</v>
      </c>
      <c r="AJ16" s="12" t="str">
        <f t="shared" si="12"/>
        <v>Mer</v>
      </c>
      <c r="AK16" s="17"/>
    </row>
    <row r="17" spans="2:37" x14ac:dyDescent="0.3">
      <c r="B17" s="16">
        <f t="shared" si="43"/>
        <v>45303</v>
      </c>
      <c r="C17" s="12" t="str">
        <f t="shared" si="31"/>
        <v>Ven</v>
      </c>
      <c r="D17" s="17"/>
      <c r="E17" s="16">
        <f t="shared" si="44"/>
        <v>45334</v>
      </c>
      <c r="F17" s="12" t="str">
        <f t="shared" si="32"/>
        <v>Lun</v>
      </c>
      <c r="G17" s="17"/>
      <c r="H17" s="16">
        <f t="shared" si="33"/>
        <v>45363</v>
      </c>
      <c r="I17" s="12" t="str">
        <f t="shared" si="12"/>
        <v>Mar</v>
      </c>
      <c r="J17" s="17" t="str">
        <f t="array" ref="J17">IF(AND(H17&gt;=TableReserv[Date de début],H17&lt;=TableReserv[Date de fin]),TableReserv[Produit],"")</f>
        <v/>
      </c>
      <c r="K17" s="16">
        <f t="shared" si="34"/>
        <v>45394</v>
      </c>
      <c r="L17" s="12" t="str">
        <f t="shared" si="12"/>
        <v>Ven</v>
      </c>
      <c r="M17" s="17"/>
      <c r="N17" s="16">
        <f t="shared" si="35"/>
        <v>45424</v>
      </c>
      <c r="O17" s="12" t="str">
        <f t="shared" si="12"/>
        <v>Dim</v>
      </c>
      <c r="P17" s="17"/>
      <c r="Q17" s="16">
        <f t="shared" si="36"/>
        <v>45455</v>
      </c>
      <c r="R17" s="12" t="str">
        <f t="shared" si="12"/>
        <v>Mer</v>
      </c>
      <c r="S17" s="17"/>
      <c r="T17" s="16">
        <f t="shared" si="37"/>
        <v>45485</v>
      </c>
      <c r="U17" s="12" t="str">
        <f t="shared" si="12"/>
        <v>Ven</v>
      </c>
      <c r="V17" s="17"/>
      <c r="W17" s="16">
        <f t="shared" si="38"/>
        <v>45516</v>
      </c>
      <c r="X17" s="12" t="str">
        <f t="shared" si="12"/>
        <v>Lun</v>
      </c>
      <c r="Y17" s="17"/>
      <c r="Z17" s="16">
        <f t="shared" si="39"/>
        <v>45547</v>
      </c>
      <c r="AA17" s="12" t="str">
        <f t="shared" si="12"/>
        <v>Jeu</v>
      </c>
      <c r="AB17" s="17"/>
      <c r="AC17" s="16">
        <f t="shared" si="40"/>
        <v>45577</v>
      </c>
      <c r="AD17" s="12" t="str">
        <f t="shared" si="12"/>
        <v>Sam</v>
      </c>
      <c r="AE17" s="17"/>
      <c r="AF17" s="5">
        <f t="shared" si="41"/>
        <v>45608</v>
      </c>
      <c r="AG17" s="6" t="str">
        <f t="shared" si="12"/>
        <v>Mar</v>
      </c>
      <c r="AH17" s="7"/>
      <c r="AI17" s="16">
        <f t="shared" si="42"/>
        <v>45638</v>
      </c>
      <c r="AJ17" s="12" t="str">
        <f t="shared" si="12"/>
        <v>Jeu</v>
      </c>
      <c r="AK17" s="17"/>
    </row>
    <row r="18" spans="2:37" x14ac:dyDescent="0.3">
      <c r="B18" s="16">
        <f t="shared" si="43"/>
        <v>45304</v>
      </c>
      <c r="C18" s="12" t="str">
        <f t="shared" si="31"/>
        <v>Sam</v>
      </c>
      <c r="D18" s="17"/>
      <c r="E18" s="16">
        <f t="shared" si="44"/>
        <v>45335</v>
      </c>
      <c r="F18" s="12" t="str">
        <f t="shared" si="32"/>
        <v>Mar</v>
      </c>
      <c r="G18" s="17"/>
      <c r="H18" s="16">
        <f t="shared" si="33"/>
        <v>45364</v>
      </c>
      <c r="I18" s="12" t="str">
        <f t="shared" si="12"/>
        <v>Mer</v>
      </c>
      <c r="J18" s="17" t="str">
        <f t="array" ref="J18">IF(AND(H18&gt;=TableReserv[Date de début],H18&lt;=TableReserv[Date de fin]),TableReserv[Produit],"")</f>
        <v/>
      </c>
      <c r="K18" s="16">
        <f t="shared" si="34"/>
        <v>45395</v>
      </c>
      <c r="L18" s="12" t="str">
        <f t="shared" si="12"/>
        <v>Sam</v>
      </c>
      <c r="M18" s="17"/>
      <c r="N18" s="16">
        <f t="shared" si="35"/>
        <v>45425</v>
      </c>
      <c r="O18" s="12" t="str">
        <f t="shared" si="12"/>
        <v>Lun</v>
      </c>
      <c r="P18" s="17"/>
      <c r="Q18" s="16">
        <f t="shared" si="36"/>
        <v>45456</v>
      </c>
      <c r="R18" s="12" t="str">
        <f t="shared" si="12"/>
        <v>Jeu</v>
      </c>
      <c r="S18" s="17"/>
      <c r="T18" s="16">
        <f t="shared" si="37"/>
        <v>45486</v>
      </c>
      <c r="U18" s="12" t="str">
        <f t="shared" si="12"/>
        <v>Sam</v>
      </c>
      <c r="V18" s="17"/>
      <c r="W18" s="16">
        <f t="shared" si="38"/>
        <v>45517</v>
      </c>
      <c r="X18" s="12" t="str">
        <f t="shared" si="12"/>
        <v>Mar</v>
      </c>
      <c r="Y18" s="17"/>
      <c r="Z18" s="16">
        <f t="shared" si="39"/>
        <v>45548</v>
      </c>
      <c r="AA18" s="12" t="str">
        <f t="shared" si="12"/>
        <v>Ven</v>
      </c>
      <c r="AB18" s="17"/>
      <c r="AC18" s="16">
        <f t="shared" si="40"/>
        <v>45578</v>
      </c>
      <c r="AD18" s="12" t="str">
        <f t="shared" si="12"/>
        <v>Dim</v>
      </c>
      <c r="AE18" s="17"/>
      <c r="AF18" s="5">
        <f t="shared" si="41"/>
        <v>45609</v>
      </c>
      <c r="AG18" s="6" t="str">
        <f t="shared" si="12"/>
        <v>Mer</v>
      </c>
      <c r="AH18" s="7"/>
      <c r="AI18" s="16">
        <f t="shared" si="42"/>
        <v>45639</v>
      </c>
      <c r="AJ18" s="12" t="str">
        <f t="shared" si="12"/>
        <v>Ven</v>
      </c>
      <c r="AK18" s="17"/>
    </row>
    <row r="19" spans="2:37" x14ac:dyDescent="0.3">
      <c r="B19" s="16">
        <f t="shared" si="43"/>
        <v>45305</v>
      </c>
      <c r="C19" s="12" t="str">
        <f t="shared" si="31"/>
        <v>Dim</v>
      </c>
      <c r="D19" s="17"/>
      <c r="E19" s="16">
        <f t="shared" si="44"/>
        <v>45336</v>
      </c>
      <c r="F19" s="12" t="str">
        <f t="shared" si="32"/>
        <v>Mer</v>
      </c>
      <c r="G19" s="17"/>
      <c r="H19" s="16">
        <f t="shared" si="33"/>
        <v>45365</v>
      </c>
      <c r="I19" s="12" t="str">
        <f t="shared" si="12"/>
        <v>Jeu</v>
      </c>
      <c r="J19" s="17" t="str">
        <f t="array" ref="J19">IF(AND(H19&gt;=TableReserv[Date de début],H19&lt;=TableReserv[Date de fin]),TableReserv[Produit],"")</f>
        <v/>
      </c>
      <c r="K19" s="16">
        <f t="shared" si="34"/>
        <v>45396</v>
      </c>
      <c r="L19" s="12" t="str">
        <f t="shared" si="12"/>
        <v>Dim</v>
      </c>
      <c r="M19" s="17"/>
      <c r="N19" s="16">
        <f t="shared" si="35"/>
        <v>45426</v>
      </c>
      <c r="O19" s="12" t="str">
        <f t="shared" si="12"/>
        <v>Mar</v>
      </c>
      <c r="P19" s="17"/>
      <c r="Q19" s="16">
        <f t="shared" si="36"/>
        <v>45457</v>
      </c>
      <c r="R19" s="12" t="str">
        <f t="shared" si="12"/>
        <v>Ven</v>
      </c>
      <c r="S19" s="17"/>
      <c r="T19" s="16">
        <f t="shared" si="37"/>
        <v>45487</v>
      </c>
      <c r="U19" s="12" t="str">
        <f t="shared" si="12"/>
        <v>Dim</v>
      </c>
      <c r="V19" s="17"/>
      <c r="W19" s="16">
        <f t="shared" si="38"/>
        <v>45518</v>
      </c>
      <c r="X19" s="12" t="str">
        <f t="shared" si="12"/>
        <v>Mer</v>
      </c>
      <c r="Y19" s="17"/>
      <c r="Z19" s="16">
        <f t="shared" si="39"/>
        <v>45549</v>
      </c>
      <c r="AA19" s="12" t="str">
        <f t="shared" si="12"/>
        <v>Sam</v>
      </c>
      <c r="AB19" s="17"/>
      <c r="AC19" s="16">
        <f t="shared" si="40"/>
        <v>45579</v>
      </c>
      <c r="AD19" s="12" t="str">
        <f t="shared" si="12"/>
        <v>Lun</v>
      </c>
      <c r="AE19" s="17"/>
      <c r="AF19" s="5">
        <f t="shared" si="41"/>
        <v>45610</v>
      </c>
      <c r="AG19" s="6" t="str">
        <f t="shared" si="12"/>
        <v>Jeu</v>
      </c>
      <c r="AH19" s="7"/>
      <c r="AI19" s="16">
        <f t="shared" si="42"/>
        <v>45640</v>
      </c>
      <c r="AJ19" s="12" t="str">
        <f t="shared" si="12"/>
        <v>Sam</v>
      </c>
      <c r="AK19" s="17"/>
    </row>
    <row r="20" spans="2:37" x14ac:dyDescent="0.3">
      <c r="B20" s="16">
        <f t="shared" si="43"/>
        <v>45306</v>
      </c>
      <c r="C20" s="12" t="str">
        <f t="shared" si="31"/>
        <v>Lun</v>
      </c>
      <c r="D20" s="17"/>
      <c r="E20" s="16">
        <f t="shared" si="44"/>
        <v>45337</v>
      </c>
      <c r="F20" s="12" t="str">
        <f t="shared" si="32"/>
        <v>Jeu</v>
      </c>
      <c r="G20" s="17"/>
      <c r="H20" s="16">
        <f t="shared" si="33"/>
        <v>45366</v>
      </c>
      <c r="I20" s="12" t="str">
        <f t="shared" si="12"/>
        <v>Ven</v>
      </c>
      <c r="J20" s="17" t="str">
        <f t="array" ref="J20">IF(AND(H20&gt;=TableReserv[Date de début],H20&lt;=TableReserv[Date de fin]),TableReserv[Produit],"")</f>
        <v/>
      </c>
      <c r="K20" s="16">
        <f t="shared" si="34"/>
        <v>45397</v>
      </c>
      <c r="L20" s="12" t="str">
        <f t="shared" si="12"/>
        <v>Lun</v>
      </c>
      <c r="M20" s="17"/>
      <c r="N20" s="16">
        <f t="shared" si="35"/>
        <v>45427</v>
      </c>
      <c r="O20" s="12" t="str">
        <f t="shared" si="12"/>
        <v>Mer</v>
      </c>
      <c r="P20" s="17"/>
      <c r="Q20" s="16">
        <f t="shared" si="36"/>
        <v>45458</v>
      </c>
      <c r="R20" s="12" t="str">
        <f t="shared" si="12"/>
        <v>Sam</v>
      </c>
      <c r="S20" s="17"/>
      <c r="T20" s="16">
        <f t="shared" si="37"/>
        <v>45488</v>
      </c>
      <c r="U20" s="12" t="str">
        <f t="shared" si="12"/>
        <v>Lun</v>
      </c>
      <c r="V20" s="17"/>
      <c r="W20" s="16">
        <f t="shared" si="38"/>
        <v>45519</v>
      </c>
      <c r="X20" s="12" t="str">
        <f t="shared" si="12"/>
        <v>Jeu</v>
      </c>
      <c r="Y20" s="17"/>
      <c r="Z20" s="16">
        <f t="shared" si="39"/>
        <v>45550</v>
      </c>
      <c r="AA20" s="12" t="str">
        <f t="shared" si="12"/>
        <v>Dim</v>
      </c>
      <c r="AB20" s="17"/>
      <c r="AC20" s="16">
        <f t="shared" si="40"/>
        <v>45580</v>
      </c>
      <c r="AD20" s="12" t="str">
        <f t="shared" si="12"/>
        <v>Mar</v>
      </c>
      <c r="AE20" s="17"/>
      <c r="AF20" s="5">
        <f t="shared" si="41"/>
        <v>45611</v>
      </c>
      <c r="AG20" s="6" t="str">
        <f t="shared" si="12"/>
        <v>Ven</v>
      </c>
      <c r="AH20" s="7"/>
      <c r="AI20" s="16">
        <f t="shared" si="42"/>
        <v>45641</v>
      </c>
      <c r="AJ20" s="12" t="str">
        <f t="shared" si="12"/>
        <v>Dim</v>
      </c>
      <c r="AK20" s="17"/>
    </row>
    <row r="21" spans="2:37" x14ac:dyDescent="0.3">
      <c r="B21" s="16">
        <f t="shared" si="43"/>
        <v>45307</v>
      </c>
      <c r="C21" s="12" t="str">
        <f t="shared" si="31"/>
        <v>Mar</v>
      </c>
      <c r="D21" s="17"/>
      <c r="E21" s="16">
        <f t="shared" si="44"/>
        <v>45338</v>
      </c>
      <c r="F21" s="12" t="str">
        <f t="shared" si="32"/>
        <v>Ven</v>
      </c>
      <c r="G21" s="17"/>
      <c r="H21" s="16">
        <f t="shared" si="33"/>
        <v>45367</v>
      </c>
      <c r="I21" s="12" t="str">
        <f t="shared" si="12"/>
        <v>Sam</v>
      </c>
      <c r="J21" s="17" t="str">
        <f t="array" ref="J21">IF(AND(H21&gt;=TableReserv[Date de début],H21&lt;=TableReserv[Date de fin]),TableReserv[Produit],"")</f>
        <v/>
      </c>
      <c r="K21" s="16">
        <f t="shared" si="34"/>
        <v>45398</v>
      </c>
      <c r="L21" s="12" t="str">
        <f t="shared" si="12"/>
        <v>Mar</v>
      </c>
      <c r="M21" s="17"/>
      <c r="N21" s="16">
        <f t="shared" si="35"/>
        <v>45428</v>
      </c>
      <c r="O21" s="12" t="str">
        <f t="shared" si="12"/>
        <v>Jeu</v>
      </c>
      <c r="P21" s="17"/>
      <c r="Q21" s="16">
        <f t="shared" si="36"/>
        <v>45459</v>
      </c>
      <c r="R21" s="12" t="str">
        <f t="shared" si="12"/>
        <v>Dim</v>
      </c>
      <c r="S21" s="17"/>
      <c r="T21" s="16">
        <f t="shared" si="37"/>
        <v>45489</v>
      </c>
      <c r="U21" s="12" t="str">
        <f t="shared" si="12"/>
        <v>Mar</v>
      </c>
      <c r="V21" s="17"/>
      <c r="W21" s="16">
        <f t="shared" si="38"/>
        <v>45520</v>
      </c>
      <c r="X21" s="12" t="str">
        <f t="shared" si="12"/>
        <v>Ven</v>
      </c>
      <c r="Y21" s="17"/>
      <c r="Z21" s="16">
        <f t="shared" si="39"/>
        <v>45551</v>
      </c>
      <c r="AA21" s="12" t="str">
        <f t="shared" si="12"/>
        <v>Lun</v>
      </c>
      <c r="AB21" s="17"/>
      <c r="AC21" s="16">
        <f t="shared" si="40"/>
        <v>45581</v>
      </c>
      <c r="AD21" s="12" t="str">
        <f t="shared" si="12"/>
        <v>Mer</v>
      </c>
      <c r="AE21" s="17"/>
      <c r="AF21" s="5">
        <f t="shared" si="41"/>
        <v>45612</v>
      </c>
      <c r="AG21" s="6" t="str">
        <f t="shared" si="12"/>
        <v>Sam</v>
      </c>
      <c r="AH21" s="7"/>
      <c r="AI21" s="16">
        <f t="shared" si="42"/>
        <v>45642</v>
      </c>
      <c r="AJ21" s="12" t="str">
        <f t="shared" si="12"/>
        <v>Lun</v>
      </c>
      <c r="AK21" s="17"/>
    </row>
    <row r="22" spans="2:37" x14ac:dyDescent="0.3">
      <c r="B22" s="16">
        <f t="shared" si="43"/>
        <v>45308</v>
      </c>
      <c r="C22" s="12" t="str">
        <f t="shared" si="31"/>
        <v>Mer</v>
      </c>
      <c r="D22" s="17"/>
      <c r="E22" s="16">
        <f t="shared" si="44"/>
        <v>45339</v>
      </c>
      <c r="F22" s="12" t="str">
        <f t="shared" si="32"/>
        <v>Sam</v>
      </c>
      <c r="G22" s="17"/>
      <c r="H22" s="16">
        <f t="shared" si="33"/>
        <v>45368</v>
      </c>
      <c r="I22" s="12" t="str">
        <f t="shared" ref="I22:AJ36" si="45">PROPER(LEFT(TEXT(H22,"jjjj"),3))</f>
        <v>Dim</v>
      </c>
      <c r="J22" s="17" t="str">
        <f t="array" ref="J22">IF(AND(H22&gt;=TableReserv[Date de début],H22&lt;=TableReserv[Date de fin]),TableReserv[Produit],"")</f>
        <v/>
      </c>
      <c r="K22" s="16">
        <f t="shared" si="34"/>
        <v>45399</v>
      </c>
      <c r="L22" s="12" t="str">
        <f t="shared" si="45"/>
        <v>Mer</v>
      </c>
      <c r="M22" s="17"/>
      <c r="N22" s="16">
        <f t="shared" si="35"/>
        <v>45429</v>
      </c>
      <c r="O22" s="12" t="str">
        <f t="shared" si="45"/>
        <v>Ven</v>
      </c>
      <c r="P22" s="17"/>
      <c r="Q22" s="16">
        <f t="shared" si="36"/>
        <v>45460</v>
      </c>
      <c r="R22" s="12" t="str">
        <f t="shared" si="45"/>
        <v>Lun</v>
      </c>
      <c r="S22" s="17"/>
      <c r="T22" s="16">
        <f t="shared" si="37"/>
        <v>45490</v>
      </c>
      <c r="U22" s="12" t="str">
        <f t="shared" si="45"/>
        <v>Mer</v>
      </c>
      <c r="V22" s="17"/>
      <c r="W22" s="16">
        <f t="shared" si="38"/>
        <v>45521</v>
      </c>
      <c r="X22" s="12" t="str">
        <f t="shared" si="45"/>
        <v>Sam</v>
      </c>
      <c r="Y22" s="17"/>
      <c r="Z22" s="16">
        <f t="shared" si="39"/>
        <v>45552</v>
      </c>
      <c r="AA22" s="12" t="str">
        <f t="shared" si="45"/>
        <v>Mar</v>
      </c>
      <c r="AB22" s="17"/>
      <c r="AC22" s="16">
        <f t="shared" si="40"/>
        <v>45582</v>
      </c>
      <c r="AD22" s="12" t="str">
        <f t="shared" si="45"/>
        <v>Jeu</v>
      </c>
      <c r="AE22" s="17"/>
      <c r="AF22" s="5">
        <f t="shared" si="41"/>
        <v>45613</v>
      </c>
      <c r="AG22" s="6" t="str">
        <f t="shared" si="45"/>
        <v>Dim</v>
      </c>
      <c r="AH22" s="7"/>
      <c r="AI22" s="16">
        <f t="shared" si="42"/>
        <v>45643</v>
      </c>
      <c r="AJ22" s="12" t="str">
        <f t="shared" si="45"/>
        <v>Mar</v>
      </c>
      <c r="AK22" s="17"/>
    </row>
    <row r="23" spans="2:37" x14ac:dyDescent="0.3">
      <c r="B23" s="16">
        <f t="shared" si="43"/>
        <v>45309</v>
      </c>
      <c r="C23" s="12" t="str">
        <f t="shared" si="31"/>
        <v>Jeu</v>
      </c>
      <c r="D23" s="17"/>
      <c r="E23" s="16">
        <f t="shared" si="44"/>
        <v>45340</v>
      </c>
      <c r="F23" s="12" t="str">
        <f t="shared" si="32"/>
        <v>Dim</v>
      </c>
      <c r="G23" s="17"/>
      <c r="H23" s="16">
        <f t="shared" si="33"/>
        <v>45369</v>
      </c>
      <c r="I23" s="12" t="str">
        <f t="shared" si="45"/>
        <v>Lun</v>
      </c>
      <c r="J23" s="17" t="str">
        <f t="array" ref="J23">IF(AND(H23&gt;=TableReserv[Date de début],H23&lt;=TableReserv[Date de fin]),TableReserv[Produit],"")</f>
        <v/>
      </c>
      <c r="K23" s="16">
        <f t="shared" si="34"/>
        <v>45400</v>
      </c>
      <c r="L23" s="12" t="str">
        <f t="shared" si="45"/>
        <v>Jeu</v>
      </c>
      <c r="M23" s="17"/>
      <c r="N23" s="16">
        <f t="shared" si="35"/>
        <v>45430</v>
      </c>
      <c r="O23" s="12" t="str">
        <f t="shared" si="45"/>
        <v>Sam</v>
      </c>
      <c r="P23" s="17"/>
      <c r="Q23" s="16">
        <f t="shared" si="36"/>
        <v>45461</v>
      </c>
      <c r="R23" s="12" t="str">
        <f t="shared" si="45"/>
        <v>Mar</v>
      </c>
      <c r="S23" s="17"/>
      <c r="T23" s="16">
        <f t="shared" si="37"/>
        <v>45491</v>
      </c>
      <c r="U23" s="12" t="str">
        <f t="shared" si="45"/>
        <v>Jeu</v>
      </c>
      <c r="V23" s="17"/>
      <c r="W23" s="16">
        <f t="shared" si="38"/>
        <v>45522</v>
      </c>
      <c r="X23" s="12" t="str">
        <f t="shared" si="45"/>
        <v>Dim</v>
      </c>
      <c r="Y23" s="17"/>
      <c r="Z23" s="16">
        <f t="shared" si="39"/>
        <v>45553</v>
      </c>
      <c r="AA23" s="12" t="str">
        <f t="shared" si="45"/>
        <v>Mer</v>
      </c>
      <c r="AB23" s="17"/>
      <c r="AC23" s="16">
        <f t="shared" si="40"/>
        <v>45583</v>
      </c>
      <c r="AD23" s="12" t="str">
        <f t="shared" si="45"/>
        <v>Ven</v>
      </c>
      <c r="AE23" s="17"/>
      <c r="AF23" s="5">
        <f t="shared" si="41"/>
        <v>45614</v>
      </c>
      <c r="AG23" s="6" t="str">
        <f t="shared" si="45"/>
        <v>Lun</v>
      </c>
      <c r="AH23" s="7"/>
      <c r="AI23" s="16">
        <f t="shared" si="42"/>
        <v>45644</v>
      </c>
      <c r="AJ23" s="12" t="str">
        <f t="shared" si="45"/>
        <v>Mer</v>
      </c>
      <c r="AK23" s="17"/>
    </row>
    <row r="24" spans="2:37" x14ac:dyDescent="0.3">
      <c r="B24" s="16">
        <f t="shared" si="43"/>
        <v>45310</v>
      </c>
      <c r="C24" s="12" t="str">
        <f t="shared" si="31"/>
        <v>Ven</v>
      </c>
      <c r="D24" s="17"/>
      <c r="E24" s="16">
        <f t="shared" si="44"/>
        <v>45341</v>
      </c>
      <c r="F24" s="12" t="str">
        <f t="shared" si="32"/>
        <v>Lun</v>
      </c>
      <c r="G24" s="17"/>
      <c r="H24" s="16">
        <f t="shared" si="33"/>
        <v>45370</v>
      </c>
      <c r="I24" s="12" t="str">
        <f t="shared" si="45"/>
        <v>Mar</v>
      </c>
      <c r="J24" s="17" t="str">
        <f t="array" ref="J24">IF(AND(H24&gt;=TableReserv[Date de début],H24&lt;=TableReserv[Date de fin]),TableReserv[Produit],"")</f>
        <v/>
      </c>
      <c r="K24" s="16">
        <f t="shared" si="34"/>
        <v>45401</v>
      </c>
      <c r="L24" s="12" t="str">
        <f t="shared" si="45"/>
        <v>Ven</v>
      </c>
      <c r="M24" s="17"/>
      <c r="N24" s="16">
        <f t="shared" si="35"/>
        <v>45431</v>
      </c>
      <c r="O24" s="12" t="str">
        <f t="shared" si="45"/>
        <v>Dim</v>
      </c>
      <c r="P24" s="17"/>
      <c r="Q24" s="16">
        <f t="shared" si="36"/>
        <v>45462</v>
      </c>
      <c r="R24" s="12" t="str">
        <f t="shared" si="45"/>
        <v>Mer</v>
      </c>
      <c r="S24" s="17"/>
      <c r="T24" s="16">
        <f t="shared" si="37"/>
        <v>45492</v>
      </c>
      <c r="U24" s="12" t="str">
        <f t="shared" si="45"/>
        <v>Ven</v>
      </c>
      <c r="V24" s="17"/>
      <c r="W24" s="16">
        <f t="shared" si="38"/>
        <v>45523</v>
      </c>
      <c r="X24" s="12" t="str">
        <f t="shared" si="45"/>
        <v>Lun</v>
      </c>
      <c r="Y24" s="17"/>
      <c r="Z24" s="16">
        <f t="shared" si="39"/>
        <v>45554</v>
      </c>
      <c r="AA24" s="12" t="str">
        <f t="shared" si="45"/>
        <v>Jeu</v>
      </c>
      <c r="AB24" s="17"/>
      <c r="AC24" s="16">
        <f t="shared" si="40"/>
        <v>45584</v>
      </c>
      <c r="AD24" s="12" t="str">
        <f t="shared" si="45"/>
        <v>Sam</v>
      </c>
      <c r="AE24" s="17"/>
      <c r="AF24" s="5">
        <f t="shared" si="41"/>
        <v>45615</v>
      </c>
      <c r="AG24" s="6" t="str">
        <f t="shared" si="45"/>
        <v>Mar</v>
      </c>
      <c r="AH24" s="7"/>
      <c r="AI24" s="16">
        <f t="shared" si="42"/>
        <v>45645</v>
      </c>
      <c r="AJ24" s="12" t="str">
        <f t="shared" si="45"/>
        <v>Jeu</v>
      </c>
      <c r="AK24" s="17"/>
    </row>
    <row r="25" spans="2:37" x14ac:dyDescent="0.3">
      <c r="B25" s="16">
        <f t="shared" si="43"/>
        <v>45311</v>
      </c>
      <c r="C25" s="12" t="str">
        <f t="shared" si="31"/>
        <v>Sam</v>
      </c>
      <c r="D25" s="17"/>
      <c r="E25" s="16">
        <f t="shared" si="44"/>
        <v>45342</v>
      </c>
      <c r="F25" s="12" t="str">
        <f t="shared" si="32"/>
        <v>Mar</v>
      </c>
      <c r="G25" s="17"/>
      <c r="H25" s="16">
        <f t="shared" si="33"/>
        <v>45371</v>
      </c>
      <c r="I25" s="12" t="str">
        <f t="shared" si="45"/>
        <v>Mer</v>
      </c>
      <c r="J25" s="17" t="str">
        <f t="array" ref="J25">IF(AND(H25&gt;=TableReserv[Date de début],H25&lt;=TableReserv[Date de fin]),TableReserv[Produit],"")</f>
        <v/>
      </c>
      <c r="K25" s="16">
        <f t="shared" si="34"/>
        <v>45402</v>
      </c>
      <c r="L25" s="12" t="str">
        <f t="shared" si="45"/>
        <v>Sam</v>
      </c>
      <c r="M25" s="17"/>
      <c r="N25" s="16">
        <f t="shared" si="35"/>
        <v>45432</v>
      </c>
      <c r="O25" s="12" t="str">
        <f t="shared" si="45"/>
        <v>Lun</v>
      </c>
      <c r="P25" s="17"/>
      <c r="Q25" s="16">
        <f t="shared" si="36"/>
        <v>45463</v>
      </c>
      <c r="R25" s="12" t="str">
        <f t="shared" si="45"/>
        <v>Jeu</v>
      </c>
      <c r="S25" s="17"/>
      <c r="T25" s="16">
        <f t="shared" si="37"/>
        <v>45493</v>
      </c>
      <c r="U25" s="12" t="str">
        <f t="shared" si="45"/>
        <v>Sam</v>
      </c>
      <c r="V25" s="17"/>
      <c r="W25" s="16">
        <f t="shared" si="38"/>
        <v>45524</v>
      </c>
      <c r="X25" s="12" t="str">
        <f t="shared" si="45"/>
        <v>Mar</v>
      </c>
      <c r="Y25" s="17"/>
      <c r="Z25" s="16">
        <f t="shared" si="39"/>
        <v>45555</v>
      </c>
      <c r="AA25" s="12" t="str">
        <f t="shared" si="45"/>
        <v>Ven</v>
      </c>
      <c r="AB25" s="17"/>
      <c r="AC25" s="16">
        <f t="shared" si="40"/>
        <v>45585</v>
      </c>
      <c r="AD25" s="12" t="str">
        <f t="shared" si="45"/>
        <v>Dim</v>
      </c>
      <c r="AE25" s="17"/>
      <c r="AF25" s="5">
        <f t="shared" si="41"/>
        <v>45616</v>
      </c>
      <c r="AG25" s="6" t="str">
        <f t="shared" si="45"/>
        <v>Mer</v>
      </c>
      <c r="AH25" s="7"/>
      <c r="AI25" s="16">
        <f t="shared" si="42"/>
        <v>45646</v>
      </c>
      <c r="AJ25" s="12" t="str">
        <f t="shared" si="45"/>
        <v>Ven</v>
      </c>
      <c r="AK25" s="17"/>
    </row>
    <row r="26" spans="2:37" x14ac:dyDescent="0.3">
      <c r="B26" s="16">
        <f t="shared" si="43"/>
        <v>45312</v>
      </c>
      <c r="C26" s="12" t="str">
        <f t="shared" si="31"/>
        <v>Dim</v>
      </c>
      <c r="D26" s="17"/>
      <c r="E26" s="16">
        <f t="shared" si="44"/>
        <v>45343</v>
      </c>
      <c r="F26" s="12" t="str">
        <f t="shared" si="32"/>
        <v>Mer</v>
      </c>
      <c r="G26" s="17"/>
      <c r="H26" s="16">
        <f t="shared" si="33"/>
        <v>45372</v>
      </c>
      <c r="I26" s="12" t="str">
        <f t="shared" si="45"/>
        <v>Jeu</v>
      </c>
      <c r="J26" s="17" t="str">
        <f t="array" ref="J26">IF(AND(H26&gt;=TableReserv[Date de début],H26&lt;=TableReserv[Date de fin]),TableReserv[Produit],"")</f>
        <v/>
      </c>
      <c r="K26" s="16">
        <f t="shared" si="34"/>
        <v>45403</v>
      </c>
      <c r="L26" s="12" t="str">
        <f t="shared" si="45"/>
        <v>Dim</v>
      </c>
      <c r="M26" s="17"/>
      <c r="N26" s="16">
        <f t="shared" si="35"/>
        <v>45433</v>
      </c>
      <c r="O26" s="12" t="str">
        <f t="shared" si="45"/>
        <v>Mar</v>
      </c>
      <c r="P26" s="17"/>
      <c r="Q26" s="16">
        <f t="shared" si="36"/>
        <v>45464</v>
      </c>
      <c r="R26" s="12" t="str">
        <f t="shared" si="45"/>
        <v>Ven</v>
      </c>
      <c r="S26" s="17"/>
      <c r="T26" s="16">
        <f t="shared" si="37"/>
        <v>45494</v>
      </c>
      <c r="U26" s="12" t="str">
        <f t="shared" si="45"/>
        <v>Dim</v>
      </c>
      <c r="V26" s="17"/>
      <c r="W26" s="16">
        <f t="shared" si="38"/>
        <v>45525</v>
      </c>
      <c r="X26" s="12" t="str">
        <f t="shared" si="45"/>
        <v>Mer</v>
      </c>
      <c r="Y26" s="17"/>
      <c r="Z26" s="16">
        <f t="shared" si="39"/>
        <v>45556</v>
      </c>
      <c r="AA26" s="12" t="str">
        <f t="shared" si="45"/>
        <v>Sam</v>
      </c>
      <c r="AB26" s="17"/>
      <c r="AC26" s="16">
        <f t="shared" si="40"/>
        <v>45586</v>
      </c>
      <c r="AD26" s="12" t="str">
        <f t="shared" si="45"/>
        <v>Lun</v>
      </c>
      <c r="AE26" s="17"/>
      <c r="AF26" s="5">
        <f t="shared" si="41"/>
        <v>45617</v>
      </c>
      <c r="AG26" s="6" t="str">
        <f t="shared" si="45"/>
        <v>Jeu</v>
      </c>
      <c r="AH26" s="7"/>
      <c r="AI26" s="16">
        <f t="shared" si="42"/>
        <v>45647</v>
      </c>
      <c r="AJ26" s="12" t="str">
        <f t="shared" si="45"/>
        <v>Sam</v>
      </c>
      <c r="AK26" s="17"/>
    </row>
    <row r="27" spans="2:37" x14ac:dyDescent="0.3">
      <c r="B27" s="16">
        <f t="shared" si="43"/>
        <v>45313</v>
      </c>
      <c r="C27" s="12" t="str">
        <f t="shared" si="31"/>
        <v>Lun</v>
      </c>
      <c r="D27" s="17"/>
      <c r="E27" s="16">
        <f t="shared" si="44"/>
        <v>45344</v>
      </c>
      <c r="F27" s="12" t="str">
        <f t="shared" si="32"/>
        <v>Jeu</v>
      </c>
      <c r="G27" s="17"/>
      <c r="H27" s="16">
        <f t="shared" si="33"/>
        <v>45373</v>
      </c>
      <c r="I27" s="12" t="str">
        <f t="shared" si="45"/>
        <v>Ven</v>
      </c>
      <c r="J27" s="17" t="str">
        <f t="array" ref="J27">IF(AND(H27&gt;=TableReserv[Date de début],H27&lt;=TableReserv[Date de fin]),TableReserv[Produit],"")</f>
        <v/>
      </c>
      <c r="K27" s="16">
        <f t="shared" si="34"/>
        <v>45404</v>
      </c>
      <c r="L27" s="12" t="str">
        <f t="shared" si="45"/>
        <v>Lun</v>
      </c>
      <c r="M27" s="17"/>
      <c r="N27" s="16">
        <f t="shared" si="35"/>
        <v>45434</v>
      </c>
      <c r="O27" s="12" t="str">
        <f t="shared" si="45"/>
        <v>Mer</v>
      </c>
      <c r="P27" s="17"/>
      <c r="Q27" s="16">
        <f t="shared" si="36"/>
        <v>45465</v>
      </c>
      <c r="R27" s="12" t="str">
        <f t="shared" si="45"/>
        <v>Sam</v>
      </c>
      <c r="S27" s="17"/>
      <c r="T27" s="16">
        <f t="shared" si="37"/>
        <v>45495</v>
      </c>
      <c r="U27" s="12" t="str">
        <f t="shared" si="45"/>
        <v>Lun</v>
      </c>
      <c r="V27" s="17"/>
      <c r="W27" s="16">
        <f t="shared" si="38"/>
        <v>45526</v>
      </c>
      <c r="X27" s="12" t="str">
        <f t="shared" si="45"/>
        <v>Jeu</v>
      </c>
      <c r="Y27" s="17"/>
      <c r="Z27" s="16">
        <f t="shared" si="39"/>
        <v>45557</v>
      </c>
      <c r="AA27" s="12" t="str">
        <f t="shared" si="45"/>
        <v>Dim</v>
      </c>
      <c r="AB27" s="17"/>
      <c r="AC27" s="16">
        <f t="shared" si="40"/>
        <v>45587</v>
      </c>
      <c r="AD27" s="12" t="str">
        <f t="shared" si="45"/>
        <v>Mar</v>
      </c>
      <c r="AE27" s="17"/>
      <c r="AF27" s="5">
        <f t="shared" si="41"/>
        <v>45618</v>
      </c>
      <c r="AG27" s="6" t="str">
        <f t="shared" si="45"/>
        <v>Ven</v>
      </c>
      <c r="AH27" s="7"/>
      <c r="AI27" s="16">
        <f t="shared" si="42"/>
        <v>45648</v>
      </c>
      <c r="AJ27" s="12" t="str">
        <f t="shared" si="45"/>
        <v>Dim</v>
      </c>
      <c r="AK27" s="17"/>
    </row>
    <row r="28" spans="2:37" x14ac:dyDescent="0.3">
      <c r="B28" s="16">
        <f t="shared" si="43"/>
        <v>45314</v>
      </c>
      <c r="C28" s="12" t="str">
        <f t="shared" si="31"/>
        <v>Mar</v>
      </c>
      <c r="D28" s="17"/>
      <c r="E28" s="16">
        <f t="shared" si="44"/>
        <v>45345</v>
      </c>
      <c r="F28" s="12" t="str">
        <f t="shared" si="32"/>
        <v>Ven</v>
      </c>
      <c r="G28" s="17"/>
      <c r="H28" s="16">
        <f t="shared" si="33"/>
        <v>45374</v>
      </c>
      <c r="I28" s="12" t="str">
        <f t="shared" si="45"/>
        <v>Sam</v>
      </c>
      <c r="J28" s="17" t="str">
        <f t="array" ref="J28">IF(AND(H28&gt;=TableReserv[Date de début],H28&lt;=TableReserv[Date de fin]),TableReserv[Produit],"")</f>
        <v/>
      </c>
      <c r="K28" s="16">
        <f t="shared" si="34"/>
        <v>45405</v>
      </c>
      <c r="L28" s="12" t="str">
        <f t="shared" si="45"/>
        <v>Mar</v>
      </c>
      <c r="M28" s="17"/>
      <c r="N28" s="16">
        <f t="shared" si="35"/>
        <v>45435</v>
      </c>
      <c r="O28" s="12" t="str">
        <f t="shared" si="45"/>
        <v>Jeu</v>
      </c>
      <c r="P28" s="17"/>
      <c r="Q28" s="16">
        <f t="shared" si="36"/>
        <v>45466</v>
      </c>
      <c r="R28" s="12" t="str">
        <f t="shared" si="45"/>
        <v>Dim</v>
      </c>
      <c r="S28" s="17"/>
      <c r="T28" s="16">
        <f t="shared" si="37"/>
        <v>45496</v>
      </c>
      <c r="U28" s="12" t="str">
        <f t="shared" si="45"/>
        <v>Mar</v>
      </c>
      <c r="V28" s="17"/>
      <c r="W28" s="16">
        <f t="shared" si="38"/>
        <v>45527</v>
      </c>
      <c r="X28" s="12" t="str">
        <f t="shared" si="45"/>
        <v>Ven</v>
      </c>
      <c r="Y28" s="17"/>
      <c r="Z28" s="16">
        <f t="shared" si="39"/>
        <v>45558</v>
      </c>
      <c r="AA28" s="12" t="str">
        <f t="shared" si="45"/>
        <v>Lun</v>
      </c>
      <c r="AB28" s="17"/>
      <c r="AC28" s="16">
        <f t="shared" si="40"/>
        <v>45588</v>
      </c>
      <c r="AD28" s="12" t="str">
        <f t="shared" si="45"/>
        <v>Mer</v>
      </c>
      <c r="AE28" s="17"/>
      <c r="AF28" s="5">
        <f t="shared" si="41"/>
        <v>45619</v>
      </c>
      <c r="AG28" s="6" t="str">
        <f t="shared" si="45"/>
        <v>Sam</v>
      </c>
      <c r="AH28" s="7"/>
      <c r="AI28" s="16">
        <f t="shared" si="42"/>
        <v>45649</v>
      </c>
      <c r="AJ28" s="12" t="str">
        <f t="shared" si="45"/>
        <v>Lun</v>
      </c>
      <c r="AK28" s="17"/>
    </row>
    <row r="29" spans="2:37" x14ac:dyDescent="0.3">
      <c r="B29" s="16">
        <f t="shared" si="43"/>
        <v>45315</v>
      </c>
      <c r="C29" s="12" t="str">
        <f t="shared" si="31"/>
        <v>Mer</v>
      </c>
      <c r="D29" s="17"/>
      <c r="E29" s="16">
        <f t="shared" si="44"/>
        <v>45346</v>
      </c>
      <c r="F29" s="12" t="str">
        <f t="shared" si="32"/>
        <v>Sam</v>
      </c>
      <c r="G29" s="17"/>
      <c r="H29" s="16">
        <f t="shared" si="33"/>
        <v>45375</v>
      </c>
      <c r="I29" s="12" t="str">
        <f t="shared" si="45"/>
        <v>Dim</v>
      </c>
      <c r="J29" s="17" t="str">
        <f t="array" ref="J29">IF(AND(H29&gt;=TableReserv[Date de début],H29&lt;=TableReserv[Date de fin]),TableReserv[Produit],"")</f>
        <v/>
      </c>
      <c r="K29" s="16">
        <f t="shared" si="34"/>
        <v>45406</v>
      </c>
      <c r="L29" s="12" t="str">
        <f t="shared" si="45"/>
        <v>Mer</v>
      </c>
      <c r="M29" s="17"/>
      <c r="N29" s="16">
        <f t="shared" si="35"/>
        <v>45436</v>
      </c>
      <c r="O29" s="12" t="str">
        <f t="shared" si="45"/>
        <v>Ven</v>
      </c>
      <c r="P29" s="17"/>
      <c r="Q29" s="16">
        <f t="shared" si="36"/>
        <v>45467</v>
      </c>
      <c r="R29" s="12" t="str">
        <f t="shared" si="45"/>
        <v>Lun</v>
      </c>
      <c r="S29" s="17"/>
      <c r="T29" s="16">
        <f t="shared" si="37"/>
        <v>45497</v>
      </c>
      <c r="U29" s="12" t="str">
        <f t="shared" si="45"/>
        <v>Mer</v>
      </c>
      <c r="V29" s="17"/>
      <c r="W29" s="16">
        <f t="shared" si="38"/>
        <v>45528</v>
      </c>
      <c r="X29" s="12" t="str">
        <f t="shared" si="45"/>
        <v>Sam</v>
      </c>
      <c r="Y29" s="17"/>
      <c r="Z29" s="16">
        <f t="shared" si="39"/>
        <v>45559</v>
      </c>
      <c r="AA29" s="12" t="str">
        <f t="shared" si="45"/>
        <v>Mar</v>
      </c>
      <c r="AB29" s="17"/>
      <c r="AC29" s="16">
        <f t="shared" si="40"/>
        <v>45589</v>
      </c>
      <c r="AD29" s="12" t="str">
        <f t="shared" si="45"/>
        <v>Jeu</v>
      </c>
      <c r="AE29" s="17"/>
      <c r="AF29" s="5">
        <f t="shared" si="41"/>
        <v>45620</v>
      </c>
      <c r="AG29" s="6" t="str">
        <f t="shared" si="45"/>
        <v>Dim</v>
      </c>
      <c r="AH29" s="7"/>
      <c r="AI29" s="16">
        <f t="shared" si="42"/>
        <v>45650</v>
      </c>
      <c r="AJ29" s="12" t="str">
        <f t="shared" si="45"/>
        <v>Mar</v>
      </c>
      <c r="AK29" s="17"/>
    </row>
    <row r="30" spans="2:37" x14ac:dyDescent="0.3">
      <c r="B30" s="16">
        <f t="shared" si="43"/>
        <v>45316</v>
      </c>
      <c r="C30" s="12" t="str">
        <f t="shared" si="31"/>
        <v>Jeu</v>
      </c>
      <c r="D30" s="17"/>
      <c r="E30" s="16">
        <f t="shared" si="44"/>
        <v>45347</v>
      </c>
      <c r="F30" s="12" t="str">
        <f t="shared" si="32"/>
        <v>Dim</v>
      </c>
      <c r="G30" s="17"/>
      <c r="H30" s="16">
        <f t="shared" si="33"/>
        <v>45376</v>
      </c>
      <c r="I30" s="12" t="str">
        <f t="shared" si="45"/>
        <v>Lun</v>
      </c>
      <c r="J30" s="17" t="str">
        <f t="array" ref="J30">IF(AND(H30&gt;=TableReserv[Date de début],H30&lt;=TableReserv[Date de fin]),TableReserv[Produit],"")</f>
        <v/>
      </c>
      <c r="K30" s="16">
        <f t="shared" si="34"/>
        <v>45407</v>
      </c>
      <c r="L30" s="12" t="str">
        <f t="shared" si="45"/>
        <v>Jeu</v>
      </c>
      <c r="M30" s="17"/>
      <c r="N30" s="16">
        <f t="shared" si="35"/>
        <v>45437</v>
      </c>
      <c r="O30" s="12" t="str">
        <f t="shared" si="45"/>
        <v>Sam</v>
      </c>
      <c r="P30" s="17"/>
      <c r="Q30" s="16">
        <f t="shared" si="36"/>
        <v>45468</v>
      </c>
      <c r="R30" s="12" t="str">
        <f t="shared" si="45"/>
        <v>Mar</v>
      </c>
      <c r="S30" s="17"/>
      <c r="T30" s="16">
        <f t="shared" si="37"/>
        <v>45498</v>
      </c>
      <c r="U30" s="12" t="str">
        <f t="shared" si="45"/>
        <v>Jeu</v>
      </c>
      <c r="V30" s="17"/>
      <c r="W30" s="16">
        <f t="shared" si="38"/>
        <v>45529</v>
      </c>
      <c r="X30" s="12" t="str">
        <f t="shared" si="45"/>
        <v>Dim</v>
      </c>
      <c r="Y30" s="17"/>
      <c r="Z30" s="16">
        <f t="shared" si="39"/>
        <v>45560</v>
      </c>
      <c r="AA30" s="12" t="str">
        <f t="shared" si="45"/>
        <v>Mer</v>
      </c>
      <c r="AB30" s="17"/>
      <c r="AC30" s="16">
        <f t="shared" si="40"/>
        <v>45590</v>
      </c>
      <c r="AD30" s="12" t="str">
        <f t="shared" si="45"/>
        <v>Ven</v>
      </c>
      <c r="AE30" s="17"/>
      <c r="AF30" s="5">
        <f t="shared" si="41"/>
        <v>45621</v>
      </c>
      <c r="AG30" s="6" t="str">
        <f t="shared" si="45"/>
        <v>Lun</v>
      </c>
      <c r="AH30" s="7"/>
      <c r="AI30" s="16">
        <f t="shared" si="42"/>
        <v>45651</v>
      </c>
      <c r="AJ30" s="12" t="str">
        <f t="shared" si="45"/>
        <v>Mer</v>
      </c>
      <c r="AK30" s="17"/>
    </row>
    <row r="31" spans="2:37" x14ac:dyDescent="0.3">
      <c r="B31" s="16">
        <f t="shared" si="43"/>
        <v>45317</v>
      </c>
      <c r="C31" s="12" t="str">
        <f t="shared" si="31"/>
        <v>Ven</v>
      </c>
      <c r="D31" s="17"/>
      <c r="E31" s="16">
        <f t="shared" si="44"/>
        <v>45348</v>
      </c>
      <c r="F31" s="12" t="str">
        <f t="shared" si="32"/>
        <v>Lun</v>
      </c>
      <c r="G31" s="17"/>
      <c r="H31" s="16">
        <f t="shared" si="33"/>
        <v>45377</v>
      </c>
      <c r="I31" s="12" t="str">
        <f t="shared" si="45"/>
        <v>Mar</v>
      </c>
      <c r="J31" s="17" t="str">
        <f t="array" ref="J31">IF(AND(H31&gt;=TableReserv[Date de début],H31&lt;=TableReserv[Date de fin]),TableReserv[Produit],"")</f>
        <v/>
      </c>
      <c r="K31" s="16">
        <f t="shared" si="34"/>
        <v>45408</v>
      </c>
      <c r="L31" s="12" t="str">
        <f t="shared" si="45"/>
        <v>Ven</v>
      </c>
      <c r="M31" s="17"/>
      <c r="N31" s="16">
        <f t="shared" si="35"/>
        <v>45438</v>
      </c>
      <c r="O31" s="12" t="str">
        <f t="shared" si="45"/>
        <v>Dim</v>
      </c>
      <c r="P31" s="17"/>
      <c r="Q31" s="16">
        <f t="shared" si="36"/>
        <v>45469</v>
      </c>
      <c r="R31" s="12" t="str">
        <f t="shared" si="45"/>
        <v>Mer</v>
      </c>
      <c r="S31" s="17"/>
      <c r="T31" s="16">
        <f t="shared" si="37"/>
        <v>45499</v>
      </c>
      <c r="U31" s="12" t="str">
        <f t="shared" si="45"/>
        <v>Ven</v>
      </c>
      <c r="V31" s="17"/>
      <c r="W31" s="16">
        <f t="shared" si="38"/>
        <v>45530</v>
      </c>
      <c r="X31" s="12" t="str">
        <f t="shared" si="45"/>
        <v>Lun</v>
      </c>
      <c r="Y31" s="17"/>
      <c r="Z31" s="16">
        <f t="shared" si="39"/>
        <v>45561</v>
      </c>
      <c r="AA31" s="12" t="str">
        <f t="shared" si="45"/>
        <v>Jeu</v>
      </c>
      <c r="AB31" s="17"/>
      <c r="AC31" s="16">
        <f t="shared" si="40"/>
        <v>45591</v>
      </c>
      <c r="AD31" s="12" t="str">
        <f t="shared" si="45"/>
        <v>Sam</v>
      </c>
      <c r="AE31" s="17"/>
      <c r="AF31" s="5">
        <f t="shared" si="41"/>
        <v>45622</v>
      </c>
      <c r="AG31" s="6" t="str">
        <f t="shared" si="45"/>
        <v>Mar</v>
      </c>
      <c r="AH31" s="7"/>
      <c r="AI31" s="16">
        <f t="shared" si="42"/>
        <v>45652</v>
      </c>
      <c r="AJ31" s="12" t="str">
        <f t="shared" si="45"/>
        <v>Jeu</v>
      </c>
      <c r="AK31" s="17"/>
    </row>
    <row r="32" spans="2:37" x14ac:dyDescent="0.3">
      <c r="B32" s="16">
        <f t="shared" si="43"/>
        <v>45318</v>
      </c>
      <c r="C32" s="12" t="str">
        <f t="shared" si="31"/>
        <v>Sam</v>
      </c>
      <c r="D32" s="17"/>
      <c r="E32" s="16">
        <f t="shared" si="44"/>
        <v>45349</v>
      </c>
      <c r="F32" s="12" t="str">
        <f t="shared" si="32"/>
        <v>Mar</v>
      </c>
      <c r="G32" s="17"/>
      <c r="H32" s="16">
        <f t="shared" si="33"/>
        <v>45378</v>
      </c>
      <c r="I32" s="12" t="str">
        <f t="shared" si="45"/>
        <v>Mer</v>
      </c>
      <c r="J32" s="17" t="str">
        <f t="array" ref="J32">IF(AND(H32&gt;=TableReserv[Date de début],H32&lt;=TableReserv[Date de fin]),TableReserv[Produit],"")</f>
        <v/>
      </c>
      <c r="K32" s="16">
        <f t="shared" si="34"/>
        <v>45409</v>
      </c>
      <c r="L32" s="12" t="str">
        <f t="shared" si="45"/>
        <v>Sam</v>
      </c>
      <c r="M32" s="17"/>
      <c r="N32" s="16">
        <f t="shared" si="35"/>
        <v>45439</v>
      </c>
      <c r="O32" s="12" t="str">
        <f t="shared" si="45"/>
        <v>Lun</v>
      </c>
      <c r="P32" s="17"/>
      <c r="Q32" s="16">
        <f t="shared" si="36"/>
        <v>45470</v>
      </c>
      <c r="R32" s="12" t="str">
        <f t="shared" si="45"/>
        <v>Jeu</v>
      </c>
      <c r="S32" s="17"/>
      <c r="T32" s="16">
        <f t="shared" si="37"/>
        <v>45500</v>
      </c>
      <c r="U32" s="12" t="str">
        <f t="shared" si="45"/>
        <v>Sam</v>
      </c>
      <c r="V32" s="17"/>
      <c r="W32" s="16">
        <f t="shared" si="38"/>
        <v>45531</v>
      </c>
      <c r="X32" s="12" t="str">
        <f t="shared" si="45"/>
        <v>Mar</v>
      </c>
      <c r="Y32" s="17"/>
      <c r="Z32" s="16">
        <f t="shared" si="39"/>
        <v>45562</v>
      </c>
      <c r="AA32" s="12" t="str">
        <f t="shared" si="45"/>
        <v>Ven</v>
      </c>
      <c r="AB32" s="17"/>
      <c r="AC32" s="16">
        <f t="shared" si="40"/>
        <v>45592</v>
      </c>
      <c r="AD32" s="12" t="str">
        <f t="shared" si="45"/>
        <v>Dim</v>
      </c>
      <c r="AE32" s="17"/>
      <c r="AF32" s="5">
        <f t="shared" si="41"/>
        <v>45623</v>
      </c>
      <c r="AG32" s="6" t="str">
        <f t="shared" si="45"/>
        <v>Mer</v>
      </c>
      <c r="AH32" s="7"/>
      <c r="AI32" s="16">
        <f t="shared" si="42"/>
        <v>45653</v>
      </c>
      <c r="AJ32" s="12" t="str">
        <f t="shared" si="45"/>
        <v>Ven</v>
      </c>
      <c r="AK32" s="17"/>
    </row>
    <row r="33" spans="2:37" ht="15" thickBot="1" x14ac:dyDescent="0.35">
      <c r="B33" s="16">
        <f t="shared" si="43"/>
        <v>45319</v>
      </c>
      <c r="C33" s="12" t="str">
        <f t="shared" si="31"/>
        <v>Dim</v>
      </c>
      <c r="D33" s="17"/>
      <c r="E33" s="21">
        <f t="shared" si="44"/>
        <v>45350</v>
      </c>
      <c r="F33" s="22" t="str">
        <f t="shared" si="32"/>
        <v>Mer</v>
      </c>
      <c r="G33" s="23"/>
      <c r="H33" s="16">
        <f t="shared" si="33"/>
        <v>45379</v>
      </c>
      <c r="I33" s="12" t="str">
        <f t="shared" si="45"/>
        <v>Jeu</v>
      </c>
      <c r="J33" s="17" t="str">
        <f t="array" ref="J33">IF(AND(H33&gt;=TableReserv[Date de début],H33&lt;=TableReserv[Date de fin]),TableReserv[Produit],"")</f>
        <v/>
      </c>
      <c r="K33" s="16">
        <f t="shared" si="34"/>
        <v>45410</v>
      </c>
      <c r="L33" s="12" t="str">
        <f t="shared" si="45"/>
        <v>Dim</v>
      </c>
      <c r="M33" s="17"/>
      <c r="N33" s="16">
        <f t="shared" si="35"/>
        <v>45440</v>
      </c>
      <c r="O33" s="12" t="str">
        <f t="shared" si="45"/>
        <v>Mar</v>
      </c>
      <c r="P33" s="17"/>
      <c r="Q33" s="16">
        <f t="shared" si="36"/>
        <v>45471</v>
      </c>
      <c r="R33" s="12" t="str">
        <f t="shared" si="45"/>
        <v>Ven</v>
      </c>
      <c r="S33" s="17"/>
      <c r="T33" s="16">
        <f t="shared" si="37"/>
        <v>45501</v>
      </c>
      <c r="U33" s="12" t="str">
        <f t="shared" si="45"/>
        <v>Dim</v>
      </c>
      <c r="V33" s="17"/>
      <c r="W33" s="16">
        <f t="shared" si="38"/>
        <v>45532</v>
      </c>
      <c r="X33" s="12" t="str">
        <f t="shared" si="45"/>
        <v>Mer</v>
      </c>
      <c r="Y33" s="17"/>
      <c r="Z33" s="16">
        <f t="shared" si="39"/>
        <v>45563</v>
      </c>
      <c r="AA33" s="12" t="str">
        <f t="shared" si="45"/>
        <v>Sam</v>
      </c>
      <c r="AB33" s="17"/>
      <c r="AC33" s="16">
        <f t="shared" si="40"/>
        <v>45593</v>
      </c>
      <c r="AD33" s="12" t="str">
        <f t="shared" si="45"/>
        <v>Lun</v>
      </c>
      <c r="AE33" s="17"/>
      <c r="AF33" s="5">
        <f t="shared" si="41"/>
        <v>45624</v>
      </c>
      <c r="AG33" s="6" t="str">
        <f t="shared" si="45"/>
        <v>Jeu</v>
      </c>
      <c r="AH33" s="7"/>
      <c r="AI33" s="16">
        <f t="shared" si="42"/>
        <v>45654</v>
      </c>
      <c r="AJ33" s="12" t="str">
        <f t="shared" si="45"/>
        <v>Sam</v>
      </c>
      <c r="AK33" s="17"/>
    </row>
    <row r="34" spans="2:37" x14ac:dyDescent="0.3">
      <c r="B34" s="16">
        <f t="shared" si="43"/>
        <v>45320</v>
      </c>
      <c r="C34" s="12" t="str">
        <f t="shared" si="31"/>
        <v>Lun</v>
      </c>
      <c r="D34" s="17"/>
      <c r="E34" s="24">
        <f>IFERROR(IF(MONTH(E33+1)&lt;&gt;MONTH(E33),"",E33+1),"")</f>
        <v>45351</v>
      </c>
      <c r="F34" s="25" t="str">
        <f t="shared" si="32"/>
        <v>Jeu</v>
      </c>
      <c r="G34" s="26"/>
      <c r="H34" s="16">
        <f t="shared" ref="H34:H36" si="46">IFERROR(IF(MONTH(H33+1)&lt;&gt;MONTH(H33),"",H33+1),"")</f>
        <v>45380</v>
      </c>
      <c r="I34" s="12" t="str">
        <f t="shared" si="45"/>
        <v>Ven</v>
      </c>
      <c r="J34" s="17" t="str">
        <f t="array" ref="J34">IF(AND(H34&gt;=TableReserv[Date de début],H34&lt;=TableReserv[Date de fin]),TableReserv[Produit],"")</f>
        <v/>
      </c>
      <c r="K34" s="16">
        <f t="shared" ref="K34:K36" si="47">IFERROR(IF(MONTH(K33+1)&lt;&gt;MONTH(K33),"",K33+1),"")</f>
        <v>45411</v>
      </c>
      <c r="L34" s="12" t="str">
        <f t="shared" si="45"/>
        <v>Lun</v>
      </c>
      <c r="M34" s="17"/>
      <c r="N34" s="16">
        <f t="shared" ref="N34:N36" si="48">IFERROR(IF(MONTH(N33+1)&lt;&gt;MONTH(N33),"",N33+1),"")</f>
        <v>45441</v>
      </c>
      <c r="O34" s="12" t="str">
        <f t="shared" si="45"/>
        <v>Mer</v>
      </c>
      <c r="P34" s="17"/>
      <c r="Q34" s="16">
        <f t="shared" ref="Q34:Q36" si="49">IFERROR(IF(MONTH(Q33+1)&lt;&gt;MONTH(Q33),"",Q33+1),"")</f>
        <v>45472</v>
      </c>
      <c r="R34" s="12" t="str">
        <f t="shared" si="45"/>
        <v>Sam</v>
      </c>
      <c r="S34" s="17"/>
      <c r="T34" s="16">
        <f t="shared" ref="T34:T36" si="50">IFERROR(IF(MONTH(T33+1)&lt;&gt;MONTH(T33),"",T33+1),"")</f>
        <v>45502</v>
      </c>
      <c r="U34" s="12" t="str">
        <f t="shared" si="45"/>
        <v>Lun</v>
      </c>
      <c r="V34" s="17"/>
      <c r="W34" s="16">
        <f t="shared" ref="W34:W36" si="51">IFERROR(IF(MONTH(W33+1)&lt;&gt;MONTH(W33),"",W33+1),"")</f>
        <v>45533</v>
      </c>
      <c r="X34" s="12" t="str">
        <f t="shared" si="45"/>
        <v>Jeu</v>
      </c>
      <c r="Y34" s="17"/>
      <c r="Z34" s="16">
        <f t="shared" ref="Z34:Z36" si="52">IFERROR(IF(MONTH(Z33+1)&lt;&gt;MONTH(Z33),"",Z33+1),"")</f>
        <v>45564</v>
      </c>
      <c r="AA34" s="12" t="str">
        <f t="shared" si="45"/>
        <v>Dim</v>
      </c>
      <c r="AB34" s="17"/>
      <c r="AC34" s="16">
        <f t="shared" ref="AC34:AC36" si="53">IFERROR(IF(MONTH(AC33+1)&lt;&gt;MONTH(AC33),"",AC33+1),"")</f>
        <v>45594</v>
      </c>
      <c r="AD34" s="12" t="str">
        <f t="shared" si="45"/>
        <v>Mar</v>
      </c>
      <c r="AE34" s="17"/>
      <c r="AF34" s="5">
        <f t="shared" ref="AF34:AF36" si="54">IFERROR(IF(MONTH(AF33+1)&lt;&gt;MONTH(AF33),"",AF33+1),"")</f>
        <v>45625</v>
      </c>
      <c r="AG34" s="6" t="str">
        <f t="shared" si="45"/>
        <v>Ven</v>
      </c>
      <c r="AH34" s="7"/>
      <c r="AI34" s="16">
        <f t="shared" ref="AI34:AI36" si="55">IFERROR(IF(MONTH(AI33+1)&lt;&gt;MONTH(AI33),"",AI33+1),"")</f>
        <v>45655</v>
      </c>
      <c r="AJ34" s="12" t="str">
        <f t="shared" si="45"/>
        <v>Dim</v>
      </c>
      <c r="AK34" s="17"/>
    </row>
    <row r="35" spans="2:37" ht="15" thickBot="1" x14ac:dyDescent="0.35">
      <c r="B35" s="16">
        <f t="shared" si="43"/>
        <v>45321</v>
      </c>
      <c r="C35" s="12" t="str">
        <f t="shared" si="31"/>
        <v>Mar</v>
      </c>
      <c r="D35" s="17"/>
      <c r="E35" s="27" t="str">
        <f t="shared" ref="E35:E36" si="56">IFERROR(IF(MONTH(E34+1)&lt;&gt;MONTH(E34),"",E34+1),"")</f>
        <v/>
      </c>
      <c r="F35" s="2" t="str">
        <f t="shared" si="32"/>
        <v/>
      </c>
      <c r="G35" s="28"/>
      <c r="H35" s="16">
        <f t="shared" si="46"/>
        <v>45381</v>
      </c>
      <c r="I35" s="12" t="str">
        <f t="shared" si="45"/>
        <v>Sam</v>
      </c>
      <c r="J35" s="17" t="str">
        <f t="array" ref="J35">IF(AND(H35&gt;=TableReserv[Date de début],H35&lt;=TableReserv[Date de fin]),TableReserv[Produit],"")</f>
        <v/>
      </c>
      <c r="K35" s="16">
        <f t="shared" si="47"/>
        <v>45412</v>
      </c>
      <c r="L35" s="12" t="str">
        <f t="shared" si="45"/>
        <v>Mar</v>
      </c>
      <c r="M35" s="17"/>
      <c r="N35" s="16">
        <f t="shared" si="48"/>
        <v>45442</v>
      </c>
      <c r="O35" s="12" t="str">
        <f t="shared" si="45"/>
        <v>Jeu</v>
      </c>
      <c r="P35" s="17"/>
      <c r="Q35" s="16">
        <f t="shared" si="49"/>
        <v>45473</v>
      </c>
      <c r="R35" s="12" t="str">
        <f t="shared" si="45"/>
        <v>Dim</v>
      </c>
      <c r="S35" s="17"/>
      <c r="T35" s="16">
        <f t="shared" si="50"/>
        <v>45503</v>
      </c>
      <c r="U35" s="12" t="str">
        <f t="shared" si="45"/>
        <v>Mar</v>
      </c>
      <c r="V35" s="17"/>
      <c r="W35" s="16">
        <f t="shared" si="51"/>
        <v>45534</v>
      </c>
      <c r="X35" s="12" t="str">
        <f t="shared" si="45"/>
        <v>Ven</v>
      </c>
      <c r="Y35" s="17"/>
      <c r="Z35" s="16">
        <f t="shared" si="52"/>
        <v>45565</v>
      </c>
      <c r="AA35" s="12" t="str">
        <f t="shared" si="45"/>
        <v>Lun</v>
      </c>
      <c r="AB35" s="17"/>
      <c r="AC35" s="16">
        <f t="shared" si="53"/>
        <v>45595</v>
      </c>
      <c r="AD35" s="12" t="str">
        <f t="shared" si="45"/>
        <v>Mer</v>
      </c>
      <c r="AE35" s="17"/>
      <c r="AF35" s="8">
        <f t="shared" si="54"/>
        <v>45626</v>
      </c>
      <c r="AG35" s="9" t="str">
        <f t="shared" si="45"/>
        <v>Sam</v>
      </c>
      <c r="AH35" s="10"/>
      <c r="AI35" s="16">
        <f t="shared" si="55"/>
        <v>45656</v>
      </c>
      <c r="AJ35" s="12" t="str">
        <f t="shared" si="45"/>
        <v>Lun</v>
      </c>
      <c r="AK35" s="17"/>
    </row>
    <row r="36" spans="2:37" ht="15" thickBot="1" x14ac:dyDescent="0.35">
      <c r="B36" s="18">
        <f t="shared" si="43"/>
        <v>45322</v>
      </c>
      <c r="C36" s="19" t="str">
        <f t="shared" si="31"/>
        <v>Mer</v>
      </c>
      <c r="D36" s="20"/>
      <c r="E36" s="29" t="str">
        <f t="shared" si="56"/>
        <v/>
      </c>
      <c r="F36" s="30" t="str">
        <f t="shared" si="32"/>
        <v/>
      </c>
      <c r="G36" s="31"/>
      <c r="H36" s="18">
        <f t="shared" si="46"/>
        <v>45382</v>
      </c>
      <c r="I36" s="19" t="str">
        <f t="shared" si="45"/>
        <v>Dim</v>
      </c>
      <c r="J36" s="20" t="str">
        <f t="array" ref="J36">IF(AND(H36&gt;=TableReserv[Date de début],H36&lt;=TableReserv[Date de fin]),TableReserv[Produit],"")</f>
        <v/>
      </c>
      <c r="K36" s="32" t="str">
        <f t="shared" si="47"/>
        <v/>
      </c>
      <c r="L36" s="33" t="str">
        <f t="shared" si="45"/>
        <v/>
      </c>
      <c r="M36" s="34"/>
      <c r="N36" s="18">
        <f t="shared" si="48"/>
        <v>45443</v>
      </c>
      <c r="O36" s="19" t="str">
        <f t="shared" si="45"/>
        <v>Ven</v>
      </c>
      <c r="P36" s="20"/>
      <c r="Q36" s="32" t="str">
        <f t="shared" si="49"/>
        <v/>
      </c>
      <c r="R36" s="33" t="str">
        <f t="shared" si="45"/>
        <v/>
      </c>
      <c r="S36" s="34"/>
      <c r="T36" s="18">
        <f t="shared" si="50"/>
        <v>45504</v>
      </c>
      <c r="U36" s="19" t="str">
        <f t="shared" si="45"/>
        <v>Mer</v>
      </c>
      <c r="V36" s="20"/>
      <c r="W36" s="18">
        <f t="shared" si="51"/>
        <v>45535</v>
      </c>
      <c r="X36" s="19" t="str">
        <f t="shared" si="45"/>
        <v>Sam</v>
      </c>
      <c r="Y36" s="20"/>
      <c r="Z36" s="32" t="str">
        <f t="shared" si="52"/>
        <v/>
      </c>
      <c r="AA36" s="33" t="str">
        <f t="shared" si="45"/>
        <v/>
      </c>
      <c r="AB36" s="34"/>
      <c r="AC36" s="18">
        <f t="shared" si="53"/>
        <v>45596</v>
      </c>
      <c r="AD36" s="19" t="str">
        <f t="shared" si="45"/>
        <v>Jeu</v>
      </c>
      <c r="AE36" s="20"/>
      <c r="AF36" s="32" t="str">
        <f t="shared" si="54"/>
        <v/>
      </c>
      <c r="AG36" s="33" t="str">
        <f t="shared" si="45"/>
        <v/>
      </c>
      <c r="AH36" s="34"/>
      <c r="AI36" s="18">
        <f t="shared" si="55"/>
        <v>45657</v>
      </c>
      <c r="AJ36" s="19" t="str">
        <f t="shared" si="45"/>
        <v>Mar</v>
      </c>
      <c r="AK36" s="20"/>
    </row>
    <row r="37" spans="2:37" x14ac:dyDescent="0.3">
      <c r="B37" s="2"/>
      <c r="C37" s="2"/>
    </row>
    <row r="38" spans="2:37" x14ac:dyDescent="0.3">
      <c r="B38" s="2"/>
      <c r="C38" s="2"/>
    </row>
    <row r="39" spans="2:37" x14ac:dyDescent="0.3">
      <c r="B39" s="2"/>
      <c r="C39" s="2"/>
    </row>
    <row r="40" spans="2:37" x14ac:dyDescent="0.3">
      <c r="B40" s="2"/>
      <c r="C40" s="2"/>
    </row>
    <row r="41" spans="2:37" x14ac:dyDescent="0.3">
      <c r="B41" s="2"/>
      <c r="C41" s="2"/>
    </row>
    <row r="42" spans="2:37" x14ac:dyDescent="0.3">
      <c r="B42" s="2"/>
      <c r="C42" s="2"/>
    </row>
    <row r="43" spans="2:37" x14ac:dyDescent="0.3">
      <c r="B43" s="2"/>
      <c r="C43" s="2"/>
    </row>
    <row r="44" spans="2:37" x14ac:dyDescent="0.3">
      <c r="B44" s="2"/>
      <c r="C44" s="2"/>
    </row>
    <row r="45" spans="2:37" x14ac:dyDescent="0.3">
      <c r="B45" s="2"/>
      <c r="C45" s="2"/>
    </row>
    <row r="46" spans="2:37" x14ac:dyDescent="0.3">
      <c r="B46" s="2"/>
      <c r="C46" s="2"/>
    </row>
    <row r="47" spans="2:37" x14ac:dyDescent="0.3">
      <c r="B47" s="2"/>
      <c r="C47" s="2"/>
    </row>
    <row r="48" spans="2:37" x14ac:dyDescent="0.3">
      <c r="B48" s="2"/>
      <c r="C48" s="2"/>
    </row>
    <row r="49" spans="2:3" x14ac:dyDescent="0.3">
      <c r="B49" s="2"/>
      <c r="C49" s="2"/>
    </row>
    <row r="50" spans="2:3" x14ac:dyDescent="0.3">
      <c r="B50" s="2"/>
      <c r="C50" s="2"/>
    </row>
  </sheetData>
  <mergeCells count="12">
    <mergeCell ref="AI5:AK5"/>
    <mergeCell ref="B5:D5"/>
    <mergeCell ref="E5:G5"/>
    <mergeCell ref="H5:J5"/>
    <mergeCell ref="K5:M5"/>
    <mergeCell ref="N5:P5"/>
    <mergeCell ref="Q5:S5"/>
    <mergeCell ref="T5:V5"/>
    <mergeCell ref="W5:Y5"/>
    <mergeCell ref="Z5:AB5"/>
    <mergeCell ref="AC5:AE5"/>
    <mergeCell ref="AF5:AH5"/>
  </mergeCells>
  <conditionalFormatting sqref="B6:B36">
    <cfRule type="expression" dxfId="62" priority="62">
      <formula>OR(C6="sam",C6="dim")</formula>
    </cfRule>
  </conditionalFormatting>
  <conditionalFormatting sqref="C6:C36">
    <cfRule type="expression" dxfId="61" priority="60">
      <formula>OR(C6="sam",C6="dim")</formula>
    </cfRule>
  </conditionalFormatting>
  <conditionalFormatting sqref="E6:E36">
    <cfRule type="expression" dxfId="60" priority="57">
      <formula>OR(F6="sam",F6="dim")</formula>
    </cfRule>
  </conditionalFormatting>
  <conditionalFormatting sqref="F6:F36">
    <cfRule type="expression" dxfId="59" priority="56">
      <formula>OR(F6="sam",F6="dim")</formula>
    </cfRule>
  </conditionalFormatting>
  <conditionalFormatting sqref="G6:G36">
    <cfRule type="expression" dxfId="58" priority="55">
      <formula>OR(F6="sam",F6="dim")</formula>
    </cfRule>
  </conditionalFormatting>
  <conditionalFormatting sqref="H6:H36">
    <cfRule type="expression" dxfId="57" priority="54">
      <formula>OR(I6="sam",I6="dim")</formula>
    </cfRule>
  </conditionalFormatting>
  <conditionalFormatting sqref="I6:I36">
    <cfRule type="expression" dxfId="56" priority="53">
      <formula>OR(I6="sam",I6="dim")</formula>
    </cfRule>
  </conditionalFormatting>
  <conditionalFormatting sqref="K6:K35">
    <cfRule type="expression" dxfId="55" priority="51">
      <formula>OR(L6="sam",L6="dim")</formula>
    </cfRule>
  </conditionalFormatting>
  <conditionalFormatting sqref="L6:L35">
    <cfRule type="expression" dxfId="54" priority="50">
      <formula>OR(L6="sam",L6="dim")</formula>
    </cfRule>
  </conditionalFormatting>
  <conditionalFormatting sqref="N6:N36">
    <cfRule type="expression" dxfId="53" priority="48">
      <formula>OR(O6="sam",O6="dim")</formula>
    </cfRule>
  </conditionalFormatting>
  <conditionalFormatting sqref="O6:O36">
    <cfRule type="expression" dxfId="52" priority="47">
      <formula>OR(O6="sam",O6="dim")</formula>
    </cfRule>
  </conditionalFormatting>
  <conditionalFormatting sqref="Q6:Q35">
    <cfRule type="expression" dxfId="51" priority="45">
      <formula>OR(R6="sam",R6="dim")</formula>
    </cfRule>
  </conditionalFormatting>
  <conditionalFormatting sqref="R6:R35">
    <cfRule type="expression" dxfId="50" priority="44">
      <formula>OR(R6="sam",R6="dim")</formula>
    </cfRule>
  </conditionalFormatting>
  <conditionalFormatting sqref="T6:T36">
    <cfRule type="expression" dxfId="49" priority="42">
      <formula>OR(U6="sam",U6="dim")</formula>
    </cfRule>
  </conditionalFormatting>
  <conditionalFormatting sqref="U6:U36">
    <cfRule type="expression" dxfId="48" priority="41">
      <formula>OR(U6="sam",U6="dim")</formula>
    </cfRule>
  </conditionalFormatting>
  <conditionalFormatting sqref="W6:W36">
    <cfRule type="expression" dxfId="47" priority="39">
      <formula>OR(X6="sam",X6="dim")</formula>
    </cfRule>
  </conditionalFormatting>
  <conditionalFormatting sqref="X6:X36">
    <cfRule type="expression" dxfId="46" priority="38">
      <formula>OR(X6="sam",X6="dim")</formula>
    </cfRule>
  </conditionalFormatting>
  <conditionalFormatting sqref="Z6:Z35">
    <cfRule type="expression" dxfId="45" priority="36">
      <formula>OR(AA6="sam",AA6="dim")</formula>
    </cfRule>
  </conditionalFormatting>
  <conditionalFormatting sqref="AA6:AA35">
    <cfRule type="expression" dxfId="44" priority="35">
      <formula>OR(AA6="sam",AA6="dim")</formula>
    </cfRule>
  </conditionalFormatting>
  <conditionalFormatting sqref="AC6:AC36">
    <cfRule type="expression" dxfId="43" priority="33">
      <formula>OR(AD6="sam",AD6="dim")</formula>
    </cfRule>
  </conditionalFormatting>
  <conditionalFormatting sqref="AD6:AD36">
    <cfRule type="expression" dxfId="42" priority="32">
      <formula>OR(AD6="sam",AD6="dim")</formula>
    </cfRule>
  </conditionalFormatting>
  <conditionalFormatting sqref="AF6:AF35">
    <cfRule type="expression" dxfId="41" priority="30">
      <formula>OR(AG6="sam",AG6="dim")</formula>
    </cfRule>
  </conditionalFormatting>
  <conditionalFormatting sqref="AG6:AG35">
    <cfRule type="expression" dxfId="40" priority="29">
      <formula>OR(AG6="sam",AG6="dim")</formula>
    </cfRule>
  </conditionalFormatting>
  <conditionalFormatting sqref="AH6:AH35">
    <cfRule type="expression" dxfId="39" priority="28">
      <formula>OR(AG6="sam",AG6="dim")</formula>
    </cfRule>
  </conditionalFormatting>
  <conditionalFormatting sqref="AI6:AI36">
    <cfRule type="expression" dxfId="38" priority="27">
      <formula>OR(AJ6="sam",AJ6="dim")</formula>
    </cfRule>
  </conditionalFormatting>
  <conditionalFormatting sqref="AJ6:AJ36">
    <cfRule type="expression" dxfId="37" priority="26">
      <formula>OR(AJ6="sam",AJ6="dim")</formula>
    </cfRule>
  </conditionalFormatting>
  <conditionalFormatting sqref="AK6:AK36">
    <cfRule type="expression" dxfId="36" priority="25">
      <formula>OR(AJ6="sam",AJ6="dim")</formula>
    </cfRule>
  </conditionalFormatting>
  <conditionalFormatting sqref="K36">
    <cfRule type="expression" dxfId="35" priority="24">
      <formula>OR(L36="sam",L36="dim")</formula>
    </cfRule>
  </conditionalFormatting>
  <conditionalFormatting sqref="L36">
    <cfRule type="expression" dxfId="34" priority="23">
      <formula>OR(L36="sam",L36="dim")</formula>
    </cfRule>
  </conditionalFormatting>
  <conditionalFormatting sqref="M36">
    <cfRule type="expression" dxfId="33" priority="22">
      <formula>OR(L36="sam",L36="dim")</formula>
    </cfRule>
  </conditionalFormatting>
  <conditionalFormatting sqref="Q36">
    <cfRule type="expression" dxfId="32" priority="21">
      <formula>OR(R36="sam",R36="dim")</formula>
    </cfRule>
  </conditionalFormatting>
  <conditionalFormatting sqref="R36">
    <cfRule type="expression" dxfId="31" priority="20">
      <formula>OR(R36="sam",R36="dim")</formula>
    </cfRule>
  </conditionalFormatting>
  <conditionalFormatting sqref="S36">
    <cfRule type="expression" dxfId="30" priority="19">
      <formula>OR(R36="sam",R36="dim")</formula>
    </cfRule>
  </conditionalFormatting>
  <conditionalFormatting sqref="AF36 Z36">
    <cfRule type="expression" dxfId="29" priority="18">
      <formula>OR(AA36="sam",AA36="dim")</formula>
    </cfRule>
  </conditionalFormatting>
  <conditionalFormatting sqref="AG36 AA36">
    <cfRule type="expression" dxfId="28" priority="17">
      <formula>OR(AA36="sam",AA36="dim")</formula>
    </cfRule>
  </conditionalFormatting>
  <conditionalFormatting sqref="AH36 AB36">
    <cfRule type="expression" dxfId="27" priority="16">
      <formula>OR(AA36="sam",AA36="dim")</formula>
    </cfRule>
  </conditionalFormatting>
  <conditionalFormatting sqref="D6:D36">
    <cfRule type="expression" dxfId="26" priority="64">
      <formula>OR(C6="sam",C6="dim")</formula>
    </cfRule>
  </conditionalFormatting>
  <conditionalFormatting sqref="J6:J36">
    <cfRule type="expression" dxfId="25" priority="66">
      <formula>OR(I6="sam",I6="dim")</formula>
    </cfRule>
  </conditionalFormatting>
  <conditionalFormatting sqref="M6:M35">
    <cfRule type="expression" dxfId="24" priority="68">
      <formula>OR(L6="sam",L6="dim")</formula>
    </cfRule>
  </conditionalFormatting>
  <conditionalFormatting sqref="P6:P36">
    <cfRule type="expression" dxfId="23" priority="70">
      <formula>OR(O6="sam",O6="dim")</formula>
    </cfRule>
  </conditionalFormatting>
  <conditionalFormatting sqref="S6:S35">
    <cfRule type="expression" dxfId="22" priority="72">
      <formula>OR(R6="sam",R6="dim")</formula>
    </cfRule>
  </conditionalFormatting>
  <conditionalFormatting sqref="V6:V36">
    <cfRule type="expression" dxfId="21" priority="74">
      <formula>OR(U6="sam",U6="dim")</formula>
    </cfRule>
  </conditionalFormatting>
  <conditionalFormatting sqref="Y6:Y36">
    <cfRule type="expression" dxfId="20" priority="76">
      <formula>OR(X6="sam",X6="dim")</formula>
    </cfRule>
  </conditionalFormatting>
  <conditionalFormatting sqref="AB6:AB35">
    <cfRule type="expression" dxfId="19" priority="78">
      <formula>OR(AA6="sam",AA6="dim")</formula>
    </cfRule>
  </conditionalFormatting>
  <conditionalFormatting sqref="AE6:AE36">
    <cfRule type="expression" dxfId="18" priority="80">
      <formula>OR(AD6="sam",AD6="dim")</formula>
    </cfRule>
  </conditionalFormatting>
  <dataValidations disablePrompts="1" count="1">
    <dataValidation type="list" allowBlank="1" showInputMessage="1" showErrorMessage="1" sqref="AM3 AO3" xr:uid="{C9D44A89-4229-4E2F-8868-AF46EB217647}">
      <formula1>Listeproduits</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CA9B4-78D6-4394-8BC7-9EE6C2CDA9F0}">
  <sheetPr codeName="Feuil3"/>
  <dimension ref="A1:H3"/>
  <sheetViews>
    <sheetView workbookViewId="0">
      <selection activeCell="B2" sqref="B2"/>
    </sheetView>
  </sheetViews>
  <sheetFormatPr baseColWidth="10" defaultRowHeight="14.4" x14ac:dyDescent="0.3"/>
  <cols>
    <col min="1" max="2" width="17.21875" customWidth="1"/>
    <col min="3" max="3" width="9.109375" customWidth="1"/>
    <col min="4" max="4" width="14.77734375" customWidth="1"/>
    <col min="5" max="5" width="12" customWidth="1"/>
    <col min="6" max="6" width="16.109375" customWidth="1"/>
    <col min="7" max="7" width="15.21875" customWidth="1"/>
  </cols>
  <sheetData>
    <row r="1" spans="1:8" x14ac:dyDescent="0.3">
      <c r="A1" t="s">
        <v>9</v>
      </c>
      <c r="B1" t="s">
        <v>13</v>
      </c>
      <c r="C1" t="s">
        <v>10</v>
      </c>
      <c r="D1" t="s">
        <v>0</v>
      </c>
      <c r="E1" t="s">
        <v>1</v>
      </c>
      <c r="F1" t="s">
        <v>31</v>
      </c>
      <c r="G1" t="s">
        <v>32</v>
      </c>
      <c r="H1" t="s">
        <v>33</v>
      </c>
    </row>
    <row r="2" spans="1:8" x14ac:dyDescent="0.3">
      <c r="A2">
        <v>2</v>
      </c>
      <c r="B2">
        <v>3</v>
      </c>
      <c r="C2" t="str">
        <f>VLOOKUP(TableReserv[[#This Row],[Code Produit]],TableProduits[],2,FALSE)</f>
        <v>Cage</v>
      </c>
      <c r="D2" s="1">
        <v>45361</v>
      </c>
      <c r="E2" s="1">
        <v>45366</v>
      </c>
      <c r="F2">
        <f>TableReserv[[#This Row],[Date de fin]]-TableReserv[[#This Row],[Date de début]]</f>
        <v>5</v>
      </c>
      <c r="G2" s="37">
        <f>VLOOKUP(TableReserv[[#This Row],[Code Produit]],TableProduits[],4,FALSE)</f>
        <v>15</v>
      </c>
      <c r="H2" s="37">
        <f>TableReserv[[#This Row],[Tarif journalier]]*TableReserv[[#This Row],[Nombre de jour]]</f>
        <v>75</v>
      </c>
    </row>
    <row r="3" spans="1:8" x14ac:dyDescent="0.3">
      <c r="A3">
        <v>1</v>
      </c>
      <c r="B3">
        <v>2</v>
      </c>
      <c r="C3" t="str">
        <f>VLOOKUP(TableReserv[[#This Row],[Code Produit]],TableProduits[],2,FALSE)</f>
        <v>Filet</v>
      </c>
      <c r="D3" s="1">
        <v>45419</v>
      </c>
      <c r="E3" s="1">
        <v>45427</v>
      </c>
      <c r="F3">
        <f>TableReserv[[#This Row],[Date de fin]]-TableReserv[[#This Row],[Date de début]]</f>
        <v>8</v>
      </c>
      <c r="G3" s="37">
        <f>VLOOKUP(TableReserv[[#This Row],[Code Produit]],TableProduits[],4,FALSE)</f>
        <v>12</v>
      </c>
      <c r="H3" s="37">
        <f>TableReserv[[#This Row],[Tarif journalier]]*TableReserv[[#This Row],[Nombre de jour]]</f>
        <v>96</v>
      </c>
    </row>
  </sheetData>
  <pageMargins left="0.7" right="0.7" top="0.75" bottom="0.75" header="0.3" footer="0.3"/>
  <drawing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94F7B-6852-4533-8CA5-65CB7E4341D7}">
  <dimension ref="B2:AN30"/>
  <sheetViews>
    <sheetView showGridLines="0" tabSelected="1" workbookViewId="0">
      <selection activeCell="F16" sqref="F16"/>
    </sheetView>
  </sheetViews>
  <sheetFormatPr baseColWidth="10" defaultRowHeight="14.4" x14ac:dyDescent="0.3"/>
  <cols>
    <col min="1" max="1" width="3.77734375" style="46" customWidth="1"/>
    <col min="2" max="2" width="6.109375" style="46" bestFit="1" customWidth="1"/>
    <col min="3" max="3" width="11.5546875" style="46"/>
    <col min="4" max="34" width="4.33203125" style="46" customWidth="1"/>
    <col min="35" max="16384" width="11.5546875" style="46"/>
  </cols>
  <sheetData>
    <row r="2" spans="2:40" x14ac:dyDescent="0.3">
      <c r="B2" s="44" t="s">
        <v>52</v>
      </c>
      <c r="C2" s="45">
        <v>2024</v>
      </c>
    </row>
    <row r="3" spans="2:40" x14ac:dyDescent="0.3">
      <c r="B3" s="44" t="s">
        <v>53</v>
      </c>
      <c r="C3" s="46" t="s">
        <v>58</v>
      </c>
    </row>
    <row r="4" spans="2:40" ht="19.95" customHeight="1" x14ac:dyDescent="0.3">
      <c r="D4" s="49">
        <f>D5</f>
        <v>45413</v>
      </c>
      <c r="E4" s="49">
        <f t="shared" ref="E4:AH4" si="0">E5</f>
        <v>45414</v>
      </c>
      <c r="F4" s="49">
        <f t="shared" si="0"/>
        <v>45415</v>
      </c>
      <c r="G4" s="49">
        <f t="shared" si="0"/>
        <v>45416</v>
      </c>
      <c r="H4" s="49">
        <f t="shared" si="0"/>
        <v>45417</v>
      </c>
      <c r="I4" s="49">
        <f t="shared" si="0"/>
        <v>45418</v>
      </c>
      <c r="J4" s="49">
        <f t="shared" si="0"/>
        <v>45419</v>
      </c>
      <c r="K4" s="49">
        <f t="shared" si="0"/>
        <v>45420</v>
      </c>
      <c r="L4" s="49">
        <f t="shared" si="0"/>
        <v>45421</v>
      </c>
      <c r="M4" s="49">
        <f t="shared" si="0"/>
        <v>45422</v>
      </c>
      <c r="N4" s="49">
        <f t="shared" si="0"/>
        <v>45423</v>
      </c>
      <c r="O4" s="49">
        <f t="shared" si="0"/>
        <v>45424</v>
      </c>
      <c r="P4" s="49">
        <f t="shared" si="0"/>
        <v>45425</v>
      </c>
      <c r="Q4" s="49">
        <f t="shared" si="0"/>
        <v>45426</v>
      </c>
      <c r="R4" s="49">
        <f t="shared" si="0"/>
        <v>45427</v>
      </c>
      <c r="S4" s="49">
        <f t="shared" si="0"/>
        <v>45428</v>
      </c>
      <c r="T4" s="49">
        <f t="shared" si="0"/>
        <v>45429</v>
      </c>
      <c r="U4" s="49">
        <f t="shared" si="0"/>
        <v>45430</v>
      </c>
      <c r="V4" s="49">
        <f t="shared" si="0"/>
        <v>45431</v>
      </c>
      <c r="W4" s="49">
        <f t="shared" si="0"/>
        <v>45432</v>
      </c>
      <c r="X4" s="49">
        <f t="shared" si="0"/>
        <v>45433</v>
      </c>
      <c r="Y4" s="49">
        <f t="shared" si="0"/>
        <v>45434</v>
      </c>
      <c r="Z4" s="49">
        <f t="shared" si="0"/>
        <v>45435</v>
      </c>
      <c r="AA4" s="49">
        <f t="shared" si="0"/>
        <v>45436</v>
      </c>
      <c r="AB4" s="49">
        <f t="shared" si="0"/>
        <v>45437</v>
      </c>
      <c r="AC4" s="49">
        <f t="shared" si="0"/>
        <v>45438</v>
      </c>
      <c r="AD4" s="49">
        <f t="shared" si="0"/>
        <v>45439</v>
      </c>
      <c r="AE4" s="49">
        <f t="shared" si="0"/>
        <v>45440</v>
      </c>
      <c r="AF4" s="49">
        <f t="shared" si="0"/>
        <v>45441</v>
      </c>
      <c r="AG4" s="49">
        <f t="shared" si="0"/>
        <v>45442</v>
      </c>
      <c r="AH4" s="49">
        <f t="shared" si="0"/>
        <v>45443</v>
      </c>
    </row>
    <row r="5" spans="2:40" ht="19.95" customHeight="1" x14ac:dyDescent="0.3">
      <c r="C5" s="48" t="s">
        <v>51</v>
      </c>
      <c r="D5" s="50">
        <f>DATE(C2,MONTH(C3&amp;1),1)</f>
        <v>45413</v>
      </c>
      <c r="E5" s="50">
        <f>D5+1</f>
        <v>45414</v>
      </c>
      <c r="F5" s="50">
        <f t="shared" ref="F5:AN5" si="1">E5+1</f>
        <v>45415</v>
      </c>
      <c r="G5" s="50">
        <f t="shared" si="1"/>
        <v>45416</v>
      </c>
      <c r="H5" s="50">
        <f t="shared" si="1"/>
        <v>45417</v>
      </c>
      <c r="I5" s="50">
        <f t="shared" si="1"/>
        <v>45418</v>
      </c>
      <c r="J5" s="50">
        <f t="shared" si="1"/>
        <v>45419</v>
      </c>
      <c r="K5" s="50">
        <f t="shared" si="1"/>
        <v>45420</v>
      </c>
      <c r="L5" s="50">
        <f t="shared" si="1"/>
        <v>45421</v>
      </c>
      <c r="M5" s="50">
        <f t="shared" si="1"/>
        <v>45422</v>
      </c>
      <c r="N5" s="50">
        <f t="shared" si="1"/>
        <v>45423</v>
      </c>
      <c r="O5" s="50">
        <f t="shared" si="1"/>
        <v>45424</v>
      </c>
      <c r="P5" s="50">
        <f t="shared" si="1"/>
        <v>45425</v>
      </c>
      <c r="Q5" s="50">
        <f t="shared" si="1"/>
        <v>45426</v>
      </c>
      <c r="R5" s="50">
        <f t="shared" si="1"/>
        <v>45427</v>
      </c>
      <c r="S5" s="50">
        <f t="shared" si="1"/>
        <v>45428</v>
      </c>
      <c r="T5" s="50">
        <f t="shared" si="1"/>
        <v>45429</v>
      </c>
      <c r="U5" s="50">
        <f t="shared" si="1"/>
        <v>45430</v>
      </c>
      <c r="V5" s="50">
        <f t="shared" si="1"/>
        <v>45431</v>
      </c>
      <c r="W5" s="50">
        <f t="shared" si="1"/>
        <v>45432</v>
      </c>
      <c r="X5" s="50">
        <f t="shared" si="1"/>
        <v>45433</v>
      </c>
      <c r="Y5" s="50">
        <f t="shared" si="1"/>
        <v>45434</v>
      </c>
      <c r="Z5" s="50">
        <f t="shared" si="1"/>
        <v>45435</v>
      </c>
      <c r="AA5" s="50">
        <f t="shared" si="1"/>
        <v>45436</v>
      </c>
      <c r="AB5" s="50">
        <f t="shared" si="1"/>
        <v>45437</v>
      </c>
      <c r="AC5" s="50">
        <f t="shared" si="1"/>
        <v>45438</v>
      </c>
      <c r="AD5" s="50">
        <f t="shared" si="1"/>
        <v>45439</v>
      </c>
      <c r="AE5" s="50">
        <f t="shared" si="1"/>
        <v>45440</v>
      </c>
      <c r="AF5" s="50">
        <f>IFERROR(IF(MONTH(AE5+1)=MONTH($D$5),AE5+1,""),"")</f>
        <v>45441</v>
      </c>
      <c r="AG5" s="50">
        <f t="shared" ref="AG5:AH5" si="2">IFERROR(IF(MONTH(AF5+1)=MONTH($D$5),AF5+1,""),"")</f>
        <v>45442</v>
      </c>
      <c r="AH5" s="50">
        <f t="shared" si="2"/>
        <v>45443</v>
      </c>
      <c r="AI5" s="47"/>
      <c r="AJ5" s="47"/>
      <c r="AK5" s="47"/>
      <c r="AL5" s="47"/>
      <c r="AM5" s="47"/>
      <c r="AN5" s="47"/>
    </row>
    <row r="6" spans="2:40" ht="19.95" customHeight="1" x14ac:dyDescent="0.3">
      <c r="C6" s="46" t="str" cm="1">
        <f t="array" ref="C6:C13">_xlfn._xlws.SORT(_xlfn.UNIQUE(TableProduits[Intitulé produit]))</f>
        <v>Ballon</v>
      </c>
      <c r="D6" s="51" t="str" cm="1">
        <f t="array" ref="D6">IFERROR(INDEX(TableReserv[Code Produit],MATCH($C6,IF(D$5&gt;=TableReserv[Date de début],IF(D$5&lt;=TableReserv[Date de fin],TableReserv[Produit]),""),0)),"")</f>
        <v/>
      </c>
      <c r="E6" s="51" t="str" cm="1">
        <f t="array" ref="E6">IFERROR(INDEX(TableReserv[Code Produit],MATCH($C6,IF(E$5&gt;=TableReserv[Date de début],IF(E$5&lt;=TableReserv[Date de fin],TableReserv[Produit]),""),0)),"")</f>
        <v/>
      </c>
      <c r="F6" s="51" t="str" cm="1">
        <f t="array" ref="F6">IFERROR(INDEX(TableReserv[Code Produit],MATCH($C6,IF(F$5&gt;=TableReserv[Date de début],IF(F$5&lt;=TableReserv[Date de fin],TableReserv[Produit]),""),0)),"")</f>
        <v/>
      </c>
      <c r="G6" s="51" t="str" cm="1">
        <f t="array" ref="G6">IFERROR(INDEX(TableReserv[Code Produit],MATCH($C6,IF(G$5&gt;=TableReserv[Date de début],IF(G$5&lt;=TableReserv[Date de fin],TableReserv[Produit]),""),0)),"")</f>
        <v/>
      </c>
      <c r="H6" s="51" t="str" cm="1">
        <f t="array" ref="H6">IFERROR(INDEX(TableReserv[Code Produit],MATCH($C6,IF(H$5&gt;=TableReserv[Date de début],IF(H$5&lt;=TableReserv[Date de fin],TableReserv[Produit]),""),0)),"")</f>
        <v/>
      </c>
      <c r="I6" s="51" t="str" cm="1">
        <f t="array" ref="I6">IFERROR(INDEX(TableReserv[Code Produit],MATCH($C6,IF(I$5&gt;=TableReserv[Date de début],IF(I$5&lt;=TableReserv[Date de fin],TableReserv[Produit]),""),0)),"")</f>
        <v/>
      </c>
      <c r="J6" s="51" t="str" cm="1">
        <f t="array" ref="J6">IFERROR(INDEX(TableReserv[Code Produit],MATCH($C6,IF(J$5&gt;=TableReserv[Date de début],IF(J$5&lt;=TableReserv[Date de fin],TableReserv[Produit]),""),0)),"")</f>
        <v/>
      </c>
      <c r="K6" s="51" t="str" cm="1">
        <f t="array" ref="K6">IFERROR(INDEX(TableReserv[Code Produit],MATCH($C6,IF(K$5&gt;=TableReserv[Date de début],IF(K$5&lt;=TableReserv[Date de fin],TableReserv[Produit]),""),0)),"")</f>
        <v/>
      </c>
      <c r="L6" s="51" t="str" cm="1">
        <f t="array" ref="L6">IFERROR(INDEX(TableReserv[Code Produit],MATCH($C6,IF(L$5&gt;=TableReserv[Date de début],IF(L$5&lt;=TableReserv[Date de fin],TableReserv[Produit]),""),0)),"")</f>
        <v/>
      </c>
      <c r="M6" s="51" t="str" cm="1">
        <f t="array" ref="M6">IFERROR(INDEX(TableReserv[Code Produit],MATCH($C6,IF(M$5&gt;=TableReserv[Date de début],IF(M$5&lt;=TableReserv[Date de fin],TableReserv[Produit]),""),0)),"")</f>
        <v/>
      </c>
      <c r="N6" s="51" t="str" cm="1">
        <f t="array" ref="N6">IFERROR(INDEX(TableReserv[Code Produit],MATCH($C6,IF(N$5&gt;=TableReserv[Date de début],IF(N$5&lt;=TableReserv[Date de fin],TableReserv[Produit]),""),0)),"")</f>
        <v/>
      </c>
      <c r="O6" s="51" t="str" cm="1">
        <f t="array" ref="O6">IFERROR(INDEX(TableReserv[Code Produit],MATCH($C6,IF(O$5&gt;=TableReserv[Date de début],IF(O$5&lt;=TableReserv[Date de fin],TableReserv[Produit]),""),0)),"")</f>
        <v/>
      </c>
      <c r="P6" s="51" t="str" cm="1">
        <f t="array" ref="P6">IFERROR(INDEX(TableReserv[Code Produit],MATCH($C6,IF(P$5&gt;=TableReserv[Date de début],IF(P$5&lt;=TableReserv[Date de fin],TableReserv[Produit]),""),0)),"")</f>
        <v/>
      </c>
      <c r="Q6" s="51" t="str" cm="1">
        <f t="array" ref="Q6">IFERROR(INDEX(TableReserv[Code Produit],MATCH($C6,IF(Q$5&gt;=TableReserv[Date de début],IF(Q$5&lt;=TableReserv[Date de fin],TableReserv[Produit]),""),0)),"")</f>
        <v/>
      </c>
      <c r="R6" s="51" t="str" cm="1">
        <f t="array" ref="R6">IFERROR(INDEX(TableReserv[Code Produit],MATCH($C6,IF(R$5&gt;=TableReserv[Date de début],IF(R$5&lt;=TableReserv[Date de fin],TableReserv[Produit]),""),0)),"")</f>
        <v/>
      </c>
      <c r="S6" s="51" t="str" cm="1">
        <f t="array" ref="S6">IFERROR(INDEX(TableReserv[Code Produit],MATCH($C6,IF(S$5&gt;=TableReserv[Date de début],IF(S$5&lt;=TableReserv[Date de fin],TableReserv[Produit]),""),0)),"")</f>
        <v/>
      </c>
      <c r="T6" s="51" t="str" cm="1">
        <f t="array" ref="T6">IFERROR(INDEX(TableReserv[Code Produit],MATCH($C6,IF(T$5&gt;=TableReserv[Date de début],IF(T$5&lt;=TableReserv[Date de fin],TableReserv[Produit]),""),0)),"")</f>
        <v/>
      </c>
      <c r="U6" s="51" t="str" cm="1">
        <f t="array" ref="U6">IFERROR(INDEX(TableReserv[Code Produit],MATCH($C6,IF(U$5&gt;=TableReserv[Date de début],IF(U$5&lt;=TableReserv[Date de fin],TableReserv[Produit]),""),0)),"")</f>
        <v/>
      </c>
      <c r="V6" s="51" t="str" cm="1">
        <f t="array" ref="V6">IFERROR(INDEX(TableReserv[Code Produit],MATCH($C6,IF(V$5&gt;=TableReserv[Date de début],IF(V$5&lt;=TableReserv[Date de fin],TableReserv[Produit]),""),0)),"")</f>
        <v/>
      </c>
      <c r="W6" s="51" t="str" cm="1">
        <f t="array" ref="W6">IFERROR(INDEX(TableReserv[Code Produit],MATCH($C6,IF(W$5&gt;=TableReserv[Date de début],IF(W$5&lt;=TableReserv[Date de fin],TableReserv[Produit]),""),0)),"")</f>
        <v/>
      </c>
      <c r="X6" s="51" t="str" cm="1">
        <f t="array" ref="X6">IFERROR(INDEX(TableReserv[Code Produit],MATCH($C6,IF(X$5&gt;=TableReserv[Date de début],IF(X$5&lt;=TableReserv[Date de fin],TableReserv[Produit]),""),0)),"")</f>
        <v/>
      </c>
      <c r="Y6" s="51" t="str" cm="1">
        <f t="array" ref="Y6">IFERROR(INDEX(TableReserv[Code Produit],MATCH($C6,IF(Y$5&gt;=TableReserv[Date de début],IF(Y$5&lt;=TableReserv[Date de fin],TableReserv[Produit]),""),0)),"")</f>
        <v/>
      </c>
      <c r="Z6" s="51" t="str" cm="1">
        <f t="array" ref="Z6">IFERROR(INDEX(TableReserv[Code Produit],MATCH($C6,IF(Z$5&gt;=TableReserv[Date de début],IF(Z$5&lt;=TableReserv[Date de fin],TableReserv[Produit]),""),0)),"")</f>
        <v/>
      </c>
      <c r="AA6" s="51" t="str" cm="1">
        <f t="array" ref="AA6">IFERROR(INDEX(TableReserv[Code Produit],MATCH($C6,IF(AA$5&gt;=TableReserv[Date de début],IF(AA$5&lt;=TableReserv[Date de fin],TableReserv[Produit]),""),0)),"")</f>
        <v/>
      </c>
      <c r="AB6" s="51" t="str" cm="1">
        <f t="array" ref="AB6">IFERROR(INDEX(TableReserv[Code Produit],MATCH($C6,IF(AB$5&gt;=TableReserv[Date de début],IF(AB$5&lt;=TableReserv[Date de fin],TableReserv[Produit]),""),0)),"")</f>
        <v/>
      </c>
      <c r="AC6" s="51" t="str" cm="1">
        <f t="array" ref="AC6">IFERROR(INDEX(TableReserv[Code Produit],MATCH($C6,IF(AC$5&gt;=TableReserv[Date de début],IF(AC$5&lt;=TableReserv[Date de fin],TableReserv[Produit]),""),0)),"")</f>
        <v/>
      </c>
      <c r="AD6" s="51" t="str" cm="1">
        <f t="array" ref="AD6">IFERROR(INDEX(TableReserv[Code Produit],MATCH($C6,IF(AD$5&gt;=TableReserv[Date de début],IF(AD$5&lt;=TableReserv[Date de fin],TableReserv[Produit]),""),0)),"")</f>
        <v/>
      </c>
      <c r="AE6" s="51" t="str" cm="1">
        <f t="array" ref="AE6">IFERROR(INDEX(TableReserv[Code Produit],MATCH($C6,IF(AE$5&gt;=TableReserv[Date de début],IF(AE$5&lt;=TableReserv[Date de fin],TableReserv[Produit]),""),0)),"")</f>
        <v/>
      </c>
      <c r="AF6" s="51" t="str" cm="1">
        <f t="array" ref="AF6">IFERROR(INDEX(TableReserv[Code Produit],MATCH($C6,IF(AF$5&gt;=TableReserv[Date de début],IF(AF$5&lt;=TableReserv[Date de fin],TableReserv[Produit]),""),0)),"")</f>
        <v/>
      </c>
      <c r="AG6" s="51" t="str" cm="1">
        <f t="array" ref="AG6">IFERROR(INDEX(TableReserv[Code Produit],MATCH($C6,IF(AG$5&gt;=TableReserv[Date de début],IF(AG$5&lt;=TableReserv[Date de fin],TableReserv[Produit]),""),0)),"")</f>
        <v/>
      </c>
      <c r="AH6" s="51" t="str" cm="1">
        <f t="array" ref="AH6">IFERROR(INDEX(TableReserv[Code Produit],MATCH($C6,IF(AH$5&gt;=TableReserv[Date de début],IF(AH$5&lt;=TableReserv[Date de fin],TableReserv[Produit]),""),0)),"")</f>
        <v/>
      </c>
    </row>
    <row r="7" spans="2:40" ht="19.95" customHeight="1" x14ac:dyDescent="0.3">
      <c r="C7" s="46" t="str">
        <v>banane</v>
      </c>
      <c r="D7" s="51" t="str" cm="1">
        <f t="array" ref="D7">IFERROR(INDEX(TableReserv[Code Produit],MATCH($C7,IF(D$5&gt;=TableReserv[Date de début],IF(D$5&lt;=TableReserv[Date de fin],TableReserv[Produit]),""),0)),"")</f>
        <v/>
      </c>
      <c r="E7" s="51" t="str" cm="1">
        <f t="array" ref="E7">IFERROR(INDEX(TableReserv[Code Produit],MATCH($C7,IF(E$5&gt;=TableReserv[Date de début],IF(E$5&lt;=TableReserv[Date de fin],TableReserv[Produit]),""),0)),"")</f>
        <v/>
      </c>
      <c r="F7" s="51" t="str" cm="1">
        <f t="array" ref="F7">IFERROR(INDEX(TableReserv[Code Produit],MATCH($C7,IF(F$5&gt;=TableReserv[Date de début],IF(F$5&lt;=TableReserv[Date de fin],TableReserv[Produit]),""),0)),"")</f>
        <v/>
      </c>
      <c r="G7" s="51" t="str" cm="1">
        <f t="array" ref="G7">IFERROR(INDEX(TableReserv[Code Produit],MATCH($C7,IF(G$5&gt;=TableReserv[Date de début],IF(G$5&lt;=TableReserv[Date de fin],TableReserv[Produit]),""),0)),"")</f>
        <v/>
      </c>
      <c r="H7" s="51" t="str" cm="1">
        <f t="array" ref="H7">IFERROR(INDEX(TableReserv[Code Produit],MATCH($C7,IF(H$5&gt;=TableReserv[Date de début],IF(H$5&lt;=TableReserv[Date de fin],TableReserv[Produit]),""),0)),"")</f>
        <v/>
      </c>
      <c r="I7" s="51" t="str" cm="1">
        <f t="array" ref="I7">IFERROR(INDEX(TableReserv[Code Produit],MATCH($C7,IF(I$5&gt;=TableReserv[Date de début],IF(I$5&lt;=TableReserv[Date de fin],TableReserv[Produit]),""),0)),"")</f>
        <v/>
      </c>
      <c r="J7" s="51" t="str" cm="1">
        <f t="array" ref="J7">IFERROR(INDEX(TableReserv[Code Produit],MATCH($C7,IF(J$5&gt;=TableReserv[Date de début],IF(J$5&lt;=TableReserv[Date de fin],TableReserv[Produit]),""),0)),"")</f>
        <v/>
      </c>
      <c r="K7" s="51" t="str" cm="1">
        <f t="array" ref="K7">IFERROR(INDEX(TableReserv[Code Produit],MATCH($C7,IF(K$5&gt;=TableReserv[Date de début],IF(K$5&lt;=TableReserv[Date de fin],TableReserv[Produit]),""),0)),"")</f>
        <v/>
      </c>
      <c r="L7" s="51" t="str" cm="1">
        <f t="array" ref="L7">IFERROR(INDEX(TableReserv[Code Produit],MATCH($C7,IF(L$5&gt;=TableReserv[Date de début],IF(L$5&lt;=TableReserv[Date de fin],TableReserv[Produit]),""),0)),"")</f>
        <v/>
      </c>
      <c r="M7" s="51" t="str" cm="1">
        <f t="array" ref="M7">IFERROR(INDEX(TableReserv[Code Produit],MATCH($C7,IF(M$5&gt;=TableReserv[Date de début],IF(M$5&lt;=TableReserv[Date de fin],TableReserv[Produit]),""),0)),"")</f>
        <v/>
      </c>
      <c r="N7" s="51" t="str" cm="1">
        <f t="array" ref="N7">IFERROR(INDEX(TableReserv[Code Produit],MATCH($C7,IF(N$5&gt;=TableReserv[Date de début],IF(N$5&lt;=TableReserv[Date de fin],TableReserv[Produit]),""),0)),"")</f>
        <v/>
      </c>
      <c r="O7" s="51" t="str" cm="1">
        <f t="array" ref="O7">IFERROR(INDEX(TableReserv[Code Produit],MATCH($C7,IF(O$5&gt;=TableReserv[Date de début],IF(O$5&lt;=TableReserv[Date de fin],TableReserv[Produit]),""),0)),"")</f>
        <v/>
      </c>
      <c r="P7" s="51" t="str" cm="1">
        <f t="array" ref="P7">IFERROR(INDEX(TableReserv[Code Produit],MATCH($C7,IF(P$5&gt;=TableReserv[Date de début],IF(P$5&lt;=TableReserv[Date de fin],TableReserv[Produit]),""),0)),"")</f>
        <v/>
      </c>
      <c r="Q7" s="51" t="str" cm="1">
        <f t="array" ref="Q7">IFERROR(INDEX(TableReserv[Code Produit],MATCH($C7,IF(Q$5&gt;=TableReserv[Date de début],IF(Q$5&lt;=TableReserv[Date de fin],TableReserv[Produit]),""),0)),"")</f>
        <v/>
      </c>
      <c r="R7" s="51" t="str" cm="1">
        <f t="array" ref="R7">IFERROR(INDEX(TableReserv[Code Produit],MATCH($C7,IF(R$5&gt;=TableReserv[Date de début],IF(R$5&lt;=TableReserv[Date de fin],TableReserv[Produit]),""),0)),"")</f>
        <v/>
      </c>
      <c r="S7" s="51" t="str" cm="1">
        <f t="array" ref="S7">IFERROR(INDEX(TableReserv[Code Produit],MATCH($C7,IF(S$5&gt;=TableReserv[Date de début],IF(S$5&lt;=TableReserv[Date de fin],TableReserv[Produit]),""),0)),"")</f>
        <v/>
      </c>
      <c r="T7" s="51" t="str" cm="1">
        <f t="array" ref="T7">IFERROR(INDEX(TableReserv[Code Produit],MATCH($C7,IF(T$5&gt;=TableReserv[Date de début],IF(T$5&lt;=TableReserv[Date de fin],TableReserv[Produit]),""),0)),"")</f>
        <v/>
      </c>
      <c r="U7" s="51" t="str" cm="1">
        <f t="array" ref="U7">IFERROR(INDEX(TableReserv[Code Produit],MATCH($C7,IF(U$5&gt;=TableReserv[Date de début],IF(U$5&lt;=TableReserv[Date de fin],TableReserv[Produit]),""),0)),"")</f>
        <v/>
      </c>
      <c r="V7" s="51" t="str" cm="1">
        <f t="array" ref="V7">IFERROR(INDEX(TableReserv[Code Produit],MATCH($C7,IF(V$5&gt;=TableReserv[Date de début],IF(V$5&lt;=TableReserv[Date de fin],TableReserv[Produit]),""),0)),"")</f>
        <v/>
      </c>
      <c r="W7" s="51" t="str" cm="1">
        <f t="array" ref="W7">IFERROR(INDEX(TableReserv[Code Produit],MATCH($C7,IF(W$5&gt;=TableReserv[Date de début],IF(W$5&lt;=TableReserv[Date de fin],TableReserv[Produit]),""),0)),"")</f>
        <v/>
      </c>
      <c r="X7" s="51" t="str" cm="1">
        <f t="array" ref="X7">IFERROR(INDEX(TableReserv[Code Produit],MATCH($C7,IF(X$5&gt;=TableReserv[Date de début],IF(X$5&lt;=TableReserv[Date de fin],TableReserv[Produit]),""),0)),"")</f>
        <v/>
      </c>
      <c r="Y7" s="51" t="str" cm="1">
        <f t="array" ref="Y7">IFERROR(INDEX(TableReserv[Code Produit],MATCH($C7,IF(Y$5&gt;=TableReserv[Date de début],IF(Y$5&lt;=TableReserv[Date de fin],TableReserv[Produit]),""),0)),"")</f>
        <v/>
      </c>
      <c r="Z7" s="51" t="str" cm="1">
        <f t="array" ref="Z7">IFERROR(INDEX(TableReserv[Code Produit],MATCH($C7,IF(Z$5&gt;=TableReserv[Date de début],IF(Z$5&lt;=TableReserv[Date de fin],TableReserv[Produit]),""),0)),"")</f>
        <v/>
      </c>
      <c r="AA7" s="51" t="str" cm="1">
        <f t="array" ref="AA7">IFERROR(INDEX(TableReserv[Code Produit],MATCH($C7,IF(AA$5&gt;=TableReserv[Date de début],IF(AA$5&lt;=TableReserv[Date de fin],TableReserv[Produit]),""),0)),"")</f>
        <v/>
      </c>
      <c r="AB7" s="51" t="str" cm="1">
        <f t="array" ref="AB7">IFERROR(INDEX(TableReserv[Code Produit],MATCH($C7,IF(AB$5&gt;=TableReserv[Date de début],IF(AB$5&lt;=TableReserv[Date de fin],TableReserv[Produit]),""),0)),"")</f>
        <v/>
      </c>
      <c r="AC7" s="51" t="str" cm="1">
        <f t="array" ref="AC7">IFERROR(INDEX(TableReserv[Code Produit],MATCH($C7,IF(AC$5&gt;=TableReserv[Date de début],IF(AC$5&lt;=TableReserv[Date de fin],TableReserv[Produit]),""),0)),"")</f>
        <v/>
      </c>
      <c r="AD7" s="51" t="str" cm="1">
        <f t="array" ref="AD7">IFERROR(INDEX(TableReserv[Code Produit],MATCH($C7,IF(AD$5&gt;=TableReserv[Date de début],IF(AD$5&lt;=TableReserv[Date de fin],TableReserv[Produit]),""),0)),"")</f>
        <v/>
      </c>
      <c r="AE7" s="51" t="str" cm="1">
        <f t="array" ref="AE7">IFERROR(INDEX(TableReserv[Code Produit],MATCH($C7,IF(AE$5&gt;=TableReserv[Date de début],IF(AE$5&lt;=TableReserv[Date de fin],TableReserv[Produit]),""),0)),"")</f>
        <v/>
      </c>
      <c r="AF7" s="51" t="str" cm="1">
        <f t="array" ref="AF7">IFERROR(INDEX(TableReserv[Code Produit],MATCH($C7,IF(AF$5&gt;=TableReserv[Date de début],IF(AF$5&lt;=TableReserv[Date de fin],TableReserv[Produit]),""),0)),"")</f>
        <v/>
      </c>
      <c r="AG7" s="51" t="str" cm="1">
        <f t="array" ref="AG7">IFERROR(INDEX(TableReserv[Code Produit],MATCH($C7,IF(AG$5&gt;=TableReserv[Date de début],IF(AG$5&lt;=TableReserv[Date de fin],TableReserv[Produit]),""),0)),"")</f>
        <v/>
      </c>
      <c r="AH7" s="51" t="str" cm="1">
        <f t="array" ref="AH7">IFERROR(INDEX(TableReserv[Code Produit],MATCH($C7,IF(AH$5&gt;=TableReserv[Date de début],IF(AH$5&lt;=TableReserv[Date de fin],TableReserv[Produit]),""),0)),"")</f>
        <v/>
      </c>
    </row>
    <row r="8" spans="2:40" ht="19.95" customHeight="1" x14ac:dyDescent="0.3">
      <c r="C8" s="46" t="str">
        <v>Cage</v>
      </c>
      <c r="D8" s="51" t="str" cm="1">
        <f t="array" ref="D8">IFERROR(INDEX(TableReserv[Code Produit],MATCH($C8,IF(D$5&gt;=TableReserv[Date de début],IF(D$5&lt;=TableReserv[Date de fin],TableReserv[Produit]),""),0)),"")</f>
        <v/>
      </c>
      <c r="E8" s="51" t="str" cm="1">
        <f t="array" ref="E8">IFERROR(INDEX(TableReserv[Code Produit],MATCH($C8,IF(E$5&gt;=TableReserv[Date de début],IF(E$5&lt;=TableReserv[Date de fin],TableReserv[Produit]),""),0)),"")</f>
        <v/>
      </c>
      <c r="F8" s="51" t="str" cm="1">
        <f t="array" ref="F8">IFERROR(INDEX(TableReserv[Code Produit],MATCH($C8,IF(F$5&gt;=TableReserv[Date de début],IF(F$5&lt;=TableReserv[Date de fin],TableReserv[Produit]),""),0)),"")</f>
        <v/>
      </c>
      <c r="G8" s="51" t="str" cm="1">
        <f t="array" ref="G8">IFERROR(INDEX(TableReserv[Code Produit],MATCH($C8,IF(G$5&gt;=TableReserv[Date de début],IF(G$5&lt;=TableReserv[Date de fin],TableReserv[Produit]),""),0)),"")</f>
        <v/>
      </c>
      <c r="H8" s="51" t="str" cm="1">
        <f t="array" ref="H8">IFERROR(INDEX(TableReserv[Code Produit],MATCH($C8,IF(H$5&gt;=TableReserv[Date de début],IF(H$5&lt;=TableReserv[Date de fin],TableReserv[Produit]),""),0)),"")</f>
        <v/>
      </c>
      <c r="I8" s="51" t="str" cm="1">
        <f t="array" ref="I8">IFERROR(INDEX(TableReserv[Code Produit],MATCH($C8,IF(I$5&gt;=TableReserv[Date de début],IF(I$5&lt;=TableReserv[Date de fin],TableReserv[Produit]),""),0)),"")</f>
        <v/>
      </c>
      <c r="J8" s="51" t="str" cm="1">
        <f t="array" ref="J8">IFERROR(INDEX(TableReserv[Code Produit],MATCH($C8,IF(J$5&gt;=TableReserv[Date de début],IF(J$5&lt;=TableReserv[Date de fin],TableReserv[Produit]),""),0)),"")</f>
        <v/>
      </c>
      <c r="K8" s="51" t="str" cm="1">
        <f t="array" ref="K8">IFERROR(INDEX(TableReserv[Code Produit],MATCH($C8,IF(K$5&gt;=TableReserv[Date de début],IF(K$5&lt;=TableReserv[Date de fin],TableReserv[Produit]),""),0)),"")</f>
        <v/>
      </c>
      <c r="L8" s="51" t="str" cm="1">
        <f t="array" ref="L8">IFERROR(INDEX(TableReserv[Code Produit],MATCH($C8,IF(L$5&gt;=TableReserv[Date de début],IF(L$5&lt;=TableReserv[Date de fin],TableReserv[Produit]),""),0)),"")</f>
        <v/>
      </c>
      <c r="M8" s="51" t="str" cm="1">
        <f t="array" ref="M8">IFERROR(INDEX(TableReserv[Code Produit],MATCH($C8,IF(M$5&gt;=TableReserv[Date de début],IF(M$5&lt;=TableReserv[Date de fin],TableReserv[Produit]),""),0)),"")</f>
        <v/>
      </c>
      <c r="N8" s="51" t="str" cm="1">
        <f t="array" ref="N8">IFERROR(INDEX(TableReserv[Code Produit],MATCH($C8,IF(N$5&gt;=TableReserv[Date de début],IF(N$5&lt;=TableReserv[Date de fin],TableReserv[Produit]),""),0)),"")</f>
        <v/>
      </c>
      <c r="O8" s="51" t="str" cm="1">
        <f t="array" ref="O8">IFERROR(INDEX(TableReserv[Code Produit],MATCH($C8,IF(O$5&gt;=TableReserv[Date de début],IF(O$5&lt;=TableReserv[Date de fin],TableReserv[Produit]),""),0)),"")</f>
        <v/>
      </c>
      <c r="P8" s="51" t="str" cm="1">
        <f t="array" ref="P8">IFERROR(INDEX(TableReserv[Code Produit],MATCH($C8,IF(P$5&gt;=TableReserv[Date de début],IF(P$5&lt;=TableReserv[Date de fin],TableReserv[Produit]),""),0)),"")</f>
        <v/>
      </c>
      <c r="Q8" s="51" t="str" cm="1">
        <f t="array" ref="Q8">IFERROR(INDEX(TableReserv[Code Produit],MATCH($C8,IF(Q$5&gt;=TableReserv[Date de début],IF(Q$5&lt;=TableReserv[Date de fin],TableReserv[Produit]),""),0)),"")</f>
        <v/>
      </c>
      <c r="R8" s="51" t="str" cm="1">
        <f t="array" ref="R8">IFERROR(INDEX(TableReserv[Code Produit],MATCH($C8,IF(R$5&gt;=TableReserv[Date de début],IF(R$5&lt;=TableReserv[Date de fin],TableReserv[Produit]),""),0)),"")</f>
        <v/>
      </c>
      <c r="S8" s="51" t="str" cm="1">
        <f t="array" ref="S8">IFERROR(INDEX(TableReserv[Code Produit],MATCH($C8,IF(S$5&gt;=TableReserv[Date de début],IF(S$5&lt;=TableReserv[Date de fin],TableReserv[Produit]),""),0)),"")</f>
        <v/>
      </c>
      <c r="T8" s="51" t="str" cm="1">
        <f t="array" ref="T8">IFERROR(INDEX(TableReserv[Code Produit],MATCH($C8,IF(T$5&gt;=TableReserv[Date de début],IF(T$5&lt;=TableReserv[Date de fin],TableReserv[Produit]),""),0)),"")</f>
        <v/>
      </c>
      <c r="U8" s="51" t="str" cm="1">
        <f t="array" ref="U8">IFERROR(INDEX(TableReserv[Code Produit],MATCH($C8,IF(U$5&gt;=TableReserv[Date de début],IF(U$5&lt;=TableReserv[Date de fin],TableReserv[Produit]),""),0)),"")</f>
        <v/>
      </c>
      <c r="V8" s="51" t="str" cm="1">
        <f t="array" ref="V8">IFERROR(INDEX(TableReserv[Code Produit],MATCH($C8,IF(V$5&gt;=TableReserv[Date de début],IF(V$5&lt;=TableReserv[Date de fin],TableReserv[Produit]),""),0)),"")</f>
        <v/>
      </c>
      <c r="W8" s="51" t="str" cm="1">
        <f t="array" ref="W8">IFERROR(INDEX(TableReserv[Code Produit],MATCH($C8,IF(W$5&gt;=TableReserv[Date de début],IF(W$5&lt;=TableReserv[Date de fin],TableReserv[Produit]),""),0)),"")</f>
        <v/>
      </c>
      <c r="X8" s="51" t="str" cm="1">
        <f t="array" ref="X8">IFERROR(INDEX(TableReserv[Code Produit],MATCH($C8,IF(X$5&gt;=TableReserv[Date de début],IF(X$5&lt;=TableReserv[Date de fin],TableReserv[Produit]),""),0)),"")</f>
        <v/>
      </c>
      <c r="Y8" s="51" t="str" cm="1">
        <f t="array" ref="Y8">IFERROR(INDEX(TableReserv[Code Produit],MATCH($C8,IF(Y$5&gt;=TableReserv[Date de début],IF(Y$5&lt;=TableReserv[Date de fin],TableReserv[Produit]),""),0)),"")</f>
        <v/>
      </c>
      <c r="Z8" s="51" t="str" cm="1">
        <f t="array" ref="Z8">IFERROR(INDEX(TableReserv[Code Produit],MATCH($C8,IF(Z$5&gt;=TableReserv[Date de début],IF(Z$5&lt;=TableReserv[Date de fin],TableReserv[Produit]),""),0)),"")</f>
        <v/>
      </c>
      <c r="AA8" s="51" t="str" cm="1">
        <f t="array" ref="AA8">IFERROR(INDEX(TableReserv[Code Produit],MATCH($C8,IF(AA$5&gt;=TableReserv[Date de début],IF(AA$5&lt;=TableReserv[Date de fin],TableReserv[Produit]),""),0)),"")</f>
        <v/>
      </c>
      <c r="AB8" s="51" t="str" cm="1">
        <f t="array" ref="AB8">IFERROR(INDEX(TableReserv[Code Produit],MATCH($C8,IF(AB$5&gt;=TableReserv[Date de début],IF(AB$5&lt;=TableReserv[Date de fin],TableReserv[Produit]),""),0)),"")</f>
        <v/>
      </c>
      <c r="AC8" s="51" t="str" cm="1">
        <f t="array" ref="AC8">IFERROR(INDEX(TableReserv[Code Produit],MATCH($C8,IF(AC$5&gt;=TableReserv[Date de début],IF(AC$5&lt;=TableReserv[Date de fin],TableReserv[Produit]),""),0)),"")</f>
        <v/>
      </c>
      <c r="AD8" s="51" t="str" cm="1">
        <f t="array" ref="AD8">IFERROR(INDEX(TableReserv[Code Produit],MATCH($C8,IF(AD$5&gt;=TableReserv[Date de début],IF(AD$5&lt;=TableReserv[Date de fin],TableReserv[Produit]),""),0)),"")</f>
        <v/>
      </c>
      <c r="AE8" s="51" t="str" cm="1">
        <f t="array" ref="AE8">IFERROR(INDEX(TableReserv[Code Produit],MATCH($C8,IF(AE$5&gt;=TableReserv[Date de début],IF(AE$5&lt;=TableReserv[Date de fin],TableReserv[Produit]),""),0)),"")</f>
        <v/>
      </c>
      <c r="AF8" s="51" t="str" cm="1">
        <f t="array" ref="AF8">IFERROR(INDEX(TableReserv[Code Produit],MATCH($C8,IF(AF$5&gt;=TableReserv[Date de début],IF(AF$5&lt;=TableReserv[Date de fin],TableReserv[Produit]),""),0)),"")</f>
        <v/>
      </c>
      <c r="AG8" s="51" t="str" cm="1">
        <f t="array" ref="AG8">IFERROR(INDEX(TableReserv[Code Produit],MATCH($C8,IF(AG$5&gt;=TableReserv[Date de début],IF(AG$5&lt;=TableReserv[Date de fin],TableReserv[Produit]),""),0)),"")</f>
        <v/>
      </c>
      <c r="AH8" s="51" t="str" cm="1">
        <f t="array" ref="AH8">IFERROR(INDEX(TableReserv[Code Produit],MATCH($C8,IF(AH$5&gt;=TableReserv[Date de début],IF(AH$5&lt;=TableReserv[Date de fin],TableReserv[Produit]),""),0)),"")</f>
        <v/>
      </c>
    </row>
    <row r="9" spans="2:40" ht="19.95" customHeight="1" x14ac:dyDescent="0.3">
      <c r="C9" s="46" t="str">
        <v>Filet</v>
      </c>
      <c r="D9" s="51" t="str" cm="1">
        <f t="array" ref="D9">IFERROR(INDEX(TableReserv[Code Produit],MATCH($C9,IF(D$5&gt;=TableReserv[Date de début],IF(D$5&lt;=TableReserv[Date de fin],TableReserv[Produit]),""),0)),"")</f>
        <v/>
      </c>
      <c r="E9" s="51" t="str" cm="1">
        <f t="array" ref="E9">IFERROR(INDEX(TableReserv[Code Produit],MATCH($C9,IF(E$5&gt;=TableReserv[Date de début],IF(E$5&lt;=TableReserv[Date de fin],TableReserv[Produit]),""),0)),"")</f>
        <v/>
      </c>
      <c r="F9" s="51" t="str" cm="1">
        <f t="array" ref="F9">IFERROR(INDEX(TableReserv[Code Produit],MATCH($C9,IF(F$5&gt;=TableReserv[Date de début],IF(F$5&lt;=TableReserv[Date de fin],TableReserv[Produit]),""),0)),"")</f>
        <v/>
      </c>
      <c r="G9" s="51" t="str" cm="1">
        <f t="array" ref="G9">IFERROR(INDEX(TableReserv[Code Produit],MATCH($C9,IF(G$5&gt;=TableReserv[Date de début],IF(G$5&lt;=TableReserv[Date de fin],TableReserv[Produit]),""),0)),"")</f>
        <v/>
      </c>
      <c r="H9" s="51" t="str" cm="1">
        <f t="array" ref="H9">IFERROR(INDEX(TableReserv[Code Produit],MATCH($C9,IF(H$5&gt;=TableReserv[Date de début],IF(H$5&lt;=TableReserv[Date de fin],TableReserv[Produit]),""),0)),"")</f>
        <v/>
      </c>
      <c r="I9" s="51" t="str" cm="1">
        <f t="array" ref="I9">IFERROR(INDEX(TableReserv[Code Produit],MATCH($C9,IF(I$5&gt;=TableReserv[Date de début],IF(I$5&lt;=TableReserv[Date de fin],TableReserv[Produit]),""),0)),"")</f>
        <v/>
      </c>
      <c r="J9" s="51" cm="1">
        <f t="array" ref="J9">IFERROR(INDEX(TableReserv[Code Produit],MATCH($C9,IF(J$5&gt;=TableReserv[Date de début],IF(J$5&lt;=TableReserv[Date de fin],TableReserv[Produit]),""),0)),"")</f>
        <v>2</v>
      </c>
      <c r="K9" s="51" cm="1">
        <f t="array" ref="K9">IFERROR(INDEX(TableReserv[Code Produit],MATCH($C9,IF(K$5&gt;=TableReserv[Date de début],IF(K$5&lt;=TableReserv[Date de fin],TableReserv[Produit]),""),0)),"")</f>
        <v>2</v>
      </c>
      <c r="L9" s="51" cm="1">
        <f t="array" ref="L9">IFERROR(INDEX(TableReserv[Code Produit],MATCH($C9,IF(L$5&gt;=TableReserv[Date de début],IF(L$5&lt;=TableReserv[Date de fin],TableReserv[Produit]),""),0)),"")</f>
        <v>2</v>
      </c>
      <c r="M9" s="51" cm="1">
        <f t="array" ref="M9">IFERROR(INDEX(TableReserv[Code Produit],MATCH($C9,IF(M$5&gt;=TableReserv[Date de début],IF(M$5&lt;=TableReserv[Date de fin],TableReserv[Produit]),""),0)),"")</f>
        <v>2</v>
      </c>
      <c r="N9" s="51" cm="1">
        <f t="array" ref="N9">IFERROR(INDEX(TableReserv[Code Produit],MATCH($C9,IF(N$5&gt;=TableReserv[Date de début],IF(N$5&lt;=TableReserv[Date de fin],TableReserv[Produit]),""),0)),"")</f>
        <v>2</v>
      </c>
      <c r="O9" s="51" cm="1">
        <f t="array" ref="O9">IFERROR(INDEX(TableReserv[Code Produit],MATCH($C9,IF(O$5&gt;=TableReserv[Date de début],IF(O$5&lt;=TableReserv[Date de fin],TableReserv[Produit]),""),0)),"")</f>
        <v>2</v>
      </c>
      <c r="P9" s="51" cm="1">
        <f t="array" ref="P9">IFERROR(INDEX(TableReserv[Code Produit],MATCH($C9,IF(P$5&gt;=TableReserv[Date de début],IF(P$5&lt;=TableReserv[Date de fin],TableReserv[Produit]),""),0)),"")</f>
        <v>2</v>
      </c>
      <c r="Q9" s="51" cm="1">
        <f t="array" ref="Q9">IFERROR(INDEX(TableReserv[Code Produit],MATCH($C9,IF(Q$5&gt;=TableReserv[Date de début],IF(Q$5&lt;=TableReserv[Date de fin],TableReserv[Produit]),""),0)),"")</f>
        <v>2</v>
      </c>
      <c r="R9" s="51" cm="1">
        <f t="array" ref="R9">IFERROR(INDEX(TableReserv[Code Produit],MATCH($C9,IF(R$5&gt;=TableReserv[Date de début],IF(R$5&lt;=TableReserv[Date de fin],TableReserv[Produit]),""),0)),"")</f>
        <v>2</v>
      </c>
      <c r="S9" s="51" t="str" cm="1">
        <f t="array" ref="S9">IFERROR(INDEX(TableReserv[Code Produit],MATCH($C9,IF(S$5&gt;=TableReserv[Date de début],IF(S$5&lt;=TableReserv[Date de fin],TableReserv[Produit]),""),0)),"")</f>
        <v/>
      </c>
      <c r="T9" s="51" t="str" cm="1">
        <f t="array" ref="T9">IFERROR(INDEX(TableReserv[Code Produit],MATCH($C9,IF(T$5&gt;=TableReserv[Date de début],IF(T$5&lt;=TableReserv[Date de fin],TableReserv[Produit]),""),0)),"")</f>
        <v/>
      </c>
      <c r="U9" s="51" t="str" cm="1">
        <f t="array" ref="U9">IFERROR(INDEX(TableReserv[Code Produit],MATCH($C9,IF(U$5&gt;=TableReserv[Date de début],IF(U$5&lt;=TableReserv[Date de fin],TableReserv[Produit]),""),0)),"")</f>
        <v/>
      </c>
      <c r="V9" s="51" t="str" cm="1">
        <f t="array" ref="V9">IFERROR(INDEX(TableReserv[Code Produit],MATCH($C9,IF(V$5&gt;=TableReserv[Date de début],IF(V$5&lt;=TableReserv[Date de fin],TableReserv[Produit]),""),0)),"")</f>
        <v/>
      </c>
      <c r="W9" s="51" t="str" cm="1">
        <f t="array" ref="W9">IFERROR(INDEX(TableReserv[Code Produit],MATCH($C9,IF(W$5&gt;=TableReserv[Date de début],IF(W$5&lt;=TableReserv[Date de fin],TableReserv[Produit]),""),0)),"")</f>
        <v/>
      </c>
      <c r="X9" s="51" t="str" cm="1">
        <f t="array" ref="X9">IFERROR(INDEX(TableReserv[Code Produit],MATCH($C9,IF(X$5&gt;=TableReserv[Date de début],IF(X$5&lt;=TableReserv[Date de fin],TableReserv[Produit]),""),0)),"")</f>
        <v/>
      </c>
      <c r="Y9" s="51" t="str" cm="1">
        <f t="array" ref="Y9">IFERROR(INDEX(TableReserv[Code Produit],MATCH($C9,IF(Y$5&gt;=TableReserv[Date de début],IF(Y$5&lt;=TableReserv[Date de fin],TableReserv[Produit]),""),0)),"")</f>
        <v/>
      </c>
      <c r="Z9" s="51" t="str" cm="1">
        <f t="array" ref="Z9">IFERROR(INDEX(TableReserv[Code Produit],MATCH($C9,IF(Z$5&gt;=TableReserv[Date de début],IF(Z$5&lt;=TableReserv[Date de fin],TableReserv[Produit]),""),0)),"")</f>
        <v/>
      </c>
      <c r="AA9" s="51" t="str" cm="1">
        <f t="array" ref="AA9">IFERROR(INDEX(TableReserv[Code Produit],MATCH($C9,IF(AA$5&gt;=TableReserv[Date de début],IF(AA$5&lt;=TableReserv[Date de fin],TableReserv[Produit]),""),0)),"")</f>
        <v/>
      </c>
      <c r="AB9" s="51" t="str" cm="1">
        <f t="array" ref="AB9">IFERROR(INDEX(TableReserv[Code Produit],MATCH($C9,IF(AB$5&gt;=TableReserv[Date de début],IF(AB$5&lt;=TableReserv[Date de fin],TableReserv[Produit]),""),0)),"")</f>
        <v/>
      </c>
      <c r="AC9" s="51" t="str" cm="1">
        <f t="array" ref="AC9">IFERROR(INDEX(TableReserv[Code Produit],MATCH($C9,IF(AC$5&gt;=TableReserv[Date de début],IF(AC$5&lt;=TableReserv[Date de fin],TableReserv[Produit]),""),0)),"")</f>
        <v/>
      </c>
      <c r="AD9" s="51" t="str" cm="1">
        <f t="array" ref="AD9">IFERROR(INDEX(TableReserv[Code Produit],MATCH($C9,IF(AD$5&gt;=TableReserv[Date de début],IF(AD$5&lt;=TableReserv[Date de fin],TableReserv[Produit]),""),0)),"")</f>
        <v/>
      </c>
      <c r="AE9" s="51" t="str" cm="1">
        <f t="array" ref="AE9">IFERROR(INDEX(TableReserv[Code Produit],MATCH($C9,IF(AE$5&gt;=TableReserv[Date de début],IF(AE$5&lt;=TableReserv[Date de fin],TableReserv[Produit]),""),0)),"")</f>
        <v/>
      </c>
      <c r="AF9" s="51" t="str" cm="1">
        <f t="array" ref="AF9">IFERROR(INDEX(TableReserv[Code Produit],MATCH($C9,IF(AF$5&gt;=TableReserv[Date de début],IF(AF$5&lt;=TableReserv[Date de fin],TableReserv[Produit]),""),0)),"")</f>
        <v/>
      </c>
      <c r="AG9" s="51" t="str" cm="1">
        <f t="array" ref="AG9">IFERROR(INDEX(TableReserv[Code Produit],MATCH($C9,IF(AG$5&gt;=TableReserv[Date de début],IF(AG$5&lt;=TableReserv[Date de fin],TableReserv[Produit]),""),0)),"")</f>
        <v/>
      </c>
      <c r="AH9" s="51" t="str" cm="1">
        <f t="array" ref="AH9">IFERROR(INDEX(TableReserv[Code Produit],MATCH($C9,IF(AH$5&gt;=TableReserv[Date de début],IF(AH$5&lt;=TableReserv[Date de fin],TableReserv[Produit]),""),0)),"")</f>
        <v/>
      </c>
    </row>
    <row r="10" spans="2:40" ht="19.95" customHeight="1" x14ac:dyDescent="0.3">
      <c r="C10" s="46" t="str">
        <v>Fraise</v>
      </c>
      <c r="D10" s="51" t="str" cm="1">
        <f t="array" ref="D10">IFERROR(INDEX(TableReserv[Code Produit],MATCH($C10,IF(D$5&gt;=TableReserv[Date de début],IF(D$5&lt;=TableReserv[Date de fin],TableReserv[Produit]),""),0)),"")</f>
        <v/>
      </c>
      <c r="E10" s="51" t="str" cm="1">
        <f t="array" ref="E10">IFERROR(INDEX(TableReserv[Code Produit],MATCH($C10,IF(E$5&gt;=TableReserv[Date de début],IF(E$5&lt;=TableReserv[Date de fin],TableReserv[Produit]),""),0)),"")</f>
        <v/>
      </c>
      <c r="F10" s="51" t="str" cm="1">
        <f t="array" ref="F10">IFERROR(INDEX(TableReserv[Code Produit],MATCH($C10,IF(F$5&gt;=TableReserv[Date de début],IF(F$5&lt;=TableReserv[Date de fin],TableReserv[Produit]),""),0)),"")</f>
        <v/>
      </c>
      <c r="G10" s="51" t="str" cm="1">
        <f t="array" ref="G10">IFERROR(INDEX(TableReserv[Code Produit],MATCH($C10,IF(G$5&gt;=TableReserv[Date de début],IF(G$5&lt;=TableReserv[Date de fin],TableReserv[Produit]),""),0)),"")</f>
        <v/>
      </c>
      <c r="H10" s="51" t="str" cm="1">
        <f t="array" ref="H10">IFERROR(INDEX(TableReserv[Code Produit],MATCH($C10,IF(H$5&gt;=TableReserv[Date de début],IF(H$5&lt;=TableReserv[Date de fin],TableReserv[Produit]),""),0)),"")</f>
        <v/>
      </c>
      <c r="I10" s="51" t="str" cm="1">
        <f t="array" ref="I10">IFERROR(INDEX(TableReserv[Code Produit],MATCH($C10,IF(I$5&gt;=TableReserv[Date de début],IF(I$5&lt;=TableReserv[Date de fin],TableReserv[Produit]),""),0)),"")</f>
        <v/>
      </c>
      <c r="J10" s="51" t="str" cm="1">
        <f t="array" ref="J10">IFERROR(INDEX(TableReserv[Code Produit],MATCH($C10,IF(J$5&gt;=TableReserv[Date de début],IF(J$5&lt;=TableReserv[Date de fin],TableReserv[Produit]),""),0)),"")</f>
        <v/>
      </c>
      <c r="K10" s="51" t="str" cm="1">
        <f t="array" ref="K10">IFERROR(INDEX(TableReserv[Code Produit],MATCH($C10,IF(K$5&gt;=TableReserv[Date de début],IF(K$5&lt;=TableReserv[Date de fin],TableReserv[Produit]),""),0)),"")</f>
        <v/>
      </c>
      <c r="L10" s="51" t="str" cm="1">
        <f t="array" ref="L10">IFERROR(INDEX(TableReserv[Code Produit],MATCH($C10,IF(L$5&gt;=TableReserv[Date de début],IF(L$5&lt;=TableReserv[Date de fin],TableReserv[Produit]),""),0)),"")</f>
        <v/>
      </c>
      <c r="M10" s="51" t="str" cm="1">
        <f t="array" ref="M10">IFERROR(INDEX(TableReserv[Code Produit],MATCH($C10,IF(M$5&gt;=TableReserv[Date de début],IF(M$5&lt;=TableReserv[Date de fin],TableReserv[Produit]),""),0)),"")</f>
        <v/>
      </c>
      <c r="N10" s="51" t="str" cm="1">
        <f t="array" ref="N10">IFERROR(INDEX(TableReserv[Code Produit],MATCH($C10,IF(N$5&gt;=TableReserv[Date de début],IF(N$5&lt;=TableReserv[Date de fin],TableReserv[Produit]),""),0)),"")</f>
        <v/>
      </c>
      <c r="O10" s="51" t="str" cm="1">
        <f t="array" ref="O10">IFERROR(INDEX(TableReserv[Code Produit],MATCH($C10,IF(O$5&gt;=TableReserv[Date de début],IF(O$5&lt;=TableReserv[Date de fin],TableReserv[Produit]),""),0)),"")</f>
        <v/>
      </c>
      <c r="P10" s="51" t="str" cm="1">
        <f t="array" ref="P10">IFERROR(INDEX(TableReserv[Code Produit],MATCH($C10,IF(P$5&gt;=TableReserv[Date de début],IF(P$5&lt;=TableReserv[Date de fin],TableReserv[Produit]),""),0)),"")</f>
        <v/>
      </c>
      <c r="Q10" s="51" t="str" cm="1">
        <f t="array" ref="Q10">IFERROR(INDEX(TableReserv[Code Produit],MATCH($C10,IF(Q$5&gt;=TableReserv[Date de début],IF(Q$5&lt;=TableReserv[Date de fin],TableReserv[Produit]),""),0)),"")</f>
        <v/>
      </c>
      <c r="R10" s="51" t="str" cm="1">
        <f t="array" ref="R10">IFERROR(INDEX(TableReserv[Code Produit],MATCH($C10,IF(R$5&gt;=TableReserv[Date de début],IF(R$5&lt;=TableReserv[Date de fin],TableReserv[Produit]),""),0)),"")</f>
        <v/>
      </c>
      <c r="S10" s="51" t="str" cm="1">
        <f t="array" ref="S10">IFERROR(INDEX(TableReserv[Code Produit],MATCH($C10,IF(S$5&gt;=TableReserv[Date de début],IF(S$5&lt;=TableReserv[Date de fin],TableReserv[Produit]),""),0)),"")</f>
        <v/>
      </c>
      <c r="T10" s="51" t="str" cm="1">
        <f t="array" ref="T10">IFERROR(INDEX(TableReserv[Code Produit],MATCH($C10,IF(T$5&gt;=TableReserv[Date de début],IF(T$5&lt;=TableReserv[Date de fin],TableReserv[Produit]),""),0)),"")</f>
        <v/>
      </c>
      <c r="U10" s="51" t="str" cm="1">
        <f t="array" ref="U10">IFERROR(INDEX(TableReserv[Code Produit],MATCH($C10,IF(U$5&gt;=TableReserv[Date de début],IF(U$5&lt;=TableReserv[Date de fin],TableReserv[Produit]),""),0)),"")</f>
        <v/>
      </c>
      <c r="V10" s="51" t="str" cm="1">
        <f t="array" ref="V10">IFERROR(INDEX(TableReserv[Code Produit],MATCH($C10,IF(V$5&gt;=TableReserv[Date de début],IF(V$5&lt;=TableReserv[Date de fin],TableReserv[Produit]),""),0)),"")</f>
        <v/>
      </c>
      <c r="W10" s="51" t="str" cm="1">
        <f t="array" ref="W10">IFERROR(INDEX(TableReserv[Code Produit],MATCH($C10,IF(W$5&gt;=TableReserv[Date de début],IF(W$5&lt;=TableReserv[Date de fin],TableReserv[Produit]),""),0)),"")</f>
        <v/>
      </c>
      <c r="X10" s="51" t="str" cm="1">
        <f t="array" ref="X10">IFERROR(INDEX(TableReserv[Code Produit],MATCH($C10,IF(X$5&gt;=TableReserv[Date de début],IF(X$5&lt;=TableReserv[Date de fin],TableReserv[Produit]),""),0)),"")</f>
        <v/>
      </c>
      <c r="Y10" s="51" t="str" cm="1">
        <f t="array" ref="Y10">IFERROR(INDEX(TableReserv[Code Produit],MATCH($C10,IF(Y$5&gt;=TableReserv[Date de début],IF(Y$5&lt;=TableReserv[Date de fin],TableReserv[Produit]),""),0)),"")</f>
        <v/>
      </c>
      <c r="Z10" s="51" t="str" cm="1">
        <f t="array" ref="Z10">IFERROR(INDEX(TableReserv[Code Produit],MATCH($C10,IF(Z$5&gt;=TableReserv[Date de début],IF(Z$5&lt;=TableReserv[Date de fin],TableReserv[Produit]),""),0)),"")</f>
        <v/>
      </c>
      <c r="AA10" s="51" t="str" cm="1">
        <f t="array" ref="AA10">IFERROR(INDEX(TableReserv[Code Produit],MATCH($C10,IF(AA$5&gt;=TableReserv[Date de début],IF(AA$5&lt;=TableReserv[Date de fin],TableReserv[Produit]),""),0)),"")</f>
        <v/>
      </c>
      <c r="AB10" s="51" t="str" cm="1">
        <f t="array" ref="AB10">IFERROR(INDEX(TableReserv[Code Produit],MATCH($C10,IF(AB$5&gt;=TableReserv[Date de début],IF(AB$5&lt;=TableReserv[Date de fin],TableReserv[Produit]),""),0)),"")</f>
        <v/>
      </c>
      <c r="AC10" s="51" t="str" cm="1">
        <f t="array" ref="AC10">IFERROR(INDEX(TableReserv[Code Produit],MATCH($C10,IF(AC$5&gt;=TableReserv[Date de début],IF(AC$5&lt;=TableReserv[Date de fin],TableReserv[Produit]),""),0)),"")</f>
        <v/>
      </c>
      <c r="AD10" s="51" t="str" cm="1">
        <f t="array" ref="AD10">IFERROR(INDEX(TableReserv[Code Produit],MATCH($C10,IF(AD$5&gt;=TableReserv[Date de début],IF(AD$5&lt;=TableReserv[Date de fin],TableReserv[Produit]),""),0)),"")</f>
        <v/>
      </c>
      <c r="AE10" s="51" t="str" cm="1">
        <f t="array" ref="AE10">IFERROR(INDEX(TableReserv[Code Produit],MATCH($C10,IF(AE$5&gt;=TableReserv[Date de début],IF(AE$5&lt;=TableReserv[Date de fin],TableReserv[Produit]),""),0)),"")</f>
        <v/>
      </c>
      <c r="AF10" s="51" t="str" cm="1">
        <f t="array" ref="AF10">IFERROR(INDEX(TableReserv[Code Produit],MATCH($C10,IF(AF$5&gt;=TableReserv[Date de début],IF(AF$5&lt;=TableReserv[Date de fin],TableReserv[Produit]),""),0)),"")</f>
        <v/>
      </c>
      <c r="AG10" s="51" t="str" cm="1">
        <f t="array" ref="AG10">IFERROR(INDEX(TableReserv[Code Produit],MATCH($C10,IF(AG$5&gt;=TableReserv[Date de début],IF(AG$5&lt;=TableReserv[Date de fin],TableReserv[Produit]),""),0)),"")</f>
        <v/>
      </c>
      <c r="AH10" s="51" t="str" cm="1">
        <f t="array" ref="AH10">IFERROR(INDEX(TableReserv[Code Produit],MATCH($C10,IF(AH$5&gt;=TableReserv[Date de début],IF(AH$5&lt;=TableReserv[Date de fin],TableReserv[Produit]),""),0)),"")</f>
        <v/>
      </c>
    </row>
    <row r="11" spans="2:40" ht="19.95" customHeight="1" x14ac:dyDescent="0.3">
      <c r="C11" s="46" t="str">
        <v>gggg</v>
      </c>
      <c r="D11" s="51" t="str" cm="1">
        <f t="array" ref="D11">IFERROR(INDEX(TableReserv[Code Produit],MATCH($C11,IF(D$5&gt;=TableReserv[Date de début],IF(D$5&lt;=TableReserv[Date de fin],TableReserv[Produit]),""),0)),"")</f>
        <v/>
      </c>
      <c r="E11" s="51" t="str" cm="1">
        <f t="array" ref="E11">IFERROR(INDEX(TableReserv[Code Produit],MATCH($C11,IF(E$5&gt;=TableReserv[Date de début],IF(E$5&lt;=TableReserv[Date de fin],TableReserv[Produit]),""),0)),"")</f>
        <v/>
      </c>
      <c r="F11" s="51" t="str" cm="1">
        <f t="array" ref="F11">IFERROR(INDEX(TableReserv[Code Produit],MATCH($C11,IF(F$5&gt;=TableReserv[Date de début],IF(F$5&lt;=TableReserv[Date de fin],TableReserv[Produit]),""),0)),"")</f>
        <v/>
      </c>
      <c r="G11" s="51" t="str" cm="1">
        <f t="array" ref="G11">IFERROR(INDEX(TableReserv[Code Produit],MATCH($C11,IF(G$5&gt;=TableReserv[Date de début],IF(G$5&lt;=TableReserv[Date de fin],TableReserv[Produit]),""),0)),"")</f>
        <v/>
      </c>
      <c r="H11" s="51" t="str" cm="1">
        <f t="array" ref="H11">IFERROR(INDEX(TableReserv[Code Produit],MATCH($C11,IF(H$5&gt;=TableReserv[Date de début],IF(H$5&lt;=TableReserv[Date de fin],TableReserv[Produit]),""),0)),"")</f>
        <v/>
      </c>
      <c r="I11" s="51" t="str" cm="1">
        <f t="array" ref="I11">IFERROR(INDEX(TableReserv[Code Produit],MATCH($C11,IF(I$5&gt;=TableReserv[Date de début],IF(I$5&lt;=TableReserv[Date de fin],TableReserv[Produit]),""),0)),"")</f>
        <v/>
      </c>
      <c r="J11" s="51" t="str" cm="1">
        <f t="array" ref="J11">IFERROR(INDEX(TableReserv[Code Produit],MATCH($C11,IF(J$5&gt;=TableReserv[Date de début],IF(J$5&lt;=TableReserv[Date de fin],TableReserv[Produit]),""),0)),"")</f>
        <v/>
      </c>
      <c r="K11" s="51" t="str" cm="1">
        <f t="array" ref="K11">IFERROR(INDEX(TableReserv[Code Produit],MATCH($C11,IF(K$5&gt;=TableReserv[Date de début],IF(K$5&lt;=TableReserv[Date de fin],TableReserv[Produit]),""),0)),"")</f>
        <v/>
      </c>
      <c r="L11" s="51" t="str" cm="1">
        <f t="array" ref="L11">IFERROR(INDEX(TableReserv[Code Produit],MATCH($C11,IF(L$5&gt;=TableReserv[Date de début],IF(L$5&lt;=TableReserv[Date de fin],TableReserv[Produit]),""),0)),"")</f>
        <v/>
      </c>
      <c r="M11" s="51" t="str" cm="1">
        <f t="array" ref="M11">IFERROR(INDEX(TableReserv[Code Produit],MATCH($C11,IF(M$5&gt;=TableReserv[Date de début],IF(M$5&lt;=TableReserv[Date de fin],TableReserv[Produit]),""),0)),"")</f>
        <v/>
      </c>
      <c r="N11" s="51" t="str" cm="1">
        <f t="array" ref="N11">IFERROR(INDEX(TableReserv[Code Produit],MATCH($C11,IF(N$5&gt;=TableReserv[Date de début],IF(N$5&lt;=TableReserv[Date de fin],TableReserv[Produit]),""),0)),"")</f>
        <v/>
      </c>
      <c r="O11" s="51" t="str" cm="1">
        <f t="array" ref="O11">IFERROR(INDEX(TableReserv[Code Produit],MATCH($C11,IF(O$5&gt;=TableReserv[Date de début],IF(O$5&lt;=TableReserv[Date de fin],TableReserv[Produit]),""),0)),"")</f>
        <v/>
      </c>
      <c r="P11" s="51" t="str" cm="1">
        <f t="array" ref="P11">IFERROR(INDEX(TableReserv[Code Produit],MATCH($C11,IF(P$5&gt;=TableReserv[Date de début],IF(P$5&lt;=TableReserv[Date de fin],TableReserv[Produit]),""),0)),"")</f>
        <v/>
      </c>
      <c r="Q11" s="51" t="str" cm="1">
        <f t="array" ref="Q11">IFERROR(INDEX(TableReserv[Code Produit],MATCH($C11,IF(Q$5&gt;=TableReserv[Date de début],IF(Q$5&lt;=TableReserv[Date de fin],TableReserv[Produit]),""),0)),"")</f>
        <v/>
      </c>
      <c r="R11" s="51" t="str" cm="1">
        <f t="array" ref="R11">IFERROR(INDEX(TableReserv[Code Produit],MATCH($C11,IF(R$5&gt;=TableReserv[Date de début],IF(R$5&lt;=TableReserv[Date de fin],TableReserv[Produit]),""),0)),"")</f>
        <v/>
      </c>
      <c r="S11" s="51" t="str" cm="1">
        <f t="array" ref="S11">IFERROR(INDEX(TableReserv[Code Produit],MATCH($C11,IF(S$5&gt;=TableReserv[Date de début],IF(S$5&lt;=TableReserv[Date de fin],TableReserv[Produit]),""),0)),"")</f>
        <v/>
      </c>
      <c r="T11" s="51" t="str" cm="1">
        <f t="array" ref="T11">IFERROR(INDEX(TableReserv[Code Produit],MATCH($C11,IF(T$5&gt;=TableReserv[Date de début],IF(T$5&lt;=TableReserv[Date de fin],TableReserv[Produit]),""),0)),"")</f>
        <v/>
      </c>
      <c r="U11" s="51" t="str" cm="1">
        <f t="array" ref="U11">IFERROR(INDEX(TableReserv[Code Produit],MATCH($C11,IF(U$5&gt;=TableReserv[Date de début],IF(U$5&lt;=TableReserv[Date de fin],TableReserv[Produit]),""),0)),"")</f>
        <v/>
      </c>
      <c r="V11" s="51" t="str" cm="1">
        <f t="array" ref="V11">IFERROR(INDEX(TableReserv[Code Produit],MATCH($C11,IF(V$5&gt;=TableReserv[Date de début],IF(V$5&lt;=TableReserv[Date de fin],TableReserv[Produit]),""),0)),"")</f>
        <v/>
      </c>
      <c r="W11" s="51" t="str" cm="1">
        <f t="array" ref="W11">IFERROR(INDEX(TableReserv[Code Produit],MATCH($C11,IF(W$5&gt;=TableReserv[Date de début],IF(W$5&lt;=TableReserv[Date de fin],TableReserv[Produit]),""),0)),"")</f>
        <v/>
      </c>
      <c r="X11" s="51" t="str" cm="1">
        <f t="array" ref="X11">IFERROR(INDEX(TableReserv[Code Produit],MATCH($C11,IF(X$5&gt;=TableReserv[Date de début],IF(X$5&lt;=TableReserv[Date de fin],TableReserv[Produit]),""),0)),"")</f>
        <v/>
      </c>
      <c r="Y11" s="51" t="str" cm="1">
        <f t="array" ref="Y11">IFERROR(INDEX(TableReserv[Code Produit],MATCH($C11,IF(Y$5&gt;=TableReserv[Date de début],IF(Y$5&lt;=TableReserv[Date de fin],TableReserv[Produit]),""),0)),"")</f>
        <v/>
      </c>
      <c r="Z11" s="51" t="str" cm="1">
        <f t="array" ref="Z11">IFERROR(INDEX(TableReserv[Code Produit],MATCH($C11,IF(Z$5&gt;=TableReserv[Date de début],IF(Z$5&lt;=TableReserv[Date de fin],TableReserv[Produit]),""),0)),"")</f>
        <v/>
      </c>
      <c r="AA11" s="51" t="str" cm="1">
        <f t="array" ref="AA11">IFERROR(INDEX(TableReserv[Code Produit],MATCH($C11,IF(AA$5&gt;=TableReserv[Date de début],IF(AA$5&lt;=TableReserv[Date de fin],TableReserv[Produit]),""),0)),"")</f>
        <v/>
      </c>
      <c r="AB11" s="51" t="str" cm="1">
        <f t="array" ref="AB11">IFERROR(INDEX(TableReserv[Code Produit],MATCH($C11,IF(AB$5&gt;=TableReserv[Date de début],IF(AB$5&lt;=TableReserv[Date de fin],TableReserv[Produit]),""),0)),"")</f>
        <v/>
      </c>
      <c r="AC11" s="51" t="str" cm="1">
        <f t="array" ref="AC11">IFERROR(INDEX(TableReserv[Code Produit],MATCH($C11,IF(AC$5&gt;=TableReserv[Date de début],IF(AC$5&lt;=TableReserv[Date de fin],TableReserv[Produit]),""),0)),"")</f>
        <v/>
      </c>
      <c r="AD11" s="51" t="str" cm="1">
        <f t="array" ref="AD11">IFERROR(INDEX(TableReserv[Code Produit],MATCH($C11,IF(AD$5&gt;=TableReserv[Date de début],IF(AD$5&lt;=TableReserv[Date de fin],TableReserv[Produit]),""),0)),"")</f>
        <v/>
      </c>
      <c r="AE11" s="51" t="str" cm="1">
        <f t="array" ref="AE11">IFERROR(INDEX(TableReserv[Code Produit],MATCH($C11,IF(AE$5&gt;=TableReserv[Date de début],IF(AE$5&lt;=TableReserv[Date de fin],TableReserv[Produit]),""),0)),"")</f>
        <v/>
      </c>
      <c r="AF11" s="51" t="str" cm="1">
        <f t="array" ref="AF11">IFERROR(INDEX(TableReserv[Code Produit],MATCH($C11,IF(AF$5&gt;=TableReserv[Date de début],IF(AF$5&lt;=TableReserv[Date de fin],TableReserv[Produit]),""),0)),"")</f>
        <v/>
      </c>
      <c r="AG11" s="51" t="str" cm="1">
        <f t="array" ref="AG11">IFERROR(INDEX(TableReserv[Code Produit],MATCH($C11,IF(AG$5&gt;=TableReserv[Date de début],IF(AG$5&lt;=TableReserv[Date de fin],TableReserv[Produit]),""),0)),"")</f>
        <v/>
      </c>
      <c r="AH11" s="51" t="str" cm="1">
        <f t="array" ref="AH11">IFERROR(INDEX(TableReserv[Code Produit],MATCH($C11,IF(AH$5&gt;=TableReserv[Date de début],IF(AH$5&lt;=TableReserv[Date de fin],TableReserv[Produit]),""),0)),"")</f>
        <v/>
      </c>
    </row>
    <row r="12" spans="2:40" ht="19.95" customHeight="1" x14ac:dyDescent="0.3">
      <c r="C12" s="46" t="str">
        <v>hhhhh</v>
      </c>
      <c r="D12" s="51" t="str" cm="1">
        <f t="array" ref="D12">IFERROR(INDEX(TableReserv[Code Produit],MATCH($C12,IF(D$5&gt;=TableReserv[Date de début],IF(D$5&lt;=TableReserv[Date de fin],TableReserv[Produit]),""),0)),"")</f>
        <v/>
      </c>
      <c r="E12" s="51" t="str" cm="1">
        <f t="array" ref="E12">IFERROR(INDEX(TableReserv[Code Produit],MATCH($C12,IF(E$5&gt;=TableReserv[Date de début],IF(E$5&lt;=TableReserv[Date de fin],TableReserv[Produit]),""),0)),"")</f>
        <v/>
      </c>
      <c r="F12" s="51" t="str" cm="1">
        <f t="array" ref="F12">IFERROR(INDEX(TableReserv[Code Produit],MATCH($C12,IF(F$5&gt;=TableReserv[Date de début],IF(F$5&lt;=TableReserv[Date de fin],TableReserv[Produit]),""),0)),"")</f>
        <v/>
      </c>
      <c r="G12" s="51" t="str" cm="1">
        <f t="array" ref="G12">IFERROR(INDEX(TableReserv[Code Produit],MATCH($C12,IF(G$5&gt;=TableReserv[Date de début],IF(G$5&lt;=TableReserv[Date de fin],TableReserv[Produit]),""),0)),"")</f>
        <v/>
      </c>
      <c r="H12" s="51" t="str" cm="1">
        <f t="array" ref="H12">IFERROR(INDEX(TableReserv[Code Produit],MATCH($C12,IF(H$5&gt;=TableReserv[Date de début],IF(H$5&lt;=TableReserv[Date de fin],TableReserv[Produit]),""),0)),"")</f>
        <v/>
      </c>
      <c r="I12" s="51" t="str" cm="1">
        <f t="array" ref="I12">IFERROR(INDEX(TableReserv[Code Produit],MATCH($C12,IF(I$5&gt;=TableReserv[Date de début],IF(I$5&lt;=TableReserv[Date de fin],TableReserv[Produit]),""),0)),"")</f>
        <v/>
      </c>
      <c r="J12" s="51" t="str" cm="1">
        <f t="array" ref="J12">IFERROR(INDEX(TableReserv[Code Produit],MATCH($C12,IF(J$5&gt;=TableReserv[Date de début],IF(J$5&lt;=TableReserv[Date de fin],TableReserv[Produit]),""),0)),"")</f>
        <v/>
      </c>
      <c r="K12" s="51" t="str" cm="1">
        <f t="array" ref="K12">IFERROR(INDEX(TableReserv[Code Produit],MATCH($C12,IF(K$5&gt;=TableReserv[Date de début],IF(K$5&lt;=TableReserv[Date de fin],TableReserv[Produit]),""),0)),"")</f>
        <v/>
      </c>
      <c r="L12" s="51" t="str" cm="1">
        <f t="array" ref="L12">IFERROR(INDEX(TableReserv[Code Produit],MATCH($C12,IF(L$5&gt;=TableReserv[Date de début],IF(L$5&lt;=TableReserv[Date de fin],TableReserv[Produit]),""),0)),"")</f>
        <v/>
      </c>
      <c r="M12" s="51" t="str" cm="1">
        <f t="array" ref="M12">IFERROR(INDEX(TableReserv[Code Produit],MATCH($C12,IF(M$5&gt;=TableReserv[Date de début],IF(M$5&lt;=TableReserv[Date de fin],TableReserv[Produit]),""),0)),"")</f>
        <v/>
      </c>
      <c r="N12" s="51" t="str" cm="1">
        <f t="array" ref="N12">IFERROR(INDEX(TableReserv[Code Produit],MATCH($C12,IF(N$5&gt;=TableReserv[Date de début],IF(N$5&lt;=TableReserv[Date de fin],TableReserv[Produit]),""),0)),"")</f>
        <v/>
      </c>
      <c r="O12" s="51" t="str" cm="1">
        <f t="array" ref="O12">IFERROR(INDEX(TableReserv[Code Produit],MATCH($C12,IF(O$5&gt;=TableReserv[Date de début],IF(O$5&lt;=TableReserv[Date de fin],TableReserv[Produit]),""),0)),"")</f>
        <v/>
      </c>
      <c r="P12" s="51" t="str" cm="1">
        <f t="array" ref="P12">IFERROR(INDEX(TableReserv[Code Produit],MATCH($C12,IF(P$5&gt;=TableReserv[Date de début],IF(P$5&lt;=TableReserv[Date de fin],TableReserv[Produit]),""),0)),"")</f>
        <v/>
      </c>
      <c r="Q12" s="51" t="str" cm="1">
        <f t="array" ref="Q12">IFERROR(INDEX(TableReserv[Code Produit],MATCH($C12,IF(Q$5&gt;=TableReserv[Date de début],IF(Q$5&lt;=TableReserv[Date de fin],TableReserv[Produit]),""),0)),"")</f>
        <v/>
      </c>
      <c r="R12" s="51" t="str" cm="1">
        <f t="array" ref="R12">IFERROR(INDEX(TableReserv[Code Produit],MATCH($C12,IF(R$5&gt;=TableReserv[Date de début],IF(R$5&lt;=TableReserv[Date de fin],TableReserv[Produit]),""),0)),"")</f>
        <v/>
      </c>
      <c r="S12" s="51" t="str" cm="1">
        <f t="array" ref="S12">IFERROR(INDEX(TableReserv[Code Produit],MATCH($C12,IF(S$5&gt;=TableReserv[Date de début],IF(S$5&lt;=TableReserv[Date de fin],TableReserv[Produit]),""),0)),"")</f>
        <v/>
      </c>
      <c r="T12" s="51" t="str" cm="1">
        <f t="array" ref="T12">IFERROR(INDEX(TableReserv[Code Produit],MATCH($C12,IF(T$5&gt;=TableReserv[Date de début],IF(T$5&lt;=TableReserv[Date de fin],TableReserv[Produit]),""),0)),"")</f>
        <v/>
      </c>
      <c r="U12" s="51" t="str" cm="1">
        <f t="array" ref="U12">IFERROR(INDEX(TableReserv[Code Produit],MATCH($C12,IF(U$5&gt;=TableReserv[Date de début],IF(U$5&lt;=TableReserv[Date de fin],TableReserv[Produit]),""),0)),"")</f>
        <v/>
      </c>
      <c r="V12" s="51" t="str" cm="1">
        <f t="array" ref="V12">IFERROR(INDEX(TableReserv[Code Produit],MATCH($C12,IF(V$5&gt;=TableReserv[Date de début],IF(V$5&lt;=TableReserv[Date de fin],TableReserv[Produit]),""),0)),"")</f>
        <v/>
      </c>
      <c r="W12" s="51" t="str" cm="1">
        <f t="array" ref="W12">IFERROR(INDEX(TableReserv[Code Produit],MATCH($C12,IF(W$5&gt;=TableReserv[Date de début],IF(W$5&lt;=TableReserv[Date de fin],TableReserv[Produit]),""),0)),"")</f>
        <v/>
      </c>
      <c r="X12" s="51" t="str" cm="1">
        <f t="array" ref="X12">IFERROR(INDEX(TableReserv[Code Produit],MATCH($C12,IF(X$5&gt;=TableReserv[Date de début],IF(X$5&lt;=TableReserv[Date de fin],TableReserv[Produit]),""),0)),"")</f>
        <v/>
      </c>
      <c r="Y12" s="51" t="str" cm="1">
        <f t="array" ref="Y12">IFERROR(INDEX(TableReserv[Code Produit],MATCH($C12,IF(Y$5&gt;=TableReserv[Date de début],IF(Y$5&lt;=TableReserv[Date de fin],TableReserv[Produit]),""),0)),"")</f>
        <v/>
      </c>
      <c r="Z12" s="51" t="str" cm="1">
        <f t="array" ref="Z12">IFERROR(INDEX(TableReserv[Code Produit],MATCH($C12,IF(Z$5&gt;=TableReserv[Date de début],IF(Z$5&lt;=TableReserv[Date de fin],TableReserv[Produit]),""),0)),"")</f>
        <v/>
      </c>
      <c r="AA12" s="51" t="str" cm="1">
        <f t="array" ref="AA12">IFERROR(INDEX(TableReserv[Code Produit],MATCH($C12,IF(AA$5&gt;=TableReserv[Date de début],IF(AA$5&lt;=TableReserv[Date de fin],TableReserv[Produit]),""),0)),"")</f>
        <v/>
      </c>
      <c r="AB12" s="51" t="str" cm="1">
        <f t="array" ref="AB12">IFERROR(INDEX(TableReserv[Code Produit],MATCH($C12,IF(AB$5&gt;=TableReserv[Date de début],IF(AB$5&lt;=TableReserv[Date de fin],TableReserv[Produit]),""),0)),"")</f>
        <v/>
      </c>
      <c r="AC12" s="51" t="str" cm="1">
        <f t="array" ref="AC12">IFERROR(INDEX(TableReserv[Code Produit],MATCH($C12,IF(AC$5&gt;=TableReserv[Date de début],IF(AC$5&lt;=TableReserv[Date de fin],TableReserv[Produit]),""),0)),"")</f>
        <v/>
      </c>
      <c r="AD12" s="51" t="str" cm="1">
        <f t="array" ref="AD12">IFERROR(INDEX(TableReserv[Code Produit],MATCH($C12,IF(AD$5&gt;=TableReserv[Date de début],IF(AD$5&lt;=TableReserv[Date de fin],TableReserv[Produit]),""),0)),"")</f>
        <v/>
      </c>
      <c r="AE12" s="51" t="str" cm="1">
        <f t="array" ref="AE12">IFERROR(INDEX(TableReserv[Code Produit],MATCH($C12,IF(AE$5&gt;=TableReserv[Date de début],IF(AE$5&lt;=TableReserv[Date de fin],TableReserv[Produit]),""),0)),"")</f>
        <v/>
      </c>
      <c r="AF12" s="51" t="str" cm="1">
        <f t="array" ref="AF12">IFERROR(INDEX(TableReserv[Code Produit],MATCH($C12,IF(AF$5&gt;=TableReserv[Date de début],IF(AF$5&lt;=TableReserv[Date de fin],TableReserv[Produit]),""),0)),"")</f>
        <v/>
      </c>
      <c r="AG12" s="51" t="str" cm="1">
        <f t="array" ref="AG12">IFERROR(INDEX(TableReserv[Code Produit],MATCH($C12,IF(AG$5&gt;=TableReserv[Date de début],IF(AG$5&lt;=TableReserv[Date de fin],TableReserv[Produit]),""),0)),"")</f>
        <v/>
      </c>
      <c r="AH12" s="51" t="str" cm="1">
        <f t="array" ref="AH12">IFERROR(INDEX(TableReserv[Code Produit],MATCH($C12,IF(AH$5&gt;=TableReserv[Date de début],IF(AH$5&lt;=TableReserv[Date de fin],TableReserv[Produit]),""),0)),"")</f>
        <v/>
      </c>
    </row>
    <row r="13" spans="2:40" ht="19.95" customHeight="1" x14ac:dyDescent="0.3">
      <c r="C13" s="46" t="str">
        <v>Raquettes</v>
      </c>
      <c r="D13" s="51" t="str" cm="1">
        <f t="array" ref="D13">IFERROR(INDEX(TableReserv[Code Produit],MATCH($C13,IF(D$5&gt;=TableReserv[Date de début],IF(D$5&lt;=TableReserv[Date de fin],TableReserv[Produit]),""),0)),"")</f>
        <v/>
      </c>
      <c r="E13" s="51" t="str" cm="1">
        <f t="array" ref="E13">IFERROR(INDEX(TableReserv[Code Produit],MATCH($C13,IF(E$5&gt;=TableReserv[Date de début],IF(E$5&lt;=TableReserv[Date de fin],TableReserv[Produit]),""),0)),"")</f>
        <v/>
      </c>
      <c r="F13" s="51" t="str" cm="1">
        <f t="array" ref="F13">IFERROR(INDEX(TableReserv[Code Produit],MATCH($C13,IF(F$5&gt;=TableReserv[Date de début],IF(F$5&lt;=TableReserv[Date de fin],TableReserv[Produit]),""),0)),"")</f>
        <v/>
      </c>
      <c r="G13" s="51" t="str" cm="1">
        <f t="array" ref="G13">IFERROR(INDEX(TableReserv[Code Produit],MATCH($C13,IF(G$5&gt;=TableReserv[Date de début],IF(G$5&lt;=TableReserv[Date de fin],TableReserv[Produit]),""),0)),"")</f>
        <v/>
      </c>
      <c r="H13" s="51" t="str" cm="1">
        <f t="array" ref="H13">IFERROR(INDEX(TableReserv[Code Produit],MATCH($C13,IF(H$5&gt;=TableReserv[Date de début],IF(H$5&lt;=TableReserv[Date de fin],TableReserv[Produit]),""),0)),"")</f>
        <v/>
      </c>
      <c r="I13" s="51" t="str" cm="1">
        <f t="array" ref="I13">IFERROR(INDEX(TableReserv[Code Produit],MATCH($C13,IF(I$5&gt;=TableReserv[Date de début],IF(I$5&lt;=TableReserv[Date de fin],TableReserv[Produit]),""),0)),"")</f>
        <v/>
      </c>
      <c r="J13" s="51" t="str" cm="1">
        <f t="array" ref="J13">IFERROR(INDEX(TableReserv[Code Produit],MATCH($C13,IF(J$5&gt;=TableReserv[Date de début],IF(J$5&lt;=TableReserv[Date de fin],TableReserv[Produit]),""),0)),"")</f>
        <v/>
      </c>
      <c r="K13" s="51" t="str" cm="1">
        <f t="array" ref="K13">IFERROR(INDEX(TableReserv[Code Produit],MATCH($C13,IF(K$5&gt;=TableReserv[Date de début],IF(K$5&lt;=TableReserv[Date de fin],TableReserv[Produit]),""),0)),"")</f>
        <v/>
      </c>
      <c r="L13" s="51" t="str" cm="1">
        <f t="array" ref="L13">IFERROR(INDEX(TableReserv[Code Produit],MATCH($C13,IF(L$5&gt;=TableReserv[Date de début],IF(L$5&lt;=TableReserv[Date de fin],TableReserv[Produit]),""),0)),"")</f>
        <v/>
      </c>
      <c r="M13" s="51" t="str" cm="1">
        <f t="array" ref="M13">IFERROR(INDEX(TableReserv[Code Produit],MATCH($C13,IF(M$5&gt;=TableReserv[Date de début],IF(M$5&lt;=TableReserv[Date de fin],TableReserv[Produit]),""),0)),"")</f>
        <v/>
      </c>
      <c r="N13" s="51" t="str" cm="1">
        <f t="array" ref="N13">IFERROR(INDEX(TableReserv[Code Produit],MATCH($C13,IF(N$5&gt;=TableReserv[Date de début],IF(N$5&lt;=TableReserv[Date de fin],TableReserv[Produit]),""),0)),"")</f>
        <v/>
      </c>
      <c r="O13" s="51" t="str" cm="1">
        <f t="array" ref="O13">IFERROR(INDEX(TableReserv[Code Produit],MATCH($C13,IF(O$5&gt;=TableReserv[Date de début],IF(O$5&lt;=TableReserv[Date de fin],TableReserv[Produit]),""),0)),"")</f>
        <v/>
      </c>
      <c r="P13" s="51" t="str" cm="1">
        <f t="array" ref="P13">IFERROR(INDEX(TableReserv[Code Produit],MATCH($C13,IF(P$5&gt;=TableReserv[Date de début],IF(P$5&lt;=TableReserv[Date de fin],TableReserv[Produit]),""),0)),"")</f>
        <v/>
      </c>
      <c r="Q13" s="51" t="str" cm="1">
        <f t="array" ref="Q13">IFERROR(INDEX(TableReserv[Code Produit],MATCH($C13,IF(Q$5&gt;=TableReserv[Date de début],IF(Q$5&lt;=TableReserv[Date de fin],TableReserv[Produit]),""),0)),"")</f>
        <v/>
      </c>
      <c r="R13" s="51" t="str" cm="1">
        <f t="array" ref="R13">IFERROR(INDEX(TableReserv[Code Produit],MATCH($C13,IF(R$5&gt;=TableReserv[Date de début],IF(R$5&lt;=TableReserv[Date de fin],TableReserv[Produit]),""),0)),"")</f>
        <v/>
      </c>
      <c r="S13" s="51" t="str" cm="1">
        <f t="array" ref="S13">IFERROR(INDEX(TableReserv[Code Produit],MATCH($C13,IF(S$5&gt;=TableReserv[Date de début],IF(S$5&lt;=TableReserv[Date de fin],TableReserv[Produit]),""),0)),"")</f>
        <v/>
      </c>
      <c r="T13" s="51" t="str" cm="1">
        <f t="array" ref="T13">IFERROR(INDEX(TableReserv[Code Produit],MATCH($C13,IF(T$5&gt;=TableReserv[Date de début],IF(T$5&lt;=TableReserv[Date de fin],TableReserv[Produit]),""),0)),"")</f>
        <v/>
      </c>
      <c r="U13" s="51" t="str" cm="1">
        <f t="array" ref="U13">IFERROR(INDEX(TableReserv[Code Produit],MATCH($C13,IF(U$5&gt;=TableReserv[Date de début],IF(U$5&lt;=TableReserv[Date de fin],TableReserv[Produit]),""),0)),"")</f>
        <v/>
      </c>
      <c r="V13" s="51" t="str" cm="1">
        <f t="array" ref="V13">IFERROR(INDEX(TableReserv[Code Produit],MATCH($C13,IF(V$5&gt;=TableReserv[Date de début],IF(V$5&lt;=TableReserv[Date de fin],TableReserv[Produit]),""),0)),"")</f>
        <v/>
      </c>
      <c r="W13" s="51" t="str" cm="1">
        <f t="array" ref="W13">IFERROR(INDEX(TableReserv[Code Produit],MATCH($C13,IF(W$5&gt;=TableReserv[Date de début],IF(W$5&lt;=TableReserv[Date de fin],TableReserv[Produit]),""),0)),"")</f>
        <v/>
      </c>
      <c r="X13" s="51" t="str" cm="1">
        <f t="array" ref="X13">IFERROR(INDEX(TableReserv[Code Produit],MATCH($C13,IF(X$5&gt;=TableReserv[Date de début],IF(X$5&lt;=TableReserv[Date de fin],TableReserv[Produit]),""),0)),"")</f>
        <v/>
      </c>
      <c r="Y13" s="51" t="str" cm="1">
        <f t="array" ref="Y13">IFERROR(INDEX(TableReserv[Code Produit],MATCH($C13,IF(Y$5&gt;=TableReserv[Date de début],IF(Y$5&lt;=TableReserv[Date de fin],TableReserv[Produit]),""),0)),"")</f>
        <v/>
      </c>
      <c r="Z13" s="51" t="str" cm="1">
        <f t="array" ref="Z13">IFERROR(INDEX(TableReserv[Code Produit],MATCH($C13,IF(Z$5&gt;=TableReserv[Date de début],IF(Z$5&lt;=TableReserv[Date de fin],TableReserv[Produit]),""),0)),"")</f>
        <v/>
      </c>
      <c r="AA13" s="51" t="str" cm="1">
        <f t="array" ref="AA13">IFERROR(INDEX(TableReserv[Code Produit],MATCH($C13,IF(AA$5&gt;=TableReserv[Date de début],IF(AA$5&lt;=TableReserv[Date de fin],TableReserv[Produit]),""),0)),"")</f>
        <v/>
      </c>
      <c r="AB13" s="51" t="str" cm="1">
        <f t="array" ref="AB13">IFERROR(INDEX(TableReserv[Code Produit],MATCH($C13,IF(AB$5&gt;=TableReserv[Date de début],IF(AB$5&lt;=TableReserv[Date de fin],TableReserv[Produit]),""),0)),"")</f>
        <v/>
      </c>
      <c r="AC13" s="51" t="str" cm="1">
        <f t="array" ref="AC13">IFERROR(INDEX(TableReserv[Code Produit],MATCH($C13,IF(AC$5&gt;=TableReserv[Date de début],IF(AC$5&lt;=TableReserv[Date de fin],TableReserv[Produit]),""),0)),"")</f>
        <v/>
      </c>
      <c r="AD13" s="51" t="str" cm="1">
        <f t="array" ref="AD13">IFERROR(INDEX(TableReserv[Code Produit],MATCH($C13,IF(AD$5&gt;=TableReserv[Date de début],IF(AD$5&lt;=TableReserv[Date de fin],TableReserv[Produit]),""),0)),"")</f>
        <v/>
      </c>
      <c r="AE13" s="51" t="str" cm="1">
        <f t="array" ref="AE13">IFERROR(INDEX(TableReserv[Code Produit],MATCH($C13,IF(AE$5&gt;=TableReserv[Date de début],IF(AE$5&lt;=TableReserv[Date de fin],TableReserv[Produit]),""),0)),"")</f>
        <v/>
      </c>
      <c r="AF13" s="51" t="str" cm="1">
        <f t="array" ref="AF13">IFERROR(INDEX(TableReserv[Code Produit],MATCH($C13,IF(AF$5&gt;=TableReserv[Date de début],IF(AF$5&lt;=TableReserv[Date de fin],TableReserv[Produit]),""),0)),"")</f>
        <v/>
      </c>
      <c r="AG13" s="51" t="str" cm="1">
        <f t="array" ref="AG13">IFERROR(INDEX(TableReserv[Code Produit],MATCH($C13,IF(AG$5&gt;=TableReserv[Date de début],IF(AG$5&lt;=TableReserv[Date de fin],TableReserv[Produit]),""),0)),"")</f>
        <v/>
      </c>
      <c r="AH13" s="51" t="str" cm="1">
        <f t="array" ref="AH13">IFERROR(INDEX(TableReserv[Code Produit],MATCH($C13,IF(AH$5&gt;=TableReserv[Date de début],IF(AH$5&lt;=TableReserv[Date de fin],TableReserv[Produit]),""),0)),"")</f>
        <v/>
      </c>
    </row>
    <row r="14" spans="2:40" ht="19.95" customHeight="1" x14ac:dyDescent="0.3">
      <c r="D14" s="51" t="str" cm="1">
        <f t="array" ref="D14">IFERROR(INDEX(TableReserv[Code Produit],MATCH($C14,IF(D$5&gt;=TableReserv[Date de début],IF(D$5&lt;=TableReserv[Date de fin],TableReserv[Produit]),""),0)),"")</f>
        <v/>
      </c>
      <c r="E14" s="51" t="str" cm="1">
        <f t="array" ref="E14">IFERROR(INDEX(TableReserv[Code Produit],MATCH($C14,IF(E$5&gt;=TableReserv[Date de début],IF(E$5&lt;=TableReserv[Date de fin],TableReserv[Produit]),""),0)),"")</f>
        <v/>
      </c>
      <c r="F14" s="51" t="str" cm="1">
        <f t="array" ref="F14">IFERROR(INDEX(TableReserv[Code Produit],MATCH($C14,IF(F$5&gt;=TableReserv[Date de début],IF(F$5&lt;=TableReserv[Date de fin],TableReserv[Produit]),""),0)),"")</f>
        <v/>
      </c>
      <c r="G14" s="51" t="str" cm="1">
        <f t="array" ref="G14">IFERROR(INDEX(TableReserv[Code Produit],MATCH($C14,IF(G$5&gt;=TableReserv[Date de début],IF(G$5&lt;=TableReserv[Date de fin],TableReserv[Produit]),""),0)),"")</f>
        <v/>
      </c>
      <c r="H14" s="51" t="str" cm="1">
        <f t="array" ref="H14">IFERROR(INDEX(TableReserv[Code Produit],MATCH($C14,IF(H$5&gt;=TableReserv[Date de début],IF(H$5&lt;=TableReserv[Date de fin],TableReserv[Produit]),""),0)),"")</f>
        <v/>
      </c>
      <c r="I14" s="51" t="str" cm="1">
        <f t="array" ref="I14">IFERROR(INDEX(TableReserv[Code Produit],MATCH($C14,IF(I$5&gt;=TableReserv[Date de début],IF(I$5&lt;=TableReserv[Date de fin],TableReserv[Produit]),""),0)),"")</f>
        <v/>
      </c>
      <c r="J14" s="51" t="str" cm="1">
        <f t="array" ref="J14">IFERROR(INDEX(TableReserv[Code Produit],MATCH($C14,IF(J$5&gt;=TableReserv[Date de début],IF(J$5&lt;=TableReserv[Date de fin],TableReserv[Produit]),""),0)),"")</f>
        <v/>
      </c>
      <c r="K14" s="51" t="str" cm="1">
        <f t="array" ref="K14">IFERROR(INDEX(TableReserv[Code Produit],MATCH($C14,IF(K$5&gt;=TableReserv[Date de début],IF(K$5&lt;=TableReserv[Date de fin],TableReserv[Produit]),""),0)),"")</f>
        <v/>
      </c>
      <c r="L14" s="51" t="str" cm="1">
        <f t="array" ref="L14">IFERROR(INDEX(TableReserv[Code Produit],MATCH($C14,IF(L$5&gt;=TableReserv[Date de début],IF(L$5&lt;=TableReserv[Date de fin],TableReserv[Produit]),""),0)),"")</f>
        <v/>
      </c>
      <c r="M14" s="51" t="str" cm="1">
        <f t="array" ref="M14">IFERROR(INDEX(TableReserv[Code Produit],MATCH($C14,IF(M$5&gt;=TableReserv[Date de début],IF(M$5&lt;=TableReserv[Date de fin],TableReserv[Produit]),""),0)),"")</f>
        <v/>
      </c>
      <c r="N14" s="51" t="str" cm="1">
        <f t="array" ref="N14">IFERROR(INDEX(TableReserv[Code Produit],MATCH($C14,IF(N$5&gt;=TableReserv[Date de début],IF(N$5&lt;=TableReserv[Date de fin],TableReserv[Produit]),""),0)),"")</f>
        <v/>
      </c>
      <c r="O14" s="51" t="str" cm="1">
        <f t="array" ref="O14">IFERROR(INDEX(TableReserv[Code Produit],MATCH($C14,IF(O$5&gt;=TableReserv[Date de début],IF(O$5&lt;=TableReserv[Date de fin],TableReserv[Produit]),""),0)),"")</f>
        <v/>
      </c>
      <c r="P14" s="51" t="str" cm="1">
        <f t="array" ref="P14">IFERROR(INDEX(TableReserv[Code Produit],MATCH($C14,IF(P$5&gt;=TableReserv[Date de début],IF(P$5&lt;=TableReserv[Date de fin],TableReserv[Produit]),""),0)),"")</f>
        <v/>
      </c>
      <c r="Q14" s="51" t="str" cm="1">
        <f t="array" ref="Q14">IFERROR(INDEX(TableReserv[Code Produit],MATCH($C14,IF(Q$5&gt;=TableReserv[Date de début],IF(Q$5&lt;=TableReserv[Date de fin],TableReserv[Produit]),""),0)),"")</f>
        <v/>
      </c>
      <c r="R14" s="51" t="str" cm="1">
        <f t="array" ref="R14">IFERROR(INDEX(TableReserv[Code Produit],MATCH($C14,IF(R$5&gt;=TableReserv[Date de début],IF(R$5&lt;=TableReserv[Date de fin],TableReserv[Produit]),""),0)),"")</f>
        <v/>
      </c>
      <c r="S14" s="51" t="str" cm="1">
        <f t="array" ref="S14">IFERROR(INDEX(TableReserv[Code Produit],MATCH($C14,IF(S$5&gt;=TableReserv[Date de début],IF(S$5&lt;=TableReserv[Date de fin],TableReserv[Produit]),""),0)),"")</f>
        <v/>
      </c>
      <c r="T14" s="51" t="str" cm="1">
        <f t="array" ref="T14">IFERROR(INDEX(TableReserv[Code Produit],MATCH($C14,IF(T$5&gt;=TableReserv[Date de début],IF(T$5&lt;=TableReserv[Date de fin],TableReserv[Produit]),""),0)),"")</f>
        <v/>
      </c>
      <c r="U14" s="51" t="str" cm="1">
        <f t="array" ref="U14">IFERROR(INDEX(TableReserv[Code Produit],MATCH($C14,IF(U$5&gt;=TableReserv[Date de début],IF(U$5&lt;=TableReserv[Date de fin],TableReserv[Produit]),""),0)),"")</f>
        <v/>
      </c>
      <c r="V14" s="51" t="str" cm="1">
        <f t="array" ref="V14">IFERROR(INDEX(TableReserv[Code Produit],MATCH($C14,IF(V$5&gt;=TableReserv[Date de début],IF(V$5&lt;=TableReserv[Date de fin],TableReserv[Produit]),""),0)),"")</f>
        <v/>
      </c>
      <c r="W14" s="51" t="str" cm="1">
        <f t="array" ref="W14">IFERROR(INDEX(TableReserv[Code Produit],MATCH($C14,IF(W$5&gt;=TableReserv[Date de début],IF(W$5&lt;=TableReserv[Date de fin],TableReserv[Produit]),""),0)),"")</f>
        <v/>
      </c>
      <c r="X14" s="51" t="str" cm="1">
        <f t="array" ref="X14">IFERROR(INDEX(TableReserv[Code Produit],MATCH($C14,IF(X$5&gt;=TableReserv[Date de début],IF(X$5&lt;=TableReserv[Date de fin],TableReserv[Produit]),""),0)),"")</f>
        <v/>
      </c>
      <c r="Y14" s="51" t="str" cm="1">
        <f t="array" ref="Y14">IFERROR(INDEX(TableReserv[Code Produit],MATCH($C14,IF(Y$5&gt;=TableReserv[Date de début],IF(Y$5&lt;=TableReserv[Date de fin],TableReserv[Produit]),""),0)),"")</f>
        <v/>
      </c>
      <c r="Z14" s="51" t="str" cm="1">
        <f t="array" ref="Z14">IFERROR(INDEX(TableReserv[Code Produit],MATCH($C14,IF(Z$5&gt;=TableReserv[Date de début],IF(Z$5&lt;=TableReserv[Date de fin],TableReserv[Produit]),""),0)),"")</f>
        <v/>
      </c>
      <c r="AA14" s="51" t="str" cm="1">
        <f t="array" ref="AA14">IFERROR(INDEX(TableReserv[Code Produit],MATCH($C14,IF(AA$5&gt;=TableReserv[Date de début],IF(AA$5&lt;=TableReserv[Date de fin],TableReserv[Produit]),""),0)),"")</f>
        <v/>
      </c>
      <c r="AB14" s="51" t="str" cm="1">
        <f t="array" ref="AB14">IFERROR(INDEX(TableReserv[Code Produit],MATCH($C14,IF(AB$5&gt;=TableReserv[Date de début],IF(AB$5&lt;=TableReserv[Date de fin],TableReserv[Produit]),""),0)),"")</f>
        <v/>
      </c>
      <c r="AC14" s="51" t="str" cm="1">
        <f t="array" ref="AC14">IFERROR(INDEX(TableReserv[Code Produit],MATCH($C14,IF(AC$5&gt;=TableReserv[Date de début],IF(AC$5&lt;=TableReserv[Date de fin],TableReserv[Produit]),""),0)),"")</f>
        <v/>
      </c>
      <c r="AD14" s="51" t="str" cm="1">
        <f t="array" ref="AD14">IFERROR(INDEX(TableReserv[Code Produit],MATCH($C14,IF(AD$5&gt;=TableReserv[Date de début],IF(AD$5&lt;=TableReserv[Date de fin],TableReserv[Produit]),""),0)),"")</f>
        <v/>
      </c>
      <c r="AE14" s="51" t="str" cm="1">
        <f t="array" ref="AE14">IFERROR(INDEX(TableReserv[Code Produit],MATCH($C14,IF(AE$5&gt;=TableReserv[Date de début],IF(AE$5&lt;=TableReserv[Date de fin],TableReserv[Produit]),""),0)),"")</f>
        <v/>
      </c>
      <c r="AF14" s="51" t="str" cm="1">
        <f t="array" ref="AF14">IFERROR(INDEX(TableReserv[Code Produit],MATCH($C14,IF(AF$5&gt;=TableReserv[Date de début],IF(AF$5&lt;=TableReserv[Date de fin],TableReserv[Produit]),""),0)),"")</f>
        <v/>
      </c>
      <c r="AG14" s="51" t="str" cm="1">
        <f t="array" ref="AG14">IFERROR(INDEX(TableReserv[Code Produit],MATCH($C14,IF(AG$5&gt;=TableReserv[Date de début],IF(AG$5&lt;=TableReserv[Date de fin],TableReserv[Produit]),""),0)),"")</f>
        <v/>
      </c>
      <c r="AH14" s="51" t="str" cm="1">
        <f t="array" ref="AH14">IFERROR(INDEX(TableReserv[Code Produit],MATCH($C14,IF(AH$5&gt;=TableReserv[Date de début],IF(AH$5&lt;=TableReserv[Date de fin],TableReserv[Produit]),""),0)),"")</f>
        <v/>
      </c>
    </row>
    <row r="15" spans="2:40" ht="19.95" customHeight="1" x14ac:dyDescent="0.3">
      <c r="D15" s="51" t="str" cm="1">
        <f t="array" ref="D15">IFERROR(INDEX(TableReserv[Code Produit],MATCH($C15,IF(D$5&gt;=TableReserv[Date de début],IF(D$5&lt;=TableReserv[Date de fin],TableReserv[Produit]),""),0)),"")</f>
        <v/>
      </c>
      <c r="E15" s="51" t="str" cm="1">
        <f t="array" ref="E15">IFERROR(INDEX(TableReserv[Code Produit],MATCH($C15,IF(E$5&gt;=TableReserv[Date de début],IF(E$5&lt;=TableReserv[Date de fin],TableReserv[Produit]),""),0)),"")</f>
        <v/>
      </c>
      <c r="F15" s="51" t="str" cm="1">
        <f t="array" ref="F15">IFERROR(INDEX(TableReserv[Code Produit],MATCH($C15,IF(F$5&gt;=TableReserv[Date de début],IF(F$5&lt;=TableReserv[Date de fin],TableReserv[Produit]),""),0)),"")</f>
        <v/>
      </c>
      <c r="G15" s="51" t="str" cm="1">
        <f t="array" ref="G15">IFERROR(INDEX(TableReserv[Code Produit],MATCH($C15,IF(G$5&gt;=TableReserv[Date de début],IF(G$5&lt;=TableReserv[Date de fin],TableReserv[Produit]),""),0)),"")</f>
        <v/>
      </c>
      <c r="H15" s="51" t="str" cm="1">
        <f t="array" ref="H15">IFERROR(INDEX(TableReserv[Code Produit],MATCH($C15,IF(H$5&gt;=TableReserv[Date de début],IF(H$5&lt;=TableReserv[Date de fin],TableReserv[Produit]),""),0)),"")</f>
        <v/>
      </c>
      <c r="I15" s="51" t="str" cm="1">
        <f t="array" ref="I15">IFERROR(INDEX(TableReserv[Code Produit],MATCH($C15,IF(I$5&gt;=TableReserv[Date de début],IF(I$5&lt;=TableReserv[Date de fin],TableReserv[Produit]),""),0)),"")</f>
        <v/>
      </c>
      <c r="J15" s="51" t="str" cm="1">
        <f t="array" ref="J15">IFERROR(INDEX(TableReserv[Code Produit],MATCH($C15,IF(J$5&gt;=TableReserv[Date de début],IF(J$5&lt;=TableReserv[Date de fin],TableReserv[Produit]),""),0)),"")</f>
        <v/>
      </c>
      <c r="K15" s="51" t="str" cm="1">
        <f t="array" ref="K15">IFERROR(INDEX(TableReserv[Code Produit],MATCH($C15,IF(K$5&gt;=TableReserv[Date de début],IF(K$5&lt;=TableReserv[Date de fin],TableReserv[Produit]),""),0)),"")</f>
        <v/>
      </c>
      <c r="L15" s="51" t="str" cm="1">
        <f t="array" ref="L15">IFERROR(INDEX(TableReserv[Code Produit],MATCH($C15,IF(L$5&gt;=TableReserv[Date de début],IF(L$5&lt;=TableReserv[Date de fin],TableReserv[Produit]),""),0)),"")</f>
        <v/>
      </c>
      <c r="M15" s="51" t="str" cm="1">
        <f t="array" ref="M15">IFERROR(INDEX(TableReserv[Code Produit],MATCH($C15,IF(M$5&gt;=TableReserv[Date de début],IF(M$5&lt;=TableReserv[Date de fin],TableReserv[Produit]),""),0)),"")</f>
        <v/>
      </c>
      <c r="N15" s="51" t="str" cm="1">
        <f t="array" ref="N15">IFERROR(INDEX(TableReserv[Code Produit],MATCH($C15,IF(N$5&gt;=TableReserv[Date de début],IF(N$5&lt;=TableReserv[Date de fin],TableReserv[Produit]),""),0)),"")</f>
        <v/>
      </c>
      <c r="O15" s="51" t="str" cm="1">
        <f t="array" ref="O15">IFERROR(INDEX(TableReserv[Code Produit],MATCH($C15,IF(O$5&gt;=TableReserv[Date de début],IF(O$5&lt;=TableReserv[Date de fin],TableReserv[Produit]),""),0)),"")</f>
        <v/>
      </c>
      <c r="P15" s="51" t="str" cm="1">
        <f t="array" ref="P15">IFERROR(INDEX(TableReserv[Code Produit],MATCH($C15,IF(P$5&gt;=TableReserv[Date de début],IF(P$5&lt;=TableReserv[Date de fin],TableReserv[Produit]),""),0)),"")</f>
        <v/>
      </c>
      <c r="Q15" s="51" t="str" cm="1">
        <f t="array" ref="Q15">IFERROR(INDEX(TableReserv[Code Produit],MATCH($C15,IF(Q$5&gt;=TableReserv[Date de début],IF(Q$5&lt;=TableReserv[Date de fin],TableReserv[Produit]),""),0)),"")</f>
        <v/>
      </c>
      <c r="R15" s="51" t="str" cm="1">
        <f t="array" ref="R15">IFERROR(INDEX(TableReserv[Code Produit],MATCH($C15,IF(R$5&gt;=TableReserv[Date de début],IF(R$5&lt;=TableReserv[Date de fin],TableReserv[Produit]),""),0)),"")</f>
        <v/>
      </c>
      <c r="S15" s="51" t="str" cm="1">
        <f t="array" ref="S15">IFERROR(INDEX(TableReserv[Code Produit],MATCH($C15,IF(S$5&gt;=TableReserv[Date de début],IF(S$5&lt;=TableReserv[Date de fin],TableReserv[Produit]),""),0)),"")</f>
        <v/>
      </c>
      <c r="T15" s="51" t="str" cm="1">
        <f t="array" ref="T15">IFERROR(INDEX(TableReserv[Code Produit],MATCH($C15,IF(T$5&gt;=TableReserv[Date de début],IF(T$5&lt;=TableReserv[Date de fin],TableReserv[Produit]),""),0)),"")</f>
        <v/>
      </c>
      <c r="U15" s="51" t="str" cm="1">
        <f t="array" ref="U15">IFERROR(INDEX(TableReserv[Code Produit],MATCH($C15,IF(U$5&gt;=TableReserv[Date de début],IF(U$5&lt;=TableReserv[Date de fin],TableReserv[Produit]),""),0)),"")</f>
        <v/>
      </c>
      <c r="V15" s="51" t="str" cm="1">
        <f t="array" ref="V15">IFERROR(INDEX(TableReserv[Code Produit],MATCH($C15,IF(V$5&gt;=TableReserv[Date de début],IF(V$5&lt;=TableReserv[Date de fin],TableReserv[Produit]),""),0)),"")</f>
        <v/>
      </c>
      <c r="W15" s="51" t="str" cm="1">
        <f t="array" ref="W15">IFERROR(INDEX(TableReserv[Code Produit],MATCH($C15,IF(W$5&gt;=TableReserv[Date de début],IF(W$5&lt;=TableReserv[Date de fin],TableReserv[Produit]),""),0)),"")</f>
        <v/>
      </c>
      <c r="X15" s="51" t="str" cm="1">
        <f t="array" ref="X15">IFERROR(INDEX(TableReserv[Code Produit],MATCH($C15,IF(X$5&gt;=TableReserv[Date de début],IF(X$5&lt;=TableReserv[Date de fin],TableReserv[Produit]),""),0)),"")</f>
        <v/>
      </c>
      <c r="Y15" s="51" t="str" cm="1">
        <f t="array" ref="Y15">IFERROR(INDEX(TableReserv[Code Produit],MATCH($C15,IF(Y$5&gt;=TableReserv[Date de début],IF(Y$5&lt;=TableReserv[Date de fin],TableReserv[Produit]),""),0)),"")</f>
        <v/>
      </c>
      <c r="Z15" s="51" t="str" cm="1">
        <f t="array" ref="Z15">IFERROR(INDEX(TableReserv[Code Produit],MATCH($C15,IF(Z$5&gt;=TableReserv[Date de début],IF(Z$5&lt;=TableReserv[Date de fin],TableReserv[Produit]),""),0)),"")</f>
        <v/>
      </c>
      <c r="AA15" s="51" t="str" cm="1">
        <f t="array" ref="AA15">IFERROR(INDEX(TableReserv[Code Produit],MATCH($C15,IF(AA$5&gt;=TableReserv[Date de début],IF(AA$5&lt;=TableReserv[Date de fin],TableReserv[Produit]),""),0)),"")</f>
        <v/>
      </c>
      <c r="AB15" s="51" t="str" cm="1">
        <f t="array" ref="AB15">IFERROR(INDEX(TableReserv[Code Produit],MATCH($C15,IF(AB$5&gt;=TableReserv[Date de début],IF(AB$5&lt;=TableReserv[Date de fin],TableReserv[Produit]),""),0)),"")</f>
        <v/>
      </c>
      <c r="AC15" s="51" t="str" cm="1">
        <f t="array" ref="AC15">IFERROR(INDEX(TableReserv[Code Produit],MATCH($C15,IF(AC$5&gt;=TableReserv[Date de début],IF(AC$5&lt;=TableReserv[Date de fin],TableReserv[Produit]),""),0)),"")</f>
        <v/>
      </c>
      <c r="AD15" s="51" t="str" cm="1">
        <f t="array" ref="AD15">IFERROR(INDEX(TableReserv[Code Produit],MATCH($C15,IF(AD$5&gt;=TableReserv[Date de début],IF(AD$5&lt;=TableReserv[Date de fin],TableReserv[Produit]),""),0)),"")</f>
        <v/>
      </c>
      <c r="AE15" s="51" t="str" cm="1">
        <f t="array" ref="AE15">IFERROR(INDEX(TableReserv[Code Produit],MATCH($C15,IF(AE$5&gt;=TableReserv[Date de début],IF(AE$5&lt;=TableReserv[Date de fin],TableReserv[Produit]),""),0)),"")</f>
        <v/>
      </c>
      <c r="AF15" s="51" t="str" cm="1">
        <f t="array" ref="AF15">IFERROR(INDEX(TableReserv[Code Produit],MATCH($C15,IF(AF$5&gt;=TableReserv[Date de début],IF(AF$5&lt;=TableReserv[Date de fin],TableReserv[Produit]),""),0)),"")</f>
        <v/>
      </c>
      <c r="AG15" s="51" t="str" cm="1">
        <f t="array" ref="AG15">IFERROR(INDEX(TableReserv[Code Produit],MATCH($C15,IF(AG$5&gt;=TableReserv[Date de début],IF(AG$5&lt;=TableReserv[Date de fin],TableReserv[Produit]),""),0)),"")</f>
        <v/>
      </c>
      <c r="AH15" s="51" t="str" cm="1">
        <f t="array" ref="AH15">IFERROR(INDEX(TableReserv[Code Produit],MATCH($C15,IF(AH$5&gt;=TableReserv[Date de début],IF(AH$5&lt;=TableReserv[Date de fin],TableReserv[Produit]),""),0)),"")</f>
        <v/>
      </c>
    </row>
    <row r="16" spans="2:40" ht="19.95" customHeight="1" x14ac:dyDescent="0.3">
      <c r="D16" s="51" t="str" cm="1">
        <f t="array" ref="D16">IFERROR(INDEX(TableReserv[Code Produit],MATCH($C16,IF(D$5&gt;=TableReserv[Date de début],IF(D$5&lt;=TableReserv[Date de fin],TableReserv[Produit]),""),0)),"")</f>
        <v/>
      </c>
      <c r="E16" s="51" t="str" cm="1">
        <f t="array" ref="E16">IFERROR(INDEX(TableReserv[Code Produit],MATCH($C16,IF(E$5&gt;=TableReserv[Date de début],IF(E$5&lt;=TableReserv[Date de fin],TableReserv[Produit]),""),0)),"")</f>
        <v/>
      </c>
      <c r="F16" s="51" t="str" cm="1">
        <f t="array" ref="F16">IFERROR(INDEX(TableReserv[Code Produit],MATCH($C16,IF(F$5&gt;=TableReserv[Date de début],IF(F$5&lt;=TableReserv[Date de fin],TableReserv[Produit]),""),0)),"")</f>
        <v/>
      </c>
      <c r="G16" s="51" t="str" cm="1">
        <f t="array" ref="G16">IFERROR(INDEX(TableReserv[Code Produit],MATCH($C16,IF(G$5&gt;=TableReserv[Date de début],IF(G$5&lt;=TableReserv[Date de fin],TableReserv[Produit]),""),0)),"")</f>
        <v/>
      </c>
      <c r="H16" s="51" t="str" cm="1">
        <f t="array" ref="H16">IFERROR(INDEX(TableReserv[Code Produit],MATCH($C16,IF(H$5&gt;=TableReserv[Date de début],IF(H$5&lt;=TableReserv[Date de fin],TableReserv[Produit]),""),0)),"")</f>
        <v/>
      </c>
      <c r="I16" s="51" t="str" cm="1">
        <f t="array" ref="I16">IFERROR(INDEX(TableReserv[Code Produit],MATCH($C16,IF(I$5&gt;=TableReserv[Date de début],IF(I$5&lt;=TableReserv[Date de fin],TableReserv[Produit]),""),0)),"")</f>
        <v/>
      </c>
      <c r="J16" s="51" t="str" cm="1">
        <f t="array" ref="J16">IFERROR(INDEX(TableReserv[Code Produit],MATCH($C16,IF(J$5&gt;=TableReserv[Date de début],IF(J$5&lt;=TableReserv[Date de fin],TableReserv[Produit]),""),0)),"")</f>
        <v/>
      </c>
      <c r="K16" s="51" t="str" cm="1">
        <f t="array" ref="K16">IFERROR(INDEX(TableReserv[Code Produit],MATCH($C16,IF(K$5&gt;=TableReserv[Date de début],IF(K$5&lt;=TableReserv[Date de fin],TableReserv[Produit]),""),0)),"")</f>
        <v/>
      </c>
      <c r="L16" s="51" t="str" cm="1">
        <f t="array" ref="L16">IFERROR(INDEX(TableReserv[Code Produit],MATCH($C16,IF(L$5&gt;=TableReserv[Date de début],IF(L$5&lt;=TableReserv[Date de fin],TableReserv[Produit]),""),0)),"")</f>
        <v/>
      </c>
      <c r="M16" s="51" t="str" cm="1">
        <f t="array" ref="M16">IFERROR(INDEX(TableReserv[Code Produit],MATCH($C16,IF(M$5&gt;=TableReserv[Date de début],IF(M$5&lt;=TableReserv[Date de fin],TableReserv[Produit]),""),0)),"")</f>
        <v/>
      </c>
      <c r="N16" s="51" t="str" cm="1">
        <f t="array" ref="N16">IFERROR(INDEX(TableReserv[Code Produit],MATCH($C16,IF(N$5&gt;=TableReserv[Date de début],IF(N$5&lt;=TableReserv[Date de fin],TableReserv[Produit]),""),0)),"")</f>
        <v/>
      </c>
      <c r="O16" s="51" t="str" cm="1">
        <f t="array" ref="O16">IFERROR(INDEX(TableReserv[Code Produit],MATCH($C16,IF(O$5&gt;=TableReserv[Date de début],IF(O$5&lt;=TableReserv[Date de fin],TableReserv[Produit]),""),0)),"")</f>
        <v/>
      </c>
      <c r="P16" s="51" t="str" cm="1">
        <f t="array" ref="P16">IFERROR(INDEX(TableReserv[Code Produit],MATCH($C16,IF(P$5&gt;=TableReserv[Date de début],IF(P$5&lt;=TableReserv[Date de fin],TableReserv[Produit]),""),0)),"")</f>
        <v/>
      </c>
      <c r="Q16" s="51" t="str" cm="1">
        <f t="array" ref="Q16">IFERROR(INDEX(TableReserv[Code Produit],MATCH($C16,IF(Q$5&gt;=TableReserv[Date de début],IF(Q$5&lt;=TableReserv[Date de fin],TableReserv[Produit]),""),0)),"")</f>
        <v/>
      </c>
      <c r="R16" s="51" t="str" cm="1">
        <f t="array" ref="R16">IFERROR(INDEX(TableReserv[Code Produit],MATCH($C16,IF(R$5&gt;=TableReserv[Date de début],IF(R$5&lt;=TableReserv[Date de fin],TableReserv[Produit]),""),0)),"")</f>
        <v/>
      </c>
      <c r="S16" s="51" t="str" cm="1">
        <f t="array" ref="S16">IFERROR(INDEX(TableReserv[Code Produit],MATCH($C16,IF(S$5&gt;=TableReserv[Date de début],IF(S$5&lt;=TableReserv[Date de fin],TableReserv[Produit]),""),0)),"")</f>
        <v/>
      </c>
      <c r="T16" s="51" t="str" cm="1">
        <f t="array" ref="T16">IFERROR(INDEX(TableReserv[Code Produit],MATCH($C16,IF(T$5&gt;=TableReserv[Date de début],IF(T$5&lt;=TableReserv[Date de fin],TableReserv[Produit]),""),0)),"")</f>
        <v/>
      </c>
      <c r="U16" s="51" t="str" cm="1">
        <f t="array" ref="U16">IFERROR(INDEX(TableReserv[Code Produit],MATCH($C16,IF(U$5&gt;=TableReserv[Date de début],IF(U$5&lt;=TableReserv[Date de fin],TableReserv[Produit]),""),0)),"")</f>
        <v/>
      </c>
      <c r="V16" s="51" t="str" cm="1">
        <f t="array" ref="V16">IFERROR(INDEX(TableReserv[Code Produit],MATCH($C16,IF(V$5&gt;=TableReserv[Date de début],IF(V$5&lt;=TableReserv[Date de fin],TableReserv[Produit]),""),0)),"")</f>
        <v/>
      </c>
      <c r="W16" s="51" t="str" cm="1">
        <f t="array" ref="W16">IFERROR(INDEX(TableReserv[Code Produit],MATCH($C16,IF(W$5&gt;=TableReserv[Date de début],IF(W$5&lt;=TableReserv[Date de fin],TableReserv[Produit]),""),0)),"")</f>
        <v/>
      </c>
      <c r="X16" s="51" t="str" cm="1">
        <f t="array" ref="X16">IFERROR(INDEX(TableReserv[Code Produit],MATCH($C16,IF(X$5&gt;=TableReserv[Date de début],IF(X$5&lt;=TableReserv[Date de fin],TableReserv[Produit]),""),0)),"")</f>
        <v/>
      </c>
      <c r="Y16" s="51" t="str" cm="1">
        <f t="array" ref="Y16">IFERROR(INDEX(TableReserv[Code Produit],MATCH($C16,IF(Y$5&gt;=TableReserv[Date de début],IF(Y$5&lt;=TableReserv[Date de fin],TableReserv[Produit]),""),0)),"")</f>
        <v/>
      </c>
      <c r="Z16" s="51" t="str" cm="1">
        <f t="array" ref="Z16">IFERROR(INDEX(TableReserv[Code Produit],MATCH($C16,IF(Z$5&gt;=TableReserv[Date de début],IF(Z$5&lt;=TableReserv[Date de fin],TableReserv[Produit]),""),0)),"")</f>
        <v/>
      </c>
      <c r="AA16" s="51" t="str" cm="1">
        <f t="array" ref="AA16">IFERROR(INDEX(TableReserv[Code Produit],MATCH($C16,IF(AA$5&gt;=TableReserv[Date de début],IF(AA$5&lt;=TableReserv[Date de fin],TableReserv[Produit]),""),0)),"")</f>
        <v/>
      </c>
      <c r="AB16" s="51" t="str" cm="1">
        <f t="array" ref="AB16">IFERROR(INDEX(TableReserv[Code Produit],MATCH($C16,IF(AB$5&gt;=TableReserv[Date de début],IF(AB$5&lt;=TableReserv[Date de fin],TableReserv[Produit]),""),0)),"")</f>
        <v/>
      </c>
      <c r="AC16" s="51" t="str" cm="1">
        <f t="array" ref="AC16">IFERROR(INDEX(TableReserv[Code Produit],MATCH($C16,IF(AC$5&gt;=TableReserv[Date de début],IF(AC$5&lt;=TableReserv[Date de fin],TableReserv[Produit]),""),0)),"")</f>
        <v/>
      </c>
      <c r="AD16" s="51" t="str" cm="1">
        <f t="array" ref="AD16">IFERROR(INDEX(TableReserv[Code Produit],MATCH($C16,IF(AD$5&gt;=TableReserv[Date de début],IF(AD$5&lt;=TableReserv[Date de fin],TableReserv[Produit]),""),0)),"")</f>
        <v/>
      </c>
      <c r="AE16" s="51" t="str" cm="1">
        <f t="array" ref="AE16">IFERROR(INDEX(TableReserv[Code Produit],MATCH($C16,IF(AE$5&gt;=TableReserv[Date de début],IF(AE$5&lt;=TableReserv[Date de fin],TableReserv[Produit]),""),0)),"")</f>
        <v/>
      </c>
      <c r="AF16" s="51" t="str" cm="1">
        <f t="array" ref="AF16">IFERROR(INDEX(TableReserv[Code Produit],MATCH($C16,IF(AF$5&gt;=TableReserv[Date de début],IF(AF$5&lt;=TableReserv[Date de fin],TableReserv[Produit]),""),0)),"")</f>
        <v/>
      </c>
      <c r="AG16" s="51" t="str" cm="1">
        <f t="array" ref="AG16">IFERROR(INDEX(TableReserv[Code Produit],MATCH($C16,IF(AG$5&gt;=TableReserv[Date de début],IF(AG$5&lt;=TableReserv[Date de fin],TableReserv[Produit]),""),0)),"")</f>
        <v/>
      </c>
      <c r="AH16" s="51" t="str" cm="1">
        <f t="array" ref="AH16">IFERROR(INDEX(TableReserv[Code Produit],MATCH($C16,IF(AH$5&gt;=TableReserv[Date de début],IF(AH$5&lt;=TableReserv[Date de fin],TableReserv[Produit]),""),0)),"")</f>
        <v/>
      </c>
    </row>
    <row r="17" spans="4:34" ht="19.95" customHeight="1" x14ac:dyDescent="0.3">
      <c r="D17" s="51" t="str" cm="1">
        <f t="array" ref="D17">IFERROR(INDEX(TableReserv[Code Produit],MATCH($C17,IF(D$5&gt;=TableReserv[Date de début],IF(D$5&lt;=TableReserv[Date de fin],TableReserv[Produit]),""),0)),"")</f>
        <v/>
      </c>
      <c r="E17" s="51" t="str" cm="1">
        <f t="array" ref="E17">IFERROR(INDEX(TableReserv[Code Produit],MATCH($C17,IF(E$5&gt;=TableReserv[Date de début],IF(E$5&lt;=TableReserv[Date de fin],TableReserv[Produit]),""),0)),"")</f>
        <v/>
      </c>
      <c r="F17" s="51" t="str" cm="1">
        <f t="array" ref="F17">IFERROR(INDEX(TableReserv[Code Produit],MATCH($C17,IF(F$5&gt;=TableReserv[Date de début],IF(F$5&lt;=TableReserv[Date de fin],TableReserv[Produit]),""),0)),"")</f>
        <v/>
      </c>
      <c r="G17" s="51" t="str" cm="1">
        <f t="array" ref="G17">IFERROR(INDEX(TableReserv[Code Produit],MATCH($C17,IF(G$5&gt;=TableReserv[Date de début],IF(G$5&lt;=TableReserv[Date de fin],TableReserv[Produit]),""),0)),"")</f>
        <v/>
      </c>
      <c r="H17" s="51" t="str" cm="1">
        <f t="array" ref="H17">IFERROR(INDEX(TableReserv[Code Produit],MATCH($C17,IF(H$5&gt;=TableReserv[Date de début],IF(H$5&lt;=TableReserv[Date de fin],TableReserv[Produit]),""),0)),"")</f>
        <v/>
      </c>
      <c r="I17" s="51" t="str" cm="1">
        <f t="array" ref="I17">IFERROR(INDEX(TableReserv[Code Produit],MATCH($C17,IF(I$5&gt;=TableReserv[Date de début],IF(I$5&lt;=TableReserv[Date de fin],TableReserv[Produit]),""),0)),"")</f>
        <v/>
      </c>
      <c r="J17" s="51" t="str" cm="1">
        <f t="array" ref="J17">IFERROR(INDEX(TableReserv[Code Produit],MATCH($C17,IF(J$5&gt;=TableReserv[Date de début],IF(J$5&lt;=TableReserv[Date de fin],TableReserv[Produit]),""),0)),"")</f>
        <v/>
      </c>
      <c r="K17" s="51" t="str" cm="1">
        <f t="array" ref="K17">IFERROR(INDEX(TableReserv[Code Produit],MATCH($C17,IF(K$5&gt;=TableReserv[Date de début],IF(K$5&lt;=TableReserv[Date de fin],TableReserv[Produit]),""),0)),"")</f>
        <v/>
      </c>
      <c r="L17" s="51" t="str" cm="1">
        <f t="array" ref="L17">IFERROR(INDEX(TableReserv[Code Produit],MATCH($C17,IF(L$5&gt;=TableReserv[Date de début],IF(L$5&lt;=TableReserv[Date de fin],TableReserv[Produit]),""),0)),"")</f>
        <v/>
      </c>
      <c r="M17" s="51" t="str" cm="1">
        <f t="array" ref="M17">IFERROR(INDEX(TableReserv[Code Produit],MATCH($C17,IF(M$5&gt;=TableReserv[Date de début],IF(M$5&lt;=TableReserv[Date de fin],TableReserv[Produit]),""),0)),"")</f>
        <v/>
      </c>
      <c r="N17" s="51" t="str" cm="1">
        <f t="array" ref="N17">IFERROR(INDEX(TableReserv[Code Produit],MATCH($C17,IF(N$5&gt;=TableReserv[Date de début],IF(N$5&lt;=TableReserv[Date de fin],TableReserv[Produit]),""),0)),"")</f>
        <v/>
      </c>
      <c r="O17" s="51" t="str" cm="1">
        <f t="array" ref="O17">IFERROR(INDEX(TableReserv[Code Produit],MATCH($C17,IF(O$5&gt;=TableReserv[Date de début],IF(O$5&lt;=TableReserv[Date de fin],TableReserv[Produit]),""),0)),"")</f>
        <v/>
      </c>
      <c r="P17" s="51" t="str" cm="1">
        <f t="array" ref="P17">IFERROR(INDEX(TableReserv[Code Produit],MATCH($C17,IF(P$5&gt;=TableReserv[Date de début],IF(P$5&lt;=TableReserv[Date de fin],TableReserv[Produit]),""),0)),"")</f>
        <v/>
      </c>
      <c r="Q17" s="51" t="str" cm="1">
        <f t="array" ref="Q17">IFERROR(INDEX(TableReserv[Code Produit],MATCH($C17,IF(Q$5&gt;=TableReserv[Date de début],IF(Q$5&lt;=TableReserv[Date de fin],TableReserv[Produit]),""),0)),"")</f>
        <v/>
      </c>
      <c r="R17" s="51" t="str" cm="1">
        <f t="array" ref="R17">IFERROR(INDEX(TableReserv[Code Produit],MATCH($C17,IF(R$5&gt;=TableReserv[Date de début],IF(R$5&lt;=TableReserv[Date de fin],TableReserv[Produit]),""),0)),"")</f>
        <v/>
      </c>
      <c r="S17" s="51" t="str" cm="1">
        <f t="array" ref="S17">IFERROR(INDEX(TableReserv[Code Produit],MATCH($C17,IF(S$5&gt;=TableReserv[Date de début],IF(S$5&lt;=TableReserv[Date de fin],TableReserv[Produit]),""),0)),"")</f>
        <v/>
      </c>
      <c r="T17" s="51" t="str" cm="1">
        <f t="array" ref="T17">IFERROR(INDEX(TableReserv[Code Produit],MATCH($C17,IF(T$5&gt;=TableReserv[Date de début],IF(T$5&lt;=TableReserv[Date de fin],TableReserv[Produit]),""),0)),"")</f>
        <v/>
      </c>
      <c r="U17" s="51" t="str" cm="1">
        <f t="array" ref="U17">IFERROR(INDEX(TableReserv[Code Produit],MATCH($C17,IF(U$5&gt;=TableReserv[Date de début],IF(U$5&lt;=TableReserv[Date de fin],TableReserv[Produit]),""),0)),"")</f>
        <v/>
      </c>
      <c r="V17" s="51" t="str" cm="1">
        <f t="array" ref="V17">IFERROR(INDEX(TableReserv[Code Produit],MATCH($C17,IF(V$5&gt;=TableReserv[Date de début],IF(V$5&lt;=TableReserv[Date de fin],TableReserv[Produit]),""),0)),"")</f>
        <v/>
      </c>
      <c r="W17" s="51" t="str" cm="1">
        <f t="array" ref="W17">IFERROR(INDEX(TableReserv[Code Produit],MATCH($C17,IF(W$5&gt;=TableReserv[Date de début],IF(W$5&lt;=TableReserv[Date de fin],TableReserv[Produit]),""),0)),"")</f>
        <v/>
      </c>
      <c r="X17" s="51" t="str" cm="1">
        <f t="array" ref="X17">IFERROR(INDEX(TableReserv[Code Produit],MATCH($C17,IF(X$5&gt;=TableReserv[Date de début],IF(X$5&lt;=TableReserv[Date de fin],TableReserv[Produit]),""),0)),"")</f>
        <v/>
      </c>
      <c r="Y17" s="51" t="str" cm="1">
        <f t="array" ref="Y17">IFERROR(INDEX(TableReserv[Code Produit],MATCH($C17,IF(Y$5&gt;=TableReserv[Date de début],IF(Y$5&lt;=TableReserv[Date de fin],TableReserv[Produit]),""),0)),"")</f>
        <v/>
      </c>
      <c r="Z17" s="51" t="str" cm="1">
        <f t="array" ref="Z17">IFERROR(INDEX(TableReserv[Code Produit],MATCH($C17,IF(Z$5&gt;=TableReserv[Date de début],IF(Z$5&lt;=TableReserv[Date de fin],TableReserv[Produit]),""),0)),"")</f>
        <v/>
      </c>
      <c r="AA17" s="51" t="str" cm="1">
        <f t="array" ref="AA17">IFERROR(INDEX(TableReserv[Code Produit],MATCH($C17,IF(AA$5&gt;=TableReserv[Date de début],IF(AA$5&lt;=TableReserv[Date de fin],TableReserv[Produit]),""),0)),"")</f>
        <v/>
      </c>
      <c r="AB17" s="51" t="str" cm="1">
        <f t="array" ref="AB17">IFERROR(INDEX(TableReserv[Code Produit],MATCH($C17,IF(AB$5&gt;=TableReserv[Date de début],IF(AB$5&lt;=TableReserv[Date de fin],TableReserv[Produit]),""),0)),"")</f>
        <v/>
      </c>
      <c r="AC17" s="51" t="str" cm="1">
        <f t="array" ref="AC17">IFERROR(INDEX(TableReserv[Code Produit],MATCH($C17,IF(AC$5&gt;=TableReserv[Date de début],IF(AC$5&lt;=TableReserv[Date de fin],TableReserv[Produit]),""),0)),"")</f>
        <v/>
      </c>
      <c r="AD17" s="51" t="str" cm="1">
        <f t="array" ref="AD17">IFERROR(INDEX(TableReserv[Code Produit],MATCH($C17,IF(AD$5&gt;=TableReserv[Date de début],IF(AD$5&lt;=TableReserv[Date de fin],TableReserv[Produit]),""),0)),"")</f>
        <v/>
      </c>
      <c r="AE17" s="51" t="str" cm="1">
        <f t="array" ref="AE17">IFERROR(INDEX(TableReserv[Code Produit],MATCH($C17,IF(AE$5&gt;=TableReserv[Date de début],IF(AE$5&lt;=TableReserv[Date de fin],TableReserv[Produit]),""),0)),"")</f>
        <v/>
      </c>
      <c r="AF17" s="51" t="str" cm="1">
        <f t="array" ref="AF17">IFERROR(INDEX(TableReserv[Code Produit],MATCH($C17,IF(AF$5&gt;=TableReserv[Date de début],IF(AF$5&lt;=TableReserv[Date de fin],TableReserv[Produit]),""),0)),"")</f>
        <v/>
      </c>
      <c r="AG17" s="51" t="str" cm="1">
        <f t="array" ref="AG17">IFERROR(INDEX(TableReserv[Code Produit],MATCH($C17,IF(AG$5&gt;=TableReserv[Date de début],IF(AG$5&lt;=TableReserv[Date de fin],TableReserv[Produit]),""),0)),"")</f>
        <v/>
      </c>
      <c r="AH17" s="51" t="str" cm="1">
        <f t="array" ref="AH17">IFERROR(INDEX(TableReserv[Code Produit],MATCH($C17,IF(AH$5&gt;=TableReserv[Date de début],IF(AH$5&lt;=TableReserv[Date de fin],TableReserv[Produit]),""),0)),"")</f>
        <v/>
      </c>
    </row>
    <row r="18" spans="4:34" ht="19.95" customHeight="1" x14ac:dyDescent="0.3">
      <c r="D18" s="51" t="str" cm="1">
        <f t="array" ref="D18">IFERROR(INDEX(TableReserv[Code Produit],MATCH($C18,IF(D$5&gt;=TableReserv[Date de début],IF(D$5&lt;=TableReserv[Date de fin],TableReserv[Produit]),""),0)),"")</f>
        <v/>
      </c>
      <c r="E18" s="51" t="str" cm="1">
        <f t="array" ref="E18">IFERROR(INDEX(TableReserv[Code Produit],MATCH($C18,IF(E$5&gt;=TableReserv[Date de début],IF(E$5&lt;=TableReserv[Date de fin],TableReserv[Produit]),""),0)),"")</f>
        <v/>
      </c>
      <c r="F18" s="51" t="str" cm="1">
        <f t="array" ref="F18">IFERROR(INDEX(TableReserv[Code Produit],MATCH($C18,IF(F$5&gt;=TableReserv[Date de début],IF(F$5&lt;=TableReserv[Date de fin],TableReserv[Produit]),""),0)),"")</f>
        <v/>
      </c>
      <c r="G18" s="51" t="str" cm="1">
        <f t="array" ref="G18">IFERROR(INDEX(TableReserv[Code Produit],MATCH($C18,IF(G$5&gt;=TableReserv[Date de début],IF(G$5&lt;=TableReserv[Date de fin],TableReserv[Produit]),""),0)),"")</f>
        <v/>
      </c>
      <c r="H18" s="51" t="str" cm="1">
        <f t="array" ref="H18">IFERROR(INDEX(TableReserv[Code Produit],MATCH($C18,IF(H$5&gt;=TableReserv[Date de début],IF(H$5&lt;=TableReserv[Date de fin],TableReserv[Produit]),""),0)),"")</f>
        <v/>
      </c>
      <c r="I18" s="51" t="str" cm="1">
        <f t="array" ref="I18">IFERROR(INDEX(TableReserv[Code Produit],MATCH($C18,IF(I$5&gt;=TableReserv[Date de début],IF(I$5&lt;=TableReserv[Date de fin],TableReserv[Produit]),""),0)),"")</f>
        <v/>
      </c>
      <c r="J18" s="51" t="str" cm="1">
        <f t="array" ref="J18">IFERROR(INDEX(TableReserv[Code Produit],MATCH($C18,IF(J$5&gt;=TableReserv[Date de début],IF(J$5&lt;=TableReserv[Date de fin],TableReserv[Produit]),""),0)),"")</f>
        <v/>
      </c>
      <c r="K18" s="51" t="str" cm="1">
        <f t="array" ref="K18">IFERROR(INDEX(TableReserv[Code Produit],MATCH($C18,IF(K$5&gt;=TableReserv[Date de début],IF(K$5&lt;=TableReserv[Date de fin],TableReserv[Produit]),""),0)),"")</f>
        <v/>
      </c>
      <c r="L18" s="51" t="str" cm="1">
        <f t="array" ref="L18">IFERROR(INDEX(TableReserv[Code Produit],MATCH($C18,IF(L$5&gt;=TableReserv[Date de début],IF(L$5&lt;=TableReserv[Date de fin],TableReserv[Produit]),""),0)),"")</f>
        <v/>
      </c>
      <c r="M18" s="51" t="str" cm="1">
        <f t="array" ref="M18">IFERROR(INDEX(TableReserv[Code Produit],MATCH($C18,IF(M$5&gt;=TableReserv[Date de début],IF(M$5&lt;=TableReserv[Date de fin],TableReserv[Produit]),""),0)),"")</f>
        <v/>
      </c>
      <c r="N18" s="51" t="str" cm="1">
        <f t="array" ref="N18">IFERROR(INDEX(TableReserv[Code Produit],MATCH($C18,IF(N$5&gt;=TableReserv[Date de début],IF(N$5&lt;=TableReserv[Date de fin],TableReserv[Produit]),""),0)),"")</f>
        <v/>
      </c>
      <c r="O18" s="51" t="str" cm="1">
        <f t="array" ref="O18">IFERROR(INDEX(TableReserv[Code Produit],MATCH($C18,IF(O$5&gt;=TableReserv[Date de début],IF(O$5&lt;=TableReserv[Date de fin],TableReserv[Produit]),""),0)),"")</f>
        <v/>
      </c>
      <c r="P18" s="51" t="str" cm="1">
        <f t="array" ref="P18">IFERROR(INDEX(TableReserv[Code Produit],MATCH($C18,IF(P$5&gt;=TableReserv[Date de début],IF(P$5&lt;=TableReserv[Date de fin],TableReserv[Produit]),""),0)),"")</f>
        <v/>
      </c>
      <c r="Q18" s="51" t="str" cm="1">
        <f t="array" ref="Q18">IFERROR(INDEX(TableReserv[Code Produit],MATCH($C18,IF(Q$5&gt;=TableReserv[Date de début],IF(Q$5&lt;=TableReserv[Date de fin],TableReserv[Produit]),""),0)),"")</f>
        <v/>
      </c>
      <c r="R18" s="51" t="str" cm="1">
        <f t="array" ref="R18">IFERROR(INDEX(TableReserv[Code Produit],MATCH($C18,IF(R$5&gt;=TableReserv[Date de début],IF(R$5&lt;=TableReserv[Date de fin],TableReserv[Produit]),""),0)),"")</f>
        <v/>
      </c>
      <c r="S18" s="51" t="str" cm="1">
        <f t="array" ref="S18">IFERROR(INDEX(TableReserv[Code Produit],MATCH($C18,IF(S$5&gt;=TableReserv[Date de début],IF(S$5&lt;=TableReserv[Date de fin],TableReserv[Produit]),""),0)),"")</f>
        <v/>
      </c>
      <c r="T18" s="51" t="str" cm="1">
        <f t="array" ref="T18">IFERROR(INDEX(TableReserv[Code Produit],MATCH($C18,IF(T$5&gt;=TableReserv[Date de début],IF(T$5&lt;=TableReserv[Date de fin],TableReserv[Produit]),""),0)),"")</f>
        <v/>
      </c>
      <c r="U18" s="51" t="str" cm="1">
        <f t="array" ref="U18">IFERROR(INDEX(TableReserv[Code Produit],MATCH($C18,IF(U$5&gt;=TableReserv[Date de début],IF(U$5&lt;=TableReserv[Date de fin],TableReserv[Produit]),""),0)),"")</f>
        <v/>
      </c>
      <c r="V18" s="51" t="str" cm="1">
        <f t="array" ref="V18">IFERROR(INDEX(TableReserv[Code Produit],MATCH($C18,IF(V$5&gt;=TableReserv[Date de début],IF(V$5&lt;=TableReserv[Date de fin],TableReserv[Produit]),""),0)),"")</f>
        <v/>
      </c>
      <c r="W18" s="51" t="str" cm="1">
        <f t="array" ref="W18">IFERROR(INDEX(TableReserv[Code Produit],MATCH($C18,IF(W$5&gt;=TableReserv[Date de début],IF(W$5&lt;=TableReserv[Date de fin],TableReserv[Produit]),""),0)),"")</f>
        <v/>
      </c>
      <c r="X18" s="51" t="str" cm="1">
        <f t="array" ref="X18">IFERROR(INDEX(TableReserv[Code Produit],MATCH($C18,IF(X$5&gt;=TableReserv[Date de début],IF(X$5&lt;=TableReserv[Date de fin],TableReserv[Produit]),""),0)),"")</f>
        <v/>
      </c>
      <c r="Y18" s="51" t="str" cm="1">
        <f t="array" ref="Y18">IFERROR(INDEX(TableReserv[Code Produit],MATCH($C18,IF(Y$5&gt;=TableReserv[Date de début],IF(Y$5&lt;=TableReserv[Date de fin],TableReserv[Produit]),""),0)),"")</f>
        <v/>
      </c>
      <c r="Z18" s="51" t="str" cm="1">
        <f t="array" ref="Z18">IFERROR(INDEX(TableReserv[Code Produit],MATCH($C18,IF(Z$5&gt;=TableReserv[Date de début],IF(Z$5&lt;=TableReserv[Date de fin],TableReserv[Produit]),""),0)),"")</f>
        <v/>
      </c>
      <c r="AA18" s="51" t="str" cm="1">
        <f t="array" ref="AA18">IFERROR(INDEX(TableReserv[Code Produit],MATCH($C18,IF(AA$5&gt;=TableReserv[Date de début],IF(AA$5&lt;=TableReserv[Date de fin],TableReserv[Produit]),""),0)),"")</f>
        <v/>
      </c>
      <c r="AB18" s="51" t="str" cm="1">
        <f t="array" ref="AB18">IFERROR(INDEX(TableReserv[Code Produit],MATCH($C18,IF(AB$5&gt;=TableReserv[Date de début],IF(AB$5&lt;=TableReserv[Date de fin],TableReserv[Produit]),""),0)),"")</f>
        <v/>
      </c>
      <c r="AC18" s="51" t="str" cm="1">
        <f t="array" ref="AC18">IFERROR(INDEX(TableReserv[Code Produit],MATCH($C18,IF(AC$5&gt;=TableReserv[Date de début],IF(AC$5&lt;=TableReserv[Date de fin],TableReserv[Produit]),""),0)),"")</f>
        <v/>
      </c>
      <c r="AD18" s="51" t="str" cm="1">
        <f t="array" ref="AD18">IFERROR(INDEX(TableReserv[Code Produit],MATCH($C18,IF(AD$5&gt;=TableReserv[Date de début],IF(AD$5&lt;=TableReserv[Date de fin],TableReserv[Produit]),""),0)),"")</f>
        <v/>
      </c>
      <c r="AE18" s="51" t="str" cm="1">
        <f t="array" ref="AE18">IFERROR(INDEX(TableReserv[Code Produit],MATCH($C18,IF(AE$5&gt;=TableReserv[Date de début],IF(AE$5&lt;=TableReserv[Date de fin],TableReserv[Produit]),""),0)),"")</f>
        <v/>
      </c>
      <c r="AF18" s="51" t="str" cm="1">
        <f t="array" ref="AF18">IFERROR(INDEX(TableReserv[Code Produit],MATCH($C18,IF(AF$5&gt;=TableReserv[Date de début],IF(AF$5&lt;=TableReserv[Date de fin],TableReserv[Produit]),""),0)),"")</f>
        <v/>
      </c>
      <c r="AG18" s="51" t="str" cm="1">
        <f t="array" ref="AG18">IFERROR(INDEX(TableReserv[Code Produit],MATCH($C18,IF(AG$5&gt;=TableReserv[Date de début],IF(AG$5&lt;=TableReserv[Date de fin],TableReserv[Produit]),""),0)),"")</f>
        <v/>
      </c>
      <c r="AH18" s="51" t="str" cm="1">
        <f t="array" ref="AH18">IFERROR(INDEX(TableReserv[Code Produit],MATCH($C18,IF(AH$5&gt;=TableReserv[Date de début],IF(AH$5&lt;=TableReserv[Date de fin],TableReserv[Produit]),""),0)),"")</f>
        <v/>
      </c>
    </row>
    <row r="19" spans="4:34" ht="19.95" customHeight="1" x14ac:dyDescent="0.3">
      <c r="D19" s="51" t="str" cm="1">
        <f t="array" ref="D19">IFERROR(INDEX(TableReserv[Code Produit],MATCH($C19,IF(D$5&gt;=TableReserv[Date de début],IF(D$5&lt;=TableReserv[Date de fin],TableReserv[Produit]),""),0)),"")</f>
        <v/>
      </c>
      <c r="E19" s="51" t="str" cm="1">
        <f t="array" ref="E19">IFERROR(INDEX(TableReserv[Code Produit],MATCH($C19,IF(E$5&gt;=TableReserv[Date de début],IF(E$5&lt;=TableReserv[Date de fin],TableReserv[Produit]),""),0)),"")</f>
        <v/>
      </c>
      <c r="F19" s="51" t="str" cm="1">
        <f t="array" ref="F19">IFERROR(INDEX(TableReserv[Code Produit],MATCH($C19,IF(F$5&gt;=TableReserv[Date de début],IF(F$5&lt;=TableReserv[Date de fin],TableReserv[Produit]),""),0)),"")</f>
        <v/>
      </c>
      <c r="G19" s="51" t="str" cm="1">
        <f t="array" ref="G19">IFERROR(INDEX(TableReserv[Code Produit],MATCH($C19,IF(G$5&gt;=TableReserv[Date de début],IF(G$5&lt;=TableReserv[Date de fin],TableReserv[Produit]),""),0)),"")</f>
        <v/>
      </c>
      <c r="H19" s="51" t="str" cm="1">
        <f t="array" ref="H19">IFERROR(INDEX(TableReserv[Code Produit],MATCH($C19,IF(H$5&gt;=TableReserv[Date de début],IF(H$5&lt;=TableReserv[Date de fin],TableReserv[Produit]),""),0)),"")</f>
        <v/>
      </c>
      <c r="I19" s="51" t="str" cm="1">
        <f t="array" ref="I19">IFERROR(INDEX(TableReserv[Code Produit],MATCH($C19,IF(I$5&gt;=TableReserv[Date de début],IF(I$5&lt;=TableReserv[Date de fin],TableReserv[Produit]),""),0)),"")</f>
        <v/>
      </c>
      <c r="J19" s="51" t="str" cm="1">
        <f t="array" ref="J19">IFERROR(INDEX(TableReserv[Code Produit],MATCH($C19,IF(J$5&gt;=TableReserv[Date de début],IF(J$5&lt;=TableReserv[Date de fin],TableReserv[Produit]),""),0)),"")</f>
        <v/>
      </c>
      <c r="K19" s="51" t="str" cm="1">
        <f t="array" ref="K19">IFERROR(INDEX(TableReserv[Code Produit],MATCH($C19,IF(K$5&gt;=TableReserv[Date de début],IF(K$5&lt;=TableReserv[Date de fin],TableReserv[Produit]),""),0)),"")</f>
        <v/>
      </c>
      <c r="L19" s="51" t="str" cm="1">
        <f t="array" ref="L19">IFERROR(INDEX(TableReserv[Code Produit],MATCH($C19,IF(L$5&gt;=TableReserv[Date de début],IF(L$5&lt;=TableReserv[Date de fin],TableReserv[Produit]),""),0)),"")</f>
        <v/>
      </c>
      <c r="M19" s="51" t="str" cm="1">
        <f t="array" ref="M19">IFERROR(INDEX(TableReserv[Code Produit],MATCH($C19,IF(M$5&gt;=TableReserv[Date de début],IF(M$5&lt;=TableReserv[Date de fin],TableReserv[Produit]),""),0)),"")</f>
        <v/>
      </c>
      <c r="N19" s="51" t="str" cm="1">
        <f t="array" ref="N19">IFERROR(INDEX(TableReserv[Code Produit],MATCH($C19,IF(N$5&gt;=TableReserv[Date de début],IF(N$5&lt;=TableReserv[Date de fin],TableReserv[Produit]),""),0)),"")</f>
        <v/>
      </c>
      <c r="O19" s="51" t="str" cm="1">
        <f t="array" ref="O19">IFERROR(INDEX(TableReserv[Code Produit],MATCH($C19,IF(O$5&gt;=TableReserv[Date de début],IF(O$5&lt;=TableReserv[Date de fin],TableReserv[Produit]),""),0)),"")</f>
        <v/>
      </c>
      <c r="P19" s="51" t="str" cm="1">
        <f t="array" ref="P19">IFERROR(INDEX(TableReserv[Code Produit],MATCH($C19,IF(P$5&gt;=TableReserv[Date de début],IF(P$5&lt;=TableReserv[Date de fin],TableReserv[Produit]),""),0)),"")</f>
        <v/>
      </c>
      <c r="Q19" s="51" t="str" cm="1">
        <f t="array" ref="Q19">IFERROR(INDEX(TableReserv[Code Produit],MATCH($C19,IF(Q$5&gt;=TableReserv[Date de début],IF(Q$5&lt;=TableReserv[Date de fin],TableReserv[Produit]),""),0)),"")</f>
        <v/>
      </c>
      <c r="R19" s="51" t="str" cm="1">
        <f t="array" ref="R19">IFERROR(INDEX(TableReserv[Code Produit],MATCH($C19,IF(R$5&gt;=TableReserv[Date de début],IF(R$5&lt;=TableReserv[Date de fin],TableReserv[Produit]),""),0)),"")</f>
        <v/>
      </c>
      <c r="S19" s="51" t="str" cm="1">
        <f t="array" ref="S19">IFERROR(INDEX(TableReserv[Code Produit],MATCH($C19,IF(S$5&gt;=TableReserv[Date de début],IF(S$5&lt;=TableReserv[Date de fin],TableReserv[Produit]),""),0)),"")</f>
        <v/>
      </c>
      <c r="T19" s="51" t="str" cm="1">
        <f t="array" ref="T19">IFERROR(INDEX(TableReserv[Code Produit],MATCH($C19,IF(T$5&gt;=TableReserv[Date de début],IF(T$5&lt;=TableReserv[Date de fin],TableReserv[Produit]),""),0)),"")</f>
        <v/>
      </c>
      <c r="U19" s="51" t="str" cm="1">
        <f t="array" ref="U19">IFERROR(INDEX(TableReserv[Code Produit],MATCH($C19,IF(U$5&gt;=TableReserv[Date de début],IF(U$5&lt;=TableReserv[Date de fin],TableReserv[Produit]),""),0)),"")</f>
        <v/>
      </c>
      <c r="V19" s="51" t="str" cm="1">
        <f t="array" ref="V19">IFERROR(INDEX(TableReserv[Code Produit],MATCH($C19,IF(V$5&gt;=TableReserv[Date de début],IF(V$5&lt;=TableReserv[Date de fin],TableReserv[Produit]),""),0)),"")</f>
        <v/>
      </c>
      <c r="W19" s="51" t="str" cm="1">
        <f t="array" ref="W19">IFERROR(INDEX(TableReserv[Code Produit],MATCH($C19,IF(W$5&gt;=TableReserv[Date de début],IF(W$5&lt;=TableReserv[Date de fin],TableReserv[Produit]),""),0)),"")</f>
        <v/>
      </c>
      <c r="X19" s="51" t="str" cm="1">
        <f t="array" ref="X19">IFERROR(INDEX(TableReserv[Code Produit],MATCH($C19,IF(X$5&gt;=TableReserv[Date de début],IF(X$5&lt;=TableReserv[Date de fin],TableReserv[Produit]),""),0)),"")</f>
        <v/>
      </c>
      <c r="Y19" s="51" t="str" cm="1">
        <f t="array" ref="Y19">IFERROR(INDEX(TableReserv[Code Produit],MATCH($C19,IF(Y$5&gt;=TableReserv[Date de début],IF(Y$5&lt;=TableReserv[Date de fin],TableReserv[Produit]),""),0)),"")</f>
        <v/>
      </c>
      <c r="Z19" s="51" t="str" cm="1">
        <f t="array" ref="Z19">IFERROR(INDEX(TableReserv[Code Produit],MATCH($C19,IF(Z$5&gt;=TableReserv[Date de début],IF(Z$5&lt;=TableReserv[Date de fin],TableReserv[Produit]),""),0)),"")</f>
        <v/>
      </c>
      <c r="AA19" s="51" t="str" cm="1">
        <f t="array" ref="AA19">IFERROR(INDEX(TableReserv[Code Produit],MATCH($C19,IF(AA$5&gt;=TableReserv[Date de début],IF(AA$5&lt;=TableReserv[Date de fin],TableReserv[Produit]),""),0)),"")</f>
        <v/>
      </c>
      <c r="AB19" s="51" t="str" cm="1">
        <f t="array" ref="AB19">IFERROR(INDEX(TableReserv[Code Produit],MATCH($C19,IF(AB$5&gt;=TableReserv[Date de début],IF(AB$5&lt;=TableReserv[Date de fin],TableReserv[Produit]),""),0)),"")</f>
        <v/>
      </c>
      <c r="AC19" s="51" t="str" cm="1">
        <f t="array" ref="AC19">IFERROR(INDEX(TableReserv[Code Produit],MATCH($C19,IF(AC$5&gt;=TableReserv[Date de début],IF(AC$5&lt;=TableReserv[Date de fin],TableReserv[Produit]),""),0)),"")</f>
        <v/>
      </c>
      <c r="AD19" s="51" t="str" cm="1">
        <f t="array" ref="AD19">IFERROR(INDEX(TableReserv[Code Produit],MATCH($C19,IF(AD$5&gt;=TableReserv[Date de début],IF(AD$5&lt;=TableReserv[Date de fin],TableReserv[Produit]),""),0)),"")</f>
        <v/>
      </c>
      <c r="AE19" s="51" t="str" cm="1">
        <f t="array" ref="AE19">IFERROR(INDEX(TableReserv[Code Produit],MATCH($C19,IF(AE$5&gt;=TableReserv[Date de début],IF(AE$5&lt;=TableReserv[Date de fin],TableReserv[Produit]),""),0)),"")</f>
        <v/>
      </c>
      <c r="AF19" s="51" t="str" cm="1">
        <f t="array" ref="AF19">IFERROR(INDEX(TableReserv[Code Produit],MATCH($C19,IF(AF$5&gt;=TableReserv[Date de début],IF(AF$5&lt;=TableReserv[Date de fin],TableReserv[Produit]),""),0)),"")</f>
        <v/>
      </c>
      <c r="AG19" s="51" t="str" cm="1">
        <f t="array" ref="AG19">IFERROR(INDEX(TableReserv[Code Produit],MATCH($C19,IF(AG$5&gt;=TableReserv[Date de début],IF(AG$5&lt;=TableReserv[Date de fin],TableReserv[Produit]),""),0)),"")</f>
        <v/>
      </c>
      <c r="AH19" s="51" t="str" cm="1">
        <f t="array" ref="AH19">IFERROR(INDEX(TableReserv[Code Produit],MATCH($C19,IF(AH$5&gt;=TableReserv[Date de début],IF(AH$5&lt;=TableReserv[Date de fin],TableReserv[Produit]),""),0)),"")</f>
        <v/>
      </c>
    </row>
    <row r="20" spans="4:34" ht="19.95" customHeight="1" x14ac:dyDescent="0.3">
      <c r="D20" s="51" t="str" cm="1">
        <f t="array" ref="D20">IFERROR(INDEX(TableReserv[Code Produit],MATCH($C20,IF(D$5&gt;=TableReserv[Date de début],IF(D$5&lt;=TableReserv[Date de fin],TableReserv[Produit]),""),0)),"")</f>
        <v/>
      </c>
      <c r="E20" s="51" t="str" cm="1">
        <f t="array" ref="E20">IFERROR(INDEX(TableReserv[Code Produit],MATCH($C20,IF(E$5&gt;=TableReserv[Date de début],IF(E$5&lt;=TableReserv[Date de fin],TableReserv[Produit]),""),0)),"")</f>
        <v/>
      </c>
      <c r="F20" s="51" t="str" cm="1">
        <f t="array" ref="F20">IFERROR(INDEX(TableReserv[Code Produit],MATCH($C20,IF(F$5&gt;=TableReserv[Date de début],IF(F$5&lt;=TableReserv[Date de fin],TableReserv[Produit]),""),0)),"")</f>
        <v/>
      </c>
      <c r="G20" s="51" t="str" cm="1">
        <f t="array" ref="G20">IFERROR(INDEX(TableReserv[Code Produit],MATCH($C20,IF(G$5&gt;=TableReserv[Date de début],IF(G$5&lt;=TableReserv[Date de fin],TableReserv[Produit]),""),0)),"")</f>
        <v/>
      </c>
      <c r="H20" s="51" t="str" cm="1">
        <f t="array" ref="H20">IFERROR(INDEX(TableReserv[Code Produit],MATCH($C20,IF(H$5&gt;=TableReserv[Date de début],IF(H$5&lt;=TableReserv[Date de fin],TableReserv[Produit]),""),0)),"")</f>
        <v/>
      </c>
      <c r="I20" s="51" t="str" cm="1">
        <f t="array" ref="I20">IFERROR(INDEX(TableReserv[Code Produit],MATCH($C20,IF(I$5&gt;=TableReserv[Date de début],IF(I$5&lt;=TableReserv[Date de fin],TableReserv[Produit]),""),0)),"")</f>
        <v/>
      </c>
      <c r="J20" s="51" t="str" cm="1">
        <f t="array" ref="J20">IFERROR(INDEX(TableReserv[Code Produit],MATCH($C20,IF(J$5&gt;=TableReserv[Date de début],IF(J$5&lt;=TableReserv[Date de fin],TableReserv[Produit]),""),0)),"")</f>
        <v/>
      </c>
      <c r="K20" s="51" t="str" cm="1">
        <f t="array" ref="K20">IFERROR(INDEX(TableReserv[Code Produit],MATCH($C20,IF(K$5&gt;=TableReserv[Date de début],IF(K$5&lt;=TableReserv[Date de fin],TableReserv[Produit]),""),0)),"")</f>
        <v/>
      </c>
      <c r="L20" s="51" t="str" cm="1">
        <f t="array" ref="L20">IFERROR(INDEX(TableReserv[Code Produit],MATCH($C20,IF(L$5&gt;=TableReserv[Date de début],IF(L$5&lt;=TableReserv[Date de fin],TableReserv[Produit]),""),0)),"")</f>
        <v/>
      </c>
      <c r="M20" s="51" t="str" cm="1">
        <f t="array" ref="M20">IFERROR(INDEX(TableReserv[Code Produit],MATCH($C20,IF(M$5&gt;=TableReserv[Date de début],IF(M$5&lt;=TableReserv[Date de fin],TableReserv[Produit]),""),0)),"")</f>
        <v/>
      </c>
      <c r="N20" s="51" t="str" cm="1">
        <f t="array" ref="N20">IFERROR(INDEX(TableReserv[Code Produit],MATCH($C20,IF(N$5&gt;=TableReserv[Date de début],IF(N$5&lt;=TableReserv[Date de fin],TableReserv[Produit]),""),0)),"")</f>
        <v/>
      </c>
      <c r="O20" s="51" t="str" cm="1">
        <f t="array" ref="O20">IFERROR(INDEX(TableReserv[Code Produit],MATCH($C20,IF(O$5&gt;=TableReserv[Date de début],IF(O$5&lt;=TableReserv[Date de fin],TableReserv[Produit]),""),0)),"")</f>
        <v/>
      </c>
      <c r="P20" s="51" t="str" cm="1">
        <f t="array" ref="P20">IFERROR(INDEX(TableReserv[Code Produit],MATCH($C20,IF(P$5&gt;=TableReserv[Date de début],IF(P$5&lt;=TableReserv[Date de fin],TableReserv[Produit]),""),0)),"")</f>
        <v/>
      </c>
      <c r="Q20" s="51" t="str" cm="1">
        <f t="array" ref="Q20">IFERROR(INDEX(TableReserv[Code Produit],MATCH($C20,IF(Q$5&gt;=TableReserv[Date de début],IF(Q$5&lt;=TableReserv[Date de fin],TableReserv[Produit]),""),0)),"")</f>
        <v/>
      </c>
      <c r="R20" s="51" t="str" cm="1">
        <f t="array" ref="R20">IFERROR(INDEX(TableReserv[Code Produit],MATCH($C20,IF(R$5&gt;=TableReserv[Date de début],IF(R$5&lt;=TableReserv[Date de fin],TableReserv[Produit]),""),0)),"")</f>
        <v/>
      </c>
      <c r="S20" s="51" t="str" cm="1">
        <f t="array" ref="S20">IFERROR(INDEX(TableReserv[Code Produit],MATCH($C20,IF(S$5&gt;=TableReserv[Date de début],IF(S$5&lt;=TableReserv[Date de fin],TableReserv[Produit]),""),0)),"")</f>
        <v/>
      </c>
      <c r="T20" s="51" t="str" cm="1">
        <f t="array" ref="T20">IFERROR(INDEX(TableReserv[Code Produit],MATCH($C20,IF(T$5&gt;=TableReserv[Date de début],IF(T$5&lt;=TableReserv[Date de fin],TableReserv[Produit]),""),0)),"")</f>
        <v/>
      </c>
      <c r="U20" s="51" t="str" cm="1">
        <f t="array" ref="U20">IFERROR(INDEX(TableReserv[Code Produit],MATCH($C20,IF(U$5&gt;=TableReserv[Date de début],IF(U$5&lt;=TableReserv[Date de fin],TableReserv[Produit]),""),0)),"")</f>
        <v/>
      </c>
      <c r="V20" s="51" t="str" cm="1">
        <f t="array" ref="V20">IFERROR(INDEX(TableReserv[Code Produit],MATCH($C20,IF(V$5&gt;=TableReserv[Date de début],IF(V$5&lt;=TableReserv[Date de fin],TableReserv[Produit]),""),0)),"")</f>
        <v/>
      </c>
      <c r="W20" s="51" t="str" cm="1">
        <f t="array" ref="W20">IFERROR(INDEX(TableReserv[Code Produit],MATCH($C20,IF(W$5&gt;=TableReserv[Date de début],IF(W$5&lt;=TableReserv[Date de fin],TableReserv[Produit]),""),0)),"")</f>
        <v/>
      </c>
      <c r="X20" s="51" t="str" cm="1">
        <f t="array" ref="X20">IFERROR(INDEX(TableReserv[Code Produit],MATCH($C20,IF(X$5&gt;=TableReserv[Date de début],IF(X$5&lt;=TableReserv[Date de fin],TableReserv[Produit]),""),0)),"")</f>
        <v/>
      </c>
      <c r="Y20" s="51" t="str" cm="1">
        <f t="array" ref="Y20">IFERROR(INDEX(TableReserv[Code Produit],MATCH($C20,IF(Y$5&gt;=TableReserv[Date de début],IF(Y$5&lt;=TableReserv[Date de fin],TableReserv[Produit]),""),0)),"")</f>
        <v/>
      </c>
      <c r="Z20" s="51" t="str" cm="1">
        <f t="array" ref="Z20">IFERROR(INDEX(TableReserv[Code Produit],MATCH($C20,IF(Z$5&gt;=TableReserv[Date de début],IF(Z$5&lt;=TableReserv[Date de fin],TableReserv[Produit]),""),0)),"")</f>
        <v/>
      </c>
      <c r="AA20" s="51" t="str" cm="1">
        <f t="array" ref="AA20">IFERROR(INDEX(TableReserv[Code Produit],MATCH($C20,IF(AA$5&gt;=TableReserv[Date de début],IF(AA$5&lt;=TableReserv[Date de fin],TableReserv[Produit]),""),0)),"")</f>
        <v/>
      </c>
      <c r="AB20" s="51" t="str" cm="1">
        <f t="array" ref="AB20">IFERROR(INDEX(TableReserv[Code Produit],MATCH($C20,IF(AB$5&gt;=TableReserv[Date de début],IF(AB$5&lt;=TableReserv[Date de fin],TableReserv[Produit]),""),0)),"")</f>
        <v/>
      </c>
      <c r="AC20" s="51" t="str" cm="1">
        <f t="array" ref="AC20">IFERROR(INDEX(TableReserv[Code Produit],MATCH($C20,IF(AC$5&gt;=TableReserv[Date de début],IF(AC$5&lt;=TableReserv[Date de fin],TableReserv[Produit]),""),0)),"")</f>
        <v/>
      </c>
      <c r="AD20" s="51" t="str" cm="1">
        <f t="array" ref="AD20">IFERROR(INDEX(TableReserv[Code Produit],MATCH($C20,IF(AD$5&gt;=TableReserv[Date de début],IF(AD$5&lt;=TableReserv[Date de fin],TableReserv[Produit]),""),0)),"")</f>
        <v/>
      </c>
      <c r="AE20" s="51" t="str" cm="1">
        <f t="array" ref="AE20">IFERROR(INDEX(TableReserv[Code Produit],MATCH($C20,IF(AE$5&gt;=TableReserv[Date de début],IF(AE$5&lt;=TableReserv[Date de fin],TableReserv[Produit]),""),0)),"")</f>
        <v/>
      </c>
      <c r="AF20" s="51" t="str" cm="1">
        <f t="array" ref="AF20">IFERROR(INDEX(TableReserv[Code Produit],MATCH($C20,IF(AF$5&gt;=TableReserv[Date de début],IF(AF$5&lt;=TableReserv[Date de fin],TableReserv[Produit]),""),0)),"")</f>
        <v/>
      </c>
      <c r="AG20" s="51" t="str" cm="1">
        <f t="array" ref="AG20">IFERROR(INDEX(TableReserv[Code Produit],MATCH($C20,IF(AG$5&gt;=TableReserv[Date de début],IF(AG$5&lt;=TableReserv[Date de fin],TableReserv[Produit]),""),0)),"")</f>
        <v/>
      </c>
      <c r="AH20" s="51" t="str" cm="1">
        <f t="array" ref="AH20">IFERROR(INDEX(TableReserv[Code Produit],MATCH($C20,IF(AH$5&gt;=TableReserv[Date de début],IF(AH$5&lt;=TableReserv[Date de fin],TableReserv[Produit]),""),0)),"")</f>
        <v/>
      </c>
    </row>
    <row r="21" spans="4:34" ht="19.95" customHeight="1" x14ac:dyDescent="0.3">
      <c r="D21" s="51" t="str" cm="1">
        <f t="array" ref="D21">IFERROR(INDEX(TableReserv[Code Produit],MATCH($C21,IF(D$5&gt;=TableReserv[Date de début],IF(D$5&lt;=TableReserv[Date de fin],TableReserv[Produit]),""),0)),"")</f>
        <v/>
      </c>
      <c r="E21" s="51" t="str" cm="1">
        <f t="array" ref="E21">IFERROR(INDEX(TableReserv[Code Produit],MATCH($C21,IF(E$5&gt;=TableReserv[Date de début],IF(E$5&lt;=TableReserv[Date de fin],TableReserv[Produit]),""),0)),"")</f>
        <v/>
      </c>
      <c r="F21" s="51" t="str" cm="1">
        <f t="array" ref="F21">IFERROR(INDEX(TableReserv[Code Produit],MATCH($C21,IF(F$5&gt;=TableReserv[Date de début],IF(F$5&lt;=TableReserv[Date de fin],TableReserv[Produit]),""),0)),"")</f>
        <v/>
      </c>
      <c r="G21" s="51" t="str" cm="1">
        <f t="array" ref="G21">IFERROR(INDEX(TableReserv[Code Produit],MATCH($C21,IF(G$5&gt;=TableReserv[Date de début],IF(G$5&lt;=TableReserv[Date de fin],TableReserv[Produit]),""),0)),"")</f>
        <v/>
      </c>
      <c r="H21" s="51" t="str" cm="1">
        <f t="array" ref="H21">IFERROR(INDEX(TableReserv[Code Produit],MATCH($C21,IF(H$5&gt;=TableReserv[Date de début],IF(H$5&lt;=TableReserv[Date de fin],TableReserv[Produit]),""),0)),"")</f>
        <v/>
      </c>
      <c r="I21" s="51" t="str" cm="1">
        <f t="array" ref="I21">IFERROR(INDEX(TableReserv[Code Produit],MATCH($C21,IF(I$5&gt;=TableReserv[Date de début],IF(I$5&lt;=TableReserv[Date de fin],TableReserv[Produit]),""),0)),"")</f>
        <v/>
      </c>
      <c r="J21" s="51" t="str" cm="1">
        <f t="array" ref="J21">IFERROR(INDEX(TableReserv[Code Produit],MATCH($C21,IF(J$5&gt;=TableReserv[Date de début],IF(J$5&lt;=TableReserv[Date de fin],TableReserv[Produit]),""),0)),"")</f>
        <v/>
      </c>
      <c r="K21" s="51" t="str" cm="1">
        <f t="array" ref="K21">IFERROR(INDEX(TableReserv[Code Produit],MATCH($C21,IF(K$5&gt;=TableReserv[Date de début],IF(K$5&lt;=TableReserv[Date de fin],TableReserv[Produit]),""),0)),"")</f>
        <v/>
      </c>
      <c r="L21" s="51" t="str" cm="1">
        <f t="array" ref="L21">IFERROR(INDEX(TableReserv[Code Produit],MATCH($C21,IF(L$5&gt;=TableReserv[Date de début],IF(L$5&lt;=TableReserv[Date de fin],TableReserv[Produit]),""),0)),"")</f>
        <v/>
      </c>
      <c r="M21" s="51" t="str" cm="1">
        <f t="array" ref="M21">IFERROR(INDEX(TableReserv[Code Produit],MATCH($C21,IF(M$5&gt;=TableReserv[Date de début],IF(M$5&lt;=TableReserv[Date de fin],TableReserv[Produit]),""),0)),"")</f>
        <v/>
      </c>
      <c r="N21" s="51" t="str" cm="1">
        <f t="array" ref="N21">IFERROR(INDEX(TableReserv[Code Produit],MATCH($C21,IF(N$5&gt;=TableReserv[Date de début],IF(N$5&lt;=TableReserv[Date de fin],TableReserv[Produit]),""),0)),"")</f>
        <v/>
      </c>
      <c r="O21" s="51" t="str" cm="1">
        <f t="array" ref="O21">IFERROR(INDEX(TableReserv[Code Produit],MATCH($C21,IF(O$5&gt;=TableReserv[Date de début],IF(O$5&lt;=TableReserv[Date de fin],TableReserv[Produit]),""),0)),"")</f>
        <v/>
      </c>
      <c r="P21" s="51" t="str" cm="1">
        <f t="array" ref="P21">IFERROR(INDEX(TableReserv[Code Produit],MATCH($C21,IF(P$5&gt;=TableReserv[Date de début],IF(P$5&lt;=TableReserv[Date de fin],TableReserv[Produit]),""),0)),"")</f>
        <v/>
      </c>
      <c r="Q21" s="51" t="str" cm="1">
        <f t="array" ref="Q21">IFERROR(INDEX(TableReserv[Code Produit],MATCH($C21,IF(Q$5&gt;=TableReserv[Date de début],IF(Q$5&lt;=TableReserv[Date de fin],TableReserv[Produit]),""),0)),"")</f>
        <v/>
      </c>
      <c r="R21" s="51" t="str" cm="1">
        <f t="array" ref="R21">IFERROR(INDEX(TableReserv[Code Produit],MATCH($C21,IF(R$5&gt;=TableReserv[Date de début],IF(R$5&lt;=TableReserv[Date de fin],TableReserv[Produit]),""),0)),"")</f>
        <v/>
      </c>
      <c r="S21" s="51" t="str" cm="1">
        <f t="array" ref="S21">IFERROR(INDEX(TableReserv[Code Produit],MATCH($C21,IF(S$5&gt;=TableReserv[Date de début],IF(S$5&lt;=TableReserv[Date de fin],TableReserv[Produit]),""),0)),"")</f>
        <v/>
      </c>
      <c r="T21" s="51" t="str" cm="1">
        <f t="array" ref="T21">IFERROR(INDEX(TableReserv[Code Produit],MATCH($C21,IF(T$5&gt;=TableReserv[Date de début],IF(T$5&lt;=TableReserv[Date de fin],TableReserv[Produit]),""),0)),"")</f>
        <v/>
      </c>
      <c r="U21" s="51" t="str" cm="1">
        <f t="array" ref="U21">IFERROR(INDEX(TableReserv[Code Produit],MATCH($C21,IF(U$5&gt;=TableReserv[Date de début],IF(U$5&lt;=TableReserv[Date de fin],TableReserv[Produit]),""),0)),"")</f>
        <v/>
      </c>
      <c r="V21" s="51" t="str" cm="1">
        <f t="array" ref="V21">IFERROR(INDEX(TableReserv[Code Produit],MATCH($C21,IF(V$5&gt;=TableReserv[Date de début],IF(V$5&lt;=TableReserv[Date de fin],TableReserv[Produit]),""),0)),"")</f>
        <v/>
      </c>
      <c r="W21" s="51" t="str" cm="1">
        <f t="array" ref="W21">IFERROR(INDEX(TableReserv[Code Produit],MATCH($C21,IF(W$5&gt;=TableReserv[Date de début],IF(W$5&lt;=TableReserv[Date de fin],TableReserv[Produit]),""),0)),"")</f>
        <v/>
      </c>
      <c r="X21" s="51" t="str" cm="1">
        <f t="array" ref="X21">IFERROR(INDEX(TableReserv[Code Produit],MATCH($C21,IF(X$5&gt;=TableReserv[Date de début],IF(X$5&lt;=TableReserv[Date de fin],TableReserv[Produit]),""),0)),"")</f>
        <v/>
      </c>
      <c r="Y21" s="51" t="str" cm="1">
        <f t="array" ref="Y21">IFERROR(INDEX(TableReserv[Code Produit],MATCH($C21,IF(Y$5&gt;=TableReserv[Date de début],IF(Y$5&lt;=TableReserv[Date de fin],TableReserv[Produit]),""),0)),"")</f>
        <v/>
      </c>
      <c r="Z21" s="51" t="str" cm="1">
        <f t="array" ref="Z21">IFERROR(INDEX(TableReserv[Code Produit],MATCH($C21,IF(Z$5&gt;=TableReserv[Date de début],IF(Z$5&lt;=TableReserv[Date de fin],TableReserv[Produit]),""),0)),"")</f>
        <v/>
      </c>
      <c r="AA21" s="51" t="str" cm="1">
        <f t="array" ref="AA21">IFERROR(INDEX(TableReserv[Code Produit],MATCH($C21,IF(AA$5&gt;=TableReserv[Date de début],IF(AA$5&lt;=TableReserv[Date de fin],TableReserv[Produit]),""),0)),"")</f>
        <v/>
      </c>
      <c r="AB21" s="51" t="str" cm="1">
        <f t="array" ref="AB21">IFERROR(INDEX(TableReserv[Code Produit],MATCH($C21,IF(AB$5&gt;=TableReserv[Date de début],IF(AB$5&lt;=TableReserv[Date de fin],TableReserv[Produit]),""),0)),"")</f>
        <v/>
      </c>
      <c r="AC21" s="51" t="str" cm="1">
        <f t="array" ref="AC21">IFERROR(INDEX(TableReserv[Code Produit],MATCH($C21,IF(AC$5&gt;=TableReserv[Date de début],IF(AC$5&lt;=TableReserv[Date de fin],TableReserv[Produit]),""),0)),"")</f>
        <v/>
      </c>
      <c r="AD21" s="51" t="str" cm="1">
        <f t="array" ref="AD21">IFERROR(INDEX(TableReserv[Code Produit],MATCH($C21,IF(AD$5&gt;=TableReserv[Date de début],IF(AD$5&lt;=TableReserv[Date de fin],TableReserv[Produit]),""),0)),"")</f>
        <v/>
      </c>
      <c r="AE21" s="51" t="str" cm="1">
        <f t="array" ref="AE21">IFERROR(INDEX(TableReserv[Code Produit],MATCH($C21,IF(AE$5&gt;=TableReserv[Date de début],IF(AE$5&lt;=TableReserv[Date de fin],TableReserv[Produit]),""),0)),"")</f>
        <v/>
      </c>
      <c r="AF21" s="51" t="str" cm="1">
        <f t="array" ref="AF21">IFERROR(INDEX(TableReserv[Code Produit],MATCH($C21,IF(AF$5&gt;=TableReserv[Date de début],IF(AF$5&lt;=TableReserv[Date de fin],TableReserv[Produit]),""),0)),"")</f>
        <v/>
      </c>
      <c r="AG21" s="51" t="str" cm="1">
        <f t="array" ref="AG21">IFERROR(INDEX(TableReserv[Code Produit],MATCH($C21,IF(AG$5&gt;=TableReserv[Date de début],IF(AG$5&lt;=TableReserv[Date de fin],TableReserv[Produit]),""),0)),"")</f>
        <v/>
      </c>
      <c r="AH21" s="51" t="str" cm="1">
        <f t="array" ref="AH21">IFERROR(INDEX(TableReserv[Code Produit],MATCH($C21,IF(AH$5&gt;=TableReserv[Date de début],IF(AH$5&lt;=TableReserv[Date de fin],TableReserv[Produit]),""),0)),"")</f>
        <v/>
      </c>
    </row>
    <row r="22" spans="4:34" ht="19.95" customHeight="1" x14ac:dyDescent="0.3">
      <c r="D22" s="51" t="str" cm="1">
        <f t="array" ref="D22">IFERROR(INDEX(TableReserv[Code Produit],MATCH($C22,IF(D$5&gt;=TableReserv[Date de début],IF(D$5&lt;=TableReserv[Date de fin],TableReserv[Produit]),""),0)),"")</f>
        <v/>
      </c>
      <c r="E22" s="51" t="str" cm="1">
        <f t="array" ref="E22">IFERROR(INDEX(TableReserv[Code Produit],MATCH($C22,IF(E$5&gt;=TableReserv[Date de début],IF(E$5&lt;=TableReserv[Date de fin],TableReserv[Produit]),""),0)),"")</f>
        <v/>
      </c>
      <c r="F22" s="51" t="str" cm="1">
        <f t="array" ref="F22">IFERROR(INDEX(TableReserv[Code Produit],MATCH($C22,IF(F$5&gt;=TableReserv[Date de début],IF(F$5&lt;=TableReserv[Date de fin],TableReserv[Produit]),""),0)),"")</f>
        <v/>
      </c>
      <c r="G22" s="51" t="str" cm="1">
        <f t="array" ref="G22">IFERROR(INDEX(TableReserv[Code Produit],MATCH($C22,IF(G$5&gt;=TableReserv[Date de début],IF(G$5&lt;=TableReserv[Date de fin],TableReserv[Produit]),""),0)),"")</f>
        <v/>
      </c>
      <c r="H22" s="51" t="str" cm="1">
        <f t="array" ref="H22">IFERROR(INDEX(TableReserv[Code Produit],MATCH($C22,IF(H$5&gt;=TableReserv[Date de début],IF(H$5&lt;=TableReserv[Date de fin],TableReserv[Produit]),""),0)),"")</f>
        <v/>
      </c>
      <c r="I22" s="51" t="str" cm="1">
        <f t="array" ref="I22">IFERROR(INDEX(TableReserv[Code Produit],MATCH($C22,IF(I$5&gt;=TableReserv[Date de début],IF(I$5&lt;=TableReserv[Date de fin],TableReserv[Produit]),""),0)),"")</f>
        <v/>
      </c>
      <c r="J22" s="51" t="str" cm="1">
        <f t="array" ref="J22">IFERROR(INDEX(TableReserv[Code Produit],MATCH($C22,IF(J$5&gt;=TableReserv[Date de début],IF(J$5&lt;=TableReserv[Date de fin],TableReserv[Produit]),""),0)),"")</f>
        <v/>
      </c>
      <c r="K22" s="51" t="str" cm="1">
        <f t="array" ref="K22">IFERROR(INDEX(TableReserv[Code Produit],MATCH($C22,IF(K$5&gt;=TableReserv[Date de début],IF(K$5&lt;=TableReserv[Date de fin],TableReserv[Produit]),""),0)),"")</f>
        <v/>
      </c>
      <c r="L22" s="51" t="str" cm="1">
        <f t="array" ref="L22">IFERROR(INDEX(TableReserv[Code Produit],MATCH($C22,IF(L$5&gt;=TableReserv[Date de début],IF(L$5&lt;=TableReserv[Date de fin],TableReserv[Produit]),""),0)),"")</f>
        <v/>
      </c>
      <c r="M22" s="51" t="str" cm="1">
        <f t="array" ref="M22">IFERROR(INDEX(TableReserv[Code Produit],MATCH($C22,IF(M$5&gt;=TableReserv[Date de début],IF(M$5&lt;=TableReserv[Date de fin],TableReserv[Produit]),""),0)),"")</f>
        <v/>
      </c>
      <c r="N22" s="51" t="str" cm="1">
        <f t="array" ref="N22">IFERROR(INDEX(TableReserv[Code Produit],MATCH($C22,IF(N$5&gt;=TableReserv[Date de début],IF(N$5&lt;=TableReserv[Date de fin],TableReserv[Produit]),""),0)),"")</f>
        <v/>
      </c>
      <c r="O22" s="51" t="str" cm="1">
        <f t="array" ref="O22">IFERROR(INDEX(TableReserv[Code Produit],MATCH($C22,IF(O$5&gt;=TableReserv[Date de début],IF(O$5&lt;=TableReserv[Date de fin],TableReserv[Produit]),""),0)),"")</f>
        <v/>
      </c>
      <c r="P22" s="51" t="str" cm="1">
        <f t="array" ref="P22">IFERROR(INDEX(TableReserv[Code Produit],MATCH($C22,IF(P$5&gt;=TableReserv[Date de début],IF(P$5&lt;=TableReserv[Date de fin],TableReserv[Produit]),""),0)),"")</f>
        <v/>
      </c>
      <c r="Q22" s="51" t="str" cm="1">
        <f t="array" ref="Q22">IFERROR(INDEX(TableReserv[Code Produit],MATCH($C22,IF(Q$5&gt;=TableReserv[Date de début],IF(Q$5&lt;=TableReserv[Date de fin],TableReserv[Produit]),""),0)),"")</f>
        <v/>
      </c>
      <c r="R22" s="51" t="str" cm="1">
        <f t="array" ref="R22">IFERROR(INDEX(TableReserv[Code Produit],MATCH($C22,IF(R$5&gt;=TableReserv[Date de début],IF(R$5&lt;=TableReserv[Date de fin],TableReserv[Produit]),""),0)),"")</f>
        <v/>
      </c>
      <c r="S22" s="51" t="str" cm="1">
        <f t="array" ref="S22">IFERROR(INDEX(TableReserv[Code Produit],MATCH($C22,IF(S$5&gt;=TableReserv[Date de début],IF(S$5&lt;=TableReserv[Date de fin],TableReserv[Produit]),""),0)),"")</f>
        <v/>
      </c>
      <c r="T22" s="51" t="str" cm="1">
        <f t="array" ref="T22">IFERROR(INDEX(TableReserv[Code Produit],MATCH($C22,IF(T$5&gt;=TableReserv[Date de début],IF(T$5&lt;=TableReserv[Date de fin],TableReserv[Produit]),""),0)),"")</f>
        <v/>
      </c>
      <c r="U22" s="51" t="str" cm="1">
        <f t="array" ref="U22">IFERROR(INDEX(TableReserv[Code Produit],MATCH($C22,IF(U$5&gt;=TableReserv[Date de début],IF(U$5&lt;=TableReserv[Date de fin],TableReserv[Produit]),""),0)),"")</f>
        <v/>
      </c>
      <c r="V22" s="51" t="str" cm="1">
        <f t="array" ref="V22">IFERROR(INDEX(TableReserv[Code Produit],MATCH($C22,IF(V$5&gt;=TableReserv[Date de début],IF(V$5&lt;=TableReserv[Date de fin],TableReserv[Produit]),""),0)),"")</f>
        <v/>
      </c>
      <c r="W22" s="51" t="str" cm="1">
        <f t="array" ref="W22">IFERROR(INDEX(TableReserv[Code Produit],MATCH($C22,IF(W$5&gt;=TableReserv[Date de début],IF(W$5&lt;=TableReserv[Date de fin],TableReserv[Produit]),""),0)),"")</f>
        <v/>
      </c>
      <c r="X22" s="51" t="str" cm="1">
        <f t="array" ref="X22">IFERROR(INDEX(TableReserv[Code Produit],MATCH($C22,IF(X$5&gt;=TableReserv[Date de début],IF(X$5&lt;=TableReserv[Date de fin],TableReserv[Produit]),""),0)),"")</f>
        <v/>
      </c>
      <c r="Y22" s="51" t="str" cm="1">
        <f t="array" ref="Y22">IFERROR(INDEX(TableReserv[Code Produit],MATCH($C22,IF(Y$5&gt;=TableReserv[Date de début],IF(Y$5&lt;=TableReserv[Date de fin],TableReserv[Produit]),""),0)),"")</f>
        <v/>
      </c>
      <c r="Z22" s="51" t="str" cm="1">
        <f t="array" ref="Z22">IFERROR(INDEX(TableReserv[Code Produit],MATCH($C22,IF(Z$5&gt;=TableReserv[Date de début],IF(Z$5&lt;=TableReserv[Date de fin],TableReserv[Produit]),""),0)),"")</f>
        <v/>
      </c>
      <c r="AA22" s="51" t="str" cm="1">
        <f t="array" ref="AA22">IFERROR(INDEX(TableReserv[Code Produit],MATCH($C22,IF(AA$5&gt;=TableReserv[Date de début],IF(AA$5&lt;=TableReserv[Date de fin],TableReserv[Produit]),""),0)),"")</f>
        <v/>
      </c>
      <c r="AB22" s="51" t="str" cm="1">
        <f t="array" ref="AB22">IFERROR(INDEX(TableReserv[Code Produit],MATCH($C22,IF(AB$5&gt;=TableReserv[Date de début],IF(AB$5&lt;=TableReserv[Date de fin],TableReserv[Produit]),""),0)),"")</f>
        <v/>
      </c>
      <c r="AC22" s="51" t="str" cm="1">
        <f t="array" ref="AC22">IFERROR(INDEX(TableReserv[Code Produit],MATCH($C22,IF(AC$5&gt;=TableReserv[Date de début],IF(AC$5&lt;=TableReserv[Date de fin],TableReserv[Produit]),""),0)),"")</f>
        <v/>
      </c>
      <c r="AD22" s="51" t="str" cm="1">
        <f t="array" ref="AD22">IFERROR(INDEX(TableReserv[Code Produit],MATCH($C22,IF(AD$5&gt;=TableReserv[Date de début],IF(AD$5&lt;=TableReserv[Date de fin],TableReserv[Produit]),""),0)),"")</f>
        <v/>
      </c>
      <c r="AE22" s="51" t="str" cm="1">
        <f t="array" ref="AE22">IFERROR(INDEX(TableReserv[Code Produit],MATCH($C22,IF(AE$5&gt;=TableReserv[Date de début],IF(AE$5&lt;=TableReserv[Date de fin],TableReserv[Produit]),""),0)),"")</f>
        <v/>
      </c>
      <c r="AF22" s="51" t="str" cm="1">
        <f t="array" ref="AF22">IFERROR(INDEX(TableReserv[Code Produit],MATCH($C22,IF(AF$5&gt;=TableReserv[Date de début],IF(AF$5&lt;=TableReserv[Date de fin],TableReserv[Produit]),""),0)),"")</f>
        <v/>
      </c>
      <c r="AG22" s="51" t="str" cm="1">
        <f t="array" ref="AG22">IFERROR(INDEX(TableReserv[Code Produit],MATCH($C22,IF(AG$5&gt;=TableReserv[Date de début],IF(AG$5&lt;=TableReserv[Date de fin],TableReserv[Produit]),""),0)),"")</f>
        <v/>
      </c>
      <c r="AH22" s="51" t="str" cm="1">
        <f t="array" ref="AH22">IFERROR(INDEX(TableReserv[Code Produit],MATCH($C22,IF(AH$5&gt;=TableReserv[Date de début],IF(AH$5&lt;=TableReserv[Date de fin],TableReserv[Produit]),""),0)),"")</f>
        <v/>
      </c>
    </row>
    <row r="23" spans="4:34" ht="19.95" customHeight="1" x14ac:dyDescent="0.3">
      <c r="D23" s="51" t="str" cm="1">
        <f t="array" ref="D23">IFERROR(INDEX(TableReserv[Code Produit],MATCH($C23,IF(D$5&gt;=TableReserv[Date de début],IF(D$5&lt;=TableReserv[Date de fin],TableReserv[Produit]),""),0)),"")</f>
        <v/>
      </c>
      <c r="E23" s="51" t="str" cm="1">
        <f t="array" ref="E23">IFERROR(INDEX(TableReserv[Code Produit],MATCH($C23,IF(E$5&gt;=TableReserv[Date de début],IF(E$5&lt;=TableReserv[Date de fin],TableReserv[Produit]),""),0)),"")</f>
        <v/>
      </c>
      <c r="F23" s="51" t="str" cm="1">
        <f t="array" ref="F23">IFERROR(INDEX(TableReserv[Code Produit],MATCH($C23,IF(F$5&gt;=TableReserv[Date de début],IF(F$5&lt;=TableReserv[Date de fin],TableReserv[Produit]),""),0)),"")</f>
        <v/>
      </c>
      <c r="G23" s="51" t="str" cm="1">
        <f t="array" ref="G23">IFERROR(INDEX(TableReserv[Code Produit],MATCH($C23,IF(G$5&gt;=TableReserv[Date de début],IF(G$5&lt;=TableReserv[Date de fin],TableReserv[Produit]),""),0)),"")</f>
        <v/>
      </c>
      <c r="H23" s="51" t="str" cm="1">
        <f t="array" ref="H23">IFERROR(INDEX(TableReserv[Code Produit],MATCH($C23,IF(H$5&gt;=TableReserv[Date de début],IF(H$5&lt;=TableReserv[Date de fin],TableReserv[Produit]),""),0)),"")</f>
        <v/>
      </c>
      <c r="I23" s="51" t="str" cm="1">
        <f t="array" ref="I23">IFERROR(INDEX(TableReserv[Code Produit],MATCH($C23,IF(I$5&gt;=TableReserv[Date de début],IF(I$5&lt;=TableReserv[Date de fin],TableReserv[Produit]),""),0)),"")</f>
        <v/>
      </c>
      <c r="J23" s="51" t="str" cm="1">
        <f t="array" ref="J23">IFERROR(INDEX(TableReserv[Code Produit],MATCH($C23,IF(J$5&gt;=TableReserv[Date de début],IF(J$5&lt;=TableReserv[Date de fin],TableReserv[Produit]),""),0)),"")</f>
        <v/>
      </c>
      <c r="K23" s="51" t="str" cm="1">
        <f t="array" ref="K23">IFERROR(INDEX(TableReserv[Code Produit],MATCH($C23,IF(K$5&gt;=TableReserv[Date de début],IF(K$5&lt;=TableReserv[Date de fin],TableReserv[Produit]),""),0)),"")</f>
        <v/>
      </c>
      <c r="L23" s="51" t="str" cm="1">
        <f t="array" ref="L23">IFERROR(INDEX(TableReserv[Code Produit],MATCH($C23,IF(L$5&gt;=TableReserv[Date de début],IF(L$5&lt;=TableReserv[Date de fin],TableReserv[Produit]),""),0)),"")</f>
        <v/>
      </c>
      <c r="M23" s="51" t="str" cm="1">
        <f t="array" ref="M23">IFERROR(INDEX(TableReserv[Code Produit],MATCH($C23,IF(M$5&gt;=TableReserv[Date de début],IF(M$5&lt;=TableReserv[Date de fin],TableReserv[Produit]),""),0)),"")</f>
        <v/>
      </c>
      <c r="N23" s="51" t="str" cm="1">
        <f t="array" ref="N23">IFERROR(INDEX(TableReserv[Code Produit],MATCH($C23,IF(N$5&gt;=TableReserv[Date de début],IF(N$5&lt;=TableReserv[Date de fin],TableReserv[Produit]),""),0)),"")</f>
        <v/>
      </c>
      <c r="O23" s="51" t="str" cm="1">
        <f t="array" ref="O23">IFERROR(INDEX(TableReserv[Code Produit],MATCH($C23,IF(O$5&gt;=TableReserv[Date de début],IF(O$5&lt;=TableReserv[Date de fin],TableReserv[Produit]),""),0)),"")</f>
        <v/>
      </c>
      <c r="P23" s="51" t="str" cm="1">
        <f t="array" ref="P23">IFERROR(INDEX(TableReserv[Code Produit],MATCH($C23,IF(P$5&gt;=TableReserv[Date de début],IF(P$5&lt;=TableReserv[Date de fin],TableReserv[Produit]),""),0)),"")</f>
        <v/>
      </c>
      <c r="Q23" s="51" t="str" cm="1">
        <f t="array" ref="Q23">IFERROR(INDEX(TableReserv[Code Produit],MATCH($C23,IF(Q$5&gt;=TableReserv[Date de début],IF(Q$5&lt;=TableReserv[Date de fin],TableReserv[Produit]),""),0)),"")</f>
        <v/>
      </c>
      <c r="R23" s="51" t="str" cm="1">
        <f t="array" ref="R23">IFERROR(INDEX(TableReserv[Code Produit],MATCH($C23,IF(R$5&gt;=TableReserv[Date de début],IF(R$5&lt;=TableReserv[Date de fin],TableReserv[Produit]),""),0)),"")</f>
        <v/>
      </c>
      <c r="S23" s="51" t="str" cm="1">
        <f t="array" ref="S23">IFERROR(INDEX(TableReserv[Code Produit],MATCH($C23,IF(S$5&gt;=TableReserv[Date de début],IF(S$5&lt;=TableReserv[Date de fin],TableReserv[Produit]),""),0)),"")</f>
        <v/>
      </c>
      <c r="T23" s="51" t="str" cm="1">
        <f t="array" ref="T23">IFERROR(INDEX(TableReserv[Code Produit],MATCH($C23,IF(T$5&gt;=TableReserv[Date de début],IF(T$5&lt;=TableReserv[Date de fin],TableReserv[Produit]),""),0)),"")</f>
        <v/>
      </c>
      <c r="U23" s="51" t="str" cm="1">
        <f t="array" ref="U23">IFERROR(INDEX(TableReserv[Code Produit],MATCH($C23,IF(U$5&gt;=TableReserv[Date de début],IF(U$5&lt;=TableReserv[Date de fin],TableReserv[Produit]),""),0)),"")</f>
        <v/>
      </c>
      <c r="V23" s="51" t="str" cm="1">
        <f t="array" ref="V23">IFERROR(INDEX(TableReserv[Code Produit],MATCH($C23,IF(V$5&gt;=TableReserv[Date de début],IF(V$5&lt;=TableReserv[Date de fin],TableReserv[Produit]),""),0)),"")</f>
        <v/>
      </c>
      <c r="W23" s="51" t="str" cm="1">
        <f t="array" ref="W23">IFERROR(INDEX(TableReserv[Code Produit],MATCH($C23,IF(W$5&gt;=TableReserv[Date de début],IF(W$5&lt;=TableReserv[Date de fin],TableReserv[Produit]),""),0)),"")</f>
        <v/>
      </c>
      <c r="X23" s="51" t="str" cm="1">
        <f t="array" ref="X23">IFERROR(INDEX(TableReserv[Code Produit],MATCH($C23,IF(X$5&gt;=TableReserv[Date de début],IF(X$5&lt;=TableReserv[Date de fin],TableReserv[Produit]),""),0)),"")</f>
        <v/>
      </c>
      <c r="Y23" s="51" t="str" cm="1">
        <f t="array" ref="Y23">IFERROR(INDEX(TableReserv[Code Produit],MATCH($C23,IF(Y$5&gt;=TableReserv[Date de début],IF(Y$5&lt;=TableReserv[Date de fin],TableReserv[Produit]),""),0)),"")</f>
        <v/>
      </c>
      <c r="Z23" s="51" t="str" cm="1">
        <f t="array" ref="Z23">IFERROR(INDEX(TableReserv[Code Produit],MATCH($C23,IF(Z$5&gt;=TableReserv[Date de début],IF(Z$5&lt;=TableReserv[Date de fin],TableReserv[Produit]),""),0)),"")</f>
        <v/>
      </c>
      <c r="AA23" s="51" t="str" cm="1">
        <f t="array" ref="AA23">IFERROR(INDEX(TableReserv[Code Produit],MATCH($C23,IF(AA$5&gt;=TableReserv[Date de début],IF(AA$5&lt;=TableReserv[Date de fin],TableReserv[Produit]),""),0)),"")</f>
        <v/>
      </c>
      <c r="AB23" s="51" t="str" cm="1">
        <f t="array" ref="AB23">IFERROR(INDEX(TableReserv[Code Produit],MATCH($C23,IF(AB$5&gt;=TableReserv[Date de début],IF(AB$5&lt;=TableReserv[Date de fin],TableReserv[Produit]),""),0)),"")</f>
        <v/>
      </c>
      <c r="AC23" s="51" t="str" cm="1">
        <f t="array" ref="AC23">IFERROR(INDEX(TableReserv[Code Produit],MATCH($C23,IF(AC$5&gt;=TableReserv[Date de début],IF(AC$5&lt;=TableReserv[Date de fin],TableReserv[Produit]),""),0)),"")</f>
        <v/>
      </c>
      <c r="AD23" s="51" t="str" cm="1">
        <f t="array" ref="AD23">IFERROR(INDEX(TableReserv[Code Produit],MATCH($C23,IF(AD$5&gt;=TableReserv[Date de début],IF(AD$5&lt;=TableReserv[Date de fin],TableReserv[Produit]),""),0)),"")</f>
        <v/>
      </c>
      <c r="AE23" s="51" t="str" cm="1">
        <f t="array" ref="AE23">IFERROR(INDEX(TableReserv[Code Produit],MATCH($C23,IF(AE$5&gt;=TableReserv[Date de début],IF(AE$5&lt;=TableReserv[Date de fin],TableReserv[Produit]),""),0)),"")</f>
        <v/>
      </c>
      <c r="AF23" s="51" t="str" cm="1">
        <f t="array" ref="AF23">IFERROR(INDEX(TableReserv[Code Produit],MATCH($C23,IF(AF$5&gt;=TableReserv[Date de début],IF(AF$5&lt;=TableReserv[Date de fin],TableReserv[Produit]),""),0)),"")</f>
        <v/>
      </c>
      <c r="AG23" s="51" t="str" cm="1">
        <f t="array" ref="AG23">IFERROR(INDEX(TableReserv[Code Produit],MATCH($C23,IF(AG$5&gt;=TableReserv[Date de début],IF(AG$5&lt;=TableReserv[Date de fin],TableReserv[Produit]),""),0)),"")</f>
        <v/>
      </c>
      <c r="AH23" s="51" t="str" cm="1">
        <f t="array" ref="AH23">IFERROR(INDEX(TableReserv[Code Produit],MATCH($C23,IF(AH$5&gt;=TableReserv[Date de début],IF(AH$5&lt;=TableReserv[Date de fin],TableReserv[Produit]),""),0)),"")</f>
        <v/>
      </c>
    </row>
    <row r="24" spans="4:34" ht="19.95" customHeight="1" x14ac:dyDescent="0.3">
      <c r="D24" s="51" t="str" cm="1">
        <f t="array" ref="D24">IFERROR(INDEX(TableReserv[Code Produit],MATCH($C24,IF(D$5&gt;=TableReserv[Date de début],IF(D$5&lt;=TableReserv[Date de fin],TableReserv[Produit]),""),0)),"")</f>
        <v/>
      </c>
      <c r="E24" s="51" t="str" cm="1">
        <f t="array" ref="E24">IFERROR(INDEX(TableReserv[Code Produit],MATCH($C24,IF(E$5&gt;=TableReserv[Date de début],IF(E$5&lt;=TableReserv[Date de fin],TableReserv[Produit]),""),0)),"")</f>
        <v/>
      </c>
      <c r="F24" s="51" t="str" cm="1">
        <f t="array" ref="F24">IFERROR(INDEX(TableReserv[Code Produit],MATCH($C24,IF(F$5&gt;=TableReserv[Date de début],IF(F$5&lt;=TableReserv[Date de fin],TableReserv[Produit]),""),0)),"")</f>
        <v/>
      </c>
      <c r="G24" s="51" t="str" cm="1">
        <f t="array" ref="G24">IFERROR(INDEX(TableReserv[Code Produit],MATCH($C24,IF(G$5&gt;=TableReserv[Date de début],IF(G$5&lt;=TableReserv[Date de fin],TableReserv[Produit]),""),0)),"")</f>
        <v/>
      </c>
      <c r="H24" s="51" t="str" cm="1">
        <f t="array" ref="H24">IFERROR(INDEX(TableReserv[Code Produit],MATCH($C24,IF(H$5&gt;=TableReserv[Date de début],IF(H$5&lt;=TableReserv[Date de fin],TableReserv[Produit]),""),0)),"")</f>
        <v/>
      </c>
      <c r="I24" s="51" t="str" cm="1">
        <f t="array" ref="I24">IFERROR(INDEX(TableReserv[Code Produit],MATCH($C24,IF(I$5&gt;=TableReserv[Date de début],IF(I$5&lt;=TableReserv[Date de fin],TableReserv[Produit]),""),0)),"")</f>
        <v/>
      </c>
      <c r="J24" s="51" t="str" cm="1">
        <f t="array" ref="J24">IFERROR(INDEX(TableReserv[Code Produit],MATCH($C24,IF(J$5&gt;=TableReserv[Date de début],IF(J$5&lt;=TableReserv[Date de fin],TableReserv[Produit]),""),0)),"")</f>
        <v/>
      </c>
      <c r="K24" s="51" t="str" cm="1">
        <f t="array" ref="K24">IFERROR(INDEX(TableReserv[Code Produit],MATCH($C24,IF(K$5&gt;=TableReserv[Date de début],IF(K$5&lt;=TableReserv[Date de fin],TableReserv[Produit]),""),0)),"")</f>
        <v/>
      </c>
      <c r="L24" s="51" t="str" cm="1">
        <f t="array" ref="L24">IFERROR(INDEX(TableReserv[Code Produit],MATCH($C24,IF(L$5&gt;=TableReserv[Date de début],IF(L$5&lt;=TableReserv[Date de fin],TableReserv[Produit]),""),0)),"")</f>
        <v/>
      </c>
      <c r="M24" s="51" t="str" cm="1">
        <f t="array" ref="M24">IFERROR(INDEX(TableReserv[Code Produit],MATCH($C24,IF(M$5&gt;=TableReserv[Date de début],IF(M$5&lt;=TableReserv[Date de fin],TableReserv[Produit]),""),0)),"")</f>
        <v/>
      </c>
      <c r="N24" s="51" t="str" cm="1">
        <f t="array" ref="N24">IFERROR(INDEX(TableReserv[Code Produit],MATCH($C24,IF(N$5&gt;=TableReserv[Date de début],IF(N$5&lt;=TableReserv[Date de fin],TableReserv[Produit]),""),0)),"")</f>
        <v/>
      </c>
      <c r="O24" s="51" t="str" cm="1">
        <f t="array" ref="O24">IFERROR(INDEX(TableReserv[Code Produit],MATCH($C24,IF(O$5&gt;=TableReserv[Date de début],IF(O$5&lt;=TableReserv[Date de fin],TableReserv[Produit]),""),0)),"")</f>
        <v/>
      </c>
      <c r="P24" s="51" t="str" cm="1">
        <f t="array" ref="P24">IFERROR(INDEX(TableReserv[Code Produit],MATCH($C24,IF(P$5&gt;=TableReserv[Date de début],IF(P$5&lt;=TableReserv[Date de fin],TableReserv[Produit]),""),0)),"")</f>
        <v/>
      </c>
      <c r="Q24" s="51" t="str" cm="1">
        <f t="array" ref="Q24">IFERROR(INDEX(TableReserv[Code Produit],MATCH($C24,IF(Q$5&gt;=TableReserv[Date de début],IF(Q$5&lt;=TableReserv[Date de fin],TableReserv[Produit]),""),0)),"")</f>
        <v/>
      </c>
      <c r="R24" s="51" t="str" cm="1">
        <f t="array" ref="R24">IFERROR(INDEX(TableReserv[Code Produit],MATCH($C24,IF(R$5&gt;=TableReserv[Date de début],IF(R$5&lt;=TableReserv[Date de fin],TableReserv[Produit]),""),0)),"")</f>
        <v/>
      </c>
      <c r="S24" s="51" t="str" cm="1">
        <f t="array" ref="S24">IFERROR(INDEX(TableReserv[Code Produit],MATCH($C24,IF(S$5&gt;=TableReserv[Date de début],IF(S$5&lt;=TableReserv[Date de fin],TableReserv[Produit]),""),0)),"")</f>
        <v/>
      </c>
      <c r="T24" s="51" t="str" cm="1">
        <f t="array" ref="T24">IFERROR(INDEX(TableReserv[Code Produit],MATCH($C24,IF(T$5&gt;=TableReserv[Date de début],IF(T$5&lt;=TableReserv[Date de fin],TableReserv[Produit]),""),0)),"")</f>
        <v/>
      </c>
      <c r="U24" s="51" t="str" cm="1">
        <f t="array" ref="U24">IFERROR(INDEX(TableReserv[Code Produit],MATCH($C24,IF(U$5&gt;=TableReserv[Date de début],IF(U$5&lt;=TableReserv[Date de fin],TableReserv[Produit]),""),0)),"")</f>
        <v/>
      </c>
      <c r="V24" s="51" t="str" cm="1">
        <f t="array" ref="V24">IFERROR(INDEX(TableReserv[Code Produit],MATCH($C24,IF(V$5&gt;=TableReserv[Date de début],IF(V$5&lt;=TableReserv[Date de fin],TableReserv[Produit]),""),0)),"")</f>
        <v/>
      </c>
      <c r="W24" s="51" t="str" cm="1">
        <f t="array" ref="W24">IFERROR(INDEX(TableReserv[Code Produit],MATCH($C24,IF(W$5&gt;=TableReserv[Date de début],IF(W$5&lt;=TableReserv[Date de fin],TableReserv[Produit]),""),0)),"")</f>
        <v/>
      </c>
      <c r="X24" s="51" t="str" cm="1">
        <f t="array" ref="X24">IFERROR(INDEX(TableReserv[Code Produit],MATCH($C24,IF(X$5&gt;=TableReserv[Date de début],IF(X$5&lt;=TableReserv[Date de fin],TableReserv[Produit]),""),0)),"")</f>
        <v/>
      </c>
      <c r="Y24" s="51" t="str" cm="1">
        <f t="array" ref="Y24">IFERROR(INDEX(TableReserv[Code Produit],MATCH($C24,IF(Y$5&gt;=TableReserv[Date de début],IF(Y$5&lt;=TableReserv[Date de fin],TableReserv[Produit]),""),0)),"")</f>
        <v/>
      </c>
      <c r="Z24" s="51" t="str" cm="1">
        <f t="array" ref="Z24">IFERROR(INDEX(TableReserv[Code Produit],MATCH($C24,IF(Z$5&gt;=TableReserv[Date de début],IF(Z$5&lt;=TableReserv[Date de fin],TableReserv[Produit]),""),0)),"")</f>
        <v/>
      </c>
      <c r="AA24" s="51" t="str" cm="1">
        <f t="array" ref="AA24">IFERROR(INDEX(TableReserv[Code Produit],MATCH($C24,IF(AA$5&gt;=TableReserv[Date de début],IF(AA$5&lt;=TableReserv[Date de fin],TableReserv[Produit]),""),0)),"")</f>
        <v/>
      </c>
      <c r="AB24" s="51" t="str" cm="1">
        <f t="array" ref="AB24">IFERROR(INDEX(TableReserv[Code Produit],MATCH($C24,IF(AB$5&gt;=TableReserv[Date de début],IF(AB$5&lt;=TableReserv[Date de fin],TableReserv[Produit]),""),0)),"")</f>
        <v/>
      </c>
      <c r="AC24" s="51" t="str" cm="1">
        <f t="array" ref="AC24">IFERROR(INDEX(TableReserv[Code Produit],MATCH($C24,IF(AC$5&gt;=TableReserv[Date de début],IF(AC$5&lt;=TableReserv[Date de fin],TableReserv[Produit]),""),0)),"")</f>
        <v/>
      </c>
      <c r="AD24" s="51" t="str" cm="1">
        <f t="array" ref="AD24">IFERROR(INDEX(TableReserv[Code Produit],MATCH($C24,IF(AD$5&gt;=TableReserv[Date de début],IF(AD$5&lt;=TableReserv[Date de fin],TableReserv[Produit]),""),0)),"")</f>
        <v/>
      </c>
      <c r="AE24" s="51" t="str" cm="1">
        <f t="array" ref="AE24">IFERROR(INDEX(TableReserv[Code Produit],MATCH($C24,IF(AE$5&gt;=TableReserv[Date de début],IF(AE$5&lt;=TableReserv[Date de fin],TableReserv[Produit]),""),0)),"")</f>
        <v/>
      </c>
      <c r="AF24" s="51" t="str" cm="1">
        <f t="array" ref="AF24">IFERROR(INDEX(TableReserv[Code Produit],MATCH($C24,IF(AF$5&gt;=TableReserv[Date de début],IF(AF$5&lt;=TableReserv[Date de fin],TableReserv[Produit]),""),0)),"")</f>
        <v/>
      </c>
      <c r="AG24" s="51" t="str" cm="1">
        <f t="array" ref="AG24">IFERROR(INDEX(TableReserv[Code Produit],MATCH($C24,IF(AG$5&gt;=TableReserv[Date de début],IF(AG$5&lt;=TableReserv[Date de fin],TableReserv[Produit]),""),0)),"")</f>
        <v/>
      </c>
      <c r="AH24" s="51" t="str" cm="1">
        <f t="array" ref="AH24">IFERROR(INDEX(TableReserv[Code Produit],MATCH($C24,IF(AH$5&gt;=TableReserv[Date de début],IF(AH$5&lt;=TableReserv[Date de fin],TableReserv[Produit]),""),0)),"")</f>
        <v/>
      </c>
    </row>
    <row r="25" spans="4:34" ht="19.95" customHeight="1" x14ac:dyDescent="0.3">
      <c r="D25" s="51" t="str" cm="1">
        <f t="array" ref="D25">IFERROR(INDEX(TableReserv[Code Produit],MATCH($C25,IF(D$5&gt;=TableReserv[Date de début],IF(D$5&lt;=TableReserv[Date de fin],TableReserv[Produit]),""),0)),"")</f>
        <v/>
      </c>
      <c r="E25" s="51" t="str" cm="1">
        <f t="array" ref="E25">IFERROR(INDEX(TableReserv[Code Produit],MATCH($C25,IF(E$5&gt;=TableReserv[Date de début],IF(E$5&lt;=TableReserv[Date de fin],TableReserv[Produit]),""),0)),"")</f>
        <v/>
      </c>
      <c r="F25" s="51" t="str" cm="1">
        <f t="array" ref="F25">IFERROR(INDEX(TableReserv[Code Produit],MATCH($C25,IF(F$5&gt;=TableReserv[Date de début],IF(F$5&lt;=TableReserv[Date de fin],TableReserv[Produit]),""),0)),"")</f>
        <v/>
      </c>
      <c r="G25" s="51" t="str" cm="1">
        <f t="array" ref="G25">IFERROR(INDEX(TableReserv[Code Produit],MATCH($C25,IF(G$5&gt;=TableReserv[Date de début],IF(G$5&lt;=TableReserv[Date de fin],TableReserv[Produit]),""),0)),"")</f>
        <v/>
      </c>
      <c r="H25" s="51" t="str" cm="1">
        <f t="array" ref="H25">IFERROR(INDEX(TableReserv[Code Produit],MATCH($C25,IF(H$5&gt;=TableReserv[Date de début],IF(H$5&lt;=TableReserv[Date de fin],TableReserv[Produit]),""),0)),"")</f>
        <v/>
      </c>
      <c r="I25" s="51" t="str" cm="1">
        <f t="array" ref="I25">IFERROR(INDEX(TableReserv[Code Produit],MATCH($C25,IF(I$5&gt;=TableReserv[Date de début],IF(I$5&lt;=TableReserv[Date de fin],TableReserv[Produit]),""),0)),"")</f>
        <v/>
      </c>
      <c r="J25" s="51" t="str" cm="1">
        <f t="array" ref="J25">IFERROR(INDEX(TableReserv[Code Produit],MATCH($C25,IF(J$5&gt;=TableReserv[Date de début],IF(J$5&lt;=TableReserv[Date de fin],TableReserv[Produit]),""),0)),"")</f>
        <v/>
      </c>
      <c r="K25" s="51" t="str" cm="1">
        <f t="array" ref="K25">IFERROR(INDEX(TableReserv[Code Produit],MATCH($C25,IF(K$5&gt;=TableReserv[Date de début],IF(K$5&lt;=TableReserv[Date de fin],TableReserv[Produit]),""),0)),"")</f>
        <v/>
      </c>
      <c r="L25" s="51" t="str" cm="1">
        <f t="array" ref="L25">IFERROR(INDEX(TableReserv[Code Produit],MATCH($C25,IF(L$5&gt;=TableReserv[Date de début],IF(L$5&lt;=TableReserv[Date de fin],TableReserv[Produit]),""),0)),"")</f>
        <v/>
      </c>
      <c r="M25" s="51" t="str" cm="1">
        <f t="array" ref="M25">IFERROR(INDEX(TableReserv[Code Produit],MATCH($C25,IF(M$5&gt;=TableReserv[Date de début],IF(M$5&lt;=TableReserv[Date de fin],TableReserv[Produit]),""),0)),"")</f>
        <v/>
      </c>
      <c r="N25" s="51" t="str" cm="1">
        <f t="array" ref="N25">IFERROR(INDEX(TableReserv[Code Produit],MATCH($C25,IF(N$5&gt;=TableReserv[Date de début],IF(N$5&lt;=TableReserv[Date de fin],TableReserv[Produit]),""),0)),"")</f>
        <v/>
      </c>
      <c r="O25" s="51" t="str" cm="1">
        <f t="array" ref="O25">IFERROR(INDEX(TableReserv[Code Produit],MATCH($C25,IF(O$5&gt;=TableReserv[Date de début],IF(O$5&lt;=TableReserv[Date de fin],TableReserv[Produit]),""),0)),"")</f>
        <v/>
      </c>
      <c r="P25" s="51" t="str" cm="1">
        <f t="array" ref="P25">IFERROR(INDEX(TableReserv[Code Produit],MATCH($C25,IF(P$5&gt;=TableReserv[Date de début],IF(P$5&lt;=TableReserv[Date de fin],TableReserv[Produit]),""),0)),"")</f>
        <v/>
      </c>
      <c r="Q25" s="51" t="str" cm="1">
        <f t="array" ref="Q25">IFERROR(INDEX(TableReserv[Code Produit],MATCH($C25,IF(Q$5&gt;=TableReserv[Date de début],IF(Q$5&lt;=TableReserv[Date de fin],TableReserv[Produit]),""),0)),"")</f>
        <v/>
      </c>
      <c r="R25" s="51" t="str" cm="1">
        <f t="array" ref="R25">IFERROR(INDEX(TableReserv[Code Produit],MATCH($C25,IF(R$5&gt;=TableReserv[Date de début],IF(R$5&lt;=TableReserv[Date de fin],TableReserv[Produit]),""),0)),"")</f>
        <v/>
      </c>
      <c r="S25" s="51" t="str" cm="1">
        <f t="array" ref="S25">IFERROR(INDEX(TableReserv[Code Produit],MATCH($C25,IF(S$5&gt;=TableReserv[Date de début],IF(S$5&lt;=TableReserv[Date de fin],TableReserv[Produit]),""),0)),"")</f>
        <v/>
      </c>
      <c r="T25" s="51" t="str" cm="1">
        <f t="array" ref="T25">IFERROR(INDEX(TableReserv[Code Produit],MATCH($C25,IF(T$5&gt;=TableReserv[Date de début],IF(T$5&lt;=TableReserv[Date de fin],TableReserv[Produit]),""),0)),"")</f>
        <v/>
      </c>
      <c r="U25" s="51" t="str" cm="1">
        <f t="array" ref="U25">IFERROR(INDEX(TableReserv[Code Produit],MATCH($C25,IF(U$5&gt;=TableReserv[Date de début],IF(U$5&lt;=TableReserv[Date de fin],TableReserv[Produit]),""),0)),"")</f>
        <v/>
      </c>
      <c r="V25" s="51" t="str" cm="1">
        <f t="array" ref="V25">IFERROR(INDEX(TableReserv[Code Produit],MATCH($C25,IF(V$5&gt;=TableReserv[Date de début],IF(V$5&lt;=TableReserv[Date de fin],TableReserv[Produit]),""),0)),"")</f>
        <v/>
      </c>
      <c r="W25" s="51" t="str" cm="1">
        <f t="array" ref="W25">IFERROR(INDEX(TableReserv[Code Produit],MATCH($C25,IF(W$5&gt;=TableReserv[Date de début],IF(W$5&lt;=TableReserv[Date de fin],TableReserv[Produit]),""),0)),"")</f>
        <v/>
      </c>
      <c r="X25" s="51" t="str" cm="1">
        <f t="array" ref="X25">IFERROR(INDEX(TableReserv[Code Produit],MATCH($C25,IF(X$5&gt;=TableReserv[Date de début],IF(X$5&lt;=TableReserv[Date de fin],TableReserv[Produit]),""),0)),"")</f>
        <v/>
      </c>
      <c r="Y25" s="51" t="str" cm="1">
        <f t="array" ref="Y25">IFERROR(INDEX(TableReserv[Code Produit],MATCH($C25,IF(Y$5&gt;=TableReserv[Date de début],IF(Y$5&lt;=TableReserv[Date de fin],TableReserv[Produit]),""),0)),"")</f>
        <v/>
      </c>
      <c r="Z25" s="51" t="str" cm="1">
        <f t="array" ref="Z25">IFERROR(INDEX(TableReserv[Code Produit],MATCH($C25,IF(Z$5&gt;=TableReserv[Date de début],IF(Z$5&lt;=TableReserv[Date de fin],TableReserv[Produit]),""),0)),"")</f>
        <v/>
      </c>
      <c r="AA25" s="51" t="str" cm="1">
        <f t="array" ref="AA25">IFERROR(INDEX(TableReserv[Code Produit],MATCH($C25,IF(AA$5&gt;=TableReserv[Date de début],IF(AA$5&lt;=TableReserv[Date de fin],TableReserv[Produit]),""),0)),"")</f>
        <v/>
      </c>
      <c r="AB25" s="51" t="str" cm="1">
        <f t="array" ref="AB25">IFERROR(INDEX(TableReserv[Code Produit],MATCH($C25,IF(AB$5&gt;=TableReserv[Date de début],IF(AB$5&lt;=TableReserv[Date de fin],TableReserv[Produit]),""),0)),"")</f>
        <v/>
      </c>
      <c r="AC25" s="51" t="str" cm="1">
        <f t="array" ref="AC25">IFERROR(INDEX(TableReserv[Code Produit],MATCH($C25,IF(AC$5&gt;=TableReserv[Date de début],IF(AC$5&lt;=TableReserv[Date de fin],TableReserv[Produit]),""),0)),"")</f>
        <v/>
      </c>
      <c r="AD25" s="51" t="str" cm="1">
        <f t="array" ref="AD25">IFERROR(INDEX(TableReserv[Code Produit],MATCH($C25,IF(AD$5&gt;=TableReserv[Date de début],IF(AD$5&lt;=TableReserv[Date de fin],TableReserv[Produit]),""),0)),"")</f>
        <v/>
      </c>
      <c r="AE25" s="51" t="str" cm="1">
        <f t="array" ref="AE25">IFERROR(INDEX(TableReserv[Code Produit],MATCH($C25,IF(AE$5&gt;=TableReserv[Date de début],IF(AE$5&lt;=TableReserv[Date de fin],TableReserv[Produit]),""),0)),"")</f>
        <v/>
      </c>
      <c r="AF25" s="51" t="str" cm="1">
        <f t="array" ref="AF25">IFERROR(INDEX(TableReserv[Code Produit],MATCH($C25,IF(AF$5&gt;=TableReserv[Date de début],IF(AF$5&lt;=TableReserv[Date de fin],TableReserv[Produit]),""),0)),"")</f>
        <v/>
      </c>
      <c r="AG25" s="51" t="str" cm="1">
        <f t="array" ref="AG25">IFERROR(INDEX(TableReserv[Code Produit],MATCH($C25,IF(AG$5&gt;=TableReserv[Date de début],IF(AG$5&lt;=TableReserv[Date de fin],TableReserv[Produit]),""),0)),"")</f>
        <v/>
      </c>
      <c r="AH25" s="51" t="str" cm="1">
        <f t="array" ref="AH25">IFERROR(INDEX(TableReserv[Code Produit],MATCH($C25,IF(AH$5&gt;=TableReserv[Date de début],IF(AH$5&lt;=TableReserv[Date de fin],TableReserv[Produit]),""),0)),"")</f>
        <v/>
      </c>
    </row>
    <row r="26" spans="4:34" ht="19.95" customHeight="1" x14ac:dyDescent="0.3">
      <c r="D26" s="51" t="str" cm="1">
        <f t="array" ref="D26">IFERROR(INDEX(TableReserv[Code Produit],MATCH($C26,IF(D$5&gt;=TableReserv[Date de début],IF(D$5&lt;=TableReserv[Date de fin],TableReserv[Produit]),""),0)),"")</f>
        <v/>
      </c>
      <c r="E26" s="51" t="str" cm="1">
        <f t="array" ref="E26">IFERROR(INDEX(TableReserv[Code Produit],MATCH($C26,IF(E$5&gt;=TableReserv[Date de début],IF(E$5&lt;=TableReserv[Date de fin],TableReserv[Produit]),""),0)),"")</f>
        <v/>
      </c>
      <c r="F26" s="51" t="str" cm="1">
        <f t="array" ref="F26">IFERROR(INDEX(TableReserv[Code Produit],MATCH($C26,IF(F$5&gt;=TableReserv[Date de début],IF(F$5&lt;=TableReserv[Date de fin],TableReserv[Produit]),""),0)),"")</f>
        <v/>
      </c>
      <c r="G26" s="51" t="str" cm="1">
        <f t="array" ref="G26">IFERROR(INDEX(TableReserv[Code Produit],MATCH($C26,IF(G$5&gt;=TableReserv[Date de début],IF(G$5&lt;=TableReserv[Date de fin],TableReserv[Produit]),""),0)),"")</f>
        <v/>
      </c>
      <c r="H26" s="51" t="str" cm="1">
        <f t="array" ref="H26">IFERROR(INDEX(TableReserv[Code Produit],MATCH($C26,IF(H$5&gt;=TableReserv[Date de début],IF(H$5&lt;=TableReserv[Date de fin],TableReserv[Produit]),""),0)),"")</f>
        <v/>
      </c>
      <c r="I26" s="51" t="str" cm="1">
        <f t="array" ref="I26">IFERROR(INDEX(TableReserv[Code Produit],MATCH($C26,IF(I$5&gt;=TableReserv[Date de début],IF(I$5&lt;=TableReserv[Date de fin],TableReserv[Produit]),""),0)),"")</f>
        <v/>
      </c>
      <c r="J26" s="51" t="str" cm="1">
        <f t="array" ref="J26">IFERROR(INDEX(TableReserv[Code Produit],MATCH($C26,IF(J$5&gt;=TableReserv[Date de début],IF(J$5&lt;=TableReserv[Date de fin],TableReserv[Produit]),""),0)),"")</f>
        <v/>
      </c>
      <c r="K26" s="51" t="str" cm="1">
        <f t="array" ref="K26">IFERROR(INDEX(TableReserv[Code Produit],MATCH($C26,IF(K$5&gt;=TableReserv[Date de début],IF(K$5&lt;=TableReserv[Date de fin],TableReserv[Produit]),""),0)),"")</f>
        <v/>
      </c>
      <c r="L26" s="51" t="str" cm="1">
        <f t="array" ref="L26">IFERROR(INDEX(TableReserv[Code Produit],MATCH($C26,IF(L$5&gt;=TableReserv[Date de début],IF(L$5&lt;=TableReserv[Date de fin],TableReserv[Produit]),""),0)),"")</f>
        <v/>
      </c>
      <c r="M26" s="51" t="str" cm="1">
        <f t="array" ref="M26">IFERROR(INDEX(TableReserv[Code Produit],MATCH($C26,IF(M$5&gt;=TableReserv[Date de début],IF(M$5&lt;=TableReserv[Date de fin],TableReserv[Produit]),""),0)),"")</f>
        <v/>
      </c>
      <c r="N26" s="51" t="str" cm="1">
        <f t="array" ref="N26">IFERROR(INDEX(TableReserv[Code Produit],MATCH($C26,IF(N$5&gt;=TableReserv[Date de début],IF(N$5&lt;=TableReserv[Date de fin],TableReserv[Produit]),""),0)),"")</f>
        <v/>
      </c>
      <c r="O26" s="51" t="str" cm="1">
        <f t="array" ref="O26">IFERROR(INDEX(TableReserv[Code Produit],MATCH($C26,IF(O$5&gt;=TableReserv[Date de début],IF(O$5&lt;=TableReserv[Date de fin],TableReserv[Produit]),""),0)),"")</f>
        <v/>
      </c>
      <c r="P26" s="51" t="str" cm="1">
        <f t="array" ref="P26">IFERROR(INDEX(TableReserv[Code Produit],MATCH($C26,IF(P$5&gt;=TableReserv[Date de début],IF(P$5&lt;=TableReserv[Date de fin],TableReserv[Produit]),""),0)),"")</f>
        <v/>
      </c>
      <c r="Q26" s="51" t="str" cm="1">
        <f t="array" ref="Q26">IFERROR(INDEX(TableReserv[Code Produit],MATCH($C26,IF(Q$5&gt;=TableReserv[Date de début],IF(Q$5&lt;=TableReserv[Date de fin],TableReserv[Produit]),""),0)),"")</f>
        <v/>
      </c>
      <c r="R26" s="51" t="str" cm="1">
        <f t="array" ref="R26">IFERROR(INDEX(TableReserv[Code Produit],MATCH($C26,IF(R$5&gt;=TableReserv[Date de début],IF(R$5&lt;=TableReserv[Date de fin],TableReserv[Produit]),""),0)),"")</f>
        <v/>
      </c>
      <c r="S26" s="51" t="str" cm="1">
        <f t="array" ref="S26">IFERROR(INDEX(TableReserv[Code Produit],MATCH($C26,IF(S$5&gt;=TableReserv[Date de début],IF(S$5&lt;=TableReserv[Date de fin],TableReserv[Produit]),""),0)),"")</f>
        <v/>
      </c>
      <c r="T26" s="51" t="str" cm="1">
        <f t="array" ref="T26">IFERROR(INDEX(TableReserv[Code Produit],MATCH($C26,IF(T$5&gt;=TableReserv[Date de début],IF(T$5&lt;=TableReserv[Date de fin],TableReserv[Produit]),""),0)),"")</f>
        <v/>
      </c>
      <c r="U26" s="51" t="str" cm="1">
        <f t="array" ref="U26">IFERROR(INDEX(TableReserv[Code Produit],MATCH($C26,IF(U$5&gt;=TableReserv[Date de début],IF(U$5&lt;=TableReserv[Date de fin],TableReserv[Produit]),""),0)),"")</f>
        <v/>
      </c>
      <c r="V26" s="51" t="str" cm="1">
        <f t="array" ref="V26">IFERROR(INDEX(TableReserv[Code Produit],MATCH($C26,IF(V$5&gt;=TableReserv[Date de début],IF(V$5&lt;=TableReserv[Date de fin],TableReserv[Produit]),""),0)),"")</f>
        <v/>
      </c>
      <c r="W26" s="51" t="str" cm="1">
        <f t="array" ref="W26">IFERROR(INDEX(TableReserv[Code Produit],MATCH($C26,IF(W$5&gt;=TableReserv[Date de début],IF(W$5&lt;=TableReserv[Date de fin],TableReserv[Produit]),""),0)),"")</f>
        <v/>
      </c>
      <c r="X26" s="51" t="str" cm="1">
        <f t="array" ref="X26">IFERROR(INDEX(TableReserv[Code Produit],MATCH($C26,IF(X$5&gt;=TableReserv[Date de début],IF(X$5&lt;=TableReserv[Date de fin],TableReserv[Produit]),""),0)),"")</f>
        <v/>
      </c>
      <c r="Y26" s="51" t="str" cm="1">
        <f t="array" ref="Y26">IFERROR(INDEX(TableReserv[Code Produit],MATCH($C26,IF(Y$5&gt;=TableReserv[Date de début],IF(Y$5&lt;=TableReserv[Date de fin],TableReserv[Produit]),""),0)),"")</f>
        <v/>
      </c>
      <c r="Z26" s="51" t="str" cm="1">
        <f t="array" ref="Z26">IFERROR(INDEX(TableReserv[Code Produit],MATCH($C26,IF(Z$5&gt;=TableReserv[Date de début],IF(Z$5&lt;=TableReserv[Date de fin],TableReserv[Produit]),""),0)),"")</f>
        <v/>
      </c>
      <c r="AA26" s="51" t="str" cm="1">
        <f t="array" ref="AA26">IFERROR(INDEX(TableReserv[Code Produit],MATCH($C26,IF(AA$5&gt;=TableReserv[Date de début],IF(AA$5&lt;=TableReserv[Date de fin],TableReserv[Produit]),""),0)),"")</f>
        <v/>
      </c>
      <c r="AB26" s="51" t="str" cm="1">
        <f t="array" ref="AB26">IFERROR(INDEX(TableReserv[Code Produit],MATCH($C26,IF(AB$5&gt;=TableReserv[Date de début],IF(AB$5&lt;=TableReserv[Date de fin],TableReserv[Produit]),""),0)),"")</f>
        <v/>
      </c>
      <c r="AC26" s="51" t="str" cm="1">
        <f t="array" ref="AC26">IFERROR(INDEX(TableReserv[Code Produit],MATCH($C26,IF(AC$5&gt;=TableReserv[Date de début],IF(AC$5&lt;=TableReserv[Date de fin],TableReserv[Produit]),""),0)),"")</f>
        <v/>
      </c>
      <c r="AD26" s="51" t="str" cm="1">
        <f t="array" ref="AD26">IFERROR(INDEX(TableReserv[Code Produit],MATCH($C26,IF(AD$5&gt;=TableReserv[Date de début],IF(AD$5&lt;=TableReserv[Date de fin],TableReserv[Produit]),""),0)),"")</f>
        <v/>
      </c>
      <c r="AE26" s="51" t="str" cm="1">
        <f t="array" ref="AE26">IFERROR(INDEX(TableReserv[Code Produit],MATCH($C26,IF(AE$5&gt;=TableReserv[Date de début],IF(AE$5&lt;=TableReserv[Date de fin],TableReserv[Produit]),""),0)),"")</f>
        <v/>
      </c>
      <c r="AF26" s="51" t="str" cm="1">
        <f t="array" ref="AF26">IFERROR(INDEX(TableReserv[Code Produit],MATCH($C26,IF(AF$5&gt;=TableReserv[Date de début],IF(AF$5&lt;=TableReserv[Date de fin],TableReserv[Produit]),""),0)),"")</f>
        <v/>
      </c>
      <c r="AG26" s="51" t="str" cm="1">
        <f t="array" ref="AG26">IFERROR(INDEX(TableReserv[Code Produit],MATCH($C26,IF(AG$5&gt;=TableReserv[Date de début],IF(AG$5&lt;=TableReserv[Date de fin],TableReserv[Produit]),""),0)),"")</f>
        <v/>
      </c>
      <c r="AH26" s="51" t="str" cm="1">
        <f t="array" ref="AH26">IFERROR(INDEX(TableReserv[Code Produit],MATCH($C26,IF(AH$5&gt;=TableReserv[Date de début],IF(AH$5&lt;=TableReserv[Date de fin],TableReserv[Produit]),""),0)),"")</f>
        <v/>
      </c>
    </row>
    <row r="27" spans="4:34" ht="19.95" customHeight="1" x14ac:dyDescent="0.3">
      <c r="D27" s="51" t="str" cm="1">
        <f t="array" ref="D27">IFERROR(INDEX(TableReserv[Code Produit],MATCH($C27,IF(D$5&gt;=TableReserv[Date de début],IF(D$5&lt;=TableReserv[Date de fin],TableReserv[Produit]),""),0)),"")</f>
        <v/>
      </c>
      <c r="E27" s="51" t="str" cm="1">
        <f t="array" ref="E27">IFERROR(INDEX(TableReserv[Code Produit],MATCH($C27,IF(E$5&gt;=TableReserv[Date de début],IF(E$5&lt;=TableReserv[Date de fin],TableReserv[Produit]),""),0)),"")</f>
        <v/>
      </c>
      <c r="F27" s="51" t="str" cm="1">
        <f t="array" ref="F27">IFERROR(INDEX(TableReserv[Code Produit],MATCH($C27,IF(F$5&gt;=TableReserv[Date de début],IF(F$5&lt;=TableReserv[Date de fin],TableReserv[Produit]),""),0)),"")</f>
        <v/>
      </c>
      <c r="G27" s="51" t="str" cm="1">
        <f t="array" ref="G27">IFERROR(INDEX(TableReserv[Code Produit],MATCH($C27,IF(G$5&gt;=TableReserv[Date de début],IF(G$5&lt;=TableReserv[Date de fin],TableReserv[Produit]),""),0)),"")</f>
        <v/>
      </c>
      <c r="H27" s="51" t="str" cm="1">
        <f t="array" ref="H27">IFERROR(INDEX(TableReserv[Code Produit],MATCH($C27,IF(H$5&gt;=TableReserv[Date de début],IF(H$5&lt;=TableReserv[Date de fin],TableReserv[Produit]),""),0)),"")</f>
        <v/>
      </c>
      <c r="I27" s="51" t="str" cm="1">
        <f t="array" ref="I27">IFERROR(INDEX(TableReserv[Code Produit],MATCH($C27,IF(I$5&gt;=TableReserv[Date de début],IF(I$5&lt;=TableReserv[Date de fin],TableReserv[Produit]),""),0)),"")</f>
        <v/>
      </c>
      <c r="J27" s="51" t="str" cm="1">
        <f t="array" ref="J27">IFERROR(INDEX(TableReserv[Code Produit],MATCH($C27,IF(J$5&gt;=TableReserv[Date de début],IF(J$5&lt;=TableReserv[Date de fin],TableReserv[Produit]),""),0)),"")</f>
        <v/>
      </c>
      <c r="K27" s="51" t="str" cm="1">
        <f t="array" ref="K27">IFERROR(INDEX(TableReserv[Code Produit],MATCH($C27,IF(K$5&gt;=TableReserv[Date de début],IF(K$5&lt;=TableReserv[Date de fin],TableReserv[Produit]),""),0)),"")</f>
        <v/>
      </c>
      <c r="L27" s="51" t="str" cm="1">
        <f t="array" ref="L27">IFERROR(INDEX(TableReserv[Code Produit],MATCH($C27,IF(L$5&gt;=TableReserv[Date de début],IF(L$5&lt;=TableReserv[Date de fin],TableReserv[Produit]),""),0)),"")</f>
        <v/>
      </c>
      <c r="M27" s="51" t="str" cm="1">
        <f t="array" ref="M27">IFERROR(INDEX(TableReserv[Code Produit],MATCH($C27,IF(M$5&gt;=TableReserv[Date de début],IF(M$5&lt;=TableReserv[Date de fin],TableReserv[Produit]),""),0)),"")</f>
        <v/>
      </c>
      <c r="N27" s="51" t="str" cm="1">
        <f t="array" ref="N27">IFERROR(INDEX(TableReserv[Code Produit],MATCH($C27,IF(N$5&gt;=TableReserv[Date de début],IF(N$5&lt;=TableReserv[Date de fin],TableReserv[Produit]),""),0)),"")</f>
        <v/>
      </c>
      <c r="O27" s="51" t="str" cm="1">
        <f t="array" ref="O27">IFERROR(INDEX(TableReserv[Code Produit],MATCH($C27,IF(O$5&gt;=TableReserv[Date de début],IF(O$5&lt;=TableReserv[Date de fin],TableReserv[Produit]),""),0)),"")</f>
        <v/>
      </c>
      <c r="P27" s="51" t="str" cm="1">
        <f t="array" ref="P27">IFERROR(INDEX(TableReserv[Code Produit],MATCH($C27,IF(P$5&gt;=TableReserv[Date de début],IF(P$5&lt;=TableReserv[Date de fin],TableReserv[Produit]),""),0)),"")</f>
        <v/>
      </c>
      <c r="Q27" s="51" t="str" cm="1">
        <f t="array" ref="Q27">IFERROR(INDEX(TableReserv[Code Produit],MATCH($C27,IF(Q$5&gt;=TableReserv[Date de début],IF(Q$5&lt;=TableReserv[Date de fin],TableReserv[Produit]),""),0)),"")</f>
        <v/>
      </c>
      <c r="R27" s="51" t="str" cm="1">
        <f t="array" ref="R27">IFERROR(INDEX(TableReserv[Code Produit],MATCH($C27,IF(R$5&gt;=TableReserv[Date de début],IF(R$5&lt;=TableReserv[Date de fin],TableReserv[Produit]),""),0)),"")</f>
        <v/>
      </c>
      <c r="S27" s="51" t="str" cm="1">
        <f t="array" ref="S27">IFERROR(INDEX(TableReserv[Code Produit],MATCH($C27,IF(S$5&gt;=TableReserv[Date de début],IF(S$5&lt;=TableReserv[Date de fin],TableReserv[Produit]),""),0)),"")</f>
        <v/>
      </c>
      <c r="T27" s="51" t="str" cm="1">
        <f t="array" ref="T27">IFERROR(INDEX(TableReserv[Code Produit],MATCH($C27,IF(T$5&gt;=TableReserv[Date de début],IF(T$5&lt;=TableReserv[Date de fin],TableReserv[Produit]),""),0)),"")</f>
        <v/>
      </c>
      <c r="U27" s="51" t="str" cm="1">
        <f t="array" ref="U27">IFERROR(INDEX(TableReserv[Code Produit],MATCH($C27,IF(U$5&gt;=TableReserv[Date de début],IF(U$5&lt;=TableReserv[Date de fin],TableReserv[Produit]),""),0)),"")</f>
        <v/>
      </c>
      <c r="V27" s="51" t="str" cm="1">
        <f t="array" ref="V27">IFERROR(INDEX(TableReserv[Code Produit],MATCH($C27,IF(V$5&gt;=TableReserv[Date de début],IF(V$5&lt;=TableReserv[Date de fin],TableReserv[Produit]),""),0)),"")</f>
        <v/>
      </c>
      <c r="W27" s="51" t="str" cm="1">
        <f t="array" ref="W27">IFERROR(INDEX(TableReserv[Code Produit],MATCH($C27,IF(W$5&gt;=TableReserv[Date de début],IF(W$5&lt;=TableReserv[Date de fin],TableReserv[Produit]),""),0)),"")</f>
        <v/>
      </c>
      <c r="X27" s="51" t="str" cm="1">
        <f t="array" ref="X27">IFERROR(INDEX(TableReserv[Code Produit],MATCH($C27,IF(X$5&gt;=TableReserv[Date de début],IF(X$5&lt;=TableReserv[Date de fin],TableReserv[Produit]),""),0)),"")</f>
        <v/>
      </c>
      <c r="Y27" s="51" t="str" cm="1">
        <f t="array" ref="Y27">IFERROR(INDEX(TableReserv[Code Produit],MATCH($C27,IF(Y$5&gt;=TableReserv[Date de début],IF(Y$5&lt;=TableReserv[Date de fin],TableReserv[Produit]),""),0)),"")</f>
        <v/>
      </c>
      <c r="Z27" s="51" t="str" cm="1">
        <f t="array" ref="Z27">IFERROR(INDEX(TableReserv[Code Produit],MATCH($C27,IF(Z$5&gt;=TableReserv[Date de début],IF(Z$5&lt;=TableReserv[Date de fin],TableReserv[Produit]),""),0)),"")</f>
        <v/>
      </c>
      <c r="AA27" s="51" t="str" cm="1">
        <f t="array" ref="AA27">IFERROR(INDEX(TableReserv[Code Produit],MATCH($C27,IF(AA$5&gt;=TableReserv[Date de début],IF(AA$5&lt;=TableReserv[Date de fin],TableReserv[Produit]),""),0)),"")</f>
        <v/>
      </c>
      <c r="AB27" s="51" t="str" cm="1">
        <f t="array" ref="AB27">IFERROR(INDEX(TableReserv[Code Produit],MATCH($C27,IF(AB$5&gt;=TableReserv[Date de début],IF(AB$5&lt;=TableReserv[Date de fin],TableReserv[Produit]),""),0)),"")</f>
        <v/>
      </c>
      <c r="AC27" s="51" t="str" cm="1">
        <f t="array" ref="AC27">IFERROR(INDEX(TableReserv[Code Produit],MATCH($C27,IF(AC$5&gt;=TableReserv[Date de début],IF(AC$5&lt;=TableReserv[Date de fin],TableReserv[Produit]),""),0)),"")</f>
        <v/>
      </c>
      <c r="AD27" s="51" t="str" cm="1">
        <f t="array" ref="AD27">IFERROR(INDEX(TableReserv[Code Produit],MATCH($C27,IF(AD$5&gt;=TableReserv[Date de début],IF(AD$5&lt;=TableReserv[Date de fin],TableReserv[Produit]),""),0)),"")</f>
        <v/>
      </c>
      <c r="AE27" s="51" t="str" cm="1">
        <f t="array" ref="AE27">IFERROR(INDEX(TableReserv[Code Produit],MATCH($C27,IF(AE$5&gt;=TableReserv[Date de début],IF(AE$5&lt;=TableReserv[Date de fin],TableReserv[Produit]),""),0)),"")</f>
        <v/>
      </c>
      <c r="AF27" s="51" t="str" cm="1">
        <f t="array" ref="AF27">IFERROR(INDEX(TableReserv[Code Produit],MATCH($C27,IF(AF$5&gt;=TableReserv[Date de début],IF(AF$5&lt;=TableReserv[Date de fin],TableReserv[Produit]),""),0)),"")</f>
        <v/>
      </c>
      <c r="AG27" s="51" t="str" cm="1">
        <f t="array" ref="AG27">IFERROR(INDEX(TableReserv[Code Produit],MATCH($C27,IF(AG$5&gt;=TableReserv[Date de début],IF(AG$5&lt;=TableReserv[Date de fin],TableReserv[Produit]),""),0)),"")</f>
        <v/>
      </c>
      <c r="AH27" s="51" t="str" cm="1">
        <f t="array" ref="AH27">IFERROR(INDEX(TableReserv[Code Produit],MATCH($C27,IF(AH$5&gt;=TableReserv[Date de début],IF(AH$5&lt;=TableReserv[Date de fin],TableReserv[Produit]),""),0)),"")</f>
        <v/>
      </c>
    </row>
    <row r="28" spans="4:34" ht="19.95" customHeight="1" x14ac:dyDescent="0.3">
      <c r="D28" s="51" t="str" cm="1">
        <f t="array" ref="D28">IFERROR(INDEX(TableReserv[Code Produit],MATCH($C28,IF(D$5&gt;=TableReserv[Date de début],IF(D$5&lt;=TableReserv[Date de fin],TableReserv[Produit]),""),0)),"")</f>
        <v/>
      </c>
      <c r="E28" s="51" t="str" cm="1">
        <f t="array" ref="E28">IFERROR(INDEX(TableReserv[Code Produit],MATCH($C28,IF(E$5&gt;=TableReserv[Date de début],IF(E$5&lt;=TableReserv[Date de fin],TableReserv[Produit]),""),0)),"")</f>
        <v/>
      </c>
      <c r="F28" s="51" t="str" cm="1">
        <f t="array" ref="F28">IFERROR(INDEX(TableReserv[Code Produit],MATCH($C28,IF(F$5&gt;=TableReserv[Date de début],IF(F$5&lt;=TableReserv[Date de fin],TableReserv[Produit]),""),0)),"")</f>
        <v/>
      </c>
      <c r="G28" s="51" t="str" cm="1">
        <f t="array" ref="G28">IFERROR(INDEX(TableReserv[Code Produit],MATCH($C28,IF(G$5&gt;=TableReserv[Date de début],IF(G$5&lt;=TableReserv[Date de fin],TableReserv[Produit]),""),0)),"")</f>
        <v/>
      </c>
      <c r="H28" s="51" t="str" cm="1">
        <f t="array" ref="H28">IFERROR(INDEX(TableReserv[Code Produit],MATCH($C28,IF(H$5&gt;=TableReserv[Date de début],IF(H$5&lt;=TableReserv[Date de fin],TableReserv[Produit]),""),0)),"")</f>
        <v/>
      </c>
      <c r="I28" s="51" t="str" cm="1">
        <f t="array" ref="I28">IFERROR(INDEX(TableReserv[Code Produit],MATCH($C28,IF(I$5&gt;=TableReserv[Date de début],IF(I$5&lt;=TableReserv[Date de fin],TableReserv[Produit]),""),0)),"")</f>
        <v/>
      </c>
      <c r="J28" s="51" t="str" cm="1">
        <f t="array" ref="J28">IFERROR(INDEX(TableReserv[Code Produit],MATCH($C28,IF(J$5&gt;=TableReserv[Date de début],IF(J$5&lt;=TableReserv[Date de fin],TableReserv[Produit]),""),0)),"")</f>
        <v/>
      </c>
      <c r="K28" s="51" t="str" cm="1">
        <f t="array" ref="K28">IFERROR(INDEX(TableReserv[Code Produit],MATCH($C28,IF(K$5&gt;=TableReserv[Date de début],IF(K$5&lt;=TableReserv[Date de fin],TableReserv[Produit]),""),0)),"")</f>
        <v/>
      </c>
      <c r="L28" s="51" t="str" cm="1">
        <f t="array" ref="L28">IFERROR(INDEX(TableReserv[Code Produit],MATCH($C28,IF(L$5&gt;=TableReserv[Date de début],IF(L$5&lt;=TableReserv[Date de fin],TableReserv[Produit]),""),0)),"")</f>
        <v/>
      </c>
      <c r="M28" s="51" t="str" cm="1">
        <f t="array" ref="M28">IFERROR(INDEX(TableReserv[Code Produit],MATCH($C28,IF(M$5&gt;=TableReserv[Date de début],IF(M$5&lt;=TableReserv[Date de fin],TableReserv[Produit]),""),0)),"")</f>
        <v/>
      </c>
      <c r="N28" s="51" t="str" cm="1">
        <f t="array" ref="N28">IFERROR(INDEX(TableReserv[Code Produit],MATCH($C28,IF(N$5&gt;=TableReserv[Date de début],IF(N$5&lt;=TableReserv[Date de fin],TableReserv[Produit]),""),0)),"")</f>
        <v/>
      </c>
      <c r="O28" s="51" t="str" cm="1">
        <f t="array" ref="O28">IFERROR(INDEX(TableReserv[Code Produit],MATCH($C28,IF(O$5&gt;=TableReserv[Date de début],IF(O$5&lt;=TableReserv[Date de fin],TableReserv[Produit]),""),0)),"")</f>
        <v/>
      </c>
      <c r="P28" s="51" t="str" cm="1">
        <f t="array" ref="P28">IFERROR(INDEX(TableReserv[Code Produit],MATCH($C28,IF(P$5&gt;=TableReserv[Date de début],IF(P$5&lt;=TableReserv[Date de fin],TableReserv[Produit]),""),0)),"")</f>
        <v/>
      </c>
      <c r="Q28" s="51" t="str" cm="1">
        <f t="array" ref="Q28">IFERROR(INDEX(TableReserv[Code Produit],MATCH($C28,IF(Q$5&gt;=TableReserv[Date de début],IF(Q$5&lt;=TableReserv[Date de fin],TableReserv[Produit]),""),0)),"")</f>
        <v/>
      </c>
      <c r="R28" s="51" t="str" cm="1">
        <f t="array" ref="R28">IFERROR(INDEX(TableReserv[Code Produit],MATCH($C28,IF(R$5&gt;=TableReserv[Date de début],IF(R$5&lt;=TableReserv[Date de fin],TableReserv[Produit]),""),0)),"")</f>
        <v/>
      </c>
      <c r="S28" s="51" t="str" cm="1">
        <f t="array" ref="S28">IFERROR(INDEX(TableReserv[Code Produit],MATCH($C28,IF(S$5&gt;=TableReserv[Date de début],IF(S$5&lt;=TableReserv[Date de fin],TableReserv[Produit]),""),0)),"")</f>
        <v/>
      </c>
      <c r="T28" s="51" t="str" cm="1">
        <f t="array" ref="T28">IFERROR(INDEX(TableReserv[Code Produit],MATCH($C28,IF(T$5&gt;=TableReserv[Date de début],IF(T$5&lt;=TableReserv[Date de fin],TableReserv[Produit]),""),0)),"")</f>
        <v/>
      </c>
      <c r="U28" s="51" t="str" cm="1">
        <f t="array" ref="U28">IFERROR(INDEX(TableReserv[Code Produit],MATCH($C28,IF(U$5&gt;=TableReserv[Date de début],IF(U$5&lt;=TableReserv[Date de fin],TableReserv[Produit]),""),0)),"")</f>
        <v/>
      </c>
      <c r="V28" s="51" t="str" cm="1">
        <f t="array" ref="V28">IFERROR(INDEX(TableReserv[Code Produit],MATCH($C28,IF(V$5&gt;=TableReserv[Date de début],IF(V$5&lt;=TableReserv[Date de fin],TableReserv[Produit]),""),0)),"")</f>
        <v/>
      </c>
      <c r="W28" s="51" t="str" cm="1">
        <f t="array" ref="W28">IFERROR(INDEX(TableReserv[Code Produit],MATCH($C28,IF(W$5&gt;=TableReserv[Date de début],IF(W$5&lt;=TableReserv[Date de fin],TableReserv[Produit]),""),0)),"")</f>
        <v/>
      </c>
      <c r="X28" s="51" t="str" cm="1">
        <f t="array" ref="X28">IFERROR(INDEX(TableReserv[Code Produit],MATCH($C28,IF(X$5&gt;=TableReserv[Date de début],IF(X$5&lt;=TableReserv[Date de fin],TableReserv[Produit]),""),0)),"")</f>
        <v/>
      </c>
      <c r="Y28" s="51" t="str" cm="1">
        <f t="array" ref="Y28">IFERROR(INDEX(TableReserv[Code Produit],MATCH($C28,IF(Y$5&gt;=TableReserv[Date de début],IF(Y$5&lt;=TableReserv[Date de fin],TableReserv[Produit]),""),0)),"")</f>
        <v/>
      </c>
      <c r="Z28" s="51" t="str" cm="1">
        <f t="array" ref="Z28">IFERROR(INDEX(TableReserv[Code Produit],MATCH($C28,IF(Z$5&gt;=TableReserv[Date de début],IF(Z$5&lt;=TableReserv[Date de fin],TableReserv[Produit]),""),0)),"")</f>
        <v/>
      </c>
      <c r="AA28" s="51" t="str" cm="1">
        <f t="array" ref="AA28">IFERROR(INDEX(TableReserv[Code Produit],MATCH($C28,IF(AA$5&gt;=TableReserv[Date de début],IF(AA$5&lt;=TableReserv[Date de fin],TableReserv[Produit]),""),0)),"")</f>
        <v/>
      </c>
      <c r="AB28" s="51" t="str" cm="1">
        <f t="array" ref="AB28">IFERROR(INDEX(TableReserv[Code Produit],MATCH($C28,IF(AB$5&gt;=TableReserv[Date de début],IF(AB$5&lt;=TableReserv[Date de fin],TableReserv[Produit]),""),0)),"")</f>
        <v/>
      </c>
      <c r="AC28" s="51" t="str" cm="1">
        <f t="array" ref="AC28">IFERROR(INDEX(TableReserv[Code Produit],MATCH($C28,IF(AC$5&gt;=TableReserv[Date de début],IF(AC$5&lt;=TableReserv[Date de fin],TableReserv[Produit]),""),0)),"")</f>
        <v/>
      </c>
      <c r="AD28" s="51" t="str" cm="1">
        <f t="array" ref="AD28">IFERROR(INDEX(TableReserv[Code Produit],MATCH($C28,IF(AD$5&gt;=TableReserv[Date de début],IF(AD$5&lt;=TableReserv[Date de fin],TableReserv[Produit]),""),0)),"")</f>
        <v/>
      </c>
      <c r="AE28" s="51" t="str" cm="1">
        <f t="array" ref="AE28">IFERROR(INDEX(TableReserv[Code Produit],MATCH($C28,IF(AE$5&gt;=TableReserv[Date de début],IF(AE$5&lt;=TableReserv[Date de fin],TableReserv[Produit]),""),0)),"")</f>
        <v/>
      </c>
      <c r="AF28" s="51" t="str" cm="1">
        <f t="array" ref="AF28">IFERROR(INDEX(TableReserv[Code Produit],MATCH($C28,IF(AF$5&gt;=TableReserv[Date de début],IF(AF$5&lt;=TableReserv[Date de fin],TableReserv[Produit]),""),0)),"")</f>
        <v/>
      </c>
      <c r="AG28" s="51" t="str" cm="1">
        <f t="array" ref="AG28">IFERROR(INDEX(TableReserv[Code Produit],MATCH($C28,IF(AG$5&gt;=TableReserv[Date de début],IF(AG$5&lt;=TableReserv[Date de fin],TableReserv[Produit]),""),0)),"")</f>
        <v/>
      </c>
      <c r="AH28" s="51" t="str" cm="1">
        <f t="array" ref="AH28">IFERROR(INDEX(TableReserv[Code Produit],MATCH($C28,IF(AH$5&gt;=TableReserv[Date de début],IF(AH$5&lt;=TableReserv[Date de fin],TableReserv[Produit]),""),0)),"")</f>
        <v/>
      </c>
    </row>
    <row r="29" spans="4:34" ht="19.95" customHeight="1" x14ac:dyDescent="0.3">
      <c r="D29" s="51" t="str" cm="1">
        <f t="array" ref="D29">IFERROR(INDEX(TableReserv[Code Produit],MATCH($C29,IF(D$5&gt;=TableReserv[Date de début],IF(D$5&lt;=TableReserv[Date de fin],TableReserv[Produit]),""),0)),"")</f>
        <v/>
      </c>
      <c r="E29" s="51" t="str" cm="1">
        <f t="array" ref="E29">IFERROR(INDEX(TableReserv[Code Produit],MATCH($C29,IF(E$5&gt;=TableReserv[Date de début],IF(E$5&lt;=TableReserv[Date de fin],TableReserv[Produit]),""),0)),"")</f>
        <v/>
      </c>
      <c r="F29" s="51" t="str" cm="1">
        <f t="array" ref="F29">IFERROR(INDEX(TableReserv[Code Produit],MATCH($C29,IF(F$5&gt;=TableReserv[Date de début],IF(F$5&lt;=TableReserv[Date de fin],TableReserv[Produit]),""),0)),"")</f>
        <v/>
      </c>
      <c r="G29" s="51" t="str" cm="1">
        <f t="array" ref="G29">IFERROR(INDEX(TableReserv[Code Produit],MATCH($C29,IF(G$5&gt;=TableReserv[Date de début],IF(G$5&lt;=TableReserv[Date de fin],TableReserv[Produit]),""),0)),"")</f>
        <v/>
      </c>
      <c r="H29" s="51" t="str" cm="1">
        <f t="array" ref="H29">IFERROR(INDEX(TableReserv[Code Produit],MATCH($C29,IF(H$5&gt;=TableReserv[Date de début],IF(H$5&lt;=TableReserv[Date de fin],TableReserv[Produit]),""),0)),"")</f>
        <v/>
      </c>
      <c r="I29" s="51" t="str" cm="1">
        <f t="array" ref="I29">IFERROR(INDEX(TableReserv[Code Produit],MATCH($C29,IF(I$5&gt;=TableReserv[Date de début],IF(I$5&lt;=TableReserv[Date de fin],TableReserv[Produit]),""),0)),"")</f>
        <v/>
      </c>
      <c r="J29" s="51" t="str" cm="1">
        <f t="array" ref="J29">IFERROR(INDEX(TableReserv[Code Produit],MATCH($C29,IF(J$5&gt;=TableReserv[Date de début],IF(J$5&lt;=TableReserv[Date de fin],TableReserv[Produit]),""),0)),"")</f>
        <v/>
      </c>
      <c r="K29" s="51" t="str" cm="1">
        <f t="array" ref="K29">IFERROR(INDEX(TableReserv[Code Produit],MATCH($C29,IF(K$5&gt;=TableReserv[Date de début],IF(K$5&lt;=TableReserv[Date de fin],TableReserv[Produit]),""),0)),"")</f>
        <v/>
      </c>
      <c r="L29" s="51" t="str" cm="1">
        <f t="array" ref="L29">IFERROR(INDEX(TableReserv[Code Produit],MATCH($C29,IF(L$5&gt;=TableReserv[Date de début],IF(L$5&lt;=TableReserv[Date de fin],TableReserv[Produit]),""),0)),"")</f>
        <v/>
      </c>
      <c r="M29" s="51" t="str" cm="1">
        <f t="array" ref="M29">IFERROR(INDEX(TableReserv[Code Produit],MATCH($C29,IF(M$5&gt;=TableReserv[Date de début],IF(M$5&lt;=TableReserv[Date de fin],TableReserv[Produit]),""),0)),"")</f>
        <v/>
      </c>
      <c r="N29" s="51" t="str" cm="1">
        <f t="array" ref="N29">IFERROR(INDEX(TableReserv[Code Produit],MATCH($C29,IF(N$5&gt;=TableReserv[Date de début],IF(N$5&lt;=TableReserv[Date de fin],TableReserv[Produit]),""),0)),"")</f>
        <v/>
      </c>
      <c r="O29" s="51" t="str" cm="1">
        <f t="array" ref="O29">IFERROR(INDEX(TableReserv[Code Produit],MATCH($C29,IF(O$5&gt;=TableReserv[Date de début],IF(O$5&lt;=TableReserv[Date de fin],TableReserv[Produit]),""),0)),"")</f>
        <v/>
      </c>
      <c r="P29" s="51" t="str" cm="1">
        <f t="array" ref="P29">IFERROR(INDEX(TableReserv[Code Produit],MATCH($C29,IF(P$5&gt;=TableReserv[Date de début],IF(P$5&lt;=TableReserv[Date de fin],TableReserv[Produit]),""),0)),"")</f>
        <v/>
      </c>
      <c r="Q29" s="51" t="str" cm="1">
        <f t="array" ref="Q29">IFERROR(INDEX(TableReserv[Code Produit],MATCH($C29,IF(Q$5&gt;=TableReserv[Date de début],IF(Q$5&lt;=TableReserv[Date de fin],TableReserv[Produit]),""),0)),"")</f>
        <v/>
      </c>
      <c r="R29" s="51" t="str" cm="1">
        <f t="array" ref="R29">IFERROR(INDEX(TableReserv[Code Produit],MATCH($C29,IF(R$5&gt;=TableReserv[Date de début],IF(R$5&lt;=TableReserv[Date de fin],TableReserv[Produit]),""),0)),"")</f>
        <v/>
      </c>
      <c r="S29" s="51" t="str" cm="1">
        <f t="array" ref="S29">IFERROR(INDEX(TableReserv[Code Produit],MATCH($C29,IF(S$5&gt;=TableReserv[Date de début],IF(S$5&lt;=TableReserv[Date de fin],TableReserv[Produit]),""),0)),"")</f>
        <v/>
      </c>
      <c r="T29" s="51" t="str" cm="1">
        <f t="array" ref="T29">IFERROR(INDEX(TableReserv[Code Produit],MATCH($C29,IF(T$5&gt;=TableReserv[Date de début],IF(T$5&lt;=TableReserv[Date de fin],TableReserv[Produit]),""),0)),"")</f>
        <v/>
      </c>
      <c r="U29" s="51" t="str" cm="1">
        <f t="array" ref="U29">IFERROR(INDEX(TableReserv[Code Produit],MATCH($C29,IF(U$5&gt;=TableReserv[Date de début],IF(U$5&lt;=TableReserv[Date de fin],TableReserv[Produit]),""),0)),"")</f>
        <v/>
      </c>
      <c r="V29" s="51" t="str" cm="1">
        <f t="array" ref="V29">IFERROR(INDEX(TableReserv[Code Produit],MATCH($C29,IF(V$5&gt;=TableReserv[Date de début],IF(V$5&lt;=TableReserv[Date de fin],TableReserv[Produit]),""),0)),"")</f>
        <v/>
      </c>
      <c r="W29" s="51" t="str" cm="1">
        <f t="array" ref="W29">IFERROR(INDEX(TableReserv[Code Produit],MATCH($C29,IF(W$5&gt;=TableReserv[Date de début],IF(W$5&lt;=TableReserv[Date de fin],TableReserv[Produit]),""),0)),"")</f>
        <v/>
      </c>
      <c r="X29" s="51" t="str" cm="1">
        <f t="array" ref="X29">IFERROR(INDEX(TableReserv[Code Produit],MATCH($C29,IF(X$5&gt;=TableReserv[Date de début],IF(X$5&lt;=TableReserv[Date de fin],TableReserv[Produit]),""),0)),"")</f>
        <v/>
      </c>
      <c r="Y29" s="51" t="str" cm="1">
        <f t="array" ref="Y29">IFERROR(INDEX(TableReserv[Code Produit],MATCH($C29,IF(Y$5&gt;=TableReserv[Date de début],IF(Y$5&lt;=TableReserv[Date de fin],TableReserv[Produit]),""),0)),"")</f>
        <v/>
      </c>
      <c r="Z29" s="51" t="str" cm="1">
        <f t="array" ref="Z29">IFERROR(INDEX(TableReserv[Code Produit],MATCH($C29,IF(Z$5&gt;=TableReserv[Date de début],IF(Z$5&lt;=TableReserv[Date de fin],TableReserv[Produit]),""),0)),"")</f>
        <v/>
      </c>
      <c r="AA29" s="51" t="str" cm="1">
        <f t="array" ref="AA29">IFERROR(INDEX(TableReserv[Code Produit],MATCH($C29,IF(AA$5&gt;=TableReserv[Date de début],IF(AA$5&lt;=TableReserv[Date de fin],TableReserv[Produit]),""),0)),"")</f>
        <v/>
      </c>
      <c r="AB29" s="51" t="str" cm="1">
        <f t="array" ref="AB29">IFERROR(INDEX(TableReserv[Code Produit],MATCH($C29,IF(AB$5&gt;=TableReserv[Date de début],IF(AB$5&lt;=TableReserv[Date de fin],TableReserv[Produit]),""),0)),"")</f>
        <v/>
      </c>
      <c r="AC29" s="51" t="str" cm="1">
        <f t="array" ref="AC29">IFERROR(INDEX(TableReserv[Code Produit],MATCH($C29,IF(AC$5&gt;=TableReserv[Date de début],IF(AC$5&lt;=TableReserv[Date de fin],TableReserv[Produit]),""),0)),"")</f>
        <v/>
      </c>
      <c r="AD29" s="51" t="str" cm="1">
        <f t="array" ref="AD29">IFERROR(INDEX(TableReserv[Code Produit],MATCH($C29,IF(AD$5&gt;=TableReserv[Date de début],IF(AD$5&lt;=TableReserv[Date de fin],TableReserv[Produit]),""),0)),"")</f>
        <v/>
      </c>
      <c r="AE29" s="51" t="str" cm="1">
        <f t="array" ref="AE29">IFERROR(INDEX(TableReserv[Code Produit],MATCH($C29,IF(AE$5&gt;=TableReserv[Date de début],IF(AE$5&lt;=TableReserv[Date de fin],TableReserv[Produit]),""),0)),"")</f>
        <v/>
      </c>
      <c r="AF29" s="51" t="str" cm="1">
        <f t="array" ref="AF29">IFERROR(INDEX(TableReserv[Code Produit],MATCH($C29,IF(AF$5&gt;=TableReserv[Date de début],IF(AF$5&lt;=TableReserv[Date de fin],TableReserv[Produit]),""),0)),"")</f>
        <v/>
      </c>
      <c r="AG29" s="51" t="str" cm="1">
        <f t="array" ref="AG29">IFERROR(INDEX(TableReserv[Code Produit],MATCH($C29,IF(AG$5&gt;=TableReserv[Date de début],IF(AG$5&lt;=TableReserv[Date de fin],TableReserv[Produit]),""),0)),"")</f>
        <v/>
      </c>
      <c r="AH29" s="51" t="str" cm="1">
        <f t="array" ref="AH29">IFERROR(INDEX(TableReserv[Code Produit],MATCH($C29,IF(AH$5&gt;=TableReserv[Date de début],IF(AH$5&lt;=TableReserv[Date de fin],TableReserv[Produit]),""),0)),"")</f>
        <v/>
      </c>
    </row>
    <row r="30" spans="4:34" ht="19.95" customHeight="1" x14ac:dyDescent="0.3">
      <c r="D30" s="51" t="str" cm="1">
        <f t="array" ref="D30">IFERROR(INDEX(TableReserv[Code Produit],MATCH($C30,IF(D$5&gt;=TableReserv[Date de début],IF(D$5&lt;=TableReserv[Date de fin],TableReserv[Produit]),""),0)),"")</f>
        <v/>
      </c>
      <c r="E30" s="51" t="str" cm="1">
        <f t="array" ref="E30">IFERROR(INDEX(TableReserv[Code Produit],MATCH($C30,IF(E$5&gt;=TableReserv[Date de début],IF(E$5&lt;=TableReserv[Date de fin],TableReserv[Produit]),""),0)),"")</f>
        <v/>
      </c>
      <c r="F30" s="51" t="str" cm="1">
        <f t="array" ref="F30">IFERROR(INDEX(TableReserv[Code Produit],MATCH($C30,IF(F$5&gt;=TableReserv[Date de début],IF(F$5&lt;=TableReserv[Date de fin],TableReserv[Produit]),""),0)),"")</f>
        <v/>
      </c>
      <c r="G30" s="51" t="str" cm="1">
        <f t="array" ref="G30">IFERROR(INDEX(TableReserv[Code Produit],MATCH($C30,IF(G$5&gt;=TableReserv[Date de début],IF(G$5&lt;=TableReserv[Date de fin],TableReserv[Produit]),""),0)),"")</f>
        <v/>
      </c>
      <c r="H30" s="51" t="str" cm="1">
        <f t="array" ref="H30">IFERROR(INDEX(TableReserv[Code Produit],MATCH($C30,IF(H$5&gt;=TableReserv[Date de début],IF(H$5&lt;=TableReserv[Date de fin],TableReserv[Produit]),""),0)),"")</f>
        <v/>
      </c>
      <c r="I30" s="51" t="str" cm="1">
        <f t="array" ref="I30">IFERROR(INDEX(TableReserv[Code Produit],MATCH($C30,IF(I$5&gt;=TableReserv[Date de début],IF(I$5&lt;=TableReserv[Date de fin],TableReserv[Produit]),""),0)),"")</f>
        <v/>
      </c>
      <c r="J30" s="51" t="str" cm="1">
        <f t="array" ref="J30">IFERROR(INDEX(TableReserv[Code Produit],MATCH($C30,IF(J$5&gt;=TableReserv[Date de début],IF(J$5&lt;=TableReserv[Date de fin],TableReserv[Produit]),""),0)),"")</f>
        <v/>
      </c>
      <c r="K30" s="51" t="str" cm="1">
        <f t="array" ref="K30">IFERROR(INDEX(TableReserv[Code Produit],MATCH($C30,IF(K$5&gt;=TableReserv[Date de début],IF(K$5&lt;=TableReserv[Date de fin],TableReserv[Produit]),""),0)),"")</f>
        <v/>
      </c>
      <c r="L30" s="51" t="str" cm="1">
        <f t="array" ref="L30">IFERROR(INDEX(TableReserv[Code Produit],MATCH($C30,IF(L$5&gt;=TableReserv[Date de début],IF(L$5&lt;=TableReserv[Date de fin],TableReserv[Produit]),""),0)),"")</f>
        <v/>
      </c>
      <c r="M30" s="51" t="str" cm="1">
        <f t="array" ref="M30">IFERROR(INDEX(TableReserv[Code Produit],MATCH($C30,IF(M$5&gt;=TableReserv[Date de début],IF(M$5&lt;=TableReserv[Date de fin],TableReserv[Produit]),""),0)),"")</f>
        <v/>
      </c>
      <c r="N30" s="51" t="str" cm="1">
        <f t="array" ref="N30">IFERROR(INDEX(TableReserv[Code Produit],MATCH($C30,IF(N$5&gt;=TableReserv[Date de début],IF(N$5&lt;=TableReserv[Date de fin],TableReserv[Produit]),""),0)),"")</f>
        <v/>
      </c>
      <c r="O30" s="51" t="str" cm="1">
        <f t="array" ref="O30">IFERROR(INDEX(TableReserv[Code Produit],MATCH($C30,IF(O$5&gt;=TableReserv[Date de début],IF(O$5&lt;=TableReserv[Date de fin],TableReserv[Produit]),""),0)),"")</f>
        <v/>
      </c>
      <c r="P30" s="51" t="str" cm="1">
        <f t="array" ref="P30">IFERROR(INDEX(TableReserv[Code Produit],MATCH($C30,IF(P$5&gt;=TableReserv[Date de début],IF(P$5&lt;=TableReserv[Date de fin],TableReserv[Produit]),""),0)),"")</f>
        <v/>
      </c>
      <c r="Q30" s="51" t="str" cm="1">
        <f t="array" ref="Q30">IFERROR(INDEX(TableReserv[Code Produit],MATCH($C30,IF(Q$5&gt;=TableReserv[Date de début],IF(Q$5&lt;=TableReserv[Date de fin],TableReserv[Produit]),""),0)),"")</f>
        <v/>
      </c>
      <c r="R30" s="51" t="str" cm="1">
        <f t="array" ref="R30">IFERROR(INDEX(TableReserv[Code Produit],MATCH($C30,IF(R$5&gt;=TableReserv[Date de début],IF(R$5&lt;=TableReserv[Date de fin],TableReserv[Produit]),""),0)),"")</f>
        <v/>
      </c>
      <c r="S30" s="51" t="str" cm="1">
        <f t="array" ref="S30">IFERROR(INDEX(TableReserv[Code Produit],MATCH($C30,IF(S$5&gt;=TableReserv[Date de début],IF(S$5&lt;=TableReserv[Date de fin],TableReserv[Produit]),""),0)),"")</f>
        <v/>
      </c>
      <c r="T30" s="51" t="str" cm="1">
        <f t="array" ref="T30">IFERROR(INDEX(TableReserv[Code Produit],MATCH($C30,IF(T$5&gt;=TableReserv[Date de début],IF(T$5&lt;=TableReserv[Date de fin],TableReserv[Produit]),""),0)),"")</f>
        <v/>
      </c>
      <c r="U30" s="51" t="str" cm="1">
        <f t="array" ref="U30">IFERROR(INDEX(TableReserv[Code Produit],MATCH($C30,IF(U$5&gt;=TableReserv[Date de début],IF(U$5&lt;=TableReserv[Date de fin],TableReserv[Produit]),""),0)),"")</f>
        <v/>
      </c>
      <c r="V30" s="51" t="str" cm="1">
        <f t="array" ref="V30">IFERROR(INDEX(TableReserv[Code Produit],MATCH($C30,IF(V$5&gt;=TableReserv[Date de début],IF(V$5&lt;=TableReserv[Date de fin],TableReserv[Produit]),""),0)),"")</f>
        <v/>
      </c>
      <c r="W30" s="51" t="str" cm="1">
        <f t="array" ref="W30">IFERROR(INDEX(TableReserv[Code Produit],MATCH($C30,IF(W$5&gt;=TableReserv[Date de début],IF(W$5&lt;=TableReserv[Date de fin],TableReserv[Produit]),""),0)),"")</f>
        <v/>
      </c>
      <c r="X30" s="51" t="str" cm="1">
        <f t="array" ref="X30">IFERROR(INDEX(TableReserv[Code Produit],MATCH($C30,IF(X$5&gt;=TableReserv[Date de début],IF(X$5&lt;=TableReserv[Date de fin],TableReserv[Produit]),""),0)),"")</f>
        <v/>
      </c>
      <c r="Y30" s="51" t="str" cm="1">
        <f t="array" ref="Y30">IFERROR(INDEX(TableReserv[Code Produit],MATCH($C30,IF(Y$5&gt;=TableReserv[Date de début],IF(Y$5&lt;=TableReserv[Date de fin],TableReserv[Produit]),""),0)),"")</f>
        <v/>
      </c>
      <c r="Z30" s="51" t="str" cm="1">
        <f t="array" ref="Z30">IFERROR(INDEX(TableReserv[Code Produit],MATCH($C30,IF(Z$5&gt;=TableReserv[Date de début],IF(Z$5&lt;=TableReserv[Date de fin],TableReserv[Produit]),""),0)),"")</f>
        <v/>
      </c>
      <c r="AA30" s="51" t="str" cm="1">
        <f t="array" ref="AA30">IFERROR(INDEX(TableReserv[Code Produit],MATCH($C30,IF(AA$5&gt;=TableReserv[Date de début],IF(AA$5&lt;=TableReserv[Date de fin],TableReserv[Produit]),""),0)),"")</f>
        <v/>
      </c>
      <c r="AB30" s="51" t="str" cm="1">
        <f t="array" ref="AB30">IFERROR(INDEX(TableReserv[Code Produit],MATCH($C30,IF(AB$5&gt;=TableReserv[Date de début],IF(AB$5&lt;=TableReserv[Date de fin],TableReserv[Produit]),""),0)),"")</f>
        <v/>
      </c>
      <c r="AC30" s="51" t="str" cm="1">
        <f t="array" ref="AC30">IFERROR(INDEX(TableReserv[Code Produit],MATCH($C30,IF(AC$5&gt;=TableReserv[Date de début],IF(AC$5&lt;=TableReserv[Date de fin],TableReserv[Produit]),""),0)),"")</f>
        <v/>
      </c>
      <c r="AD30" s="51" t="str" cm="1">
        <f t="array" ref="AD30">IFERROR(INDEX(TableReserv[Code Produit],MATCH($C30,IF(AD$5&gt;=TableReserv[Date de début],IF(AD$5&lt;=TableReserv[Date de fin],TableReserv[Produit]),""),0)),"")</f>
        <v/>
      </c>
      <c r="AE30" s="51" t="str" cm="1">
        <f t="array" ref="AE30">IFERROR(INDEX(TableReserv[Code Produit],MATCH($C30,IF(AE$5&gt;=TableReserv[Date de début],IF(AE$5&lt;=TableReserv[Date de fin],TableReserv[Produit]),""),0)),"")</f>
        <v/>
      </c>
      <c r="AF30" s="51" t="str" cm="1">
        <f t="array" ref="AF30">IFERROR(INDEX(TableReserv[Code Produit],MATCH($C30,IF(AF$5&gt;=TableReserv[Date de début],IF(AF$5&lt;=TableReserv[Date de fin],TableReserv[Produit]),""),0)),"")</f>
        <v/>
      </c>
      <c r="AG30" s="51" t="str" cm="1">
        <f t="array" ref="AG30">IFERROR(INDEX(TableReserv[Code Produit],MATCH($C30,IF(AG$5&gt;=TableReserv[Date de début],IF(AG$5&lt;=TableReserv[Date de fin],TableReserv[Produit]),""),0)),"")</f>
        <v/>
      </c>
      <c r="AH30" s="51" t="str" cm="1">
        <f t="array" ref="AH30">IFERROR(INDEX(TableReserv[Code Produit],MATCH($C30,IF(AH$5&gt;=TableReserv[Date de début],IF(AH$5&lt;=TableReserv[Date de fin],TableReserv[Produit]),""),0)),"")</f>
        <v/>
      </c>
    </row>
  </sheetData>
  <conditionalFormatting sqref="D4:AH5">
    <cfRule type="expression" dxfId="10" priority="6">
      <formula>WEEKDAY(D$5,2)&gt;5</formula>
    </cfRule>
    <cfRule type="expression" dxfId="9" priority="5">
      <formula>D$5&lt;&gt;""</formula>
    </cfRule>
  </conditionalFormatting>
  <conditionalFormatting sqref="D6:AH30">
    <cfRule type="expression" dxfId="8" priority="4">
      <formula>$C6&lt;&gt;""</formula>
    </cfRule>
    <cfRule type="expression" dxfId="7" priority="3">
      <formula>AND($C6&lt;&gt;"",WEEKDAY(D$5,2)&gt;5)</formula>
    </cfRule>
    <cfRule type="expression" dxfId="6" priority="2">
      <formula>D6&lt;&gt;""</formula>
    </cfRule>
  </conditionalFormatting>
  <conditionalFormatting sqref="C5:C30">
    <cfRule type="expression" dxfId="5" priority="1">
      <formula>C5&lt;&gt;""</formula>
    </cfRule>
  </conditionalFormatting>
  <dataValidations count="1">
    <dataValidation type="list" allowBlank="1" showInputMessage="1" showErrorMessage="1" sqref="C3" xr:uid="{6AEFCD32-E9CF-4952-8100-D34F54A57F8C}">
      <formula1>l_Mois</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5" r:id="rId3" name="Spinner 1">
              <controlPr defaultSize="0" print="0" autoPict="0">
                <anchor>
                  <from>
                    <xdr:col>3</xdr:col>
                    <xdr:colOff>15240</xdr:colOff>
                    <xdr:row>0</xdr:row>
                    <xdr:rowOff>167640</xdr:rowOff>
                  </from>
                  <to>
                    <xdr:col>3</xdr:col>
                    <xdr:colOff>228600</xdr:colOff>
                    <xdr:row>2</xdr:row>
                    <xdr:rowOff>15240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AB7CE-8B89-4C6F-B81B-84751258C101}">
  <sheetPr codeName="Feuil5"/>
  <dimension ref="A1:G32"/>
  <sheetViews>
    <sheetView workbookViewId="0">
      <selection activeCell="A2" sqref="A2:XFD2"/>
    </sheetView>
  </sheetViews>
  <sheetFormatPr baseColWidth="10" defaultRowHeight="14.4" x14ac:dyDescent="0.3"/>
  <cols>
    <col min="1" max="1" width="12.33203125" customWidth="1"/>
    <col min="2" max="2" width="12.109375" customWidth="1"/>
    <col min="3" max="3" width="15" bestFit="1" customWidth="1"/>
    <col min="4" max="4" width="17.77734375" style="1" customWidth="1"/>
    <col min="5" max="5" width="26.21875" bestFit="1" customWidth="1"/>
    <col min="6" max="6" width="11.77734375" bestFit="1" customWidth="1"/>
    <col min="7" max="7" width="12.77734375" customWidth="1"/>
  </cols>
  <sheetData>
    <row r="1" spans="1:7" x14ac:dyDescent="0.3">
      <c r="A1" t="s">
        <v>3</v>
      </c>
      <c r="B1" t="s">
        <v>5</v>
      </c>
      <c r="C1" t="s">
        <v>4</v>
      </c>
      <c r="D1" s="1" t="s">
        <v>21</v>
      </c>
      <c r="E1" t="s">
        <v>6</v>
      </c>
      <c r="F1" t="s">
        <v>7</v>
      </c>
      <c r="G1" t="s">
        <v>8</v>
      </c>
    </row>
    <row r="2" spans="1:7" x14ac:dyDescent="0.3">
      <c r="A2">
        <v>6</v>
      </c>
      <c r="B2" t="s">
        <v>42</v>
      </c>
      <c r="C2" t="s">
        <v>43</v>
      </c>
      <c r="D2" s="1">
        <v>36141</v>
      </c>
      <c r="E2" t="s">
        <v>44</v>
      </c>
      <c r="F2" t="s">
        <v>45</v>
      </c>
      <c r="G2">
        <v>23119</v>
      </c>
    </row>
    <row r="3" spans="1:7" x14ac:dyDescent="0.3">
      <c r="A3">
        <v>4</v>
      </c>
      <c r="B3" t="s">
        <v>34</v>
      </c>
      <c r="C3" t="s">
        <v>35</v>
      </c>
      <c r="D3" s="1">
        <v>35896</v>
      </c>
      <c r="E3" t="s">
        <v>36</v>
      </c>
      <c r="F3" t="s">
        <v>37</v>
      </c>
      <c r="G3">
        <v>75000</v>
      </c>
    </row>
    <row r="4" spans="1:7" x14ac:dyDescent="0.3">
      <c r="A4">
        <v>3</v>
      </c>
      <c r="B4" t="s">
        <v>22</v>
      </c>
      <c r="C4" t="s">
        <v>23</v>
      </c>
      <c r="D4" s="1">
        <v>36855</v>
      </c>
      <c r="E4" t="s">
        <v>24</v>
      </c>
      <c r="F4" t="s">
        <v>16</v>
      </c>
      <c r="G4">
        <v>84000</v>
      </c>
    </row>
    <row r="5" spans="1:7" x14ac:dyDescent="0.3">
      <c r="A5">
        <v>2</v>
      </c>
      <c r="B5" t="s">
        <v>48</v>
      </c>
      <c r="C5" t="s">
        <v>20</v>
      </c>
      <c r="D5" s="1">
        <v>36506</v>
      </c>
      <c r="E5" t="s">
        <v>15</v>
      </c>
      <c r="F5" t="s">
        <v>14</v>
      </c>
      <c r="G5">
        <v>84100</v>
      </c>
    </row>
    <row r="6" spans="1:7" x14ac:dyDescent="0.3">
      <c r="A6">
        <v>1</v>
      </c>
      <c r="B6" t="s">
        <v>47</v>
      </c>
      <c r="C6" t="s">
        <v>17</v>
      </c>
      <c r="D6" s="1">
        <v>37442</v>
      </c>
      <c r="E6" t="s">
        <v>18</v>
      </c>
      <c r="F6" t="s">
        <v>19</v>
      </c>
      <c r="G6">
        <v>13870</v>
      </c>
    </row>
    <row r="32" spans="2:7" x14ac:dyDescent="0.3">
      <c r="B32" t="s">
        <v>12</v>
      </c>
      <c r="C32" t="s">
        <v>12</v>
      </c>
      <c r="D32" s="1" t="s">
        <v>12</v>
      </c>
      <c r="E32" t="s">
        <v>12</v>
      </c>
      <c r="F32" t="s">
        <v>12</v>
      </c>
      <c r="G32" t="s">
        <v>12</v>
      </c>
    </row>
  </sheetData>
  <pageMargins left="0.7" right="0.7" top="0.75" bottom="0.75" header="0.3" footer="0.3"/>
  <drawing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C6DAA-8C90-4111-A086-A0A46FABF981}">
  <sheetPr codeName="Feuil4"/>
  <dimension ref="A1:D9"/>
  <sheetViews>
    <sheetView workbookViewId="0">
      <selection activeCell="E16" sqref="E16"/>
    </sheetView>
  </sheetViews>
  <sheetFormatPr baseColWidth="10" defaultRowHeight="14.4" x14ac:dyDescent="0.3"/>
  <cols>
    <col min="1" max="1" width="13.77734375" customWidth="1"/>
    <col min="2" max="2" width="15.6640625" customWidth="1"/>
    <col min="3" max="3" width="12.33203125" customWidth="1"/>
    <col min="4" max="4" width="15" customWidth="1"/>
  </cols>
  <sheetData>
    <row r="1" spans="1:4" x14ac:dyDescent="0.3">
      <c r="A1" t="s">
        <v>13</v>
      </c>
      <c r="B1" t="s">
        <v>11</v>
      </c>
      <c r="C1" t="s">
        <v>25</v>
      </c>
      <c r="D1" t="s">
        <v>27</v>
      </c>
    </row>
    <row r="2" spans="1:4" x14ac:dyDescent="0.3">
      <c r="A2">
        <v>1</v>
      </c>
      <c r="B2" t="s">
        <v>26</v>
      </c>
      <c r="C2" t="s">
        <v>26</v>
      </c>
      <c r="D2" s="36">
        <v>10</v>
      </c>
    </row>
    <row r="3" spans="1:4" x14ac:dyDescent="0.3">
      <c r="A3">
        <v>2</v>
      </c>
      <c r="B3" t="s">
        <v>28</v>
      </c>
      <c r="C3" t="s">
        <v>28</v>
      </c>
      <c r="D3" s="36">
        <v>12</v>
      </c>
    </row>
    <row r="4" spans="1:4" x14ac:dyDescent="0.3">
      <c r="A4">
        <v>3</v>
      </c>
      <c r="B4" t="s">
        <v>29</v>
      </c>
      <c r="C4" t="s">
        <v>30</v>
      </c>
      <c r="D4" s="36">
        <v>15</v>
      </c>
    </row>
    <row r="5" spans="1:4" x14ac:dyDescent="0.3">
      <c r="B5" t="s">
        <v>38</v>
      </c>
      <c r="D5" s="36"/>
    </row>
    <row r="6" spans="1:4" x14ac:dyDescent="0.3">
      <c r="B6" t="s">
        <v>39</v>
      </c>
      <c r="D6" s="36"/>
    </row>
    <row r="7" spans="1:4" x14ac:dyDescent="0.3">
      <c r="B7" t="s">
        <v>40</v>
      </c>
      <c r="D7" s="36"/>
    </row>
    <row r="8" spans="1:4" x14ac:dyDescent="0.3">
      <c r="B8" t="s">
        <v>41</v>
      </c>
      <c r="D8" s="36"/>
    </row>
    <row r="9" spans="1:4" x14ac:dyDescent="0.3">
      <c r="B9" t="s">
        <v>46</v>
      </c>
      <c r="D9" s="36"/>
    </row>
  </sheetData>
  <pageMargins left="0.7" right="0.7" top="0.75" bottom="0.75" header="0.3" footer="0.3"/>
  <drawing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81945-CF23-4A2A-BA76-184D4D688B5C}">
  <dimension ref="B2:B14"/>
  <sheetViews>
    <sheetView showGridLines="0" workbookViewId="0">
      <selection activeCell="B3" sqref="B3:B14"/>
    </sheetView>
  </sheetViews>
  <sheetFormatPr baseColWidth="10" defaultRowHeight="14.4" x14ac:dyDescent="0.3"/>
  <cols>
    <col min="1" max="1" width="3.77734375" customWidth="1"/>
    <col min="3" max="3" width="3.77734375" customWidth="1"/>
  </cols>
  <sheetData>
    <row r="2" spans="2:2" x14ac:dyDescent="0.3">
      <c r="B2" s="43" t="s">
        <v>53</v>
      </c>
    </row>
    <row r="3" spans="2:2" x14ac:dyDescent="0.3">
      <c r="B3" s="43" t="s">
        <v>54</v>
      </c>
    </row>
    <row r="4" spans="2:2" x14ac:dyDescent="0.3">
      <c r="B4" s="43" t="s">
        <v>55</v>
      </c>
    </row>
    <row r="5" spans="2:2" x14ac:dyDescent="0.3">
      <c r="B5" s="43" t="s">
        <v>56</v>
      </c>
    </row>
    <row r="6" spans="2:2" x14ac:dyDescent="0.3">
      <c r="B6" s="43" t="s">
        <v>57</v>
      </c>
    </row>
    <row r="7" spans="2:2" x14ac:dyDescent="0.3">
      <c r="B7" s="43" t="s">
        <v>58</v>
      </c>
    </row>
    <row r="8" spans="2:2" x14ac:dyDescent="0.3">
      <c r="B8" s="43" t="s">
        <v>59</v>
      </c>
    </row>
    <row r="9" spans="2:2" x14ac:dyDescent="0.3">
      <c r="B9" s="43" t="s">
        <v>60</v>
      </c>
    </row>
    <row r="10" spans="2:2" x14ac:dyDescent="0.3">
      <c r="B10" s="43" t="s">
        <v>61</v>
      </c>
    </row>
    <row r="11" spans="2:2" x14ac:dyDescent="0.3">
      <c r="B11" s="43" t="s">
        <v>62</v>
      </c>
    </row>
    <row r="12" spans="2:2" x14ac:dyDescent="0.3">
      <c r="B12" s="43" t="s">
        <v>63</v>
      </c>
    </row>
    <row r="13" spans="2:2" x14ac:dyDescent="0.3">
      <c r="B13" s="43" t="s">
        <v>64</v>
      </c>
    </row>
    <row r="14" spans="2:2" x14ac:dyDescent="0.3">
      <c r="B14" s="43" t="s">
        <v>65</v>
      </c>
    </row>
  </sheetData>
  <phoneticPr fontId="4"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5A67650-9124-45FD-8C57-F65A1735F01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7</vt:i4>
      </vt:variant>
    </vt:vector>
  </HeadingPairs>
  <TitlesOfParts>
    <vt:vector size="14" baseType="lpstr">
      <vt:lpstr>Accueil</vt:lpstr>
      <vt:lpstr>Calendrier</vt:lpstr>
      <vt:lpstr>Réservations</vt:lpstr>
      <vt:lpstr>Planning</vt:lpstr>
      <vt:lpstr>Clients</vt:lpstr>
      <vt:lpstr>Produits</vt:lpstr>
      <vt:lpstr>Paramètres</vt:lpstr>
      <vt:lpstr>Calendrier</vt:lpstr>
      <vt:lpstr>CalendrierReservation</vt:lpstr>
      <vt:lpstr>l_Mois</vt:lpstr>
      <vt:lpstr>Listeproduits</vt:lpstr>
      <vt:lpstr>Produit</vt:lpstr>
      <vt:lpstr>Produits</vt:lpstr>
      <vt:lpstr>ReservProduit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Arno Samson</dc:creator>
  <cp:lastModifiedBy>Damaste .</cp:lastModifiedBy>
  <dcterms:created xsi:type="dcterms:W3CDTF">2023-12-05T09:58:43Z</dcterms:created>
  <dcterms:modified xsi:type="dcterms:W3CDTF">2024-01-18T01:20:08Z</dcterms:modified>
</cp:coreProperties>
</file>