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EE587865-1ABA-441B-A7D3-AAB40EFD0FE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este de feu" sheetId="2" r:id="rId1"/>
    <sheet name="Pantalon de feu" sheetId="9" r:id="rId2"/>
    <sheet name="Pyjama" sheetId="4" r:id="rId3"/>
    <sheet name="Cagoule" sheetId="5" r:id="rId4"/>
    <sheet name="Chaussettes" sheetId="6" r:id="rId5"/>
    <sheet name="Gants" sheetId="8" r:id="rId6"/>
    <sheet name="Bottes" sheetId="7" r:id="rId7"/>
    <sheet name="Paramètres" sheetId="10" r:id="rId8"/>
  </sheets>
  <definedNames>
    <definedName name="ChronoPantalon">t_ChronoPantalon[Chrono Pantalon]</definedName>
    <definedName name="ChronoVeste">t_ChronoVeste[Chrono Veste]</definedName>
    <definedName name="l_Equipement">t_Equipement[Equipements]</definedName>
    <definedName name="l_TailleBottes">t_TailleBottes[Taille Bottes]</definedName>
    <definedName name="l_TailleGants">t_TailleGants[Taille gants]</definedName>
    <definedName name="l_TailleVetements">t_TailleVetements[Taille vêtements]</definedName>
    <definedName name="l_VetementsFeu">t_VetementFeu[Vêtements feu]</definedName>
    <definedName name="NbLavagePantalon">t_NbLavagePantalon[N° Col Pantalon]</definedName>
    <definedName name="NbLavageVeste">t_NbLavageVeste[N° Col Veste]</definedName>
    <definedName name="NumLigne">t_NumLigne[N° Ligne]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10" l="1"/>
  <c r="L3" i="10" a="1"/>
  <c r="L3" i="10" s="1"/>
  <c r="L6" i="10" a="1"/>
  <c r="L6" i="10" s="1"/>
  <c r="N9" i="1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<sst xmlns="http://schemas.openxmlformats.org/spreadsheetml/2006/main" count="109" uniqueCount="61">
  <si>
    <t>Numéro de veste</t>
  </si>
  <si>
    <t>Date d'achat</t>
  </si>
  <si>
    <t>Taille</t>
  </si>
  <si>
    <t>Lavage 1</t>
  </si>
  <si>
    <t>Lavage 2</t>
  </si>
  <si>
    <t>Lavage 3</t>
  </si>
  <si>
    <t>Lavage 4</t>
  </si>
  <si>
    <t>Lavage 5</t>
  </si>
  <si>
    <t>Lavage 6</t>
  </si>
  <si>
    <t>Lavage 7</t>
  </si>
  <si>
    <t>Lavage 8</t>
  </si>
  <si>
    <t>Lavage 9</t>
  </si>
  <si>
    <t>Lavage 10</t>
  </si>
  <si>
    <t>Lavage 11</t>
  </si>
  <si>
    <t>Lavage 12</t>
  </si>
  <si>
    <t>Lavage 13</t>
  </si>
  <si>
    <t>Lavage 14</t>
  </si>
  <si>
    <t>Lavage 15</t>
  </si>
  <si>
    <t>Lavage 16</t>
  </si>
  <si>
    <t>Lavage 17</t>
  </si>
  <si>
    <t>Lavage 18</t>
  </si>
  <si>
    <t>Lavage 19</t>
  </si>
  <si>
    <t>Lavage 20</t>
  </si>
  <si>
    <t>Lavage 21</t>
  </si>
  <si>
    <t>Lavage 22</t>
  </si>
  <si>
    <t>Lavage 23</t>
  </si>
  <si>
    <t>Lavage 24</t>
  </si>
  <si>
    <t>Lavage 25</t>
  </si>
  <si>
    <t>Nombre de lavages</t>
  </si>
  <si>
    <t>Alerte lavage</t>
  </si>
  <si>
    <t>Dernière ignifugation</t>
  </si>
  <si>
    <t>Numéro de Pantalon</t>
  </si>
  <si>
    <t>Alerte stock</t>
  </si>
  <si>
    <t>S</t>
  </si>
  <si>
    <t>XS</t>
  </si>
  <si>
    <t>M</t>
  </si>
  <si>
    <t>L</t>
  </si>
  <si>
    <t>XL</t>
  </si>
  <si>
    <t>XXL</t>
  </si>
  <si>
    <t>XXXL</t>
  </si>
  <si>
    <t>Nombre</t>
  </si>
  <si>
    <t>Equipements</t>
  </si>
  <si>
    <t>Taille vêtements</t>
  </si>
  <si>
    <t>Taille Bottes</t>
  </si>
  <si>
    <t>Taille gants</t>
  </si>
  <si>
    <t>Bottes</t>
  </si>
  <si>
    <t>Cagoule</t>
  </si>
  <si>
    <t>Chaussettes</t>
  </si>
  <si>
    <t>Gants</t>
  </si>
  <si>
    <t>Pantalon de feu</t>
  </si>
  <si>
    <t>Pyjama</t>
  </si>
  <si>
    <t>Veste de feu</t>
  </si>
  <si>
    <t>https://forum.excel-pratique.com/excel/fichier-gestion-des-stocks-190222</t>
  </si>
  <si>
    <t>Chrono Veste</t>
  </si>
  <si>
    <t>Chrono Pantalon</t>
  </si>
  <si>
    <t>Vêtements feu</t>
  </si>
  <si>
    <t>N° Ligne</t>
  </si>
  <si>
    <t>N° Col Veste</t>
  </si>
  <si>
    <t>N° Col Pantalon</t>
  </si>
  <si>
    <t>Pour saisir une date de lavage, double clic sur la ligne voulue.</t>
  </si>
  <si>
    <t xml:space="preserve">Pour saisir un nouvel article, clic sur le bouton.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</si>
</sst>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1" applyAlignment="1">
      <alignment vertic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121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152400</xdr:colOff>
      <xdr:row>0</xdr:row>
      <xdr:rowOff>47625</xdr:rowOff>
    </xdr:from>
    <xdr:to>
      <xdr:col>2</xdr:col>
      <xdr:colOff>691515</xdr:colOff>
      <xdr:row>0</xdr:row>
      <xdr:rowOff>329565</xdr:rowOff>
    </xdr:to>
    <xdr:sp macro="[0]!saisieVetemen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2ADA737-47B4-49B3-811C-66A977516366}"/>
            </a:ext>
          </a:extLst>
        </xdr:cNvPr>
        <xdr:cNvSpPr/>
      </xdr:nvSpPr>
      <xdr:spPr>
        <a:xfrm>
          <a:off x="333375" y="47625"/>
          <a:ext cx="1653540" cy="2819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vêtement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121920</xdr:colOff>
      <xdr:row>0</xdr:row>
      <xdr:rowOff>45720</xdr:rowOff>
    </xdr:from>
    <xdr:to>
      <xdr:col>2</xdr:col>
      <xdr:colOff>365760</xdr:colOff>
      <xdr:row>0</xdr:row>
      <xdr:rowOff>327660</xdr:rowOff>
    </xdr:to>
    <xdr:sp macro="[0]!saisieVe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552B28C-C394-DEE3-2FB7-6902AAD54B08}"/>
            </a:ext>
          </a:extLst>
        </xdr:cNvPr>
        <xdr:cNvSpPr/>
      </xdr:nvSpPr>
      <xdr:spPr>
        <a:xfrm>
          <a:off x="312420" y="45720"/>
          <a:ext cx="1691640" cy="2819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vêtement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161925</xdr:colOff>
      <xdr:row>0</xdr:row>
      <xdr:rowOff>57150</xdr:rowOff>
    </xdr:from>
    <xdr:to>
      <xdr:col>3</xdr:col>
      <xdr:colOff>186690</xdr:colOff>
      <xdr:row>0</xdr:row>
      <xdr:rowOff>339090</xdr:rowOff>
    </xdr:to>
    <xdr:sp macro="[0]!saisieEquipem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5676A42-84FB-43A1-BEBF-696E1714D5B7}"/>
            </a:ext>
          </a:extLst>
        </xdr:cNvPr>
        <xdr:cNvSpPr/>
      </xdr:nvSpPr>
      <xdr:spPr>
        <a:xfrm>
          <a:off x="342900" y="57150"/>
          <a:ext cx="1653540" cy="2819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équipement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133350</xdr:colOff>
      <xdr:row>0</xdr:row>
      <xdr:rowOff>47625</xdr:rowOff>
    </xdr:from>
    <xdr:to>
      <xdr:col>2</xdr:col>
      <xdr:colOff>624840</xdr:colOff>
      <xdr:row>0</xdr:row>
      <xdr:rowOff>329565</xdr:rowOff>
    </xdr:to>
    <xdr:sp macro="[0]!saisieEquip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F0B25B6-9806-47BE-A7DE-830380BCBEB0}"/>
            </a:ext>
          </a:extLst>
        </xdr:cNvPr>
        <xdr:cNvSpPr/>
      </xdr:nvSpPr>
      <xdr:spPr>
        <a:xfrm>
          <a:off x="314325" y="47625"/>
          <a:ext cx="1653540" cy="2819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équipement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161925</xdr:colOff>
      <xdr:row>0</xdr:row>
      <xdr:rowOff>38100</xdr:rowOff>
    </xdr:from>
    <xdr:to>
      <xdr:col>2</xdr:col>
      <xdr:colOff>653415</xdr:colOff>
      <xdr:row>0</xdr:row>
      <xdr:rowOff>320040</xdr:rowOff>
    </xdr:to>
    <xdr:sp macro="[0]!saisieEquip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D99BE07-AB08-4223-AD9F-ABBF4B12B18E}"/>
            </a:ext>
          </a:extLst>
        </xdr:cNvPr>
        <xdr:cNvSpPr/>
      </xdr:nvSpPr>
      <xdr:spPr>
        <a:xfrm>
          <a:off x="342900" y="38100"/>
          <a:ext cx="1653540" cy="2819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équipement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133350</xdr:colOff>
      <xdr:row>0</xdr:row>
      <xdr:rowOff>47625</xdr:rowOff>
    </xdr:from>
    <xdr:to>
      <xdr:col>2</xdr:col>
      <xdr:colOff>491490</xdr:colOff>
      <xdr:row>0</xdr:row>
      <xdr:rowOff>329565</xdr:rowOff>
    </xdr:to>
    <xdr:sp macro="[0]!saisieEquip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A20BAB5-E981-45FB-A4F3-A09B96D3B312}"/>
            </a:ext>
          </a:extLst>
        </xdr:cNvPr>
        <xdr:cNvSpPr/>
      </xdr:nvSpPr>
      <xdr:spPr>
        <a:xfrm>
          <a:off x="314325" y="47625"/>
          <a:ext cx="1653540" cy="2819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équipement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219075</xdr:colOff>
      <xdr:row>0</xdr:row>
      <xdr:rowOff>47625</xdr:rowOff>
    </xdr:from>
    <xdr:to>
      <xdr:col>2</xdr:col>
      <xdr:colOff>577215</xdr:colOff>
      <xdr:row>0</xdr:row>
      <xdr:rowOff>329565</xdr:rowOff>
    </xdr:to>
    <xdr:sp macro="[0]!saisieEquipem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3D2541A-F9F7-4696-9134-76ABAD024FDB}"/>
            </a:ext>
          </a:extLst>
        </xdr:cNvPr>
        <xdr:cNvSpPr/>
      </xdr:nvSpPr>
      <xdr:spPr>
        <a:xfrm>
          <a:off x="400050" y="47625"/>
          <a:ext cx="1653540" cy="2819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équipement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8B3AAA7-F4BD-4A5A-AC6F-563310075569}" name="t_VesteFeu" displayName="t_VesteFeu" ref="B2:AF3" insertRow="1" totalsRowShown="0" headerRowDxfId="120" dataDxfId="119">
  <autoFilter ref="B2:AF3" xr:uid="{E8B3AAA7-F4BD-4A5A-AC6F-5633100755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</autoFilter>
  <tableColumns count="31">
    <tableColumn id="1" xr3:uid="{4A356C06-7763-4BBB-9FD2-4951AE42C2F6}" name="Numéro de veste" dataDxfId="118"/>
    <tableColumn id="2" xr3:uid="{BCDD120D-325A-4BDE-A39E-5CAB466A333B}" name="Date d'achat" dataDxfId="117"/>
    <tableColumn id="3" xr3:uid="{94C255EA-B969-4E9E-9D4C-93FB62B54B80}" name="Taille" dataDxfId="116"/>
    <tableColumn id="4" xr3:uid="{4D0AF69F-8956-4416-9782-3F9EE3B57C04}" name="Lavage 1" dataDxfId="115"/>
    <tableColumn id="5" xr3:uid="{8CFC9966-6149-44D7-B7B7-CC11AE6E4E59}" name="Lavage 2" dataDxfId="114"/>
    <tableColumn id="6" xr3:uid="{F985062A-AC64-4588-9131-AB21A5EACF0A}" name="Lavage 3" dataDxfId="113"/>
    <tableColumn id="7" xr3:uid="{CE9462F5-66F4-4065-8E37-EBFF15F63186}" name="Lavage 4" dataDxfId="112"/>
    <tableColumn id="8" xr3:uid="{80D5B364-BE3F-444E-85CC-04664F93D137}" name="Lavage 5" dataDxfId="111"/>
    <tableColumn id="9" xr3:uid="{A761A779-9EC2-4E3E-BD6E-A08CF7E8CAFD}" name="Lavage 6" dataDxfId="110"/>
    <tableColumn id="10" xr3:uid="{5166CE95-679B-4F75-9628-BB452EBE6092}" name="Lavage 7" dataDxfId="109"/>
    <tableColumn id="11" xr3:uid="{3408A3C4-7ED3-4B6A-A5BC-98666FF480C6}" name="Lavage 8" dataDxfId="108"/>
    <tableColumn id="12" xr3:uid="{700A3ED9-75CB-40E6-BC24-9DD2E8F9EDA3}" name="Lavage 9" dataDxfId="107"/>
    <tableColumn id="13" xr3:uid="{D5F0C182-B2A6-4539-83D9-097A924BDD8A}" name="Lavage 10" dataDxfId="106"/>
    <tableColumn id="14" xr3:uid="{F408FF4B-25CF-4BE4-BDF7-C338F28E3A36}" name="Lavage 11" dataDxfId="105"/>
    <tableColumn id="15" xr3:uid="{6C71D5DD-36B8-4B2C-9143-50673ED68F31}" name="Lavage 12" dataDxfId="104"/>
    <tableColumn id="16" xr3:uid="{CCFA8CC3-268F-409A-B5BC-D71AF4F5D9A7}" name="Lavage 13" dataDxfId="103"/>
    <tableColumn id="17" xr3:uid="{4941908F-58E2-4A02-B01C-7990017113B2}" name="Lavage 14" dataDxfId="102"/>
    <tableColumn id="18" xr3:uid="{07EDBB31-187D-49D5-80E6-B63C537E4B4C}" name="Lavage 15" dataDxfId="101"/>
    <tableColumn id="19" xr3:uid="{E8C436B0-41A1-472A-BFF9-A51DC06BAF3C}" name="Lavage 16" dataDxfId="100"/>
    <tableColumn id="20" xr3:uid="{C978D0DF-70AF-472F-B6C2-5622AF46805E}" name="Lavage 17" dataDxfId="99"/>
    <tableColumn id="21" xr3:uid="{3D87ABEA-D96E-48E7-85C8-10F81C8D483C}" name="Lavage 18" dataDxfId="98"/>
    <tableColumn id="22" xr3:uid="{D8C8CD51-DD0C-4AE2-8E17-DCC14B810837}" name="Lavage 19" dataDxfId="97"/>
    <tableColumn id="23" xr3:uid="{9D9231B1-E591-4743-8B69-90ACF3A44CF2}" name="Lavage 20" dataDxfId="96"/>
    <tableColumn id="24" xr3:uid="{A6787F90-CB78-4961-AD7C-9EB767A60DF5}" name="Lavage 21" dataDxfId="95"/>
    <tableColumn id="25" xr3:uid="{E59E5B15-B4FD-4F4C-891D-17E6DB8B10CC}" name="Lavage 22" dataDxfId="94"/>
    <tableColumn id="26" xr3:uid="{DB4DF655-EDA3-4C99-A59E-D56BC908EBB9}" name="Lavage 23" dataDxfId="93"/>
    <tableColumn id="27" xr3:uid="{7E9E693B-BAD0-4C67-BDB3-3536B3816565}" name="Lavage 24" dataDxfId="92"/>
    <tableColumn id="28" xr3:uid="{28EDA0E9-82C4-45F7-963D-0750988AB69C}" name="Lavage 25" dataDxfId="91"/>
    <tableColumn id="29" xr3:uid="{6093CAD9-2049-4F5A-99E6-502C1A669BDF}" name="Nombre de lavages" dataDxfId="90">
      <calculatedColumnFormula>COUNTA(t_VesteFeu[[#This Row],[Lavage 1]:[Lavage 25]])</calculatedColumnFormula>
    </tableColumn>
    <tableColumn id="30" xr3:uid="{942A6B6B-DBE7-417D-AA77-B0DD0BA323CC}" name="Alerte lavage" dataDxfId="89">
      <calculatedColumnFormula>IF(AD3&lt;=20,0,IF(AND(AD3&gt;20,AD3&lt;25),1,2))</calculatedColumnFormula>
    </tableColumn>
    <tableColumn id="31" xr3:uid="{7D5CA040-46E9-436B-B31C-E2E6C8F62BD6}" name="Dernière ignifugation" dataDxfId="8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72BCC3B-47E4-4D9A-97AD-C5A44F0527AE}" name="t_PantalonFeu" displayName="t_PantalonFeu" ref="B2:AF3" insertRow="1" totalsRowShown="0" headerRowDxfId="87" dataDxfId="86">
  <autoFilter ref="B2:AF3" xr:uid="{C72BCC3B-47E4-4D9A-97AD-C5A44F0527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</autoFilter>
  <tableColumns count="31">
    <tableColumn id="1" xr3:uid="{C0C293A2-450A-4C6B-82D7-A5BCAB4BE36D}" name="Numéro de Pantalon" dataDxfId="85"/>
    <tableColumn id="2" xr3:uid="{88AC5067-01F4-40C6-A422-562F8D5F3FD3}" name="Date d'achat" dataDxfId="84"/>
    <tableColumn id="3" xr3:uid="{E6DD95B6-FEC5-4282-8171-39210608F026}" name="Taille" dataDxfId="83"/>
    <tableColumn id="4" xr3:uid="{35F4BFE4-78A5-40D3-9DE1-CBDD90C7817E}" name="Lavage 1" dataDxfId="82"/>
    <tableColumn id="5" xr3:uid="{BC3BA54D-CC5A-4122-A075-ADA3ED8FB3C3}" name="Lavage 2" dataDxfId="81"/>
    <tableColumn id="6" xr3:uid="{F9EB9E8E-CE1B-4680-8EDE-545C68EDFBEE}" name="Lavage 3" dataDxfId="80"/>
    <tableColumn id="7" xr3:uid="{382C9B68-5F58-4C2E-B01B-9BB59803E49D}" name="Lavage 4" dataDxfId="79"/>
    <tableColumn id="8" xr3:uid="{35C54F40-9EF6-4C60-89E0-92AECA06BFC2}" name="Lavage 5" dataDxfId="78"/>
    <tableColumn id="9" xr3:uid="{6658142B-FE82-4725-A7B1-6C839B9D1D5A}" name="Lavage 6" dataDxfId="77"/>
    <tableColumn id="10" xr3:uid="{034EAE83-DB7B-4C2F-B069-2CD0D5A92D47}" name="Lavage 7" dataDxfId="76"/>
    <tableColumn id="11" xr3:uid="{60031696-88D7-4127-9ED1-878C333BB596}" name="Lavage 8" dataDxfId="75"/>
    <tableColumn id="12" xr3:uid="{1BDFCCA3-5AD7-4E22-B8CF-DFAB85D8BCC5}" name="Lavage 9" dataDxfId="74"/>
    <tableColumn id="13" xr3:uid="{5396CCB8-639F-4CA7-87C2-E1B8C627B850}" name="Lavage 10" dataDxfId="73"/>
    <tableColumn id="14" xr3:uid="{4B05E15E-FF46-46B0-8FD9-649F0E37D867}" name="Lavage 11" dataDxfId="72"/>
    <tableColumn id="15" xr3:uid="{0B599FF9-EF92-4672-A2EC-A60929A15F30}" name="Lavage 12" dataDxfId="71"/>
    <tableColumn id="16" xr3:uid="{C2C9B8F0-08A6-4D4E-AB13-0953BA57FED8}" name="Lavage 13" dataDxfId="70"/>
    <tableColumn id="17" xr3:uid="{34F2A354-A79A-4630-AEE0-DEAE10344BC5}" name="Lavage 14" dataDxfId="69"/>
    <tableColumn id="18" xr3:uid="{BE8287FC-7376-4046-8AD6-FC8DF6F64E90}" name="Lavage 15" dataDxfId="68"/>
    <tableColumn id="19" xr3:uid="{726E20F7-7234-46C2-B86C-F1F820CB6976}" name="Lavage 16" dataDxfId="67"/>
    <tableColumn id="20" xr3:uid="{69358AE6-4716-426F-976D-EFDC95EB6D13}" name="Lavage 17" dataDxfId="66"/>
    <tableColumn id="21" xr3:uid="{508C7000-890A-455B-98CB-47C7D2CFEAA8}" name="Lavage 18" dataDxfId="65"/>
    <tableColumn id="22" xr3:uid="{B3EB2936-B9E7-4C35-BF96-FC9EA1C7A803}" name="Lavage 19" dataDxfId="64"/>
    <tableColumn id="23" xr3:uid="{2EFDA1AE-BF82-4913-9EBF-5F2F40786A01}" name="Lavage 20" dataDxfId="63"/>
    <tableColumn id="24" xr3:uid="{5B2C6663-A23E-4A8C-B009-8959C808A165}" name="Lavage 21" dataDxfId="62"/>
    <tableColumn id="25" xr3:uid="{9845BB67-1893-4E93-A4F0-FFC170C1B35D}" name="Lavage 22" dataDxfId="61"/>
    <tableColumn id="26" xr3:uid="{665BE229-3DA0-4CA9-84C3-4C41A2190728}" name="Lavage 23" dataDxfId="60"/>
    <tableColumn id="27" xr3:uid="{D4A31ECE-0D1B-4B0E-838C-8133DC23A130}" name="Lavage 24" dataDxfId="59"/>
    <tableColumn id="28" xr3:uid="{E7A63798-8232-46FF-A66E-3DF07A8A6ABE}" name="Lavage 25" dataDxfId="58"/>
    <tableColumn id="29" xr3:uid="{A98825D9-95E1-4CAA-9E07-86B23635DB8A}" name="Nombre de lavages" dataDxfId="57">
      <calculatedColumnFormula>COUNTA(t_PantalonFeu[[#This Row],[Lavage 1]:[Lavage 25]])</calculatedColumnFormula>
    </tableColumn>
    <tableColumn id="30" xr3:uid="{9AC2145C-4CC9-40EF-90F2-CC462C4B2836}" name="Alerte lavage" dataDxfId="56">
      <calculatedColumnFormula>IF(AD3&lt;=20,0,IF(AND(AD3&gt;20,AD3&lt;25),1,2))</calculatedColumnFormula>
    </tableColumn>
    <tableColumn id="31" xr3:uid="{EBA010C6-AD76-4CC0-8E36-04488D53659A}" name="Dernière ignifugation" dataDxfId="5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42A6470-F77D-42B2-B0DD-D64E46AEB138}" name="t_Pyjama" displayName="t_Pyjama" ref="B2:E3" insertRow="1" totalsRowShown="0" headerRowDxfId="54">
  <autoFilter ref="B2:E3" xr:uid="{C7BF739E-D00B-4F9F-9A31-E2FEB2B3E521}">
    <filterColumn colId="0" hiddenButton="1"/>
    <filterColumn colId="1" hiddenButton="1"/>
    <filterColumn colId="2" hiddenButton="1"/>
    <filterColumn colId="3" hiddenButton="1"/>
  </autoFilter>
  <tableColumns count="4">
    <tableColumn id="1" xr3:uid="{BAC53E31-B07D-41C2-9523-86656126A4F2}" name="Date d'achat" dataDxfId="53"/>
    <tableColumn id="2" xr3:uid="{48D3BD3C-BD02-465B-BD0F-494250950140}" name="Nombre" dataDxfId="52"/>
    <tableColumn id="3" xr3:uid="{B4D9E128-F5FA-4589-B6D9-A0AA4F4389CD}" name="Taille" dataDxfId="51"/>
    <tableColumn id="4" xr3:uid="{2E6D7907-D9C7-4E4F-8DB0-BFC7C1D6A5DF}" name="Alerte stock" dataDxfId="50">
      <calculatedColumnFormula>IF(t_Pyjama[[#This Row],[Nombre]]&gt;=30,0,IF(AND(t_Pyjama[[#This Row],[Nombre]]&gt;15,t_Pyjama[[#This Row],[Nombre]]&lt;30),1,2))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DEC1FD8-632D-418F-A137-468E3C2F66F7}" name="t_Cagoule" displayName="t_Cagoule" ref="B2:E3" insertRow="1" totalsRowShown="0" headerRowDxfId="49">
  <autoFilter ref="B2:E3" xr:uid="{A237A190-B707-4DD0-9DD3-006D140D4B1F}">
    <filterColumn colId="0" hiddenButton="1"/>
    <filterColumn colId="1" hiddenButton="1"/>
    <filterColumn colId="2" hiddenButton="1"/>
    <filterColumn colId="3" hiddenButton="1"/>
  </autoFilter>
  <tableColumns count="4">
    <tableColumn id="1" xr3:uid="{F7B8CC15-6BAB-4558-92F7-88EC200D0285}" name="Date d'achat" dataDxfId="48"/>
    <tableColumn id="2" xr3:uid="{CA566D92-FF6A-42E4-A3E3-AF672E9A5348}" name="Nombre" dataDxfId="47"/>
    <tableColumn id="3" xr3:uid="{4D367494-37CD-4B99-90C5-ED016027E7D2}" name="Taille" dataDxfId="46"/>
    <tableColumn id="4" xr3:uid="{BF2B6D58-00A5-47F2-91B2-39C6B153440B}" name="Alerte stock" dataDxfId="45">
      <calculatedColumnFormula>IF(t_Cagoule[Nombre]&gt;=30,0,IF(AND(t_Cagoule[Nombre]&gt;15,t_Cagoule[Nombre]&lt;30),1,2))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27E3542-2C50-42C5-BCC4-AFE7851F2919}" name="t_Chaussettes" displayName="t_Chaussettes" ref="B2:E3" insertRow="1" totalsRowShown="0" headerRowDxfId="44">
  <autoFilter ref="B2:E3" xr:uid="{0F1B8A4D-50A0-4384-B32B-91C2387B109E}">
    <filterColumn colId="0" hiddenButton="1"/>
    <filterColumn colId="1" hiddenButton="1"/>
    <filterColumn colId="2" hiddenButton="1"/>
    <filterColumn colId="3" hiddenButton="1"/>
  </autoFilter>
  <tableColumns count="4">
    <tableColumn id="1" xr3:uid="{BD08F79A-7DA0-40F0-B190-7F587A7DC906}" name="Date d'achat" dataDxfId="43"/>
    <tableColumn id="2" xr3:uid="{21D6CDC5-D6FB-4ADC-84C7-CD35987304D3}" name="Nombre" dataDxfId="42"/>
    <tableColumn id="3" xr3:uid="{56FC6543-8A12-4CCA-B7B1-180548D63B2C}" name="Taille" dataDxfId="41"/>
    <tableColumn id="4" xr3:uid="{411F9CB9-8F26-4A2D-9EBE-CC8A05159634}" name="Alerte stock" dataDxfId="40">
      <calculatedColumnFormula>IF(t_Chaussettes[Nombre]&gt;=30,0,IF(AND(t_Chaussettes[Nombre]&gt;15,t_Chaussettes[Nombre]&lt;30),1,2))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11E29A4-CC9E-47B6-8F26-929EAAC1E5FC}" name="t_Gants" displayName="t_Gants" ref="B2:E3" insertRow="1" totalsRowShown="0" headerRowDxfId="39">
  <autoFilter ref="B2:E3" xr:uid="{CFDF22CF-DA20-4E44-85EE-6D1F19FAA00B}">
    <filterColumn colId="0" hiddenButton="1"/>
    <filterColumn colId="1" hiddenButton="1"/>
    <filterColumn colId="2" hiddenButton="1"/>
    <filterColumn colId="3" hiddenButton="1"/>
  </autoFilter>
  <tableColumns count="4">
    <tableColumn id="1" xr3:uid="{220B679D-7623-452C-BEC9-5A2547A8859F}" name="Date d'achat" dataDxfId="38"/>
    <tableColumn id="2" xr3:uid="{BEA11909-AE13-46D6-8CC5-0A94101D9A42}" name="Nombre" dataDxfId="37"/>
    <tableColumn id="3" xr3:uid="{A751286B-389A-4733-8921-083C5701CF63}" name="Taille" dataDxfId="36"/>
    <tableColumn id="4" xr3:uid="{35804BCF-B6C8-4110-8ECB-DF6B2628B700}" name="Alerte stock" dataDxfId="35">
      <calculatedColumnFormula>IF(t_Gants[Nombre]&gt;=30,0,IF(AND(t_Gants[Nombre]&gt;15,t_Gants[Nombre]&lt;30),1,2))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57FF0A88-7D10-4E38-AF40-DB1FA7E99EA5}" name="t_Bottes" displayName="t_Bottes" ref="B2:E3" insertRow="1" totalsRowShown="0" headerRowDxfId="34">
  <autoFilter ref="B2:E3" xr:uid="{A23F0101-1558-4579-8B03-CD65AFD1D448}">
    <filterColumn colId="0" hiddenButton="1"/>
    <filterColumn colId="1" hiddenButton="1"/>
    <filterColumn colId="2" hiddenButton="1"/>
    <filterColumn colId="3" hiddenButton="1"/>
  </autoFilter>
  <tableColumns count="4">
    <tableColumn id="1" xr3:uid="{B4DFBA4B-B02A-44A2-B492-B5E0D1DF8BA9}" name="Date d'achat" dataDxfId="33"/>
    <tableColumn id="2" xr3:uid="{B04D94CE-7867-4906-87A1-945A951E5180}" name="Nombre" dataDxfId="32"/>
    <tableColumn id="3" xr3:uid="{7A8F183B-C967-41FA-BF6F-5BEC0E0D2BC3}" name="Taille" dataDxfId="31"/>
    <tableColumn id="4" xr3:uid="{4879B948-F849-4871-85AC-A0ADA90E6094}" name="Alerte stock" dataDxfId="30">
      <calculatedColumnFormula>IF(t_Bottes[Nombre]&gt;=30,0,IF(AND(t_Bottes[Nombre]&gt;15,t_Bottes[Nombre]&lt;30),1,2))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C8575F-EDF4-4BB8-AA81-6D0D807D2E4B}" name="t_Equipement" displayName="t_Equipement" ref="B2:B7" totalsRowShown="0" headerRowDxfId="29" dataDxfId="28">
  <autoFilter ref="B2:B7" xr:uid="{C0659092-975A-4B64-A147-37F73D407A2D}">
    <filterColumn colId="0" hiddenButton="1"/>
  </autoFilter>
  <tableColumns count="1">
    <tableColumn id="1" xr3:uid="{0435D12A-8FB4-4647-8421-B2336E6D10BF}" name="Equipements" dataDxfId="27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A1A1C6-A56E-4B5E-9343-51820527DFF1}" name="t_TailleVetements" displayName="t_TailleVetements" ref="F2:F9" totalsRowShown="0" headerRowDxfId="26" dataDxfId="25">
  <autoFilter ref="F2:F9" xr:uid="{B390CC45-339B-4AB3-8870-AAF613B40D54}">
    <filterColumn colId="0" hiddenButton="1"/>
  </autoFilter>
  <tableColumns count="1">
    <tableColumn id="1" xr3:uid="{85837A6F-3FD5-4E0C-9E2B-5A013D58C612}" name="Taille vêtements" dataDxfId="24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7934191-29C0-409D-9A76-B48910E4697F}" name="t_TailleBottes" displayName="t_TailleBottes" ref="H2:H12" totalsRowShown="0" headerRowDxfId="23" dataDxfId="22">
  <autoFilter ref="H2:H12" xr:uid="{8A542C37-0759-4E1F-8100-5ADB37474201}">
    <filterColumn colId="0" hiddenButton="1"/>
  </autoFilter>
  <tableColumns count="1">
    <tableColumn id="1" xr3:uid="{D828705C-0441-43EE-B115-41C3C3196F9A}" name="Taille Bottes" dataDxfId="21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7BEBD0E-BA03-47B8-BA30-D6665CB483CF}" name="t_TailleGants" displayName="t_TailleGants" ref="J2:J9" totalsRowShown="0" headerRowDxfId="20" dataDxfId="19">
  <autoFilter ref="J2:J9" xr:uid="{4506381C-0BAC-4A51-BCAB-3BC70C9D29A3}">
    <filterColumn colId="0" hiddenButton="1"/>
  </autoFilter>
  <tableColumns count="1">
    <tableColumn id="1" xr3:uid="{4E58AAA8-3B0F-4139-84EF-ABCA0172FB59}" name="Taille gants" dataDxfId="18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FEEBAC9-FDC9-4794-9E0E-445D8CE450E8}" name="t_ChronoVeste" displayName="t_ChronoVeste" ref="L2:L3" totalsRowShown="0" headerRowDxfId="17" dataDxfId="16">
  <autoFilter ref="L2:L3" xr:uid="{BFEEBAC9-FDC9-4794-9E0E-445D8CE450E8}">
    <filterColumn colId="0" hiddenButton="1"/>
  </autoFilter>
  <tableColumns count="1">
    <tableColumn id="1" xr3:uid="{2E0D2A48-E636-4C55-95FC-9BE2AFFEED04}" name="Chrono Veste" dataDxfId="15">
      <calculatedColumnFormula array="1">IFERROR(MAX(RIGHT(t_VesteFeu[Numéro de veste],4)*1)+1,1)</calculatedColumnFormula>
    </tableColumn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A0FFFC5-72E1-4A28-892A-813FFC148AC1}" name="t_ChronoPantalon" displayName="t_ChronoPantalon" ref="L5:L6" totalsRowShown="0" headerRowDxfId="14" dataDxfId="13">
  <autoFilter ref="L5:L6" xr:uid="{0A0FFFC5-72E1-4A28-892A-813FFC148AC1}">
    <filterColumn colId="0" hiddenButton="1"/>
  </autoFilter>
  <tableColumns count="1">
    <tableColumn id="1" xr3:uid="{55AEE262-3EF3-40C9-96A5-76704A0E5247}" name="Chrono Pantalon" dataDxfId="12">
      <calculatedColumnFormula array="1">IFERROR(MAX(RIGHT(t_PantalonFeu[Numéro de Pantalon],4)*1)+1,1)</calculatedColumnFormula>
    </tableColumn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7FA4C22-BA6C-4247-B71E-31B416ADCEE9}" name="t_VetementFeu" displayName="t_VetementFeu" ref="D2:D4" totalsRowShown="0" headerRowDxfId="11" dataDxfId="10">
  <autoFilter ref="D2:D4" xr:uid="{47FA4C22-BA6C-4247-B71E-31B416ADCEE9}">
    <filterColumn colId="0" hiddenButton="1"/>
  </autoFilter>
  <tableColumns count="1">
    <tableColumn id="1" xr3:uid="{1CA1C70F-68E9-47DB-8982-01372B6E2A27}" name="Vêtements feu" dataDxfId="9"/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D70DEAA-79B4-4FEB-A701-33CAA4DC4B54}" name="t_NumLigne" displayName="t_NumLigne" ref="N2:N3" totalsRowShown="0" headerRowDxfId="8" dataDxfId="7">
  <autoFilter ref="N2:N3" xr:uid="{CD70DEAA-79B4-4FEB-A701-33CAA4DC4B54}">
    <filterColumn colId="0" hiddenButton="1"/>
  </autoFilter>
  <tableColumns count="1">
    <tableColumn id="1" xr3:uid="{2BEF6076-5F71-47B4-B781-63DF3BD96392}" name="N° Ligne" dataDxfId="6"/>
  </tableColumns>
  <tableStyleInfo name="TableStyleLight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12AAA01-1C0C-432C-AF05-08F251E29276}" name="t_NbLavageVeste" displayName="t_NbLavageVeste" ref="N5:N6" totalsRowShown="0" headerRowDxfId="5" dataDxfId="4">
  <autoFilter ref="N5:N6" xr:uid="{112AAA01-1C0C-432C-AF05-08F251E29276}">
    <filterColumn colId="0" hiddenButton="1"/>
  </autoFilter>
  <tableColumns count="1">
    <tableColumn id="1" xr3:uid="{BF9A0E14-117A-4C96-88A0-953CD060AB10}" name="N° Col Veste" dataDxfId="3">
      <calculatedColumnFormula>IF(NumLigne="","",MATCH(IF(INDEX(t_VesteFeu[Nombre de lavages],NumLigne)=0,"Lavage 1","Lavage "&amp;(INDEX(t_VesteFeu[Nombre de lavages],NumLigne)+1)),t_VesteFeu[#Headers],0))</calculatedColumnFormula>
    </tableColumn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83554A5-DADD-4A36-8F40-F6C9D2ECAA05}" name="t_NbLavagePantalon" displayName="t_NbLavagePantalon" ref="N8:N9" totalsRowShown="0" headerRowDxfId="2" dataDxfId="1">
  <autoFilter ref="N8:N9" xr:uid="{E88D0D5A-A7CC-47C9-BD4A-9C51591F45AF}">
    <filterColumn colId="0" hiddenButton="1"/>
  </autoFilter>
  <tableColumns count="1">
    <tableColumn id="1" xr3:uid="{7FD9704C-5215-4458-92CD-FE23516BBB20}" name="N° Col Pantalon" dataDxfId="0">
      <calculatedColumnFormula>IF(NumLigne="","",MATCH(IF(INDEX(t_PantalonFeu[Nombre de lavages],NumLigne)=0,"Lavage 1","Lavage "&amp;(INDEX(t_PantalonFeu[Nombre de lavages],NumLigne)+1)),t_PantalonFeu[#Headers],0))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2" Type="http://schemas.openxmlformats.org/officeDocument/2006/relationships/table" Target="../tables/table8.xml"/><Relationship Id="rId1" Type="http://schemas.openxmlformats.org/officeDocument/2006/relationships/hyperlink" Target="https://forum.excel-pratique.com/excel/fichier-gestion-des-stocks-190222" TargetMode="External"/><Relationship Id="rId6" Type="http://schemas.openxmlformats.org/officeDocument/2006/relationships/table" Target="../tables/table12.xml"/><Relationship Id="rId11" Type="http://schemas.openxmlformats.org/officeDocument/2006/relationships/table" Target="../tables/table17.xml"/><Relationship Id="rId5" Type="http://schemas.openxmlformats.org/officeDocument/2006/relationships/table" Target="../tables/table11.xml"/><Relationship Id="rId10" Type="http://schemas.openxmlformats.org/officeDocument/2006/relationships/table" Target="../tables/table16.xml"/><Relationship Id="rId4" Type="http://schemas.openxmlformats.org/officeDocument/2006/relationships/table" Target="../tables/table10.xml"/><Relationship Id="rId9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L3"/>
  <sheetViews>
    <sheetView showGridLines="0" tabSelected="1" workbookViewId="0">
      <selection activeCell="B3" sqref="B3"/>
    </sheetView>
  </sheetViews>
  <sheetFormatPr baseColWidth="10" defaultRowHeight="14.4" outlineLevelCol="1" x14ac:dyDescent="0.3"/>
  <cols>
    <col min="1" max="1" width="2.6640625" customWidth="1"/>
    <col min="2" max="2" width="16.6640625" style="1" customWidth="1"/>
    <col min="3" max="3" width="13.33203125" style="1" customWidth="1"/>
    <col min="4" max="4" width="11.44140625" style="1"/>
    <col min="5" max="29" width="11.44140625" style="1" hidden="1" customWidth="1" outlineLevel="1"/>
    <col min="30" max="30" width="18.44140625" style="1" customWidth="1" collapsed="1"/>
    <col min="31" max="31" width="13.44140625" style="1" customWidth="1"/>
    <col min="32" max="32" width="20.109375" style="1" bestFit="1" customWidth="1"/>
  </cols>
  <sheetData>
    <row r="1" spans="2:38" s="9" customFormat="1" ht="30" customHeight="1" x14ac:dyDescent="0.3"/>
    <row r="2" spans="2:38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H2" s="10" t="s">
        <v>60</v>
      </c>
      <c r="AI2" s="10"/>
      <c r="AJ2" s="10"/>
      <c r="AK2" s="10"/>
      <c r="AL2" s="10"/>
    </row>
    <row r="3" spans="2:38" x14ac:dyDescent="0.3">
      <c r="B3" s="2"/>
      <c r="C3" s="4"/>
      <c r="E3" s="4"/>
      <c r="F3" s="4"/>
      <c r="AF3" s="4"/>
      <c r="AH3" s="10" t="s">
        <v>59</v>
      </c>
      <c r="AI3" s="10"/>
      <c r="AJ3" s="10"/>
      <c r="AK3" s="10"/>
      <c r="AL3" s="10"/>
    </row>
  </sheetData>
  <phoneticPr fontId="1" type="noConversion"/>
  <conditionalFormatting sqref="AE3">
    <cfRule type="iconSet" priority="15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F3"/>
  <sheetViews>
    <sheetView showGridLines="0" workbookViewId="0">
      <selection activeCell="B3" sqref="B3"/>
    </sheetView>
  </sheetViews>
  <sheetFormatPr baseColWidth="10" defaultRowHeight="14.4" outlineLevelCol="1" x14ac:dyDescent="0.3"/>
  <cols>
    <col min="1" max="1" width="2.6640625" customWidth="1"/>
    <col min="2" max="2" width="21.109375" style="1" customWidth="1"/>
    <col min="3" max="3" width="13.33203125" style="1" customWidth="1"/>
    <col min="4" max="4" width="11.44140625" style="1"/>
    <col min="5" max="29" width="11.44140625" style="1" hidden="1" customWidth="1" outlineLevel="1"/>
    <col min="30" max="30" width="18.44140625" style="1" customWidth="1" collapsed="1"/>
    <col min="31" max="31" width="13.44140625" style="1" customWidth="1"/>
    <col min="32" max="32" width="20.109375" style="1" bestFit="1" customWidth="1"/>
  </cols>
  <sheetData>
    <row r="1" spans="2:32" ht="30" customHeight="1" x14ac:dyDescent="0.3"/>
    <row r="2" spans="2:32" x14ac:dyDescent="0.3">
      <c r="B2" s="1" t="s">
        <v>31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</row>
    <row r="3" spans="2:32" x14ac:dyDescent="0.3">
      <c r="C3" s="4"/>
      <c r="E3" s="4"/>
      <c r="AF3" s="4"/>
    </row>
  </sheetData>
  <conditionalFormatting sqref="AE3">
    <cfRule type="iconSet" priority="14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E8"/>
  <sheetViews>
    <sheetView showGridLines="0" workbookViewId="0">
      <selection activeCell="B3" sqref="B3"/>
    </sheetView>
  </sheetViews>
  <sheetFormatPr baseColWidth="10" defaultRowHeight="14.4" x14ac:dyDescent="0.3"/>
  <cols>
    <col min="1" max="1" width="2.6640625" customWidth="1"/>
    <col min="2" max="2" width="14.6640625" customWidth="1"/>
    <col min="3" max="3" width="9.6640625" customWidth="1"/>
    <col min="4" max="4" width="7.6640625" customWidth="1"/>
    <col min="5" max="5" width="11.5546875" bestFit="1" customWidth="1"/>
  </cols>
  <sheetData>
    <row r="1" spans="2:5" ht="30" customHeight="1" x14ac:dyDescent="0.3"/>
    <row r="2" spans="2:5" x14ac:dyDescent="0.3">
      <c r="B2" s="1" t="s">
        <v>1</v>
      </c>
      <c r="C2" s="1" t="s">
        <v>40</v>
      </c>
      <c r="D2" s="1" t="s">
        <v>2</v>
      </c>
      <c r="E2" t="s">
        <v>32</v>
      </c>
    </row>
    <row r="3" spans="2:5" x14ac:dyDescent="0.3">
      <c r="B3" s="8"/>
      <c r="C3" s="7"/>
      <c r="D3" s="7"/>
      <c r="E3" s="1"/>
    </row>
    <row r="4" spans="2:5" x14ac:dyDescent="0.3">
      <c r="E4" s="1"/>
    </row>
    <row r="5" spans="2:5" x14ac:dyDescent="0.3">
      <c r="E5" s="1"/>
    </row>
    <row r="6" spans="2:5" x14ac:dyDescent="0.3">
      <c r="E6" s="1"/>
    </row>
    <row r="7" spans="2:5" x14ac:dyDescent="0.3">
      <c r="E7" s="1"/>
    </row>
    <row r="8" spans="2:5" x14ac:dyDescent="0.3">
      <c r="E8" s="1"/>
    </row>
  </sheetData>
  <conditionalFormatting sqref="E3">
    <cfRule type="iconSet" priority="13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E3"/>
  <sheetViews>
    <sheetView showGridLines="0" workbookViewId="0">
      <selection activeCell="B3" sqref="B3"/>
    </sheetView>
  </sheetViews>
  <sheetFormatPr baseColWidth="10" defaultRowHeight="14.4" x14ac:dyDescent="0.3"/>
  <cols>
    <col min="1" max="1" width="2.6640625" customWidth="1"/>
    <col min="2" max="2" width="17.44140625" bestFit="1" customWidth="1"/>
    <col min="3" max="3" width="15" customWidth="1"/>
    <col min="4" max="4" width="12.88671875" customWidth="1"/>
    <col min="5" max="5" width="13.6640625" customWidth="1"/>
  </cols>
  <sheetData>
    <row r="1" spans="2:5" ht="30" customHeight="1" x14ac:dyDescent="0.3"/>
    <row r="2" spans="2:5" x14ac:dyDescent="0.3">
      <c r="B2" s="1" t="s">
        <v>1</v>
      </c>
      <c r="C2" s="1" t="s">
        <v>40</v>
      </c>
      <c r="D2" s="1" t="s">
        <v>2</v>
      </c>
      <c r="E2" t="s">
        <v>32</v>
      </c>
    </row>
    <row r="3" spans="2:5" x14ac:dyDescent="0.3">
      <c r="B3" s="8"/>
      <c r="C3" s="7"/>
      <c r="D3" s="7"/>
      <c r="E3" s="1"/>
    </row>
  </sheetData>
  <conditionalFormatting sqref="E3">
    <cfRule type="iconSet" priority="7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E3"/>
  <sheetViews>
    <sheetView showGridLines="0" workbookViewId="0">
      <selection activeCell="B3" sqref="B3"/>
    </sheetView>
  </sheetViews>
  <sheetFormatPr baseColWidth="10" defaultRowHeight="14.4" x14ac:dyDescent="0.3"/>
  <cols>
    <col min="1" max="1" width="2.6640625" customWidth="1"/>
    <col min="2" max="2" width="17.44140625" bestFit="1" customWidth="1"/>
    <col min="3" max="3" width="15" customWidth="1"/>
    <col min="4" max="4" width="12.88671875" customWidth="1"/>
    <col min="5" max="5" width="13.6640625" customWidth="1"/>
  </cols>
  <sheetData>
    <row r="1" spans="2:5" ht="30" customHeight="1" x14ac:dyDescent="0.3"/>
    <row r="2" spans="2:5" x14ac:dyDescent="0.3">
      <c r="B2" s="1" t="s">
        <v>1</v>
      </c>
      <c r="C2" s="1" t="s">
        <v>40</v>
      </c>
      <c r="D2" s="1" t="s">
        <v>2</v>
      </c>
      <c r="E2" t="s">
        <v>32</v>
      </c>
    </row>
    <row r="3" spans="2:5" x14ac:dyDescent="0.3">
      <c r="B3" s="8"/>
      <c r="C3" s="7"/>
      <c r="D3" s="7"/>
      <c r="E3" s="1"/>
    </row>
  </sheetData>
  <conditionalFormatting sqref="E3">
    <cfRule type="iconSet" priority="8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E8"/>
  <sheetViews>
    <sheetView showGridLines="0" workbookViewId="0">
      <selection activeCell="B3" sqref="B3"/>
    </sheetView>
  </sheetViews>
  <sheetFormatPr baseColWidth="10" defaultRowHeight="14.4" x14ac:dyDescent="0.3"/>
  <cols>
    <col min="1" max="1" width="2.6640625" customWidth="1"/>
    <col min="2" max="2" width="19.44140625" customWidth="1"/>
    <col min="3" max="3" width="17.44140625" customWidth="1"/>
    <col min="5" max="5" width="13.6640625" customWidth="1"/>
  </cols>
  <sheetData>
    <row r="1" spans="2:5" ht="30" customHeight="1" x14ac:dyDescent="0.3"/>
    <row r="2" spans="2:5" x14ac:dyDescent="0.3">
      <c r="B2" s="5" t="s">
        <v>1</v>
      </c>
      <c r="C2" s="1" t="s">
        <v>40</v>
      </c>
      <c r="D2" s="1" t="s">
        <v>2</v>
      </c>
      <c r="E2" t="s">
        <v>32</v>
      </c>
    </row>
    <row r="3" spans="2:5" x14ac:dyDescent="0.3">
      <c r="B3" s="8"/>
      <c r="C3" s="7"/>
      <c r="D3" s="7"/>
      <c r="E3" s="1"/>
    </row>
    <row r="4" spans="2:5" x14ac:dyDescent="0.3">
      <c r="E4" s="1"/>
    </row>
    <row r="5" spans="2:5" x14ac:dyDescent="0.3">
      <c r="E5" s="1"/>
    </row>
    <row r="6" spans="2:5" x14ac:dyDescent="0.3">
      <c r="E6" s="1"/>
    </row>
    <row r="7" spans="2:5" x14ac:dyDescent="0.3">
      <c r="E7" s="1"/>
    </row>
    <row r="8" spans="2:5" x14ac:dyDescent="0.3">
      <c r="E8" s="1"/>
    </row>
  </sheetData>
  <conditionalFormatting sqref="E3">
    <cfRule type="iconSet" priority="9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E11"/>
  <sheetViews>
    <sheetView showGridLines="0" workbookViewId="0">
      <selection activeCell="B3" sqref="B3"/>
    </sheetView>
  </sheetViews>
  <sheetFormatPr baseColWidth="10" defaultRowHeight="14.4" x14ac:dyDescent="0.3"/>
  <cols>
    <col min="1" max="1" width="2.6640625" customWidth="1"/>
    <col min="2" max="2" width="19.44140625" customWidth="1"/>
    <col min="3" max="3" width="17.44140625" customWidth="1"/>
    <col min="5" max="5" width="13.6640625" customWidth="1"/>
  </cols>
  <sheetData>
    <row r="1" spans="2:5" ht="30" customHeight="1" x14ac:dyDescent="0.3"/>
    <row r="2" spans="2:5" x14ac:dyDescent="0.3">
      <c r="B2" s="5" t="s">
        <v>1</v>
      </c>
      <c r="C2" s="1" t="s">
        <v>40</v>
      </c>
      <c r="D2" s="1" t="s">
        <v>2</v>
      </c>
      <c r="E2" t="s">
        <v>32</v>
      </c>
    </row>
    <row r="3" spans="2:5" x14ac:dyDescent="0.3">
      <c r="B3" s="8"/>
      <c r="C3" s="7"/>
      <c r="D3" s="7"/>
      <c r="E3" s="1"/>
    </row>
    <row r="4" spans="2:5" x14ac:dyDescent="0.3">
      <c r="E4" s="1"/>
    </row>
    <row r="5" spans="2:5" x14ac:dyDescent="0.3">
      <c r="E5" s="1"/>
    </row>
    <row r="6" spans="2:5" x14ac:dyDescent="0.3">
      <c r="E6" s="1"/>
    </row>
    <row r="7" spans="2:5" x14ac:dyDescent="0.3">
      <c r="E7" s="1"/>
    </row>
    <row r="8" spans="2:5" x14ac:dyDescent="0.3">
      <c r="E8" s="1"/>
    </row>
    <row r="9" spans="2:5" x14ac:dyDescent="0.3">
      <c r="E9" s="1"/>
    </row>
    <row r="10" spans="2:5" x14ac:dyDescent="0.3">
      <c r="E10" s="1"/>
    </row>
    <row r="11" spans="2:5" x14ac:dyDescent="0.3">
      <c r="E11" s="1"/>
    </row>
  </sheetData>
  <conditionalFormatting sqref="E3">
    <cfRule type="iconSet" priority="10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6CC92-2ADC-49E3-8E93-16452FA2C440}">
  <sheetPr codeName="Feuil8"/>
  <dimension ref="B1:S12"/>
  <sheetViews>
    <sheetView showGridLines="0" workbookViewId="0">
      <selection activeCell="P3" sqref="P3"/>
    </sheetView>
  </sheetViews>
  <sheetFormatPr baseColWidth="10" defaultColWidth="11.5546875" defaultRowHeight="14.4" x14ac:dyDescent="0.3"/>
  <cols>
    <col min="1" max="1" width="3.6640625" style="2" customWidth="1"/>
    <col min="2" max="2" width="14.6640625" style="2" customWidth="1"/>
    <col min="3" max="3" width="3.6640625" style="2" customWidth="1"/>
    <col min="4" max="4" width="17.6640625" style="2" customWidth="1"/>
    <col min="5" max="5" width="3.6640625" style="2" customWidth="1"/>
    <col min="6" max="6" width="15.88671875" style="2" bestFit="1" customWidth="1"/>
    <col min="7" max="7" width="3.6640625" style="2" customWidth="1"/>
    <col min="8" max="8" width="12" style="2" bestFit="1" customWidth="1"/>
    <col min="9" max="9" width="3.6640625" style="2" customWidth="1"/>
    <col min="10" max="10" width="11" style="2" bestFit="1" customWidth="1"/>
    <col min="11" max="11" width="3.6640625" style="2" customWidth="1"/>
    <col min="12" max="12" width="15.21875" style="2" bestFit="1" customWidth="1"/>
    <col min="13" max="13" width="2.6640625" style="2" customWidth="1"/>
    <col min="14" max="14" width="14.6640625" style="2" bestFit="1" customWidth="1"/>
    <col min="15" max="15" width="2.6640625" style="2" customWidth="1"/>
    <col min="16" max="18" width="11.5546875" style="2"/>
    <col min="19" max="19" width="68.88671875" style="2" bestFit="1" customWidth="1"/>
    <col min="20" max="16384" width="11.5546875" style="2"/>
  </cols>
  <sheetData>
    <row r="1" spans="2:19" x14ac:dyDescent="0.3">
      <c r="S1" s="3" t="s">
        <v>52</v>
      </c>
    </row>
    <row r="2" spans="2:19" s="1" customFormat="1" x14ac:dyDescent="0.3">
      <c r="B2" s="6" t="s">
        <v>41</v>
      </c>
      <c r="D2" s="6" t="s">
        <v>55</v>
      </c>
      <c r="F2" s="1" t="s">
        <v>42</v>
      </c>
      <c r="H2" s="1" t="s">
        <v>43</v>
      </c>
      <c r="J2" s="1" t="s">
        <v>44</v>
      </c>
      <c r="L2" s="1" t="s">
        <v>53</v>
      </c>
      <c r="N2" s="1" t="s">
        <v>56</v>
      </c>
    </row>
    <row r="3" spans="2:19" x14ac:dyDescent="0.3">
      <c r="B3" s="6" t="s">
        <v>45</v>
      </c>
      <c r="D3" s="6" t="s">
        <v>49</v>
      </c>
      <c r="F3" s="1" t="s">
        <v>34</v>
      </c>
      <c r="H3" s="1">
        <v>36</v>
      </c>
      <c r="J3" s="1">
        <v>6</v>
      </c>
      <c r="L3" s="1" cm="1">
        <f t="array" ref="L3">IFERROR(MAX(RIGHT(t_VesteFeu[Numéro de veste],4)*1)+1,1)</f>
        <v>1</v>
      </c>
    </row>
    <row r="4" spans="2:19" x14ac:dyDescent="0.3">
      <c r="B4" s="6" t="s">
        <v>46</v>
      </c>
      <c r="D4" s="6" t="s">
        <v>51</v>
      </c>
      <c r="F4" s="1" t="s">
        <v>33</v>
      </c>
      <c r="H4" s="1">
        <v>37</v>
      </c>
      <c r="J4" s="1">
        <v>7</v>
      </c>
    </row>
    <row r="5" spans="2:19" x14ac:dyDescent="0.3">
      <c r="B5" s="6" t="s">
        <v>47</v>
      </c>
      <c r="F5" s="1" t="s">
        <v>35</v>
      </c>
      <c r="H5" s="1">
        <v>38</v>
      </c>
      <c r="J5" s="1">
        <v>8</v>
      </c>
      <c r="L5" s="1" t="s">
        <v>54</v>
      </c>
      <c r="N5" s="1" t="s">
        <v>57</v>
      </c>
    </row>
    <row r="6" spans="2:19" x14ac:dyDescent="0.3">
      <c r="B6" s="6" t="s">
        <v>48</v>
      </c>
      <c r="F6" s="1" t="s">
        <v>36</v>
      </c>
      <c r="H6" s="1">
        <v>39</v>
      </c>
      <c r="J6" s="1">
        <v>9</v>
      </c>
      <c r="L6" s="1" cm="1">
        <f t="array" ref="L6">IFERROR(MAX(RIGHT(t_PantalonFeu[Numéro de Pantalon],4)*1)+1,1)</f>
        <v>1</v>
      </c>
      <c r="N6" s="2" t="str">
        <f>IF(NumLigne="","",MATCH(IF(INDEX(t_VesteFeu[Nombre de lavages],NumLigne)=0,"Lavage 1","Lavage "&amp;(INDEX(t_VesteFeu[Nombre de lavages],NumLigne)+1)),t_VesteFeu[#Headers],0))</f>
        <v/>
      </c>
    </row>
    <row r="7" spans="2:19" x14ac:dyDescent="0.3">
      <c r="B7" s="6" t="s">
        <v>50</v>
      </c>
      <c r="F7" s="1" t="s">
        <v>37</v>
      </c>
      <c r="H7" s="1">
        <v>40</v>
      </c>
      <c r="J7" s="1">
        <v>10</v>
      </c>
    </row>
    <row r="8" spans="2:19" x14ac:dyDescent="0.3">
      <c r="F8" s="1" t="s">
        <v>38</v>
      </c>
      <c r="H8" s="1">
        <v>41</v>
      </c>
      <c r="J8" s="1">
        <v>11</v>
      </c>
      <c r="N8" s="1" t="s">
        <v>58</v>
      </c>
    </row>
    <row r="9" spans="2:19" x14ac:dyDescent="0.3">
      <c r="F9" s="1" t="s">
        <v>39</v>
      </c>
      <c r="H9" s="1">
        <v>42</v>
      </c>
      <c r="J9" s="1">
        <v>12</v>
      </c>
      <c r="N9" s="2" t="str">
        <f>IF(NumLigne="","",MATCH(IF(INDEX(t_PantalonFeu[Nombre de lavages],NumLigne)=0,"Lavage 1","Lavage "&amp;(INDEX(t_PantalonFeu[Nombre de lavages],NumLigne)+1)),t_PantalonFeu[#Headers],0))</f>
        <v/>
      </c>
    </row>
    <row r="10" spans="2:19" x14ac:dyDescent="0.3">
      <c r="H10" s="1">
        <v>43</v>
      </c>
    </row>
    <row r="11" spans="2:19" x14ac:dyDescent="0.3">
      <c r="H11" s="1">
        <v>44</v>
      </c>
    </row>
    <row r="12" spans="2:19" x14ac:dyDescent="0.3">
      <c r="H12" s="1">
        <v>45</v>
      </c>
    </row>
  </sheetData>
  <hyperlinks>
    <hyperlink ref="S1" r:id="rId1" xr:uid="{240B3145-C05F-4FD9-A04C-5FDF0056B042}"/>
  </hyperlinks>
  <pageMargins left="0.7" right="0.7" top="0.75" bottom="0.75" header="0.3" footer="0.3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Veste de feu</vt:lpstr>
      <vt:lpstr>Pantalon de feu</vt:lpstr>
      <vt:lpstr>Pyjama</vt:lpstr>
      <vt:lpstr>Cagoule</vt:lpstr>
      <vt:lpstr>Chaussettes</vt:lpstr>
      <vt:lpstr>Gants</vt:lpstr>
      <vt:lpstr>Bottes</vt:lpstr>
      <vt:lpstr>Paramètres</vt:lpstr>
      <vt:lpstr>ChronoPantalon</vt:lpstr>
      <vt:lpstr>ChronoVeste</vt:lpstr>
      <vt:lpstr>l_Equipement</vt:lpstr>
      <vt:lpstr>l_TailleBottes</vt:lpstr>
      <vt:lpstr>l_TailleGants</vt:lpstr>
      <vt:lpstr>l_TailleVetements</vt:lpstr>
      <vt:lpstr>l_VetementsFeu</vt:lpstr>
      <vt:lpstr>NbLavagePantalon</vt:lpstr>
      <vt:lpstr>NbLavageVeste</vt:lpstr>
      <vt:lpstr>NumLigne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COLLAS</dc:creator>
  <cp:lastModifiedBy>Damaste .</cp:lastModifiedBy>
  <dcterms:created xsi:type="dcterms:W3CDTF">2024-01-12T10:33:53Z</dcterms:created>
  <dcterms:modified xsi:type="dcterms:W3CDTF">2024-01-14T14:55:28Z</dcterms:modified>
</cp:coreProperties>
</file>