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21E68DD-BF21-4EC6-823A-2AD2420BAED2}" xr6:coauthVersionLast="47" xr6:coauthVersionMax="47" xr10:uidLastSave="{00000000-0000-0000-0000-000000000000}"/>
  <bookViews>
    <workbookView xWindow="-108" yWindow="-108" windowWidth="23256" windowHeight="12576" xr2:uid="{D4D76663-C01F-4E77-BD79-596154447E1B}"/>
  </bookViews>
  <sheets>
    <sheet name="Equipes" sheetId="2" r:id="rId1"/>
    <sheet name="Paramètres" sheetId="1" r:id="rId2"/>
  </sheets>
  <definedNames>
    <definedName name="_xlnm._FilterDatabase" localSheetId="0" hidden="1">Equipes!$C$8:$F$48</definedName>
    <definedName name="Equipe">Paramètres!$F$7:$F$8</definedName>
    <definedName name="l_Equipe">t_Equipe[Equipe]</definedName>
    <definedName name="NbJoueur">Equipes!$D$2</definedName>
    <definedName name="NbJoueurEq1">IF(NbJoueur/4&gt;QUOTIENT(NbJoueur,4),QUOTIENT(NbJoueur,4),NbJoueur/4)</definedName>
    <definedName name="NbJoueurEq2">IF(ISODD(NbJoueur),(NbJoueur-(NbJoueurEq1*2)-1)/2,(NbJoueur-(NbJoueurEq1*2))/2)</definedName>
    <definedName name="Titres">Equipes!$C$7:$H$7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5" i="1" l="1"/>
  <c r="C2" i="1"/>
  <c r="D2" i="2" s="1"/>
  <c r="C5" i="1"/>
  <c r="E5" i="2"/>
  <c r="J4" i="2"/>
  <c r="L10" i="2"/>
  <c r="J7" i="2"/>
  <c r="J6" i="2"/>
  <c r="J5" i="2"/>
  <c r="F48" i="2" l="1" a="1"/>
  <c r="F48" i="2" s="1"/>
  <c r="F47" i="2" a="1"/>
  <c r="F47" i="2" s="1"/>
  <c r="F46" i="2" a="1"/>
  <c r="F46" i="2" s="1"/>
  <c r="F45" i="2" a="1"/>
  <c r="F45" i="2" s="1"/>
  <c r="F44" i="2" a="1"/>
  <c r="F44" i="2" s="1"/>
  <c r="F43" i="2" a="1"/>
  <c r="F43" i="2" s="1"/>
  <c r="F42" i="2" a="1"/>
  <c r="F42" i="2" s="1"/>
  <c r="F41" i="2" a="1"/>
  <c r="F41" i="2" s="1"/>
  <c r="F40" i="2" a="1"/>
  <c r="F40" i="2" s="1"/>
  <c r="F39" i="2" a="1"/>
  <c r="F39" i="2" s="1"/>
  <c r="F38" i="2" a="1"/>
  <c r="F38" i="2" s="1"/>
  <c r="F37" i="2" a="1"/>
  <c r="F37" i="2" s="1"/>
  <c r="F36" i="2" a="1"/>
  <c r="F36" i="2" s="1"/>
  <c r="F35" i="2" a="1"/>
  <c r="F35" i="2" s="1"/>
  <c r="F34" i="2" a="1"/>
  <c r="F34" i="2" s="1"/>
  <c r="F33" i="2" a="1"/>
  <c r="F33" i="2" s="1"/>
  <c r="F32" i="2" a="1"/>
  <c r="F32" i="2" s="1"/>
  <c r="F31" i="2" a="1"/>
  <c r="F31" i="2" s="1"/>
  <c r="F30" i="2" a="1"/>
  <c r="F30" i="2" s="1"/>
  <c r="F29" i="2" a="1"/>
  <c r="F29" i="2" s="1"/>
  <c r="F28" i="2" a="1"/>
  <c r="F28" i="2" s="1"/>
  <c r="F27" i="2" a="1"/>
  <c r="F27" i="2" s="1"/>
  <c r="F26" i="2" a="1"/>
  <c r="F26" i="2" s="1"/>
  <c r="F25" i="2" a="1"/>
  <c r="F25" i="2" s="1"/>
  <c r="F24" i="2" a="1"/>
  <c r="F24" i="2" s="1"/>
  <c r="F23" i="2" a="1"/>
  <c r="F23" i="2" s="1"/>
  <c r="F22" i="2" a="1"/>
  <c r="F22" i="2" s="1"/>
  <c r="C47" i="2" a="1"/>
  <c r="C47" i="2" s="1"/>
  <c r="C42" i="2" a="1"/>
  <c r="C42" i="2" s="1"/>
  <c r="C39" i="2" a="1"/>
  <c r="C39" i="2" s="1"/>
  <c r="C36" i="2" a="1"/>
  <c r="C36" i="2" s="1"/>
  <c r="C33" i="2" a="1"/>
  <c r="C33" i="2" s="1"/>
  <c r="C30" i="2" a="1"/>
  <c r="C30" i="2" s="1"/>
  <c r="C27" i="2" a="1"/>
  <c r="C27" i="2" s="1"/>
  <c r="C24" i="2" a="1"/>
  <c r="C24" i="2" s="1"/>
  <c r="E48" i="2" a="1"/>
  <c r="E48" i="2" s="1"/>
  <c r="E47" i="2" a="1"/>
  <c r="E47" i="2" s="1"/>
  <c r="E46" i="2" a="1"/>
  <c r="E46" i="2" s="1"/>
  <c r="E45" i="2" a="1"/>
  <c r="E45" i="2" s="1"/>
  <c r="E44" i="2" a="1"/>
  <c r="E44" i="2" s="1"/>
  <c r="E43" i="2" a="1"/>
  <c r="E43" i="2" s="1"/>
  <c r="E42" i="2" a="1"/>
  <c r="E42" i="2" s="1"/>
  <c r="E41" i="2" a="1"/>
  <c r="E41" i="2" s="1"/>
  <c r="E40" i="2" a="1"/>
  <c r="E40" i="2" s="1"/>
  <c r="E39" i="2" a="1"/>
  <c r="E39" i="2" s="1"/>
  <c r="E38" i="2" a="1"/>
  <c r="E38" i="2" s="1"/>
  <c r="E37" i="2" a="1"/>
  <c r="E37" i="2" s="1"/>
  <c r="E36" i="2" a="1"/>
  <c r="E36" i="2" s="1"/>
  <c r="E35" i="2" a="1"/>
  <c r="E35" i="2" s="1"/>
  <c r="E34" i="2" a="1"/>
  <c r="E34" i="2" s="1"/>
  <c r="E33" i="2" a="1"/>
  <c r="E33" i="2" s="1"/>
  <c r="E32" i="2" a="1"/>
  <c r="E32" i="2" s="1"/>
  <c r="E31" i="2" a="1"/>
  <c r="E31" i="2" s="1"/>
  <c r="E30" i="2" a="1"/>
  <c r="E30" i="2" s="1"/>
  <c r="E29" i="2" a="1"/>
  <c r="E29" i="2" s="1"/>
  <c r="E28" i="2" a="1"/>
  <c r="E28" i="2" s="1"/>
  <c r="E27" i="2" a="1"/>
  <c r="E27" i="2" s="1"/>
  <c r="E26" i="2" a="1"/>
  <c r="E26" i="2" s="1"/>
  <c r="E25" i="2" a="1"/>
  <c r="E25" i="2" s="1"/>
  <c r="E24" i="2" a="1"/>
  <c r="E24" i="2" s="1"/>
  <c r="E23" i="2" a="1"/>
  <c r="E23" i="2" s="1"/>
  <c r="E22" i="2" a="1"/>
  <c r="E22" i="2" s="1"/>
  <c r="C48" i="2" a="1"/>
  <c r="C48" i="2" s="1"/>
  <c r="C43" i="2" a="1"/>
  <c r="C43" i="2" s="1"/>
  <c r="C40" i="2" a="1"/>
  <c r="C40" i="2" s="1"/>
  <c r="C37" i="2" a="1"/>
  <c r="C37" i="2" s="1"/>
  <c r="C34" i="2" a="1"/>
  <c r="C34" i="2" s="1"/>
  <c r="C31" i="2" a="1"/>
  <c r="C31" i="2" s="1"/>
  <c r="C29" i="2" a="1"/>
  <c r="C29" i="2" s="1"/>
  <c r="C26" i="2" a="1"/>
  <c r="C26" i="2" s="1"/>
  <c r="C23" i="2" a="1"/>
  <c r="C23" i="2" s="1"/>
  <c r="D48" i="2" a="1"/>
  <c r="D48" i="2" s="1"/>
  <c r="D47" i="2" a="1"/>
  <c r="D47" i="2" s="1"/>
  <c r="D46" i="2" a="1"/>
  <c r="D46" i="2" s="1"/>
  <c r="D45" i="2" a="1"/>
  <c r="D45" i="2" s="1"/>
  <c r="D44" i="2" a="1"/>
  <c r="D44" i="2" s="1"/>
  <c r="D43" i="2" a="1"/>
  <c r="D43" i="2" s="1"/>
  <c r="D42" i="2" a="1"/>
  <c r="D42" i="2" s="1"/>
  <c r="D41" i="2" a="1"/>
  <c r="D41" i="2" s="1"/>
  <c r="D40" i="2" a="1"/>
  <c r="D40" i="2" s="1"/>
  <c r="D39" i="2" a="1"/>
  <c r="D39" i="2" s="1"/>
  <c r="D38" i="2" a="1"/>
  <c r="D38" i="2" s="1"/>
  <c r="D37" i="2" a="1"/>
  <c r="D37" i="2" s="1"/>
  <c r="D36" i="2" a="1"/>
  <c r="D36" i="2" s="1"/>
  <c r="D35" i="2" a="1"/>
  <c r="D35" i="2" s="1"/>
  <c r="D34" i="2" a="1"/>
  <c r="D34" i="2" s="1"/>
  <c r="D33" i="2" a="1"/>
  <c r="D33" i="2" s="1"/>
  <c r="D32" i="2" a="1"/>
  <c r="D32" i="2" s="1"/>
  <c r="D31" i="2" a="1"/>
  <c r="D31" i="2" s="1"/>
  <c r="D30" i="2" a="1"/>
  <c r="D30" i="2" s="1"/>
  <c r="D29" i="2" a="1"/>
  <c r="D29" i="2" s="1"/>
  <c r="D28" i="2" a="1"/>
  <c r="D28" i="2" s="1"/>
  <c r="D27" i="2" a="1"/>
  <c r="D27" i="2" s="1"/>
  <c r="D26" i="2" a="1"/>
  <c r="D26" i="2" s="1"/>
  <c r="D25" i="2" a="1"/>
  <c r="D25" i="2" s="1"/>
  <c r="D24" i="2" a="1"/>
  <c r="D24" i="2" s="1"/>
  <c r="D23" i="2" a="1"/>
  <c r="D23" i="2" s="1"/>
  <c r="D22" i="2" a="1"/>
  <c r="D22" i="2" s="1"/>
  <c r="C46" i="2" a="1"/>
  <c r="C46" i="2" s="1"/>
  <c r="C45" i="2" a="1"/>
  <c r="C45" i="2" s="1"/>
  <c r="C44" i="2" a="1"/>
  <c r="C44" i="2" s="1"/>
  <c r="C41" i="2" a="1"/>
  <c r="C41" i="2" s="1"/>
  <c r="C38" i="2" a="1"/>
  <c r="C38" i="2" s="1"/>
  <c r="C35" i="2" a="1"/>
  <c r="C35" i="2" s="1"/>
  <c r="C32" i="2" a="1"/>
  <c r="C32" i="2" s="1"/>
  <c r="C28" i="2" a="1"/>
  <c r="C28" i="2" s="1"/>
  <c r="C25" i="2" a="1"/>
  <c r="C25" i="2" s="1"/>
  <c r="C22" i="2" a="1"/>
  <c r="C22" i="2" s="1"/>
  <c r="D58" i="1"/>
  <c r="D23" i="1"/>
  <c r="D11" i="1"/>
  <c r="D59" i="1"/>
  <c r="D9" i="1"/>
  <c r="D38" i="1"/>
  <c r="D24" i="1"/>
  <c r="D21" i="1"/>
  <c r="D19" i="1"/>
  <c r="D26" i="1"/>
  <c r="D33" i="1"/>
  <c r="D39" i="1"/>
  <c r="D22" i="1"/>
  <c r="D14" i="1"/>
  <c r="D48" i="1"/>
  <c r="D45" i="1"/>
  <c r="D8" i="1"/>
  <c r="D29" i="1"/>
  <c r="D62" i="1"/>
  <c r="D25" i="1"/>
  <c r="D16" i="1"/>
  <c r="D18" i="1"/>
  <c r="D53" i="1"/>
  <c r="D15" i="1"/>
  <c r="D57" i="1"/>
  <c r="D51" i="1"/>
  <c r="D56" i="1"/>
  <c r="D10" i="1"/>
  <c r="D34" i="1"/>
  <c r="D55" i="1"/>
  <c r="D61" i="1"/>
  <c r="D17" i="1"/>
  <c r="D32" i="1"/>
  <c r="D50" i="1"/>
  <c r="D42" i="1"/>
  <c r="D36" i="1"/>
  <c r="D7" i="1"/>
  <c r="D27" i="1"/>
  <c r="D49" i="1"/>
  <c r="D43" i="1"/>
  <c r="D41" i="1"/>
  <c r="D37" i="1"/>
  <c r="D44" i="1"/>
  <c r="D28" i="1"/>
  <c r="D54" i="1"/>
  <c r="D47" i="1"/>
  <c r="D40" i="1"/>
  <c r="D12" i="1"/>
  <c r="D60" i="1"/>
  <c r="D46" i="1"/>
  <c r="D52" i="1"/>
  <c r="D31" i="1"/>
  <c r="D30" i="1"/>
  <c r="D13" i="1"/>
  <c r="D20" i="1"/>
  <c r="F18" i="2" l="1" a="1"/>
  <c r="F18" i="2" s="1"/>
  <c r="F21" i="2" a="1"/>
  <c r="F21" i="2" s="1"/>
  <c r="F20" i="2" a="1"/>
  <c r="F20" i="2" s="1"/>
  <c r="C10" i="2" a="1"/>
  <c r="C10" i="2" s="1"/>
  <c r="D16" i="2" a="1"/>
  <c r="D16" i="2" s="1"/>
  <c r="C12" i="2" a="1"/>
  <c r="C12" i="2" s="1"/>
  <c r="D19" i="2" a="1"/>
  <c r="D19" i="2" s="1"/>
  <c r="E11" i="2" a="1"/>
  <c r="E11" i="2" s="1"/>
  <c r="E15" i="2" a="1"/>
  <c r="E15" i="2" s="1"/>
  <c r="E19" i="2" a="1"/>
  <c r="E19" i="2" s="1"/>
  <c r="C15" i="2" a="1"/>
  <c r="C15" i="2" s="1"/>
  <c r="D12" i="2" a="1"/>
  <c r="D12" i="2" s="1"/>
  <c r="F9" i="2" a="1"/>
  <c r="F9" i="2" s="1"/>
  <c r="F13" i="2" a="1"/>
  <c r="F13" i="2" s="1"/>
  <c r="F17" i="2" a="1"/>
  <c r="F17" i="2" s="1"/>
  <c r="C13" i="2" a="1"/>
  <c r="C13" i="2" s="1"/>
  <c r="D17" i="2" a="1"/>
  <c r="D17" i="2" s="1"/>
  <c r="C14" i="2" a="1"/>
  <c r="C14" i="2" s="1"/>
  <c r="D8" i="2" a="1"/>
  <c r="D8" i="2" s="1"/>
  <c r="E8" i="2" a="1"/>
  <c r="E8" i="2" s="1"/>
  <c r="E12" i="2" a="1"/>
  <c r="E12" i="2" s="1"/>
  <c r="E16" i="2" a="1"/>
  <c r="E16" i="2" s="1"/>
  <c r="E20" i="2" a="1"/>
  <c r="E20" i="2" s="1"/>
  <c r="C18" i="2" a="1"/>
  <c r="C18" i="2" s="1"/>
  <c r="D15" i="2" a="1"/>
  <c r="D15" i="2" s="1"/>
  <c r="F10" i="2" a="1"/>
  <c r="F10" i="2" s="1"/>
  <c r="F14" i="2" a="1"/>
  <c r="F14" i="2" s="1"/>
  <c r="C16" i="2" a="1"/>
  <c r="C16" i="2" s="1"/>
  <c r="D10" i="2" a="1"/>
  <c r="D10" i="2" s="1"/>
  <c r="D20" i="2" a="1"/>
  <c r="D20" i="2" s="1"/>
  <c r="C17" i="2" a="1"/>
  <c r="C17" i="2" s="1"/>
  <c r="D11" i="2" a="1"/>
  <c r="D11" i="2" s="1"/>
  <c r="E9" i="2" a="1"/>
  <c r="E9" i="2" s="1"/>
  <c r="E13" i="2" a="1"/>
  <c r="E13" i="2" s="1"/>
  <c r="E17" i="2" a="1"/>
  <c r="E17" i="2" s="1"/>
  <c r="E21" i="2" a="1"/>
  <c r="E21" i="2" s="1"/>
  <c r="C8" i="2" a="1"/>
  <c r="C8" i="2" s="1"/>
  <c r="C21" i="2" a="1"/>
  <c r="C21" i="2" s="1"/>
  <c r="D18" i="2" a="1"/>
  <c r="D18" i="2" s="1"/>
  <c r="F11" i="2" a="1"/>
  <c r="F11" i="2" s="1"/>
  <c r="F15" i="2" a="1"/>
  <c r="F15" i="2" s="1"/>
  <c r="F19" i="2" a="1"/>
  <c r="F19" i="2" s="1"/>
  <c r="C19" i="2" a="1"/>
  <c r="C19" i="2" s="1"/>
  <c r="D13" i="2" a="1"/>
  <c r="D13" i="2" s="1"/>
  <c r="D21" i="2" a="1"/>
  <c r="D21" i="2" s="1"/>
  <c r="C9" i="2" a="1"/>
  <c r="C9" i="2" s="1"/>
  <c r="C20" i="2" a="1"/>
  <c r="C20" i="2" s="1"/>
  <c r="D14" i="2" a="1"/>
  <c r="D14" i="2" s="1"/>
  <c r="E10" i="2" a="1"/>
  <c r="E10" i="2" s="1"/>
  <c r="E14" i="2" a="1"/>
  <c r="E14" i="2" s="1"/>
  <c r="E18" i="2" a="1"/>
  <c r="E18" i="2" s="1"/>
  <c r="C11" i="2" a="1"/>
  <c r="C11" i="2" s="1"/>
  <c r="D9" i="2" a="1"/>
  <c r="D9" i="2" s="1"/>
  <c r="F8" i="2" a="1"/>
  <c r="F8" i="2" s="1"/>
  <c r="F12" i="2" a="1"/>
  <c r="F12" i="2" s="1"/>
  <c r="F16" i="2" a="1"/>
  <c r="F16" i="2" s="1"/>
  <c r="B35" i="2"/>
  <c r="B46" i="2"/>
  <c r="B19" i="2" l="1"/>
  <c r="B30" i="2"/>
  <c r="B32" i="2"/>
  <c r="C5" i="2" a="1"/>
  <c r="C5" i="2" s="1"/>
  <c r="B31" i="2"/>
  <c r="B47" i="2"/>
  <c r="B16" i="2"/>
  <c r="B15" i="2"/>
  <c r="B14" i="2"/>
  <c r="B38" i="2"/>
  <c r="B11" i="2"/>
  <c r="B27" i="2"/>
  <c r="B43" i="2"/>
  <c r="B12" i="2"/>
  <c r="B48" i="2"/>
  <c r="B10" i="2"/>
  <c r="B17" i="2"/>
  <c r="B20" i="2"/>
  <c r="B21" i="2"/>
  <c r="B24" i="2"/>
  <c r="B40" i="2"/>
  <c r="B9" i="2"/>
  <c r="B25" i="2"/>
  <c r="B41" i="2"/>
  <c r="B33" i="2"/>
  <c r="B36" i="2"/>
  <c r="B37" i="2"/>
  <c r="B26" i="2"/>
  <c r="B18" i="2"/>
  <c r="B22" i="2"/>
  <c r="B34" i="2"/>
  <c r="B42" i="2"/>
  <c r="B23" i="2"/>
  <c r="B39" i="2"/>
  <c r="B8" i="2"/>
  <c r="B28" i="2"/>
  <c r="B44" i="2"/>
  <c r="B13" i="2"/>
  <c r="B29" i="2"/>
  <c r="B4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<sst xmlns="http://schemas.openxmlformats.org/spreadsheetml/2006/main" count="97" uniqueCount="97">
  <si>
    <t>Nb joueurs</t>
  </si>
  <si>
    <t>Joueur</t>
  </si>
  <si>
    <t>Tirage</t>
  </si>
  <si>
    <t>Rang</t>
  </si>
  <si>
    <t>Tachel Medoro</t>
  </si>
  <si>
    <t>Brousseau Bernadette</t>
  </si>
  <si>
    <t>Leroy D'Arcy</t>
  </si>
  <si>
    <t>Desnoyer Hugues</t>
  </si>
  <si>
    <t>Baril Edmee</t>
  </si>
  <si>
    <t>Begin Ernest</t>
  </si>
  <si>
    <t>Despins Chappell</t>
  </si>
  <si>
    <t>Lavoie Théodore</t>
  </si>
  <si>
    <t>Galarneau Victorine</t>
  </si>
  <si>
    <t>Quessy Marjolaine</t>
  </si>
  <si>
    <t>Goulet Éric</t>
  </si>
  <si>
    <t>Brochu Baptiste</t>
  </si>
  <si>
    <t>Davignon Felicienne</t>
  </si>
  <si>
    <t>Auclair Frontino</t>
  </si>
  <si>
    <t>Gour Luc</t>
  </si>
  <si>
    <t>Marcil Jacques</t>
  </si>
  <si>
    <t>Caron Aurélie</t>
  </si>
  <si>
    <t>Gaulin Germaine</t>
  </si>
  <si>
    <t>Jardine Lotye</t>
  </si>
  <si>
    <t>Paquin Emmanuelle</t>
  </si>
  <si>
    <t>Lamontagne Paulette</t>
  </si>
  <si>
    <t>Leduc Toussaint</t>
  </si>
  <si>
    <t>Brunault Nanna</t>
  </si>
  <si>
    <t>Deslauriers Granville</t>
  </si>
  <si>
    <t>Aupry Calandre</t>
  </si>
  <si>
    <t>Bolduc Belisarda</t>
  </si>
  <si>
    <t>Poulin Avril</t>
  </si>
  <si>
    <t>Longpré Beltane</t>
  </si>
  <si>
    <t>Bonneville Eugène</t>
  </si>
  <si>
    <t>Carrière France</t>
  </si>
  <si>
    <t>Fluet Clovis</t>
  </si>
  <si>
    <t>Paquin Antoine</t>
  </si>
  <si>
    <t>Lanoie Germain</t>
  </si>
  <si>
    <t>Gaillou Marthe</t>
  </si>
  <si>
    <t>Benoit Paul</t>
  </si>
  <si>
    <t>Cloutier Aurélie</t>
  </si>
  <si>
    <t>Lefèbvre Laurette</t>
  </si>
  <si>
    <t>Roy Marmion</t>
  </si>
  <si>
    <t>Tremblay Martine</t>
  </si>
  <si>
    <t>Gaillou Aimée</t>
  </si>
  <si>
    <t>Sansouci Searlas</t>
  </si>
  <si>
    <t>Noël Benoît</t>
  </si>
  <si>
    <t>Bourgeois Laurette</t>
  </si>
  <si>
    <t>Arpin Aimé</t>
  </si>
  <si>
    <t>Beauchamp Ganelon</t>
  </si>
  <si>
    <t>Parmentier Alice</t>
  </si>
  <si>
    <t>Therrien Zara</t>
  </si>
  <si>
    <t>Gregoire Curtis</t>
  </si>
  <si>
    <t>Perillard Stéphane</t>
  </si>
  <si>
    <t>Equipe 1</t>
  </si>
  <si>
    <t>Equipe 2</t>
  </si>
  <si>
    <t>Gagnant</t>
  </si>
  <si>
    <t>Perdant</t>
  </si>
  <si>
    <t>Equipe</t>
  </si>
  <si>
    <t>Nombre de joueur</t>
  </si>
  <si>
    <t>Vadeboncoeur Brice</t>
  </si>
  <si>
    <t>St-Jacques Éléonore</t>
  </si>
  <si>
    <t>Labrosse Gradasso</t>
  </si>
  <si>
    <t>Renaud Charlot</t>
  </si>
  <si>
    <t>Gaillou Parfait</t>
  </si>
  <si>
    <t>Beaudouin Xavierre</t>
  </si>
  <si>
    <t>Hervé Éléonore</t>
  </si>
  <si>
    <t>Joueur en attente</t>
  </si>
  <si>
    <t>Les formules de calcul sont présentes dans la plage C8:H50</t>
  </si>
  <si>
    <t>Liste des noms :</t>
  </si>
  <si>
    <t>NbJoueur</t>
  </si>
  <si>
    <t>NbJoueurEq1</t>
  </si>
  <si>
    <t>NbJoueurEq2</t>
  </si>
  <si>
    <t>=Tirages!$D$2</t>
  </si>
  <si>
    <t>=SI(NbJoueur/4&gt;QUOTIENT(NbJoueur;4);QUOTIENT(NbJoueur;4);NbJoueur/4)</t>
  </si>
  <si>
    <t>=SI(EST.IMPAIR(NbJoueur);(NbJoueur-(NbJoueurEq1*2)-1)/2;(NbJoueur-(NbJoueurEq1*2))/2)</t>
  </si>
  <si>
    <t>Composition équipe 1</t>
  </si>
  <si>
    <t>Composition équipe 2</t>
  </si>
  <si>
    <t>Sub Tirage()</t>
  </si>
  <si>
    <t xml:space="preserve">    If MsgBox("Voulez vous faire un nouveau tirage ?", vbYesNo, "Confirmation") = vbYes Then</t>
  </si>
  <si>
    <t xml:space="preserve">    </t>
  </si>
  <si>
    <t xml:space="preserve">        Range("Tableau1[Tirage]").ClearContents</t>
  </si>
  <si>
    <t xml:space="preserve">        Range("C7").FormulaR1C1 = "=IF(RC[-1]&lt;&gt;"""",RAND(),"""")"</t>
  </si>
  <si>
    <t xml:space="preserve">        With Range("Tableau1[Tirage]")</t>
  </si>
  <si>
    <t xml:space="preserve">            .Copy</t>
  </si>
  <si>
    <t xml:space="preserve">            .PasteSpecial Paste:=xlPasteValues, Operation:=xlNone, SkipBlanks:=False, Transpose:=False</t>
  </si>
  <si>
    <t xml:space="preserve">        Application.CutCopyMode = False</t>
  </si>
  <si>
    <t xml:space="preserve">        End With</t>
  </si>
  <si>
    <t xml:space="preserve">        Range("Tableau1[[#Headers],[Tirage]]").Select</t>
  </si>
  <si>
    <t xml:space="preserve">        </t>
  </si>
  <si>
    <t xml:space="preserve">        Range("Tableau1[Tirage]").Sort Key1:=Range("D6"), Order1:=xlAscending, Header:=xlGuess, _</t>
  </si>
  <si>
    <t xml:space="preserve">        OrderCustom:=1, MatchCase:=False, Orientation:=xlTopToBottom, DataOption1:=xlSortNormal</t>
  </si>
  <si>
    <t xml:space="preserve">    Feuil1.Activate</t>
  </si>
  <si>
    <t xml:space="preserve">    End If</t>
  </si>
  <si>
    <t>End Sub</t>
  </si>
  <si>
    <t>Colonne B masquée, clic sur + pour l'afficher - pour la masquer. Elle sert pour la MFC de la plageC8:H50</t>
  </si>
  <si>
    <t>Formule contenue :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</si>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</sst>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rgb="FF00206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3" borderId="2" xfId="0" applyFill="1" applyBorder="1" applyAlignment="1">
      <alignment horizontal="left" vertical="center" indent="1"/>
    </xf>
    <xf numFmtId="0" fontId="1" fillId="2" borderId="1" xfId="0" applyFont="1" applyFill="1" applyBorder="1" applyAlignment="1">
      <alignment horizontal="right" vertical="center" indent="1"/>
    </xf>
    <xf numFmtId="0" fontId="0" fillId="0" borderId="0" xfId="0" applyAlignment="1">
      <alignment horizontal="left" inden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3" fillId="0" borderId="0" xfId="0" quotePrefix="1" applyFont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2" fillId="8" borderId="0" xfId="0" applyFont="1" applyFill="1" applyAlignment="1">
      <alignment vertical="center"/>
    </xf>
    <xf numFmtId="0" fontId="4" fillId="8" borderId="0" xfId="0" applyFont="1" applyFill="1" applyAlignment="1">
      <alignment vertical="center"/>
    </xf>
    <xf numFmtId="0" fontId="5" fillId="8" borderId="0" xfId="0" applyFont="1" applyFill="1" applyAlignment="1">
      <alignment vertical="center"/>
    </xf>
    <xf numFmtId="0" fontId="2" fillId="8" borderId="0" xfId="0" quotePrefix="1" applyFont="1" applyFill="1" applyAlignment="1">
      <alignment vertical="center"/>
    </xf>
    <xf numFmtId="0" fontId="2" fillId="8" borderId="0" xfId="0" applyFont="1" applyFill="1" applyAlignment="1">
      <alignment horizontal="right" vertical="center"/>
    </xf>
    <xf numFmtId="0" fontId="4" fillId="4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  <alignment horizontal="center" vertical="center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1356732</xdr:colOff>
      <xdr:row>3</xdr:row>
      <xdr:rowOff>148683</xdr:rowOff>
    </xdr:from>
    <xdr:to>
      <xdr:col>9</xdr:col>
      <xdr:colOff>18585</xdr:colOff>
      <xdr:row>7</xdr:row>
      <xdr:rowOff>120805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E351E7F-1A67-F5FF-F162-0C9A08F91D8C}"/>
            </a:ext>
          </a:extLst>
        </xdr:cNvPr>
        <xdr:cNvCxnSpPr/>
      </xdr:nvCxnSpPr>
      <xdr:spPr>
        <a:xfrm flipH="1">
          <a:off x="1616927" y="901390"/>
          <a:ext cx="8409878" cy="97573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1198756</xdr:colOff>
      <xdr:row>4</xdr:row>
      <xdr:rowOff>161692</xdr:rowOff>
    </xdr:from>
    <xdr:to>
      <xdr:col>8</xdr:col>
      <xdr:colOff>784303</xdr:colOff>
      <xdr:row>7</xdr:row>
      <xdr:rowOff>157976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428F6C7-3241-46E6-BA16-133A3E0F553A}"/>
            </a:ext>
          </a:extLst>
        </xdr:cNvPr>
        <xdr:cNvCxnSpPr/>
      </xdr:nvCxnSpPr>
      <xdr:spPr>
        <a:xfrm flipH="1">
          <a:off x="3224561" y="1165302"/>
          <a:ext cx="6778083" cy="74899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1589048</xdr:colOff>
      <xdr:row>5</xdr:row>
      <xdr:rowOff>143107</xdr:rowOff>
    </xdr:from>
    <xdr:to>
      <xdr:col>8</xdr:col>
      <xdr:colOff>771293</xdr:colOff>
      <xdr:row>7</xdr:row>
      <xdr:rowOff>120805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8B7CD8A-78BF-454F-B485-8FBC1339139C}"/>
            </a:ext>
          </a:extLst>
        </xdr:cNvPr>
        <xdr:cNvCxnSpPr/>
      </xdr:nvCxnSpPr>
      <xdr:spPr>
        <a:xfrm flipH="1">
          <a:off x="5380463" y="1397619"/>
          <a:ext cx="4609171" cy="47950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1626220</xdr:colOff>
      <xdr:row>6</xdr:row>
      <xdr:rowOff>143107</xdr:rowOff>
    </xdr:from>
    <xdr:to>
      <xdr:col>9</xdr:col>
      <xdr:colOff>18585</xdr:colOff>
      <xdr:row>7</xdr:row>
      <xdr:rowOff>185854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F1B7B736-BE3C-4C5B-830C-1D88557670CA}"/>
            </a:ext>
          </a:extLst>
        </xdr:cNvPr>
        <xdr:cNvCxnSpPr/>
      </xdr:nvCxnSpPr>
      <xdr:spPr>
        <a:xfrm flipH="1">
          <a:off x="7183244" y="1648522"/>
          <a:ext cx="2843561" cy="2936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1393903</xdr:colOff>
      <xdr:row>4</xdr:row>
      <xdr:rowOff>130097</xdr:rowOff>
    </xdr:from>
    <xdr:to>
      <xdr:col>3</xdr:col>
      <xdr:colOff>1747024</xdr:colOff>
      <xdr:row>4</xdr:row>
      <xdr:rowOff>139390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4EF9211C-76DF-4771-B775-B9A856A14492}"/>
            </a:ext>
          </a:extLst>
        </xdr:cNvPr>
        <xdr:cNvCxnSpPr/>
      </xdr:nvCxnSpPr>
      <xdr:spPr>
        <a:xfrm flipH="1" flipV="1">
          <a:off x="1654098" y="1133707"/>
          <a:ext cx="2118731" cy="92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492513</xdr:colOff>
      <xdr:row>10</xdr:row>
      <xdr:rowOff>139391</xdr:rowOff>
    </xdr:from>
    <xdr:to>
      <xdr:col>17</xdr:col>
      <xdr:colOff>514071</xdr:colOff>
      <xdr:row>12</xdr:row>
      <xdr:rowOff>155791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8EF5C359-53DB-7904-4881-C16F087190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649415" y="2648415"/>
          <a:ext cx="6424217" cy="5182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769620</xdr:colOff>
      <xdr:row>2</xdr:row>
      <xdr:rowOff>160020</xdr:rowOff>
    </xdr:from>
    <xdr:to>
      <xdr:col>2</xdr:col>
      <xdr:colOff>792480</xdr:colOff>
      <xdr:row>4</xdr:row>
      <xdr:rowOff>7620</xdr:rowOff>
    </xdr:to>
    <xdr:sp macro="[0]!Ti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CA8989A-1F3F-7E1D-0B9C-A81F8F952F3C}"/>
            </a:ext>
          </a:extLst>
        </xdr:cNvPr>
        <xdr:cNvSpPr/>
      </xdr:nvSpPr>
      <xdr:spPr>
        <a:xfrm>
          <a:off x="1028700" y="533400"/>
          <a:ext cx="1790700" cy="22098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Tirage joueurs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340D34-2963-4C81-BD00-A8B395A0B4DB}" name="Tableau1" displayName="Tableau1" ref="B6:D62" totalsRowShown="0" headerRowDxfId="7" dataDxfId="6">
  <autoFilter ref="B6:D62" xr:uid="{60D37513-47A8-4F4F-A1AD-D3E21CC05C39}">
    <filterColumn colId="0" hiddenButton="1"/>
    <filterColumn colId="1" hiddenButton="1"/>
    <filterColumn colId="2" hiddenButton="1"/>
  </autoFilter>
  <sortState xmlns:xlrd2="http://schemas.microsoft.com/office/spreadsheetml/2017/richdata2" ref="B7:D62">
    <sortCondition ref="D6:D62"/>
  </sortState>
  <tableColumns count="3">
    <tableColumn id="1" xr3:uid="{179B3D49-9721-40D0-815E-C4A3508088D3}" name="Joueur" dataDxfId="5"/>
    <tableColumn id="2" xr3:uid="{630EF9C8-D58C-4870-8779-CE6CD43FAACF}" name="Tirage" dataDxfId="0"/>
    <tableColumn id="3" xr3:uid="{3BE5E8D2-34C5-4DA5-80B7-4FA6C276D04A}" name="Rang" dataDxfId="4">
      <calculatedColumnFormula>IFERROR(RANK(C7,Tableau1[Tirage],0),"")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B0D07A-0D21-4EAA-A65F-2711BD075B87}" name="t_Equipe" displayName="t_Equipe" ref="F6:F8" totalsRowShown="0" headerRowDxfId="3" dataDxfId="2">
  <autoFilter ref="F6:F8" xr:uid="{BDB0D07A-0D21-4EAA-A65F-2711BD075B87}">
    <filterColumn colId="0" hiddenButton="1"/>
  </autoFilter>
  <tableColumns count="1">
    <tableColumn id="1" xr3:uid="{576806F4-DD97-4E4D-8BF2-58535049D00E}" name="Equip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85DE4E-C761-4A27-91D3-DB4733ECF5F5}">
  <sheetPr codeName="Feuil1"/>
  <dimension ref="A2:U50"/>
  <sheetViews>
    <sheetView showGridLines="0" tabSelected="1" zoomScale="82" zoomScaleNormal="82" workbookViewId="0">
      <selection activeCell="W12" sqref="W12"/>
    </sheetView>
  </sheetViews>
  <sheetFormatPr baseColWidth="10" defaultRowHeight="19.95" customHeight="1" outlineLevelCol="1" x14ac:dyDescent="0.3"/>
  <cols>
    <col min="1" max="1" width="3.77734375" style="7" customWidth="1"/>
    <col min="2" max="2" width="2.109375" style="8" customWidth="1" outlineLevel="1"/>
    <col min="3" max="6" width="25.77734375" style="7" customWidth="1"/>
    <col min="7" max="8" width="13.77734375" style="7" customWidth="1"/>
    <col min="9" max="9" width="11.5546875" style="7"/>
    <col min="10" max="10" width="12.77734375" style="7" customWidth="1"/>
    <col min="11" max="16384" width="11.5546875" style="7"/>
  </cols>
  <sheetData>
    <row r="2" spans="1:21" ht="19.95" customHeight="1" thickBot="1" x14ac:dyDescent="0.35">
      <c r="C2" s="9" t="s">
        <v>58</v>
      </c>
      <c r="D2" s="10">
        <f>Paramètres!C2</f>
        <v>56</v>
      </c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ht="19.95" customHeight="1" x14ac:dyDescent="0.3">
      <c r="C3" s="11"/>
      <c r="J3" s="19" t="s">
        <v>67</v>
      </c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</row>
    <row r="4" spans="1:21" ht="19.95" customHeight="1" thickBot="1" x14ac:dyDescent="0.35">
      <c r="C4" s="9" t="s">
        <v>66</v>
      </c>
      <c r="D4" s="10"/>
      <c r="J4" s="18" t="str">
        <f ca="1">_xlfn.FORMULATEXT(C8)</f>
        <v>=SI(LIGNE()-LIGNE(Titres)&lt;=NbJoueurEq1;INDEX(Tableau1[Joueur];EQUIV(LIGNE()-LIGNE(Titres);Tableau1[Rang];0));"")</v>
      </c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</row>
    <row r="5" spans="1:21" ht="19.95" customHeight="1" x14ac:dyDescent="0.3">
      <c r="C5" s="7" t="str" cm="1">
        <f t="array" ref="C5">IF(COUNTIF(C8:F48,"&gt;*&lt;")=NbJoueur,"",INDEX(Tableau1[Joueur],NbJoueur))</f>
        <v/>
      </c>
      <c r="E5" s="18" t="str">
        <f ca="1">_xlfn.FORMULATEXT(C5)</f>
        <v>=SI(NB.SI(C8:F48;"&gt;*&lt;")=NbJoueur;"";INDEX(Tableau1[Joueur];NbJoueur))</v>
      </c>
      <c r="F5" s="18"/>
      <c r="G5" s="18"/>
      <c r="J5" s="18" t="str">
        <f ca="1">_xlfn.FORMULATEXT(D8)</f>
        <v>=SI(LIGNE()-LIGNE(Titres)&lt;=NbJoueurEq1;INDEX(Tableau1[Joueur];EQUIV(LIGNE()-LIGNE(Titres)+NbJoueurEq1;Tableau1[Rang];0));"")</v>
      </c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</row>
    <row r="6" spans="1:21" ht="19.95" customHeight="1" x14ac:dyDescent="0.3">
      <c r="C6" s="12"/>
      <c r="D6" s="12"/>
      <c r="E6" s="12"/>
      <c r="F6" s="12"/>
      <c r="J6" s="18" t="str">
        <f ca="1">_xlfn.FORMULATEXT(E8)</f>
        <v>=SI(LIGNE()-LIGNE(Titres)&lt;=NbJoueurEq2;INDEX(Tableau1[Joueur];EQUIV(LIGNE()-LIGNE(Titres)+NbJoueurEq1*2;Tableau1[Rang];0));"")</v>
      </c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19.95" customHeight="1" x14ac:dyDescent="0.3">
      <c r="C7" s="23" t="s">
        <v>75</v>
      </c>
      <c r="D7" s="23"/>
      <c r="E7" s="24" t="s">
        <v>76</v>
      </c>
      <c r="F7" s="24"/>
      <c r="G7" s="15" t="s">
        <v>55</v>
      </c>
      <c r="H7" s="16" t="s">
        <v>56</v>
      </c>
      <c r="J7" s="18" t="str">
        <f ca="1">_xlfn.FORMULATEXT(F8)</f>
        <v>=SI(LIGNE()-LIGNE(Titres)&lt;=NbJoueurEq2;INDEX(Tableau1[Joueur];EQUIV(LIGNE()-LIGNE(Titres)+NbJoueurEq1*2+NbJoueurEq2;Tableau1[Rang];0));"")</v>
      </c>
      <c r="K7" s="18"/>
      <c r="L7" s="18"/>
      <c r="M7" s="20"/>
      <c r="N7" s="18"/>
      <c r="O7" s="18"/>
      <c r="P7" s="18"/>
      <c r="Q7" s="18"/>
      <c r="R7" s="18"/>
      <c r="S7" s="18"/>
      <c r="T7" s="18"/>
      <c r="U7" s="18"/>
    </row>
    <row r="8" spans="1:21" ht="19.95" customHeight="1" x14ac:dyDescent="0.3">
      <c r="A8" s="13"/>
      <c r="B8" s="14">
        <f>IF(COUNTIF(C8:H8,"&gt;*&lt;")&gt;0,1,"")</f>
        <v>1</v>
      </c>
      <c r="C8" s="17" t="str" cm="1">
        <f t="array" ref="C8">IF(ROW()-ROW(Titres)&lt;=NbJoueurEq1,INDEX(Tableau1[Joueur],MATCH(ROW()-ROW(Titres),Tableau1[Rang],0)),"")</f>
        <v>Gaillou Aimée</v>
      </c>
      <c r="D8" s="17" t="str" cm="1">
        <f t="array" ref="D8">IF(ROW()-ROW(Titres)&lt;=NbJoueurEq1,INDEX(Tableau1[Joueur],MATCH(ROW()-ROW(Titres)+NbJoueurEq1,Tableau1[Rang],0)),"")</f>
        <v>Despins Chappell</v>
      </c>
      <c r="E8" s="17" t="str" cm="1">
        <f t="array" ref="E8">IF(ROW()-ROW(Titres)&lt;=NbJoueurEq2,INDEX(Tableau1[Joueur],MATCH(ROW()-ROW(Titres)+NbJoueurEq1*2,Tableau1[Rang],0)),"")</f>
        <v>Gaillou Parfait</v>
      </c>
      <c r="F8" s="17" t="str" cm="1">
        <f t="array" ref="F8">IF(ROW()-ROW(Titres)&lt;=NbJoueurEq2,INDEX(Tableau1[Joueur],MATCH(ROW()-ROW(Titres)+NbJoueurEq1*2+NbJoueurEq2,Tableau1[Rang],0)),"")</f>
        <v>Gregoire Curtis</v>
      </c>
      <c r="G8" s="12"/>
      <c r="J8" s="18"/>
      <c r="K8" s="18"/>
      <c r="L8" s="18"/>
      <c r="M8" s="20"/>
      <c r="N8" s="18"/>
      <c r="O8" s="18"/>
      <c r="P8" s="18"/>
      <c r="Q8" s="18"/>
      <c r="R8" s="18"/>
      <c r="S8" s="18"/>
      <c r="T8" s="18"/>
      <c r="U8" s="18"/>
    </row>
    <row r="9" spans="1:21" ht="19.95" customHeight="1" x14ac:dyDescent="0.3">
      <c r="B9" s="14">
        <f t="shared" ref="B9:B48" si="0">IF(COUNTIF(C9:H9,"&gt;*&lt;")&gt;0,1,"")</f>
        <v>1</v>
      </c>
      <c r="C9" s="17" t="str" cm="1">
        <f t="array" ref="C9">IF(ROW()-ROW(Titres)&lt;=NbJoueurEq1,INDEX(Tableau1[Joueur],MATCH(ROW()-ROW(Titres),Tableau1[Rang],0)),"")</f>
        <v>Brunault Nanna</v>
      </c>
      <c r="D9" s="17" t="str" cm="1">
        <f t="array" ref="D9">IF(ROW()-ROW(Titres)&lt;=NbJoueurEq1,INDEX(Tableau1[Joueur],MATCH(ROW()-ROW(Titres)+NbJoueurEq1,Tableau1[Rang],0)),"")</f>
        <v>Lavoie Théodore</v>
      </c>
      <c r="E9" s="17" t="str" cm="1">
        <f t="array" ref="E9">IF(ROW()-ROW(Titres)&lt;=NbJoueurEq2,INDEX(Tableau1[Joueur],MATCH(ROW()-ROW(Titres)+NbJoueurEq1*2,Tableau1[Rang],0)),"")</f>
        <v>Cloutier Aurélie</v>
      </c>
      <c r="F9" s="17" t="str" cm="1">
        <f t="array" ref="F9">IF(ROW()-ROW(Titres)&lt;=NbJoueurEq2,INDEX(Tableau1[Joueur],MATCH(ROW()-ROW(Titres)+NbJoueurEq1*2+NbJoueurEq2,Tableau1[Rang],0)),"")</f>
        <v>Longpré Beltane</v>
      </c>
      <c r="J9" s="19" t="s">
        <v>94</v>
      </c>
      <c r="K9" s="18"/>
      <c r="L9" s="18"/>
      <c r="M9" s="20"/>
      <c r="N9" s="18"/>
      <c r="O9" s="18"/>
      <c r="P9" s="18"/>
      <c r="Q9" s="18"/>
      <c r="R9" s="18"/>
      <c r="S9" s="18"/>
      <c r="T9" s="18"/>
      <c r="U9" s="18"/>
    </row>
    <row r="10" spans="1:21" ht="19.95" customHeight="1" x14ac:dyDescent="0.3">
      <c r="B10" s="14">
        <f t="shared" si="0"/>
        <v>1</v>
      </c>
      <c r="C10" s="17" t="str" cm="1">
        <f t="array" ref="C10">IF(ROW()-ROW(Titres)&lt;=NbJoueurEq1,INDEX(Tableau1[Joueur],MATCH(ROW()-ROW(Titres),Tableau1[Rang],0)),"")</f>
        <v>Renaud Charlot</v>
      </c>
      <c r="D10" s="17" t="str" cm="1">
        <f t="array" ref="D10">IF(ROW()-ROW(Titres)&lt;=NbJoueurEq1,INDEX(Tableau1[Joueur],MATCH(ROW()-ROW(Titres)+NbJoueurEq1,Tableau1[Rang],0)),"")</f>
        <v>Labrosse Gradasso</v>
      </c>
      <c r="E10" s="17" t="str" cm="1">
        <f t="array" ref="E10">IF(ROW()-ROW(Titres)&lt;=NbJoueurEq2,INDEX(Tableau1[Joueur],MATCH(ROW()-ROW(Titres)+NbJoueurEq1*2,Tableau1[Rang],0)),"")</f>
        <v>Parmentier Alice</v>
      </c>
      <c r="F10" s="17" t="str" cm="1">
        <f t="array" ref="F10">IF(ROW()-ROW(Titres)&lt;=NbJoueurEq2,INDEX(Tableau1[Joueur],MATCH(ROW()-ROW(Titres)+NbJoueurEq1*2+NbJoueurEq2,Tableau1[Rang],0)),"")</f>
        <v>Gaillou Marthe</v>
      </c>
      <c r="J10" s="18"/>
      <c r="K10" s="22" t="s">
        <v>95</v>
      </c>
      <c r="L10" s="18" t="str">
        <f ca="1">_xlfn.FORMULATEXT(B8)</f>
        <v>=SI(NB.SI(C8:H8;"&gt;*&lt;")&gt;0;1;"")</v>
      </c>
      <c r="M10" s="20"/>
      <c r="N10" s="18"/>
      <c r="O10" s="18"/>
      <c r="P10" s="18"/>
      <c r="Q10" s="18"/>
      <c r="R10" s="18"/>
      <c r="S10" s="18"/>
      <c r="T10" s="18"/>
      <c r="U10" s="18"/>
    </row>
    <row r="11" spans="1:21" ht="19.95" customHeight="1" x14ac:dyDescent="0.3">
      <c r="B11" s="14">
        <f t="shared" si="0"/>
        <v>1</v>
      </c>
      <c r="C11" s="17" t="str" cm="1">
        <f t="array" ref="C11">IF(ROW()-ROW(Titres)&lt;=NbJoueurEq1,INDEX(Tableau1[Joueur],MATCH(ROW()-ROW(Titres),Tableau1[Rang],0)),"")</f>
        <v>Baril Edmee</v>
      </c>
      <c r="D11" s="17" t="str" cm="1">
        <f t="array" ref="D11">IF(ROW()-ROW(Titres)&lt;=NbJoueurEq1,INDEX(Tableau1[Joueur],MATCH(ROW()-ROW(Titres)+NbJoueurEq1,Tableau1[Rang],0)),"")</f>
        <v>Leroy D'Arcy</v>
      </c>
      <c r="E11" s="17" t="str" cm="1">
        <f t="array" ref="E11">IF(ROW()-ROW(Titres)&lt;=NbJoueurEq2,INDEX(Tableau1[Joueur],MATCH(ROW()-ROW(Titres)+NbJoueurEq1*2,Tableau1[Rang],0)),"")</f>
        <v>Hervé Éléonore</v>
      </c>
      <c r="F11" s="17" t="str" cm="1">
        <f t="array" ref="F11">IF(ROW()-ROW(Titres)&lt;=NbJoueurEq2,INDEX(Tableau1[Joueur],MATCH(ROW()-ROW(Titres)+NbJoueurEq1*2+NbJoueurEq2,Tableau1[Rang],0)),"")</f>
        <v>Lefèbvre Laurette</v>
      </c>
      <c r="J11" s="18"/>
      <c r="K11" s="22"/>
      <c r="L11" s="18"/>
      <c r="M11" s="20"/>
      <c r="N11" s="18"/>
      <c r="O11" s="18"/>
      <c r="P11" s="18"/>
      <c r="Q11" s="18"/>
      <c r="R11" s="18"/>
      <c r="S11" s="18"/>
      <c r="T11" s="18"/>
      <c r="U11" s="18"/>
    </row>
    <row r="12" spans="1:21" ht="19.95" customHeight="1" x14ac:dyDescent="0.3">
      <c r="B12" s="14">
        <f t="shared" si="0"/>
        <v>1</v>
      </c>
      <c r="C12" s="17" t="str" cm="1">
        <f t="array" ref="C12">IF(ROW()-ROW(Titres)&lt;=NbJoueurEq1,INDEX(Tableau1[Joueur],MATCH(ROW()-ROW(Titres),Tableau1[Rang],0)),"")</f>
        <v>Beaudouin Xavierre</v>
      </c>
      <c r="D12" s="17" t="str" cm="1">
        <f t="array" ref="D12">IF(ROW()-ROW(Titres)&lt;=NbJoueurEq1,INDEX(Tableau1[Joueur],MATCH(ROW()-ROW(Titres)+NbJoueurEq1,Tableau1[Rang],0)),"")</f>
        <v>Benoit Paul</v>
      </c>
      <c r="E12" s="17" t="str" cm="1">
        <f t="array" ref="E12">IF(ROW()-ROW(Titres)&lt;=NbJoueurEq2,INDEX(Tableau1[Joueur],MATCH(ROW()-ROW(Titres)+NbJoueurEq1*2,Tableau1[Rang],0)),"")</f>
        <v>Desnoyer Hugues</v>
      </c>
      <c r="F12" s="17" t="str" cm="1">
        <f t="array" ref="F12">IF(ROW()-ROW(Titres)&lt;=NbJoueurEq2,INDEX(Tableau1[Joueur],MATCH(ROW()-ROW(Titres)+NbJoueurEq1*2+NbJoueurEq2,Tableau1[Rang],0)),"")</f>
        <v>Therrien Zara</v>
      </c>
      <c r="J12" s="19" t="s">
        <v>96</v>
      </c>
      <c r="K12" s="22"/>
      <c r="L12" s="18"/>
      <c r="M12" s="20"/>
      <c r="N12" s="18"/>
      <c r="O12" s="18"/>
      <c r="P12" s="18"/>
      <c r="Q12" s="18"/>
      <c r="R12" s="18"/>
      <c r="S12" s="18"/>
      <c r="T12" s="18"/>
      <c r="U12" s="18"/>
    </row>
    <row r="13" spans="1:21" ht="19.95" customHeight="1" x14ac:dyDescent="0.3">
      <c r="B13" s="14">
        <f t="shared" si="0"/>
        <v>1</v>
      </c>
      <c r="C13" s="17" t="str" cm="1">
        <f t="array" ref="C13">IF(ROW()-ROW(Titres)&lt;=NbJoueurEq1,INDEX(Tableau1[Joueur],MATCH(ROW()-ROW(Titres),Tableau1[Rang],0)),"")</f>
        <v>Aupry Calandre</v>
      </c>
      <c r="D13" s="17" t="str" cm="1">
        <f t="array" ref="D13">IF(ROW()-ROW(Titres)&lt;=NbJoueurEq1,INDEX(Tableau1[Joueur],MATCH(ROW()-ROW(Titres)+NbJoueurEq1,Tableau1[Rang],0)),"")</f>
        <v>Carrière France</v>
      </c>
      <c r="E13" s="17" t="str" cm="1">
        <f t="array" ref="E13">IF(ROW()-ROW(Titres)&lt;=NbJoueurEq2,INDEX(Tableau1[Joueur],MATCH(ROW()-ROW(Titres)+NbJoueurEq1*2,Tableau1[Rang],0)),"")</f>
        <v>Lamontagne Paulette</v>
      </c>
      <c r="F13" s="17" t="str" cm="1">
        <f t="array" ref="F13">IF(ROW()-ROW(Titres)&lt;=NbJoueurEq2,INDEX(Tableau1[Joueur],MATCH(ROW()-ROW(Titres)+NbJoueurEq1*2+NbJoueurEq2,Tableau1[Rang],0)),"")</f>
        <v>Davignon Felicienne</v>
      </c>
      <c r="J13" s="18"/>
      <c r="K13" s="22"/>
      <c r="L13" s="18"/>
      <c r="M13" s="20"/>
      <c r="N13" s="18"/>
      <c r="O13" s="18"/>
      <c r="P13" s="18"/>
      <c r="Q13" s="18"/>
      <c r="R13" s="18"/>
      <c r="S13" s="18"/>
      <c r="T13" s="18"/>
      <c r="U13" s="18"/>
    </row>
    <row r="14" spans="1:21" ht="19.95" customHeight="1" x14ac:dyDescent="0.3">
      <c r="B14" s="14">
        <f t="shared" si="0"/>
        <v>1</v>
      </c>
      <c r="C14" s="17" t="str" cm="1">
        <f t="array" ref="C14">IF(ROW()-ROW(Titres)&lt;=NbJoueurEq1,INDEX(Tableau1[Joueur],MATCH(ROW()-ROW(Titres),Tableau1[Rang],0)),"")</f>
        <v>Perillard Stéphane</v>
      </c>
      <c r="D14" s="17" t="str" cm="1">
        <f t="array" ref="D14">IF(ROW()-ROW(Titres)&lt;=NbJoueurEq1,INDEX(Tableau1[Joueur],MATCH(ROW()-ROW(Titres)+NbJoueurEq1,Tableau1[Rang],0)),"")</f>
        <v>Arpin Aimé</v>
      </c>
      <c r="E14" s="17" t="str" cm="1">
        <f t="array" ref="E14">IF(ROW()-ROW(Titres)&lt;=NbJoueurEq2,INDEX(Tableau1[Joueur],MATCH(ROW()-ROW(Titres)+NbJoueurEq1*2,Tableau1[Rang],0)),"")</f>
        <v>Bolduc Belisarda</v>
      </c>
      <c r="F14" s="17" t="str" cm="1">
        <f t="array" ref="F14">IF(ROW()-ROW(Titres)&lt;=NbJoueurEq2,INDEX(Tableau1[Joueur],MATCH(ROW()-ROW(Titres)+NbJoueurEq1*2+NbJoueurEq2,Tableau1[Rang],0)),"")</f>
        <v>Brochu Baptiste</v>
      </c>
      <c r="J14" s="19" t="s">
        <v>68</v>
      </c>
      <c r="K14" s="18"/>
      <c r="L14" s="18"/>
      <c r="M14" s="20"/>
      <c r="N14" s="18"/>
      <c r="O14" s="18"/>
      <c r="P14" s="18"/>
      <c r="Q14" s="18"/>
      <c r="R14" s="18"/>
      <c r="S14" s="18"/>
      <c r="T14" s="18"/>
      <c r="U14" s="18"/>
    </row>
    <row r="15" spans="1:21" ht="19.95" customHeight="1" x14ac:dyDescent="0.3">
      <c r="B15" s="14">
        <f t="shared" si="0"/>
        <v>1</v>
      </c>
      <c r="C15" s="17" t="str" cm="1">
        <f t="array" ref="C15">IF(ROW()-ROW(Titres)&lt;=NbJoueurEq1,INDEX(Tableau1[Joueur],MATCH(ROW()-ROW(Titres),Tableau1[Rang],0)),"")</f>
        <v>Goulet Éric</v>
      </c>
      <c r="D15" s="17" t="str" cm="1">
        <f t="array" ref="D15">IF(ROW()-ROW(Titres)&lt;=NbJoueurEq1,INDEX(Tableau1[Joueur],MATCH(ROW()-ROW(Titres)+NbJoueurEq1,Tableau1[Rang],0)),"")</f>
        <v>Begin Ernest</v>
      </c>
      <c r="E15" s="17" t="str" cm="1">
        <f t="array" ref="E15">IF(ROW()-ROW(Titres)&lt;=NbJoueurEq2,INDEX(Tableau1[Joueur],MATCH(ROW()-ROW(Titres)+NbJoueurEq1*2,Tableau1[Rang],0)),"")</f>
        <v>Paquin Antoine</v>
      </c>
      <c r="F15" s="17" t="str" cm="1">
        <f t="array" ref="F15">IF(ROW()-ROW(Titres)&lt;=NbJoueurEq2,INDEX(Tableau1[Joueur],MATCH(ROW()-ROW(Titres)+NbJoueurEq1*2+NbJoueurEq2,Tableau1[Rang],0)),"")</f>
        <v>Roy Marmion</v>
      </c>
      <c r="J15" s="18" t="s">
        <v>69</v>
      </c>
      <c r="K15" s="21" t="s">
        <v>72</v>
      </c>
      <c r="L15" s="18"/>
      <c r="M15" s="20"/>
      <c r="N15" s="18"/>
      <c r="O15" s="18"/>
      <c r="P15" s="18"/>
      <c r="Q15" s="18"/>
      <c r="R15" s="18"/>
      <c r="S15" s="18"/>
      <c r="T15" s="18"/>
      <c r="U15" s="18"/>
    </row>
    <row r="16" spans="1:21" ht="19.95" customHeight="1" x14ac:dyDescent="0.3">
      <c r="B16" s="14">
        <f t="shared" si="0"/>
        <v>1</v>
      </c>
      <c r="C16" s="17" t="str" cm="1">
        <f t="array" ref="C16">IF(ROW()-ROW(Titres)&lt;=NbJoueurEq1,INDEX(Tableau1[Joueur],MATCH(ROW()-ROW(Titres),Tableau1[Rang],0)),"")</f>
        <v>Auclair Frontino</v>
      </c>
      <c r="D16" s="17" t="str" cm="1">
        <f t="array" ref="D16">IF(ROW()-ROW(Titres)&lt;=NbJoueurEq1,INDEX(Tableau1[Joueur],MATCH(ROW()-ROW(Titres)+NbJoueurEq1,Tableau1[Rang],0)),"")</f>
        <v>Poulin Avril</v>
      </c>
      <c r="E16" s="17" t="str" cm="1">
        <f t="array" ref="E16">IF(ROW()-ROW(Titres)&lt;=NbJoueurEq2,INDEX(Tableau1[Joueur],MATCH(ROW()-ROW(Titres)+NbJoueurEq1*2,Tableau1[Rang],0)),"")</f>
        <v>Quessy Marjolaine</v>
      </c>
      <c r="F16" s="17" t="str" cm="1">
        <f t="array" ref="F16">IF(ROW()-ROW(Titres)&lt;=NbJoueurEq2,INDEX(Tableau1[Joueur],MATCH(ROW()-ROW(Titres)+NbJoueurEq1*2+NbJoueurEq2,Tableau1[Rang],0)),"")</f>
        <v>Leduc Toussaint</v>
      </c>
      <c r="J16" s="18" t="s">
        <v>70</v>
      </c>
      <c r="K16" s="21" t="s">
        <v>73</v>
      </c>
      <c r="L16" s="18"/>
      <c r="M16" s="20"/>
      <c r="N16" s="18"/>
      <c r="O16" s="18"/>
      <c r="P16" s="18"/>
      <c r="Q16" s="18"/>
      <c r="R16" s="18"/>
      <c r="S16" s="18"/>
      <c r="T16" s="18"/>
      <c r="U16" s="18"/>
    </row>
    <row r="17" spans="2:21" ht="19.95" customHeight="1" x14ac:dyDescent="0.3">
      <c r="B17" s="14">
        <f t="shared" si="0"/>
        <v>1</v>
      </c>
      <c r="C17" s="17" t="str" cm="1">
        <f t="array" ref="C17">IF(ROW()-ROW(Titres)&lt;=NbJoueurEq1,INDEX(Tableau1[Joueur],MATCH(ROW()-ROW(Titres),Tableau1[Rang],0)),"")</f>
        <v>Tremblay Martine</v>
      </c>
      <c r="D17" s="17" t="str" cm="1">
        <f t="array" ref="D17">IF(ROW()-ROW(Titres)&lt;=NbJoueurEq1,INDEX(Tableau1[Joueur],MATCH(ROW()-ROW(Titres)+NbJoueurEq1,Tableau1[Rang],0)),"")</f>
        <v>Beauchamp Ganelon</v>
      </c>
      <c r="E17" s="17" t="str" cm="1">
        <f t="array" ref="E17">IF(ROW()-ROW(Titres)&lt;=NbJoueurEq2,INDEX(Tableau1[Joueur],MATCH(ROW()-ROW(Titres)+NbJoueurEq1*2,Tableau1[Rang],0)),"")</f>
        <v>Brousseau Bernadette</v>
      </c>
      <c r="F17" s="17" t="str" cm="1">
        <f t="array" ref="F17">IF(ROW()-ROW(Titres)&lt;=NbJoueurEq2,INDEX(Tableau1[Joueur],MATCH(ROW()-ROW(Titres)+NbJoueurEq1*2+NbJoueurEq2,Tableau1[Rang],0)),"")</f>
        <v>St-Jacques Éléonore</v>
      </c>
      <c r="J17" s="18" t="s">
        <v>71</v>
      </c>
      <c r="K17" s="21" t="s">
        <v>74</v>
      </c>
      <c r="L17" s="18"/>
      <c r="M17" s="20"/>
      <c r="N17" s="18"/>
      <c r="O17" s="18"/>
      <c r="P17" s="18"/>
      <c r="Q17" s="18"/>
      <c r="R17" s="18"/>
      <c r="S17" s="18"/>
      <c r="T17" s="18"/>
      <c r="U17" s="18"/>
    </row>
    <row r="18" spans="2:21" ht="19.95" customHeight="1" x14ac:dyDescent="0.3">
      <c r="B18" s="14">
        <f t="shared" si="0"/>
        <v>1</v>
      </c>
      <c r="C18" s="17" t="str" cm="1">
        <f t="array" ref="C18">IF(ROW()-ROW(Titres)&lt;=NbJoueurEq1,INDEX(Tableau1[Joueur],MATCH(ROW()-ROW(Titres),Tableau1[Rang],0)),"")</f>
        <v>Paquin Emmanuelle</v>
      </c>
      <c r="D18" s="17" t="str" cm="1">
        <f t="array" ref="D18">IF(ROW()-ROW(Titres)&lt;=NbJoueurEq1,INDEX(Tableau1[Joueur],MATCH(ROW()-ROW(Titres)+NbJoueurEq1,Tableau1[Rang],0)),"")</f>
        <v>Sansouci Searlas</v>
      </c>
      <c r="E18" s="17" t="str" cm="1">
        <f t="array" ref="E18">IF(ROW()-ROW(Titres)&lt;=NbJoueurEq2,INDEX(Tableau1[Joueur],MATCH(ROW()-ROW(Titres)+NbJoueurEq1*2,Tableau1[Rang],0)),"")</f>
        <v>Jardine Lotye</v>
      </c>
      <c r="F18" s="17" t="str" cm="1">
        <f t="array" ref="F18">IF(ROW()-ROW(Titres)&lt;=NbJoueurEq2,INDEX(Tableau1[Joueur],MATCH(ROW()-ROW(Titres)+NbJoueurEq1*2+NbJoueurEq2,Tableau1[Rang],0)),"")</f>
        <v>Vadeboncoeur Brice</v>
      </c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</row>
    <row r="19" spans="2:21" ht="19.95" customHeight="1" x14ac:dyDescent="0.3">
      <c r="B19" s="14">
        <f t="shared" si="0"/>
        <v>1</v>
      </c>
      <c r="C19" s="17" t="str" cm="1">
        <f t="array" ref="C19">IF(ROW()-ROW(Titres)&lt;=NbJoueurEq1,INDEX(Tableau1[Joueur],MATCH(ROW()-ROW(Titres),Tableau1[Rang],0)),"")</f>
        <v>Bourgeois Laurette</v>
      </c>
      <c r="D19" s="17" t="str" cm="1">
        <f t="array" ref="D19">IF(ROW()-ROW(Titres)&lt;=NbJoueurEq1,INDEX(Tableau1[Joueur],MATCH(ROW()-ROW(Titres)+NbJoueurEq1,Tableau1[Rang],0)),"")</f>
        <v>Deslauriers Granville</v>
      </c>
      <c r="E19" s="17" t="str" cm="1">
        <f t="array" ref="E19">IF(ROW()-ROW(Titres)&lt;=NbJoueurEq2,INDEX(Tableau1[Joueur],MATCH(ROW()-ROW(Titres)+NbJoueurEq1*2,Tableau1[Rang],0)),"")</f>
        <v>Lanoie Germain</v>
      </c>
      <c r="F19" s="17" t="str" cm="1">
        <f t="array" ref="F19">IF(ROW()-ROW(Titres)&lt;=NbJoueurEq2,INDEX(Tableau1[Joueur],MATCH(ROW()-ROW(Titres)+NbJoueurEq1*2+NbJoueurEq2,Tableau1[Rang],0)),"")</f>
        <v>Bonneville Eugène</v>
      </c>
    </row>
    <row r="20" spans="2:21" ht="19.95" customHeight="1" x14ac:dyDescent="0.3">
      <c r="B20" s="14">
        <f t="shared" si="0"/>
        <v>1</v>
      </c>
      <c r="C20" s="17" t="str" cm="1">
        <f t="array" ref="C20">IF(ROW()-ROW(Titres)&lt;=NbJoueurEq1,INDEX(Tableau1[Joueur],MATCH(ROW()-ROW(Titres),Tableau1[Rang],0)),"")</f>
        <v>Gaulin Germaine</v>
      </c>
      <c r="D20" s="17" t="str" cm="1">
        <f t="array" ref="D20">IF(ROW()-ROW(Titres)&lt;=NbJoueurEq1,INDEX(Tableau1[Joueur],MATCH(ROW()-ROW(Titres)+NbJoueurEq1,Tableau1[Rang],0)),"")</f>
        <v>Noël Benoît</v>
      </c>
      <c r="E20" s="17" t="str" cm="1">
        <f t="array" ref="E20">IF(ROW()-ROW(Titres)&lt;=NbJoueurEq2,INDEX(Tableau1[Joueur],MATCH(ROW()-ROW(Titres)+NbJoueurEq1*2,Tableau1[Rang],0)),"")</f>
        <v>Caron Aurélie</v>
      </c>
      <c r="F20" s="17" t="str" cm="1">
        <f t="array" ref="F20">IF(ROW()-ROW(Titres)&lt;=NbJoueurEq2,INDEX(Tableau1[Joueur],MATCH(ROW()-ROW(Titres)+NbJoueurEq1*2+NbJoueurEq2,Tableau1[Rang],0)),"")</f>
        <v>Marcil Jacques</v>
      </c>
      <c r="J20" s="18" t="s">
        <v>77</v>
      </c>
      <c r="K20" s="18"/>
      <c r="L20" s="18"/>
      <c r="M20" s="18"/>
      <c r="N20" s="18"/>
      <c r="O20" s="18"/>
      <c r="P20" s="18"/>
      <c r="Q20" s="18"/>
    </row>
    <row r="21" spans="2:21" ht="19.95" customHeight="1" x14ac:dyDescent="0.3">
      <c r="B21" s="14">
        <f t="shared" si="0"/>
        <v>1</v>
      </c>
      <c r="C21" s="17" t="str" cm="1">
        <f t="array" ref="C21">IF(ROW()-ROW(Titres)&lt;=NbJoueurEq1,INDEX(Tableau1[Joueur],MATCH(ROW()-ROW(Titres),Tableau1[Rang],0)),"")</f>
        <v>Tachel Medoro</v>
      </c>
      <c r="D21" s="17" t="str" cm="1">
        <f t="array" ref="D21">IF(ROW()-ROW(Titres)&lt;=NbJoueurEq1,INDEX(Tableau1[Joueur],MATCH(ROW()-ROW(Titres)+NbJoueurEq1,Tableau1[Rang],0)),"")</f>
        <v>Galarneau Victorine</v>
      </c>
      <c r="E21" s="17" t="str" cm="1">
        <f t="array" ref="E21">IF(ROW()-ROW(Titres)&lt;=NbJoueurEq2,INDEX(Tableau1[Joueur],MATCH(ROW()-ROW(Titres)+NbJoueurEq1*2,Tableau1[Rang],0)),"")</f>
        <v>Gour Luc</v>
      </c>
      <c r="F21" s="17" t="str" cm="1">
        <f t="array" ref="F21">IF(ROW()-ROW(Titres)&lt;=NbJoueurEq2,INDEX(Tableau1[Joueur],MATCH(ROW()-ROW(Titres)+NbJoueurEq1*2+NbJoueurEq2,Tableau1[Rang],0)),"")</f>
        <v>Fluet Clovis</v>
      </c>
      <c r="J21" s="18" t="s">
        <v>78</v>
      </c>
      <c r="K21" s="18"/>
      <c r="L21" s="18"/>
      <c r="M21" s="18"/>
      <c r="N21" s="18"/>
      <c r="O21" s="18"/>
      <c r="P21" s="18"/>
      <c r="Q21" s="18"/>
    </row>
    <row r="22" spans="2:21" ht="19.95" customHeight="1" x14ac:dyDescent="0.3">
      <c r="B22" s="14" t="str">
        <f t="shared" si="0"/>
        <v/>
      </c>
      <c r="C22" s="17" t="str" cm="1">
        <f t="array" ref="C22">IF(ROW()-ROW(Titres)&lt;=NbJoueurEq1,INDEX(Tableau1[Joueur],MATCH(ROW()-ROW(Titres),Tableau1[Rang],0)),"")</f>
        <v/>
      </c>
      <c r="D22" s="17" t="str" cm="1">
        <f t="array" ref="D22">IF(ROW()-ROW(Titres)&lt;=NbJoueurEq1,INDEX(Tableau1[Joueur],MATCH(ROW()-ROW(Titres)+NbJoueurEq1,Tableau1[Rang],0)),"")</f>
        <v/>
      </c>
      <c r="E22" s="17" t="str" cm="1">
        <f t="array" ref="E22">IF(ROW()-ROW(Titres)&lt;=NbJoueurEq2,INDEX(Tableau1[Joueur],MATCH(ROW()-ROW(Titres)+NbJoueurEq1*2,Tableau1[Rang],0)),"")</f>
        <v/>
      </c>
      <c r="F22" s="17" t="str" cm="1">
        <f t="array" ref="F22">IF(ROW()-ROW(Titres)&lt;=NbJoueurEq2,INDEX(Tableau1[Joueur],MATCH(ROW()-ROW(Titres)+NbJoueurEq1*2+NbJoueurEq2,Tableau1[Rang],0)),"")</f>
        <v/>
      </c>
      <c r="J22" s="18" t="s">
        <v>79</v>
      </c>
      <c r="K22" s="18"/>
      <c r="L22" s="18"/>
      <c r="M22" s="18"/>
      <c r="N22" s="18"/>
      <c r="O22" s="18"/>
      <c r="P22" s="18"/>
      <c r="Q22" s="18"/>
    </row>
    <row r="23" spans="2:21" ht="19.95" customHeight="1" x14ac:dyDescent="0.3">
      <c r="B23" s="14" t="str">
        <f t="shared" si="0"/>
        <v/>
      </c>
      <c r="C23" s="17" t="str" cm="1">
        <f t="array" ref="C23">IF(ROW()-ROW(Titres)&lt;=NbJoueurEq1,INDEX(Tableau1[Joueur],MATCH(ROW()-ROW(Titres),Tableau1[Rang],0)),"")</f>
        <v/>
      </c>
      <c r="D23" s="17" t="str" cm="1">
        <f t="array" ref="D23">IF(ROW()-ROW(Titres)&lt;=NbJoueurEq1,INDEX(Tableau1[Joueur],MATCH(ROW()-ROW(Titres)+NbJoueurEq1,Tableau1[Rang],0)),"")</f>
        <v/>
      </c>
      <c r="E23" s="17" t="str" cm="1">
        <f t="array" ref="E23">IF(ROW()-ROW(Titres)&lt;=NbJoueurEq2,INDEX(Tableau1[Joueur],MATCH(ROW()-ROW(Titres)+NbJoueurEq1*2,Tableau1[Rang],0)),"")</f>
        <v/>
      </c>
      <c r="F23" s="17" t="str" cm="1">
        <f t="array" ref="F23">IF(ROW()-ROW(Titres)&lt;=NbJoueurEq2,INDEX(Tableau1[Joueur],MATCH(ROW()-ROW(Titres)+NbJoueurEq1*2+NbJoueurEq2,Tableau1[Rang],0)),"")</f>
        <v/>
      </c>
      <c r="J23" s="18" t="s">
        <v>80</v>
      </c>
      <c r="K23" s="18"/>
      <c r="L23" s="18"/>
      <c r="M23" s="18"/>
      <c r="N23" s="18"/>
      <c r="O23" s="18"/>
      <c r="P23" s="18"/>
      <c r="Q23" s="18"/>
    </row>
    <row r="24" spans="2:21" ht="19.95" customHeight="1" x14ac:dyDescent="0.3">
      <c r="B24" s="14" t="str">
        <f t="shared" si="0"/>
        <v/>
      </c>
      <c r="C24" s="17" t="str" cm="1">
        <f t="array" ref="C24">IF(ROW()-ROW(Titres)&lt;=NbJoueurEq1,INDEX(Tableau1[Joueur],MATCH(ROW()-ROW(Titres),Tableau1[Rang],0)),"")</f>
        <v/>
      </c>
      <c r="D24" s="17" t="str" cm="1">
        <f t="array" ref="D24">IF(ROW()-ROW(Titres)&lt;=NbJoueurEq1,INDEX(Tableau1[Joueur],MATCH(ROW()-ROW(Titres)+NbJoueurEq1,Tableau1[Rang],0)),"")</f>
        <v/>
      </c>
      <c r="E24" s="17" t="str" cm="1">
        <f t="array" ref="E24">IF(ROW()-ROW(Titres)&lt;=NbJoueurEq2,INDEX(Tableau1[Joueur],MATCH(ROW()-ROW(Titres)+NbJoueurEq1*2,Tableau1[Rang],0)),"")</f>
        <v/>
      </c>
      <c r="F24" s="17" t="str" cm="1">
        <f t="array" ref="F24">IF(ROW()-ROW(Titres)&lt;=NbJoueurEq2,INDEX(Tableau1[Joueur],MATCH(ROW()-ROW(Titres)+NbJoueurEq1*2+NbJoueurEq2,Tableau1[Rang],0)),"")</f>
        <v/>
      </c>
      <c r="J24" s="18" t="s">
        <v>81</v>
      </c>
      <c r="K24" s="18"/>
      <c r="L24" s="18"/>
      <c r="M24" s="18"/>
      <c r="N24" s="18"/>
      <c r="O24" s="18"/>
      <c r="P24" s="18"/>
      <c r="Q24" s="18"/>
    </row>
    <row r="25" spans="2:21" ht="19.95" customHeight="1" x14ac:dyDescent="0.3">
      <c r="B25" s="14" t="str">
        <f t="shared" si="0"/>
        <v/>
      </c>
      <c r="C25" s="17" t="str" cm="1">
        <f t="array" ref="C25">IF(ROW()-ROW(Titres)&lt;=NbJoueurEq1,INDEX(Tableau1[Joueur],MATCH(ROW()-ROW(Titres),Tableau1[Rang],0)),"")</f>
        <v/>
      </c>
      <c r="D25" s="17" t="str" cm="1">
        <f t="array" ref="D25">IF(ROW()-ROW(Titres)&lt;=NbJoueurEq1,INDEX(Tableau1[Joueur],MATCH(ROW()-ROW(Titres)+NbJoueurEq1,Tableau1[Rang],0)),"")</f>
        <v/>
      </c>
      <c r="E25" s="17" t="str" cm="1">
        <f t="array" ref="E25">IF(ROW()-ROW(Titres)&lt;=NbJoueurEq2,INDEX(Tableau1[Joueur],MATCH(ROW()-ROW(Titres)+NbJoueurEq1*2,Tableau1[Rang],0)),"")</f>
        <v/>
      </c>
      <c r="F25" s="17" t="str" cm="1">
        <f t="array" ref="F25">IF(ROW()-ROW(Titres)&lt;=NbJoueurEq2,INDEX(Tableau1[Joueur],MATCH(ROW()-ROW(Titres)+NbJoueurEq1*2+NbJoueurEq2,Tableau1[Rang],0)),"")</f>
        <v/>
      </c>
      <c r="J25" s="18" t="s">
        <v>82</v>
      </c>
      <c r="K25" s="18"/>
      <c r="L25" s="18"/>
      <c r="M25" s="18"/>
      <c r="N25" s="18"/>
      <c r="O25" s="18"/>
      <c r="P25" s="18"/>
      <c r="Q25" s="18"/>
    </row>
    <row r="26" spans="2:21" ht="19.95" customHeight="1" x14ac:dyDescent="0.3">
      <c r="B26" s="14" t="str">
        <f t="shared" si="0"/>
        <v/>
      </c>
      <c r="C26" s="17" t="str" cm="1">
        <f t="array" ref="C26">IF(ROW()-ROW(Titres)&lt;=NbJoueurEq1,INDEX(Tableau1[Joueur],MATCH(ROW()-ROW(Titres),Tableau1[Rang],0)),"")</f>
        <v/>
      </c>
      <c r="D26" s="17" t="str" cm="1">
        <f t="array" ref="D26">IF(ROW()-ROW(Titres)&lt;=NbJoueurEq1,INDEX(Tableau1[Joueur],MATCH(ROW()-ROW(Titres)+NbJoueurEq1,Tableau1[Rang],0)),"")</f>
        <v/>
      </c>
      <c r="E26" s="17" t="str" cm="1">
        <f t="array" ref="E26">IF(ROW()-ROW(Titres)&lt;=NbJoueurEq2,INDEX(Tableau1[Joueur],MATCH(ROW()-ROW(Titres)+NbJoueurEq1*2,Tableau1[Rang],0)),"")</f>
        <v/>
      </c>
      <c r="F26" s="17" t="str" cm="1">
        <f t="array" ref="F26">IF(ROW()-ROW(Titres)&lt;=NbJoueurEq2,INDEX(Tableau1[Joueur],MATCH(ROW()-ROW(Titres)+NbJoueurEq1*2+NbJoueurEq2,Tableau1[Rang],0)),"")</f>
        <v/>
      </c>
      <c r="J26" s="18" t="s">
        <v>83</v>
      </c>
      <c r="K26" s="18"/>
      <c r="L26" s="18"/>
      <c r="M26" s="18"/>
      <c r="N26" s="18"/>
      <c r="O26" s="18"/>
      <c r="P26" s="18"/>
      <c r="Q26" s="18"/>
    </row>
    <row r="27" spans="2:21" ht="19.95" customHeight="1" x14ac:dyDescent="0.3">
      <c r="B27" s="14" t="str">
        <f t="shared" si="0"/>
        <v/>
      </c>
      <c r="C27" s="17" t="str" cm="1">
        <f t="array" ref="C27">IF(ROW()-ROW(Titres)&lt;=NbJoueurEq1,INDEX(Tableau1[Joueur],MATCH(ROW()-ROW(Titres),Tableau1[Rang],0)),"")</f>
        <v/>
      </c>
      <c r="D27" s="17" t="str" cm="1">
        <f t="array" ref="D27">IF(ROW()-ROW(Titres)&lt;=NbJoueurEq1,INDEX(Tableau1[Joueur],MATCH(ROW()-ROW(Titres)+NbJoueurEq1,Tableau1[Rang],0)),"")</f>
        <v/>
      </c>
      <c r="E27" s="17" t="str" cm="1">
        <f t="array" ref="E27">IF(ROW()-ROW(Titres)&lt;=NbJoueurEq2,INDEX(Tableau1[Joueur],MATCH(ROW()-ROW(Titres)+NbJoueurEq1*2,Tableau1[Rang],0)),"")</f>
        <v/>
      </c>
      <c r="F27" s="17" t="str" cm="1">
        <f t="array" ref="F27">IF(ROW()-ROW(Titres)&lt;=NbJoueurEq2,INDEX(Tableau1[Joueur],MATCH(ROW()-ROW(Titres)+NbJoueurEq1*2+NbJoueurEq2,Tableau1[Rang],0)),"")</f>
        <v/>
      </c>
      <c r="J27" s="18" t="s">
        <v>84</v>
      </c>
      <c r="K27" s="18"/>
      <c r="L27" s="18"/>
      <c r="M27" s="18"/>
      <c r="N27" s="18"/>
      <c r="O27" s="18"/>
      <c r="P27" s="18"/>
      <c r="Q27" s="18"/>
    </row>
    <row r="28" spans="2:21" ht="19.95" customHeight="1" x14ac:dyDescent="0.3">
      <c r="B28" s="14" t="str">
        <f t="shared" si="0"/>
        <v/>
      </c>
      <c r="C28" s="17" t="str" cm="1">
        <f t="array" ref="C28">IF(ROW()-ROW(Titres)&lt;=NbJoueurEq1,INDEX(Tableau1[Joueur],MATCH(ROW()-ROW(Titres),Tableau1[Rang],0)),"")</f>
        <v/>
      </c>
      <c r="D28" s="17" t="str" cm="1">
        <f t="array" ref="D28">IF(ROW()-ROW(Titres)&lt;=NbJoueurEq1,INDEX(Tableau1[Joueur],MATCH(ROW()-ROW(Titres)+NbJoueurEq1,Tableau1[Rang],0)),"")</f>
        <v/>
      </c>
      <c r="E28" s="17" t="str" cm="1">
        <f t="array" ref="E28">IF(ROW()-ROW(Titres)&lt;=NbJoueurEq2,INDEX(Tableau1[Joueur],MATCH(ROW()-ROW(Titres)+NbJoueurEq1*2,Tableau1[Rang],0)),"")</f>
        <v/>
      </c>
      <c r="F28" s="17" t="str" cm="1">
        <f t="array" ref="F28">IF(ROW()-ROW(Titres)&lt;=NbJoueurEq2,INDEX(Tableau1[Joueur],MATCH(ROW()-ROW(Titres)+NbJoueurEq1*2+NbJoueurEq2,Tableau1[Rang],0)),"")</f>
        <v/>
      </c>
      <c r="J28" s="18" t="s">
        <v>85</v>
      </c>
      <c r="K28" s="18"/>
      <c r="L28" s="18"/>
      <c r="M28" s="18"/>
      <c r="N28" s="18"/>
      <c r="O28" s="18"/>
      <c r="P28" s="18"/>
      <c r="Q28" s="18"/>
    </row>
    <row r="29" spans="2:21" ht="19.95" customHeight="1" x14ac:dyDescent="0.3">
      <c r="B29" s="14" t="str">
        <f t="shared" si="0"/>
        <v/>
      </c>
      <c r="C29" s="17" t="str" cm="1">
        <f t="array" ref="C29">IF(ROW()-ROW(Titres)&lt;=NbJoueurEq1,INDEX(Tableau1[Joueur],MATCH(ROW()-ROW(Titres),Tableau1[Rang],0)),"")</f>
        <v/>
      </c>
      <c r="D29" s="17" t="str" cm="1">
        <f t="array" ref="D29">IF(ROW()-ROW(Titres)&lt;=NbJoueurEq1,INDEX(Tableau1[Joueur],MATCH(ROW()-ROW(Titres)+NbJoueurEq1,Tableau1[Rang],0)),"")</f>
        <v/>
      </c>
      <c r="E29" s="17" t="str" cm="1">
        <f t="array" ref="E29">IF(ROW()-ROW(Titres)&lt;=NbJoueurEq2,INDEX(Tableau1[Joueur],MATCH(ROW()-ROW(Titres)+NbJoueurEq1*2,Tableau1[Rang],0)),"")</f>
        <v/>
      </c>
      <c r="F29" s="17" t="str" cm="1">
        <f t="array" ref="F29">IF(ROW()-ROW(Titres)&lt;=NbJoueurEq2,INDEX(Tableau1[Joueur],MATCH(ROW()-ROW(Titres)+NbJoueurEq1*2+NbJoueurEq2,Tableau1[Rang],0)),"")</f>
        <v/>
      </c>
      <c r="J29" s="18" t="s">
        <v>86</v>
      </c>
      <c r="K29" s="18"/>
      <c r="L29" s="18"/>
      <c r="M29" s="18"/>
      <c r="N29" s="18"/>
      <c r="O29" s="18"/>
      <c r="P29" s="18"/>
      <c r="Q29" s="18"/>
    </row>
    <row r="30" spans="2:21" ht="19.95" customHeight="1" x14ac:dyDescent="0.3">
      <c r="B30" s="14" t="str">
        <f t="shared" si="0"/>
        <v/>
      </c>
      <c r="C30" s="17" t="str" cm="1">
        <f t="array" ref="C30">IF(ROW()-ROW(Titres)&lt;=NbJoueurEq1,INDEX(Tableau1[Joueur],MATCH(ROW()-ROW(Titres),Tableau1[Rang],0)),"")</f>
        <v/>
      </c>
      <c r="D30" s="17" t="str" cm="1">
        <f t="array" ref="D30">IF(ROW()-ROW(Titres)&lt;=NbJoueurEq1,INDEX(Tableau1[Joueur],MATCH(ROW()-ROW(Titres)+NbJoueurEq1,Tableau1[Rang],0)),"")</f>
        <v/>
      </c>
      <c r="E30" s="17" t="str" cm="1">
        <f t="array" ref="E30">IF(ROW()-ROW(Titres)&lt;=NbJoueurEq2,INDEX(Tableau1[Joueur],MATCH(ROW()-ROW(Titres)+NbJoueurEq1*2,Tableau1[Rang],0)),"")</f>
        <v/>
      </c>
      <c r="F30" s="17" t="str" cm="1">
        <f t="array" ref="F30">IF(ROW()-ROW(Titres)&lt;=NbJoueurEq2,INDEX(Tableau1[Joueur],MATCH(ROW()-ROW(Titres)+NbJoueurEq1*2+NbJoueurEq2,Tableau1[Rang],0)),"")</f>
        <v/>
      </c>
      <c r="J30" s="18" t="s">
        <v>87</v>
      </c>
      <c r="K30" s="18"/>
      <c r="L30" s="18"/>
      <c r="M30" s="18"/>
      <c r="N30" s="18"/>
      <c r="O30" s="18"/>
      <c r="P30" s="18"/>
      <c r="Q30" s="18"/>
    </row>
    <row r="31" spans="2:21" ht="19.95" customHeight="1" x14ac:dyDescent="0.3">
      <c r="B31" s="14" t="str">
        <f t="shared" si="0"/>
        <v/>
      </c>
      <c r="C31" s="17" t="str" cm="1">
        <f t="array" ref="C31">IF(ROW()-ROW(Titres)&lt;=NbJoueurEq1,INDEX(Tableau1[Joueur],MATCH(ROW()-ROW(Titres),Tableau1[Rang],0)),"")</f>
        <v/>
      </c>
      <c r="D31" s="17" t="str" cm="1">
        <f t="array" ref="D31">IF(ROW()-ROW(Titres)&lt;=NbJoueurEq1,INDEX(Tableau1[Joueur],MATCH(ROW()-ROW(Titres)+NbJoueurEq1,Tableau1[Rang],0)),"")</f>
        <v/>
      </c>
      <c r="E31" s="17" t="str" cm="1">
        <f t="array" ref="E31">IF(ROW()-ROW(Titres)&lt;=NbJoueurEq2,INDEX(Tableau1[Joueur],MATCH(ROW()-ROW(Titres)+NbJoueurEq1*2,Tableau1[Rang],0)),"")</f>
        <v/>
      </c>
      <c r="F31" s="17" t="str" cm="1">
        <f t="array" ref="F31">IF(ROW()-ROW(Titres)&lt;=NbJoueurEq2,INDEX(Tableau1[Joueur],MATCH(ROW()-ROW(Titres)+NbJoueurEq1*2+NbJoueurEq2,Tableau1[Rang],0)),"")</f>
        <v/>
      </c>
      <c r="J31" s="18" t="s">
        <v>88</v>
      </c>
      <c r="K31" s="18"/>
      <c r="L31" s="18"/>
      <c r="M31" s="18"/>
      <c r="N31" s="18"/>
      <c r="O31" s="18"/>
      <c r="P31" s="18"/>
      <c r="Q31" s="18"/>
    </row>
    <row r="32" spans="2:21" ht="19.95" customHeight="1" x14ac:dyDescent="0.3">
      <c r="B32" s="14" t="str">
        <f t="shared" si="0"/>
        <v/>
      </c>
      <c r="C32" s="17" t="str" cm="1">
        <f t="array" ref="C32">IF(ROW()-ROW(Titres)&lt;=NbJoueurEq1,INDEX(Tableau1[Joueur],MATCH(ROW()-ROW(Titres),Tableau1[Rang],0)),"")</f>
        <v/>
      </c>
      <c r="D32" s="17" t="str" cm="1">
        <f t="array" ref="D32">IF(ROW()-ROW(Titres)&lt;=NbJoueurEq1,INDEX(Tableau1[Joueur],MATCH(ROW()-ROW(Titres)+NbJoueurEq1,Tableau1[Rang],0)),"")</f>
        <v/>
      </c>
      <c r="E32" s="17" t="str" cm="1">
        <f t="array" ref="E32">IF(ROW()-ROW(Titres)&lt;=NbJoueurEq2,INDEX(Tableau1[Joueur],MATCH(ROW()-ROW(Titres)+NbJoueurEq1*2,Tableau1[Rang],0)),"")</f>
        <v/>
      </c>
      <c r="F32" s="17" t="str" cm="1">
        <f t="array" ref="F32">IF(ROW()-ROW(Titres)&lt;=NbJoueurEq2,INDEX(Tableau1[Joueur],MATCH(ROW()-ROW(Titres)+NbJoueurEq1*2+NbJoueurEq2,Tableau1[Rang],0)),"")</f>
        <v/>
      </c>
      <c r="J32" s="18" t="s">
        <v>89</v>
      </c>
      <c r="K32" s="18"/>
      <c r="L32" s="18"/>
      <c r="M32" s="18"/>
      <c r="N32" s="18"/>
      <c r="O32" s="18"/>
      <c r="P32" s="18"/>
      <c r="Q32" s="18"/>
    </row>
    <row r="33" spans="2:17" ht="19.95" customHeight="1" x14ac:dyDescent="0.3">
      <c r="B33" s="14" t="str">
        <f t="shared" si="0"/>
        <v/>
      </c>
      <c r="C33" s="17" t="str" cm="1">
        <f t="array" ref="C33">IF(ROW()-ROW(Titres)&lt;=NbJoueurEq1,INDEX(Tableau1[Joueur],MATCH(ROW()-ROW(Titres),Tableau1[Rang],0)),"")</f>
        <v/>
      </c>
      <c r="D33" s="17" t="str" cm="1">
        <f t="array" ref="D33">IF(ROW()-ROW(Titres)&lt;=NbJoueurEq1,INDEX(Tableau1[Joueur],MATCH(ROW()-ROW(Titres)+NbJoueurEq1,Tableau1[Rang],0)),"")</f>
        <v/>
      </c>
      <c r="E33" s="17" t="str" cm="1">
        <f t="array" ref="E33">IF(ROW()-ROW(Titres)&lt;=NbJoueurEq2,INDEX(Tableau1[Joueur],MATCH(ROW()-ROW(Titres)+NbJoueurEq1*2,Tableau1[Rang],0)),"")</f>
        <v/>
      </c>
      <c r="F33" s="17" t="str" cm="1">
        <f t="array" ref="F33">IF(ROW()-ROW(Titres)&lt;=NbJoueurEq2,INDEX(Tableau1[Joueur],MATCH(ROW()-ROW(Titres)+NbJoueurEq1*2+NbJoueurEq2,Tableau1[Rang],0)),"")</f>
        <v/>
      </c>
      <c r="J33" s="18" t="s">
        <v>90</v>
      </c>
      <c r="K33" s="18"/>
      <c r="L33" s="18"/>
      <c r="M33" s="18"/>
      <c r="N33" s="18"/>
      <c r="O33" s="18"/>
      <c r="P33" s="18"/>
      <c r="Q33" s="18"/>
    </row>
    <row r="34" spans="2:17" ht="19.95" customHeight="1" x14ac:dyDescent="0.3">
      <c r="B34" s="14" t="str">
        <f t="shared" si="0"/>
        <v/>
      </c>
      <c r="C34" s="17" t="str" cm="1">
        <f t="array" ref="C34">IF(ROW()-ROW(Titres)&lt;=NbJoueurEq1,INDEX(Tableau1[Joueur],MATCH(ROW()-ROW(Titres),Tableau1[Rang],0)),"")</f>
        <v/>
      </c>
      <c r="D34" s="17" t="str" cm="1">
        <f t="array" ref="D34">IF(ROW()-ROW(Titres)&lt;=NbJoueurEq1,INDEX(Tableau1[Joueur],MATCH(ROW()-ROW(Titres)+NbJoueurEq1,Tableau1[Rang],0)),"")</f>
        <v/>
      </c>
      <c r="E34" s="17" t="str" cm="1">
        <f t="array" ref="E34">IF(ROW()-ROW(Titres)&lt;=NbJoueurEq2,INDEX(Tableau1[Joueur],MATCH(ROW()-ROW(Titres)+NbJoueurEq1*2,Tableau1[Rang],0)),"")</f>
        <v/>
      </c>
      <c r="F34" s="17" t="str" cm="1">
        <f t="array" ref="F34">IF(ROW()-ROW(Titres)&lt;=NbJoueurEq2,INDEX(Tableau1[Joueur],MATCH(ROW()-ROW(Titres)+NbJoueurEq1*2+NbJoueurEq2,Tableau1[Rang],0)),"")</f>
        <v/>
      </c>
      <c r="J34" s="18"/>
      <c r="K34" s="18"/>
      <c r="L34" s="18"/>
      <c r="M34" s="18"/>
      <c r="N34" s="18"/>
      <c r="O34" s="18"/>
      <c r="P34" s="18"/>
      <c r="Q34" s="18"/>
    </row>
    <row r="35" spans="2:17" ht="19.95" customHeight="1" x14ac:dyDescent="0.3">
      <c r="B35" s="14" t="str">
        <f t="shared" si="0"/>
        <v/>
      </c>
      <c r="C35" s="17" t="str" cm="1">
        <f t="array" ref="C35">IF(ROW()-ROW(Titres)&lt;=NbJoueurEq1,INDEX(Tableau1[Joueur],MATCH(ROW()-ROW(Titres),Tableau1[Rang],0)),"")</f>
        <v/>
      </c>
      <c r="D35" s="17" t="str" cm="1">
        <f t="array" ref="D35">IF(ROW()-ROW(Titres)&lt;=NbJoueurEq1,INDEX(Tableau1[Joueur],MATCH(ROW()-ROW(Titres)+NbJoueurEq1,Tableau1[Rang],0)),"")</f>
        <v/>
      </c>
      <c r="E35" s="17" t="str" cm="1">
        <f t="array" ref="E35">IF(ROW()-ROW(Titres)&lt;=NbJoueurEq2,INDEX(Tableau1[Joueur],MATCH(ROW()-ROW(Titres)+NbJoueurEq1*2,Tableau1[Rang],0)),"")</f>
        <v/>
      </c>
      <c r="F35" s="17" t="str" cm="1">
        <f t="array" ref="F35">IF(ROW()-ROW(Titres)&lt;=NbJoueurEq2,INDEX(Tableau1[Joueur],MATCH(ROW()-ROW(Titres)+NbJoueurEq1*2+NbJoueurEq2,Tableau1[Rang],0)),"")</f>
        <v/>
      </c>
      <c r="J35" s="18" t="s">
        <v>91</v>
      </c>
      <c r="K35" s="18"/>
      <c r="L35" s="18"/>
      <c r="M35" s="18"/>
      <c r="N35" s="18"/>
      <c r="O35" s="18"/>
      <c r="P35" s="18"/>
      <c r="Q35" s="18"/>
    </row>
    <row r="36" spans="2:17" ht="19.95" customHeight="1" x14ac:dyDescent="0.3">
      <c r="B36" s="14" t="str">
        <f t="shared" si="0"/>
        <v/>
      </c>
      <c r="C36" s="17" t="str" cm="1">
        <f t="array" ref="C36">IF(ROW()-ROW(Titres)&lt;=NbJoueurEq1,INDEX(Tableau1[Joueur],MATCH(ROW()-ROW(Titres),Tableau1[Rang],0)),"")</f>
        <v/>
      </c>
      <c r="D36" s="17" t="str" cm="1">
        <f t="array" ref="D36">IF(ROW()-ROW(Titres)&lt;=NbJoueurEq1,INDEX(Tableau1[Joueur],MATCH(ROW()-ROW(Titres)+NbJoueurEq1,Tableau1[Rang],0)),"")</f>
        <v/>
      </c>
      <c r="E36" s="17" t="str" cm="1">
        <f t="array" ref="E36">IF(ROW()-ROW(Titres)&lt;=NbJoueurEq2,INDEX(Tableau1[Joueur],MATCH(ROW()-ROW(Titres)+NbJoueurEq1*2,Tableau1[Rang],0)),"")</f>
        <v/>
      </c>
      <c r="F36" s="17" t="str" cm="1">
        <f t="array" ref="F36">IF(ROW()-ROW(Titres)&lt;=NbJoueurEq2,INDEX(Tableau1[Joueur],MATCH(ROW()-ROW(Titres)+NbJoueurEq1*2+NbJoueurEq2,Tableau1[Rang],0)),"")</f>
        <v/>
      </c>
      <c r="J36" s="18" t="s">
        <v>92</v>
      </c>
      <c r="K36" s="18"/>
      <c r="L36" s="18"/>
      <c r="M36" s="18"/>
      <c r="N36" s="18"/>
      <c r="O36" s="18"/>
      <c r="P36" s="18"/>
      <c r="Q36" s="18"/>
    </row>
    <row r="37" spans="2:17" ht="19.95" customHeight="1" x14ac:dyDescent="0.3">
      <c r="B37" s="14" t="str">
        <f t="shared" si="0"/>
        <v/>
      </c>
      <c r="C37" s="17" t="str" cm="1">
        <f t="array" ref="C37">IF(ROW()-ROW(Titres)&lt;=NbJoueurEq1,INDEX(Tableau1[Joueur],MATCH(ROW()-ROW(Titres),Tableau1[Rang],0)),"")</f>
        <v/>
      </c>
      <c r="D37" s="17" t="str" cm="1">
        <f t="array" ref="D37">IF(ROW()-ROW(Titres)&lt;=NbJoueurEq1,INDEX(Tableau1[Joueur],MATCH(ROW()-ROW(Titres)+NbJoueurEq1,Tableau1[Rang],0)),"")</f>
        <v/>
      </c>
      <c r="E37" s="17" t="str" cm="1">
        <f t="array" ref="E37">IF(ROW()-ROW(Titres)&lt;=NbJoueurEq2,INDEX(Tableau1[Joueur],MATCH(ROW()-ROW(Titres)+NbJoueurEq1*2,Tableau1[Rang],0)),"")</f>
        <v/>
      </c>
      <c r="F37" s="17" t="str" cm="1">
        <f t="array" ref="F37">IF(ROW()-ROW(Titres)&lt;=NbJoueurEq2,INDEX(Tableau1[Joueur],MATCH(ROW()-ROW(Titres)+NbJoueurEq1*2+NbJoueurEq2,Tableau1[Rang],0)),"")</f>
        <v/>
      </c>
      <c r="J37" s="18" t="s">
        <v>93</v>
      </c>
      <c r="K37" s="18"/>
      <c r="L37" s="18"/>
      <c r="M37" s="18"/>
      <c r="N37" s="18"/>
      <c r="O37" s="18"/>
      <c r="P37" s="18"/>
      <c r="Q37" s="18"/>
    </row>
    <row r="38" spans="2:17" ht="19.95" customHeight="1" x14ac:dyDescent="0.3">
      <c r="B38" s="14" t="str">
        <f t="shared" si="0"/>
        <v/>
      </c>
      <c r="C38" s="17" t="str" cm="1">
        <f t="array" ref="C38">IF(ROW()-ROW(Titres)&lt;=NbJoueurEq1,INDEX(Tableau1[Joueur],MATCH(ROW()-ROW(Titres),Tableau1[Rang],0)),"")</f>
        <v/>
      </c>
      <c r="D38" s="17" t="str" cm="1">
        <f t="array" ref="D38">IF(ROW()-ROW(Titres)&lt;=NbJoueurEq1,INDEX(Tableau1[Joueur],MATCH(ROW()-ROW(Titres)+NbJoueurEq1,Tableau1[Rang],0)),"")</f>
        <v/>
      </c>
      <c r="E38" s="17" t="str" cm="1">
        <f t="array" ref="E38">IF(ROW()-ROW(Titres)&lt;=NbJoueurEq2,INDEX(Tableau1[Joueur],MATCH(ROW()-ROW(Titres)+NbJoueurEq1*2,Tableau1[Rang],0)),"")</f>
        <v/>
      </c>
      <c r="F38" s="17" t="str" cm="1">
        <f t="array" ref="F38">IF(ROW()-ROW(Titres)&lt;=NbJoueurEq2,INDEX(Tableau1[Joueur],MATCH(ROW()-ROW(Titres)+NbJoueurEq1*2+NbJoueurEq2,Tableau1[Rang],0)),"")</f>
        <v/>
      </c>
    </row>
    <row r="39" spans="2:17" ht="19.95" customHeight="1" x14ac:dyDescent="0.3">
      <c r="B39" s="14" t="str">
        <f t="shared" si="0"/>
        <v/>
      </c>
      <c r="C39" s="17" t="str" cm="1">
        <f t="array" ref="C39">IF(ROW()-ROW(Titres)&lt;=NbJoueurEq1,INDEX(Tableau1[Joueur],MATCH(ROW()-ROW(Titres),Tableau1[Rang],0)),"")</f>
        <v/>
      </c>
      <c r="D39" s="17" t="str" cm="1">
        <f t="array" ref="D39">IF(ROW()-ROW(Titres)&lt;=NbJoueurEq1,INDEX(Tableau1[Joueur],MATCH(ROW()-ROW(Titres)+NbJoueurEq1,Tableau1[Rang],0)),"")</f>
        <v/>
      </c>
      <c r="E39" s="17" t="str" cm="1">
        <f t="array" ref="E39">IF(ROW()-ROW(Titres)&lt;=NbJoueurEq2,INDEX(Tableau1[Joueur],MATCH(ROW()-ROW(Titres)+NbJoueurEq1*2,Tableau1[Rang],0)),"")</f>
        <v/>
      </c>
      <c r="F39" s="17" t="str" cm="1">
        <f t="array" ref="F39">IF(ROW()-ROW(Titres)&lt;=NbJoueurEq2,INDEX(Tableau1[Joueur],MATCH(ROW()-ROW(Titres)+NbJoueurEq1*2+NbJoueurEq2,Tableau1[Rang],0)),"")</f>
        <v/>
      </c>
    </row>
    <row r="40" spans="2:17" ht="19.95" customHeight="1" x14ac:dyDescent="0.3">
      <c r="B40" s="14" t="str">
        <f t="shared" si="0"/>
        <v/>
      </c>
      <c r="C40" s="17" t="str" cm="1">
        <f t="array" ref="C40">IF(ROW()-ROW(Titres)&lt;=NbJoueurEq1,INDEX(Tableau1[Joueur],MATCH(ROW()-ROW(Titres),Tableau1[Rang],0)),"")</f>
        <v/>
      </c>
      <c r="D40" s="17" t="str" cm="1">
        <f t="array" ref="D40">IF(ROW()-ROW(Titres)&lt;=NbJoueurEq1,INDEX(Tableau1[Joueur],MATCH(ROW()-ROW(Titres)+NbJoueurEq1,Tableau1[Rang],0)),"")</f>
        <v/>
      </c>
      <c r="E40" s="17" t="str" cm="1">
        <f t="array" ref="E40">IF(ROW()-ROW(Titres)&lt;=NbJoueurEq2,INDEX(Tableau1[Joueur],MATCH(ROW()-ROW(Titres)+NbJoueurEq1*2,Tableau1[Rang],0)),"")</f>
        <v/>
      </c>
      <c r="F40" s="17" t="str" cm="1">
        <f t="array" ref="F40">IF(ROW()-ROW(Titres)&lt;=NbJoueurEq2,INDEX(Tableau1[Joueur],MATCH(ROW()-ROW(Titres)+NbJoueurEq1*2+NbJoueurEq2,Tableau1[Rang],0)),"")</f>
        <v/>
      </c>
    </row>
    <row r="41" spans="2:17" ht="19.95" customHeight="1" x14ac:dyDescent="0.3">
      <c r="B41" s="14" t="str">
        <f t="shared" si="0"/>
        <v/>
      </c>
      <c r="C41" s="17" t="str" cm="1">
        <f t="array" ref="C41">IF(ROW()-ROW(Titres)&lt;=NbJoueurEq1,INDEX(Tableau1[Joueur],MATCH(ROW()-ROW(Titres),Tableau1[Rang],0)),"")</f>
        <v/>
      </c>
      <c r="D41" s="17" t="str" cm="1">
        <f t="array" ref="D41">IF(ROW()-ROW(Titres)&lt;=NbJoueurEq1,INDEX(Tableau1[Joueur],MATCH(ROW()-ROW(Titres)+NbJoueurEq1,Tableau1[Rang],0)),"")</f>
        <v/>
      </c>
      <c r="E41" s="17" t="str" cm="1">
        <f t="array" ref="E41">IF(ROW()-ROW(Titres)&lt;=NbJoueurEq2,INDEX(Tableau1[Joueur],MATCH(ROW()-ROW(Titres)+NbJoueurEq1*2,Tableau1[Rang],0)),"")</f>
        <v/>
      </c>
      <c r="F41" s="17" t="str" cm="1">
        <f t="array" ref="F41">IF(ROW()-ROW(Titres)&lt;=NbJoueurEq2,INDEX(Tableau1[Joueur],MATCH(ROW()-ROW(Titres)+NbJoueurEq1*2+NbJoueurEq2,Tableau1[Rang],0)),"")</f>
        <v/>
      </c>
    </row>
    <row r="42" spans="2:17" ht="19.95" customHeight="1" x14ac:dyDescent="0.3">
      <c r="B42" s="14" t="str">
        <f t="shared" si="0"/>
        <v/>
      </c>
      <c r="C42" s="17" t="str" cm="1">
        <f t="array" ref="C42">IF(ROW()-ROW(Titres)&lt;=NbJoueurEq1,INDEX(Tableau1[Joueur],MATCH(ROW()-ROW(Titres),Tableau1[Rang],0)),"")</f>
        <v/>
      </c>
      <c r="D42" s="17" t="str" cm="1">
        <f t="array" ref="D42">IF(ROW()-ROW(Titres)&lt;=NbJoueurEq1,INDEX(Tableau1[Joueur],MATCH(ROW()-ROW(Titres)+NbJoueurEq1,Tableau1[Rang],0)),"")</f>
        <v/>
      </c>
      <c r="E42" s="17" t="str" cm="1">
        <f t="array" ref="E42">IF(ROW()-ROW(Titres)&lt;=NbJoueurEq2,INDEX(Tableau1[Joueur],MATCH(ROW()-ROW(Titres)+NbJoueurEq1*2,Tableau1[Rang],0)),"")</f>
        <v/>
      </c>
      <c r="F42" s="17" t="str" cm="1">
        <f t="array" ref="F42">IF(ROW()-ROW(Titres)&lt;=NbJoueurEq2,INDEX(Tableau1[Joueur],MATCH(ROW()-ROW(Titres)+NbJoueurEq1*2+NbJoueurEq2,Tableau1[Rang],0)),"")</f>
        <v/>
      </c>
    </row>
    <row r="43" spans="2:17" ht="19.95" customHeight="1" x14ac:dyDescent="0.3">
      <c r="B43" s="14" t="str">
        <f t="shared" si="0"/>
        <v/>
      </c>
      <c r="C43" s="17" t="str" cm="1">
        <f t="array" ref="C43">IF(ROW()-ROW(Titres)&lt;=NbJoueurEq1,INDEX(Tableau1[Joueur],MATCH(ROW()-ROW(Titres),Tableau1[Rang],0)),"")</f>
        <v/>
      </c>
      <c r="D43" s="17" t="str" cm="1">
        <f t="array" ref="D43">IF(ROW()-ROW(Titres)&lt;=NbJoueurEq1,INDEX(Tableau1[Joueur],MATCH(ROW()-ROW(Titres)+NbJoueurEq1,Tableau1[Rang],0)),"")</f>
        <v/>
      </c>
      <c r="E43" s="17" t="str" cm="1">
        <f t="array" ref="E43">IF(ROW()-ROW(Titres)&lt;=NbJoueurEq2,INDEX(Tableau1[Joueur],MATCH(ROW()-ROW(Titres)+NbJoueurEq1*2,Tableau1[Rang],0)),"")</f>
        <v/>
      </c>
      <c r="F43" s="17" t="str" cm="1">
        <f t="array" ref="F43">IF(ROW()-ROW(Titres)&lt;=NbJoueurEq2,INDEX(Tableau1[Joueur],MATCH(ROW()-ROW(Titres)+NbJoueurEq1*2+NbJoueurEq2,Tableau1[Rang],0)),"")</f>
        <v/>
      </c>
    </row>
    <row r="44" spans="2:17" ht="19.95" customHeight="1" x14ac:dyDescent="0.3">
      <c r="B44" s="14" t="str">
        <f t="shared" si="0"/>
        <v/>
      </c>
      <c r="C44" s="17" t="str" cm="1">
        <f t="array" ref="C44">IF(ROW()-ROW(Titres)&lt;=NbJoueurEq1,INDEX(Tableau1[Joueur],MATCH(ROW()-ROW(Titres),Tableau1[Rang],0)),"")</f>
        <v/>
      </c>
      <c r="D44" s="17" t="str" cm="1">
        <f t="array" ref="D44">IF(ROW()-ROW(Titres)&lt;=NbJoueurEq1,INDEX(Tableau1[Joueur],MATCH(ROW()-ROW(Titres)+NbJoueurEq1,Tableau1[Rang],0)),"")</f>
        <v/>
      </c>
      <c r="E44" s="17" t="str" cm="1">
        <f t="array" ref="E44">IF(ROW()-ROW(Titres)&lt;=NbJoueurEq2,INDEX(Tableau1[Joueur],MATCH(ROW()-ROW(Titres)+NbJoueurEq1*2,Tableau1[Rang],0)),"")</f>
        <v/>
      </c>
      <c r="F44" s="17" t="str" cm="1">
        <f t="array" ref="F44">IF(ROW()-ROW(Titres)&lt;=NbJoueurEq2,INDEX(Tableau1[Joueur],MATCH(ROW()-ROW(Titres)+NbJoueurEq1*2+NbJoueurEq2,Tableau1[Rang],0)),"")</f>
        <v/>
      </c>
    </row>
    <row r="45" spans="2:17" ht="19.95" customHeight="1" x14ac:dyDescent="0.3">
      <c r="B45" s="14" t="str">
        <f t="shared" si="0"/>
        <v/>
      </c>
      <c r="C45" s="17" t="str" cm="1">
        <f t="array" ref="C45">IF(ROW()-ROW(Titres)&lt;=NbJoueurEq1,INDEX(Tableau1[Joueur],MATCH(ROW()-ROW(Titres),Tableau1[Rang],0)),"")</f>
        <v/>
      </c>
      <c r="D45" s="17" t="str" cm="1">
        <f t="array" ref="D45">IF(ROW()-ROW(Titres)&lt;=NbJoueurEq1,INDEX(Tableau1[Joueur],MATCH(ROW()-ROW(Titres)+NbJoueurEq1,Tableau1[Rang],0)),"")</f>
        <v/>
      </c>
      <c r="E45" s="17" t="str" cm="1">
        <f t="array" ref="E45">IF(ROW()-ROW(Titres)&lt;=NbJoueurEq2,INDEX(Tableau1[Joueur],MATCH(ROW()-ROW(Titres)+NbJoueurEq1*2,Tableau1[Rang],0)),"")</f>
        <v/>
      </c>
      <c r="F45" s="17" t="str" cm="1">
        <f t="array" ref="F45">IF(ROW()-ROW(Titres)&lt;=NbJoueurEq2,INDEX(Tableau1[Joueur],MATCH(ROW()-ROW(Titres)+NbJoueurEq1*2+NbJoueurEq2,Tableau1[Rang],0)),"")</f>
        <v/>
      </c>
    </row>
    <row r="46" spans="2:17" ht="19.95" customHeight="1" x14ac:dyDescent="0.3">
      <c r="B46" s="14" t="str">
        <f t="shared" si="0"/>
        <v/>
      </c>
      <c r="C46" s="17" t="str" cm="1">
        <f t="array" ref="C46">IF(ROW()-ROW(Titres)&lt;=NbJoueurEq1,INDEX(Tableau1[Joueur],MATCH(ROW()-ROW(Titres),Tableau1[Rang],0)),"")</f>
        <v/>
      </c>
      <c r="D46" s="17" t="str" cm="1">
        <f t="array" ref="D46">IF(ROW()-ROW(Titres)&lt;=NbJoueurEq1,INDEX(Tableau1[Joueur],MATCH(ROW()-ROW(Titres)+NbJoueurEq1,Tableau1[Rang],0)),"")</f>
        <v/>
      </c>
      <c r="E46" s="17" t="str" cm="1">
        <f t="array" ref="E46">IF(ROW()-ROW(Titres)&lt;=NbJoueurEq2,INDEX(Tableau1[Joueur],MATCH(ROW()-ROW(Titres)+NbJoueurEq1*2,Tableau1[Rang],0)),"")</f>
        <v/>
      </c>
      <c r="F46" s="17" t="str" cm="1">
        <f t="array" ref="F46">IF(ROW()-ROW(Titres)&lt;=NbJoueurEq2,INDEX(Tableau1[Joueur],MATCH(ROW()-ROW(Titres)+NbJoueurEq1*2+NbJoueurEq2,Tableau1[Rang],0)),"")</f>
        <v/>
      </c>
    </row>
    <row r="47" spans="2:17" ht="19.95" customHeight="1" x14ac:dyDescent="0.3">
      <c r="B47" s="14" t="str">
        <f t="shared" si="0"/>
        <v/>
      </c>
      <c r="C47" s="17" t="str" cm="1">
        <f t="array" ref="C47">IF(ROW()-ROW(Titres)&lt;=NbJoueurEq1,INDEX(Tableau1[Joueur],MATCH(ROW()-ROW(Titres),Tableau1[Rang],0)),"")</f>
        <v/>
      </c>
      <c r="D47" s="17" t="str" cm="1">
        <f t="array" ref="D47">IF(ROW()-ROW(Titres)&lt;=NbJoueurEq1,INDEX(Tableau1[Joueur],MATCH(ROW()-ROW(Titres)+NbJoueurEq1,Tableau1[Rang],0)),"")</f>
        <v/>
      </c>
      <c r="E47" s="17" t="str" cm="1">
        <f t="array" ref="E47">IF(ROW()-ROW(Titres)&lt;=NbJoueurEq2,INDEX(Tableau1[Joueur],MATCH(ROW()-ROW(Titres)+NbJoueurEq1*2,Tableau1[Rang],0)),"")</f>
        <v/>
      </c>
      <c r="F47" s="17" t="str" cm="1">
        <f t="array" ref="F47">IF(ROW()-ROW(Titres)&lt;=NbJoueurEq2,INDEX(Tableau1[Joueur],MATCH(ROW()-ROW(Titres)+NbJoueurEq1*2+NbJoueurEq2,Tableau1[Rang],0)),"")</f>
        <v/>
      </c>
    </row>
    <row r="48" spans="2:17" ht="19.95" customHeight="1" x14ac:dyDescent="0.3">
      <c r="B48" s="14" t="str">
        <f t="shared" si="0"/>
        <v/>
      </c>
      <c r="C48" s="17" t="str" cm="1">
        <f t="array" ref="C48">IF(ROW()-ROW(Titres)&lt;=NbJoueurEq1,INDEX(Tableau1[Joueur],MATCH(ROW()-ROW(Titres),Tableau1[Rang],0)),"")</f>
        <v/>
      </c>
      <c r="D48" s="17" t="str" cm="1">
        <f t="array" ref="D48">IF(ROW()-ROW(Titres)&lt;=NbJoueurEq1,INDEX(Tableau1[Joueur],MATCH(ROW()-ROW(Titres)+NbJoueurEq1,Tableau1[Rang],0)),"")</f>
        <v/>
      </c>
      <c r="E48" s="17" t="str" cm="1">
        <f t="array" ref="E48">IF(ROW()-ROW(Titres)&lt;=NbJoueurEq2,INDEX(Tableau1[Joueur],MATCH(ROW()-ROW(Titres)+NbJoueurEq1*2,Tableau1[Rang],0)),"")</f>
        <v/>
      </c>
      <c r="F48" s="17" t="str" cm="1">
        <f t="array" ref="F48">IF(ROW()-ROW(Titres)&lt;=NbJoueurEq2,INDEX(Tableau1[Joueur],MATCH(ROW()-ROW(Titres)+NbJoueurEq1*2+NbJoueurEq2,Tableau1[Rang],0)),"")</f>
        <v/>
      </c>
    </row>
    <row r="49" spans="3:6" ht="19.95" customHeight="1" x14ac:dyDescent="0.3">
      <c r="C49" s="17"/>
      <c r="D49" s="17"/>
      <c r="E49" s="17"/>
      <c r="F49" s="17"/>
    </row>
    <row r="50" spans="3:6" ht="19.95" customHeight="1" x14ac:dyDescent="0.3">
      <c r="C50" s="17"/>
      <c r="D50" s="17"/>
      <c r="E50" s="17"/>
      <c r="F50" s="17"/>
    </row>
  </sheetData>
  <mergeCells count="2">
    <mergeCell ref="C7:D7"/>
    <mergeCell ref="E7:F7"/>
  </mergeCells>
  <phoneticPr fontId="6" type="noConversion"/>
  <conditionalFormatting sqref="C8:H48">
    <cfRule type="expression" dxfId="8" priority="1">
      <formula>$B8=1</formula>
    </cfRule>
  </conditionalFormatting>
  <dataValidations disablePrompts="1" count="1">
    <dataValidation type="list" allowBlank="1" showInputMessage="1" showErrorMessage="1" sqref="G8:H8" xr:uid="{7E29729C-B480-43FD-9D97-01E9BC96A7D6}">
      <formula1>l_Equipe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1FAEA-64AA-4B6B-A00B-02A99C87110B}">
  <sheetPr codeName="Feuil4"/>
  <dimension ref="B2:G62"/>
  <sheetViews>
    <sheetView showGridLines="0" workbookViewId="0">
      <selection activeCell="C6" sqref="C6"/>
    </sheetView>
  </sheetViews>
  <sheetFormatPr baseColWidth="10" defaultRowHeight="14.4" x14ac:dyDescent="0.3"/>
  <cols>
    <col min="1" max="1" width="3.77734375" style="1" customWidth="1"/>
    <col min="2" max="2" width="25.77734375" style="1" customWidth="1"/>
    <col min="3" max="3" width="15.77734375" style="1" customWidth="1"/>
    <col min="4" max="4" width="7.77734375" style="1" customWidth="1"/>
    <col min="5" max="5" width="3.77734375" style="1" customWidth="1"/>
    <col min="6" max="6" width="11.5546875" style="1"/>
    <col min="7" max="7" width="3.77734375" style="1" customWidth="1"/>
    <col min="8" max="16384" width="11.5546875" style="1"/>
  </cols>
  <sheetData>
    <row r="2" spans="2:7" ht="15" thickBot="1" x14ac:dyDescent="0.35">
      <c r="B2" s="5" t="s">
        <v>0</v>
      </c>
      <c r="C2" s="4">
        <f>COUNTA(Tableau1[Joueur])</f>
        <v>56</v>
      </c>
    </row>
    <row r="3" spans="2:7" ht="15" thickTop="1" x14ac:dyDescent="0.3"/>
    <row r="5" spans="2:7" x14ac:dyDescent="0.3">
      <c r="C5" s="1" t="str">
        <f ca="1">IF(B5&lt;&gt;"",RAND(),"")</f>
        <v/>
      </c>
    </row>
    <row r="6" spans="2:7" x14ac:dyDescent="0.3">
      <c r="B6" s="3" t="s">
        <v>1</v>
      </c>
      <c r="C6" s="2" t="s">
        <v>2</v>
      </c>
      <c r="D6" s="2" t="s">
        <v>3</v>
      </c>
      <c r="F6" s="6" t="s">
        <v>57</v>
      </c>
      <c r="G6"/>
    </row>
    <row r="7" spans="2:7" x14ac:dyDescent="0.3">
      <c r="B7" s="3" t="s">
        <v>43</v>
      </c>
      <c r="C7" s="2">
        <v>0.99645551547448297</v>
      </c>
      <c r="D7" s="2">
        <f>IFERROR(RANK(C7,Tableau1[Tirage],0),"")</f>
        <v>1</v>
      </c>
      <c r="F7" s="6" t="s">
        <v>53</v>
      </c>
      <c r="G7"/>
    </row>
    <row r="8" spans="2:7" x14ac:dyDescent="0.3">
      <c r="B8" s="3" t="s">
        <v>26</v>
      </c>
      <c r="C8" s="2">
        <v>0.98315104061736225</v>
      </c>
      <c r="D8" s="2">
        <f>IFERROR(RANK(C8,Tableau1[Tirage],0),"")</f>
        <v>2</v>
      </c>
      <c r="F8" s="6" t="s">
        <v>54</v>
      </c>
      <c r="G8"/>
    </row>
    <row r="9" spans="2:7" x14ac:dyDescent="0.3">
      <c r="B9" s="3" t="s">
        <v>62</v>
      </c>
      <c r="C9" s="2">
        <v>0.97140148283898675</v>
      </c>
      <c r="D9" s="2">
        <f>IFERROR(RANK(C9,Tableau1[Tirage],0),"")</f>
        <v>3</v>
      </c>
    </row>
    <row r="10" spans="2:7" x14ac:dyDescent="0.3">
      <c r="B10" s="3" t="s">
        <v>8</v>
      </c>
      <c r="C10" s="2">
        <v>0.9668382694728338</v>
      </c>
      <c r="D10" s="2">
        <f>IFERROR(RANK(C10,Tableau1[Tirage],0),"")</f>
        <v>4</v>
      </c>
    </row>
    <row r="11" spans="2:7" x14ac:dyDescent="0.3">
      <c r="B11" s="3" t="s">
        <v>64</v>
      </c>
      <c r="C11" s="2">
        <v>0.95410378312302246</v>
      </c>
      <c r="D11" s="2">
        <f>IFERROR(RANK(C11,Tableau1[Tirage],0),"")</f>
        <v>5</v>
      </c>
    </row>
    <row r="12" spans="2:7" x14ac:dyDescent="0.3">
      <c r="B12" s="3" t="s">
        <v>28</v>
      </c>
      <c r="C12" s="2">
        <v>0.93727133139995134</v>
      </c>
      <c r="D12" s="2">
        <f>IFERROR(RANK(C12,Tableau1[Tirage],0),"")</f>
        <v>6</v>
      </c>
    </row>
    <row r="13" spans="2:7" x14ac:dyDescent="0.3">
      <c r="B13" s="3" t="s">
        <v>52</v>
      </c>
      <c r="C13" s="2">
        <v>0.93556709463474819</v>
      </c>
      <c r="D13" s="2">
        <f>IFERROR(RANK(C13,Tableau1[Tirage],0),"")</f>
        <v>7</v>
      </c>
    </row>
    <row r="14" spans="2:7" x14ac:dyDescent="0.3">
      <c r="B14" s="3" t="s">
        <v>14</v>
      </c>
      <c r="C14" s="2">
        <v>0.92929428979566064</v>
      </c>
      <c r="D14" s="2">
        <f>IFERROR(RANK(C14,Tableau1[Tirage],0),"")</f>
        <v>8</v>
      </c>
    </row>
    <row r="15" spans="2:7" x14ac:dyDescent="0.3">
      <c r="B15" s="3" t="s">
        <v>17</v>
      </c>
      <c r="C15" s="2">
        <v>0.92147182661481619</v>
      </c>
      <c r="D15" s="2">
        <f>IFERROR(RANK(C15,Tableau1[Tirage],0),"")</f>
        <v>9</v>
      </c>
    </row>
    <row r="16" spans="2:7" x14ac:dyDescent="0.3">
      <c r="B16" s="3" t="s">
        <v>42</v>
      </c>
      <c r="C16" s="2">
        <v>0.91548492633491119</v>
      </c>
      <c r="D16" s="2">
        <f>IFERROR(RANK(C16,Tableau1[Tirage],0),"")</f>
        <v>10</v>
      </c>
    </row>
    <row r="17" spans="2:4" x14ac:dyDescent="0.3">
      <c r="B17" s="3" t="s">
        <v>23</v>
      </c>
      <c r="C17" s="2">
        <v>0.91125319773836666</v>
      </c>
      <c r="D17" s="2">
        <f>IFERROR(RANK(C17,Tableau1[Tirage],0),"")</f>
        <v>11</v>
      </c>
    </row>
    <row r="18" spans="2:4" x14ac:dyDescent="0.3">
      <c r="B18" s="3" t="s">
        <v>46</v>
      </c>
      <c r="C18" s="2">
        <v>0.91026025980540159</v>
      </c>
      <c r="D18" s="2">
        <f>IFERROR(RANK(C18,Tableau1[Tirage],0),"")</f>
        <v>12</v>
      </c>
    </row>
    <row r="19" spans="2:4" x14ac:dyDescent="0.3">
      <c r="B19" s="3" t="s">
        <v>21</v>
      </c>
      <c r="C19" s="2">
        <v>0.88704447219279892</v>
      </c>
      <c r="D19" s="2">
        <f>IFERROR(RANK(C19,Tableau1[Tirage],0),"")</f>
        <v>13</v>
      </c>
    </row>
    <row r="20" spans="2:4" x14ac:dyDescent="0.3">
      <c r="B20" s="3" t="s">
        <v>4</v>
      </c>
      <c r="C20" s="2">
        <v>0.83120788713027283</v>
      </c>
      <c r="D20" s="2">
        <f>IFERROR(RANK(C20,Tableau1[Tirage],0),"")</f>
        <v>14</v>
      </c>
    </row>
    <row r="21" spans="2:4" x14ac:dyDescent="0.3">
      <c r="B21" s="3" t="s">
        <v>10</v>
      </c>
      <c r="C21" s="2">
        <v>0.81276487472193104</v>
      </c>
      <c r="D21" s="2">
        <f>IFERROR(RANK(C21,Tableau1[Tirage],0),"")</f>
        <v>15</v>
      </c>
    </row>
    <row r="22" spans="2:4" x14ac:dyDescent="0.3">
      <c r="B22" s="3" t="s">
        <v>11</v>
      </c>
      <c r="C22" s="2">
        <v>0.78980100806990394</v>
      </c>
      <c r="D22" s="2">
        <f>IFERROR(RANK(C22,Tableau1[Tirage],0),"")</f>
        <v>16</v>
      </c>
    </row>
    <row r="23" spans="2:4" x14ac:dyDescent="0.3">
      <c r="B23" s="3" t="s">
        <v>61</v>
      </c>
      <c r="C23" s="2">
        <v>0.77472649616271871</v>
      </c>
      <c r="D23" s="2">
        <f>IFERROR(RANK(C23,Tableau1[Tirage],0),"")</f>
        <v>17</v>
      </c>
    </row>
    <row r="24" spans="2:4" x14ac:dyDescent="0.3">
      <c r="B24" s="3" t="s">
        <v>6</v>
      </c>
      <c r="C24" s="2">
        <v>0.75236467615751146</v>
      </c>
      <c r="D24" s="2">
        <f>IFERROR(RANK(C24,Tableau1[Tirage],0),"")</f>
        <v>18</v>
      </c>
    </row>
    <row r="25" spans="2:4" x14ac:dyDescent="0.3">
      <c r="B25" s="3" t="s">
        <v>38</v>
      </c>
      <c r="C25" s="2">
        <v>0.74710983775896256</v>
      </c>
      <c r="D25" s="2">
        <f>IFERROR(RANK(C25,Tableau1[Tirage],0),"")</f>
        <v>19</v>
      </c>
    </row>
    <row r="26" spans="2:4" x14ac:dyDescent="0.3">
      <c r="B26" s="3" t="s">
        <v>33</v>
      </c>
      <c r="C26" s="2">
        <v>0.7420741837919711</v>
      </c>
      <c r="D26" s="2">
        <f>IFERROR(RANK(C26,Tableau1[Tirage],0),"")</f>
        <v>20</v>
      </c>
    </row>
    <row r="27" spans="2:4" x14ac:dyDescent="0.3">
      <c r="B27" s="3" t="s">
        <v>47</v>
      </c>
      <c r="C27" s="2">
        <v>0.72258740656951326</v>
      </c>
      <c r="D27" s="2">
        <f>IFERROR(RANK(C27,Tableau1[Tirage],0),"")</f>
        <v>21</v>
      </c>
    </row>
    <row r="28" spans="2:4" x14ac:dyDescent="0.3">
      <c r="B28" s="3" t="s">
        <v>9</v>
      </c>
      <c r="C28" s="2">
        <v>0.70832834938801181</v>
      </c>
      <c r="D28" s="2">
        <f>IFERROR(RANK(C28,Tableau1[Tirage],0),"")</f>
        <v>22</v>
      </c>
    </row>
    <row r="29" spans="2:4" x14ac:dyDescent="0.3">
      <c r="B29" s="3" t="s">
        <v>30</v>
      </c>
      <c r="C29" s="2">
        <v>0.68526722931295825</v>
      </c>
      <c r="D29" s="2">
        <f>IFERROR(RANK(C29,Tableau1[Tirage],0),"")</f>
        <v>23</v>
      </c>
    </row>
    <row r="30" spans="2:4" x14ac:dyDescent="0.3">
      <c r="B30" s="3" t="s">
        <v>48</v>
      </c>
      <c r="C30" s="2">
        <v>0.68176468900699794</v>
      </c>
      <c r="D30" s="2">
        <f>IFERROR(RANK(C30,Tableau1[Tirage],0),"")</f>
        <v>24</v>
      </c>
    </row>
    <row r="31" spans="2:4" x14ac:dyDescent="0.3">
      <c r="B31" s="3" t="s">
        <v>44</v>
      </c>
      <c r="C31" s="2">
        <v>0.67544613339500104</v>
      </c>
      <c r="D31" s="2">
        <f>IFERROR(RANK(C31,Tableau1[Tirage],0),"")</f>
        <v>25</v>
      </c>
    </row>
    <row r="32" spans="2:4" x14ac:dyDescent="0.3">
      <c r="B32" s="3" t="s">
        <v>27</v>
      </c>
      <c r="C32" s="2">
        <v>0.63866669257969655</v>
      </c>
      <c r="D32" s="2">
        <f>IFERROR(RANK(C32,Tableau1[Tirage],0),"")</f>
        <v>26</v>
      </c>
    </row>
    <row r="33" spans="2:4" x14ac:dyDescent="0.3">
      <c r="B33" s="3" t="s">
        <v>45</v>
      </c>
      <c r="C33" s="2">
        <v>0.61355765284724229</v>
      </c>
      <c r="D33" s="2">
        <f>IFERROR(RANK(C33,Tableau1[Tirage],0),"")</f>
        <v>27</v>
      </c>
    </row>
    <row r="34" spans="2:4" x14ac:dyDescent="0.3">
      <c r="B34" s="3" t="s">
        <v>12</v>
      </c>
      <c r="C34" s="2">
        <v>0.58901498093533422</v>
      </c>
      <c r="D34" s="2">
        <f>IFERROR(RANK(C34,Tableau1[Tirage],0),"")</f>
        <v>28</v>
      </c>
    </row>
    <row r="35" spans="2:4" x14ac:dyDescent="0.3">
      <c r="B35" s="3" t="s">
        <v>63</v>
      </c>
      <c r="C35" s="2">
        <v>0.58173477235562399</v>
      </c>
      <c r="D35" s="2">
        <f>IFERROR(RANK(C35,Tableau1[Tirage],0),"")</f>
        <v>29</v>
      </c>
    </row>
    <row r="36" spans="2:4" x14ac:dyDescent="0.3">
      <c r="B36" s="3" t="s">
        <v>39</v>
      </c>
      <c r="C36" s="2">
        <v>0.5430879599024564</v>
      </c>
      <c r="D36" s="2">
        <f>IFERROR(RANK(C36,Tableau1[Tirage],0),"")</f>
        <v>30</v>
      </c>
    </row>
    <row r="37" spans="2:4" x14ac:dyDescent="0.3">
      <c r="B37" s="3" t="s">
        <v>49</v>
      </c>
      <c r="C37" s="2">
        <v>0.49925826797181239</v>
      </c>
      <c r="D37" s="2">
        <f>IFERROR(RANK(C37,Tableau1[Tirage],0),"")</f>
        <v>31</v>
      </c>
    </row>
    <row r="38" spans="2:4" x14ac:dyDescent="0.3">
      <c r="B38" s="3" t="s">
        <v>65</v>
      </c>
      <c r="C38" s="2">
        <v>0.48966180943848259</v>
      </c>
      <c r="D38" s="2">
        <f>IFERROR(RANK(C38,Tableau1[Tirage],0),"")</f>
        <v>32</v>
      </c>
    </row>
    <row r="39" spans="2:4" x14ac:dyDescent="0.3">
      <c r="B39" s="3" t="s">
        <v>7</v>
      </c>
      <c r="C39" s="2">
        <v>0.48271854950697646</v>
      </c>
      <c r="D39" s="2">
        <f>IFERROR(RANK(C39,Tableau1[Tirage],0),"")</f>
        <v>33</v>
      </c>
    </row>
    <row r="40" spans="2:4" x14ac:dyDescent="0.3">
      <c r="B40" s="3" t="s">
        <v>24</v>
      </c>
      <c r="C40" s="2">
        <v>0.46705359359647569</v>
      </c>
      <c r="D40" s="2">
        <f>IFERROR(RANK(C40,Tableau1[Tirage],0),"")</f>
        <v>34</v>
      </c>
    </row>
    <row r="41" spans="2:4" x14ac:dyDescent="0.3">
      <c r="B41" s="3" t="s">
        <v>29</v>
      </c>
      <c r="C41" s="2">
        <v>0.42919903946174953</v>
      </c>
      <c r="D41" s="2">
        <f>IFERROR(RANK(C41,Tableau1[Tirage],0),"")</f>
        <v>35</v>
      </c>
    </row>
    <row r="42" spans="2:4" x14ac:dyDescent="0.3">
      <c r="B42" s="3" t="s">
        <v>35</v>
      </c>
      <c r="C42" s="2">
        <v>0.32190328526247958</v>
      </c>
      <c r="D42" s="2">
        <f>IFERROR(RANK(C42,Tableau1[Tirage],0),"")</f>
        <v>36</v>
      </c>
    </row>
    <row r="43" spans="2:4" x14ac:dyDescent="0.3">
      <c r="B43" s="3" t="s">
        <v>13</v>
      </c>
      <c r="C43" s="2">
        <v>0.30660314462879346</v>
      </c>
      <c r="D43" s="2">
        <f>IFERROR(RANK(C43,Tableau1[Tirage],0),"")</f>
        <v>37</v>
      </c>
    </row>
    <row r="44" spans="2:4" x14ac:dyDescent="0.3">
      <c r="B44" s="3" t="s">
        <v>5</v>
      </c>
      <c r="C44" s="2">
        <v>0.30544876130605625</v>
      </c>
      <c r="D44" s="2">
        <f>IFERROR(RANK(C44,Tableau1[Tirage],0),"")</f>
        <v>38</v>
      </c>
    </row>
    <row r="45" spans="2:4" x14ac:dyDescent="0.3">
      <c r="B45" s="3" t="s">
        <v>22</v>
      </c>
      <c r="C45" s="2">
        <v>0.28482433802393436</v>
      </c>
      <c r="D45" s="2">
        <f>IFERROR(RANK(C45,Tableau1[Tirage],0),"")</f>
        <v>39</v>
      </c>
    </row>
    <row r="46" spans="2:4" x14ac:dyDescent="0.3">
      <c r="B46" s="3" t="s">
        <v>36</v>
      </c>
      <c r="C46" s="2">
        <v>0.26424074044892742</v>
      </c>
      <c r="D46" s="2">
        <f>IFERROR(RANK(C46,Tableau1[Tirage],0),"")</f>
        <v>40</v>
      </c>
    </row>
    <row r="47" spans="2:4" x14ac:dyDescent="0.3">
      <c r="B47" s="3" t="s">
        <v>20</v>
      </c>
      <c r="C47" s="2">
        <v>0.26318401454868545</v>
      </c>
      <c r="D47" s="2">
        <f>IFERROR(RANK(C47,Tableau1[Tirage],0),"")</f>
        <v>41</v>
      </c>
    </row>
    <row r="48" spans="2:4" x14ac:dyDescent="0.3">
      <c r="B48" s="3" t="s">
        <v>18</v>
      </c>
      <c r="C48" s="2">
        <v>0.2454814488256305</v>
      </c>
      <c r="D48" s="2">
        <f>IFERROR(RANK(C48,Tableau1[Tirage],0),"")</f>
        <v>42</v>
      </c>
    </row>
    <row r="49" spans="2:4" x14ac:dyDescent="0.3">
      <c r="B49" s="3" t="s">
        <v>51</v>
      </c>
      <c r="C49" s="2">
        <v>0.2373968170636459</v>
      </c>
      <c r="D49" s="2">
        <f>IFERROR(RANK(C49,Tableau1[Tirage],0),"")</f>
        <v>43</v>
      </c>
    </row>
    <row r="50" spans="2:4" x14ac:dyDescent="0.3">
      <c r="B50" s="3" t="s">
        <v>31</v>
      </c>
      <c r="C50" s="2">
        <v>0.20570735807940188</v>
      </c>
      <c r="D50" s="2">
        <f>IFERROR(RANK(C50,Tableau1[Tirage],0),"")</f>
        <v>44</v>
      </c>
    </row>
    <row r="51" spans="2:4" x14ac:dyDescent="0.3">
      <c r="B51" s="3" t="s">
        <v>37</v>
      </c>
      <c r="C51" s="2">
        <v>0.17737356528294024</v>
      </c>
      <c r="D51" s="2">
        <f>IFERROR(RANK(C51,Tableau1[Tirage],0),"")</f>
        <v>45</v>
      </c>
    </row>
    <row r="52" spans="2:4" x14ac:dyDescent="0.3">
      <c r="B52" s="3" t="s">
        <v>40</v>
      </c>
      <c r="C52" s="2">
        <v>0.17508712804255322</v>
      </c>
      <c r="D52" s="2">
        <f>IFERROR(RANK(C52,Tableau1[Tirage],0),"")</f>
        <v>46</v>
      </c>
    </row>
    <row r="53" spans="2:4" x14ac:dyDescent="0.3">
      <c r="B53" s="3" t="s">
        <v>50</v>
      </c>
      <c r="C53" s="2">
        <v>0.15812466022730032</v>
      </c>
      <c r="D53" s="2">
        <f>IFERROR(RANK(C53,Tableau1[Tirage],0),"")</f>
        <v>47</v>
      </c>
    </row>
    <row r="54" spans="2:4" x14ac:dyDescent="0.3">
      <c r="B54" s="3" t="s">
        <v>16</v>
      </c>
      <c r="C54" s="2">
        <v>0.13588552364219597</v>
      </c>
      <c r="D54" s="2">
        <f>IFERROR(RANK(C54,Tableau1[Tirage],0),"")</f>
        <v>48</v>
      </c>
    </row>
    <row r="55" spans="2:4" x14ac:dyDescent="0.3">
      <c r="B55" s="3" t="s">
        <v>15</v>
      </c>
      <c r="C55" s="2">
        <v>0.11512308514064018</v>
      </c>
      <c r="D55" s="2">
        <f>IFERROR(RANK(C55,Tableau1[Tirage],0),"")</f>
        <v>49</v>
      </c>
    </row>
    <row r="56" spans="2:4" x14ac:dyDescent="0.3">
      <c r="B56" s="3" t="s">
        <v>41</v>
      </c>
      <c r="C56" s="2">
        <v>9.5690129658944523E-2</v>
      </c>
      <c r="D56" s="2">
        <f>IFERROR(RANK(C56,Tableau1[Tirage],0),"")</f>
        <v>50</v>
      </c>
    </row>
    <row r="57" spans="2:4" x14ac:dyDescent="0.3">
      <c r="B57" s="3" t="s">
        <v>25</v>
      </c>
      <c r="C57" s="2">
        <v>8.1820941373668132E-2</v>
      </c>
      <c r="D57" s="2">
        <f>IFERROR(RANK(C57,Tableau1[Tirage],0),"")</f>
        <v>51</v>
      </c>
    </row>
    <row r="58" spans="2:4" x14ac:dyDescent="0.3">
      <c r="B58" s="3" t="s">
        <v>60</v>
      </c>
      <c r="C58" s="2">
        <v>5.3996008728089517E-2</v>
      </c>
      <c r="D58" s="2">
        <f>IFERROR(RANK(C58,Tableau1[Tirage],0),"")</f>
        <v>52</v>
      </c>
    </row>
    <row r="59" spans="2:4" x14ac:dyDescent="0.3">
      <c r="B59" s="3" t="s">
        <v>59</v>
      </c>
      <c r="C59" s="2">
        <v>4.8647849350124117E-2</v>
      </c>
      <c r="D59" s="2">
        <f>IFERROR(RANK(C59,Tableau1[Tirage],0),"")</f>
        <v>53</v>
      </c>
    </row>
    <row r="60" spans="2:4" x14ac:dyDescent="0.3">
      <c r="B60" s="3" t="s">
        <v>32</v>
      </c>
      <c r="C60" s="2">
        <v>3.3421180593759758E-2</v>
      </c>
      <c r="D60" s="2">
        <f>IFERROR(RANK(C60,Tableau1[Tirage],0),"")</f>
        <v>54</v>
      </c>
    </row>
    <row r="61" spans="2:4" x14ac:dyDescent="0.3">
      <c r="B61" s="3" t="s">
        <v>19</v>
      </c>
      <c r="C61" s="2">
        <v>4.5151192366387205E-3</v>
      </c>
      <c r="D61" s="2">
        <f>IFERROR(RANK(C61,Tableau1[Tirage],0),"")</f>
        <v>55</v>
      </c>
    </row>
    <row r="62" spans="2:4" x14ac:dyDescent="0.3">
      <c r="B62" s="3" t="s">
        <v>34</v>
      </c>
      <c r="C62" s="2">
        <v>1.877705145613584E-3</v>
      </c>
      <c r="D62" s="2">
        <f>IFERROR(RANK(C62,Tableau1[Tirage],0),"")</f>
        <v>56</v>
      </c>
    </row>
  </sheetData>
  <sortState xmlns:xlrd2="http://schemas.microsoft.com/office/spreadsheetml/2017/richdata2" ref="B7:D62">
    <sortCondition ref="D6"/>
  </sortState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Equipes</vt:lpstr>
      <vt:lpstr>Paramètres</vt:lpstr>
      <vt:lpstr>Equipe</vt:lpstr>
      <vt:lpstr>l_Equipe</vt:lpstr>
      <vt:lpstr>NbJoueur</vt:lpstr>
      <vt:lpstr>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2024-01-03T23:08:27Z</dcterms:created>
  <dcterms:modified xsi:type="dcterms:W3CDTF">2024-01-04T02:24:52Z</dcterms:modified>
</cp:coreProperties>
</file>