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4A3B9287-183A-4620-BC3E-10508EB2C883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Listes" sheetId="3" r:id="rId1"/>
    <sheet name="Tables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3" l="1"/>
  <c r="H4" i="3" a="1"/>
  <c r="H4" i="3" s="1"/>
  <c r="F4" i="3" s="1"/>
  <c r="H5" i="3" a="1"/>
  <c r="H5" i="3" s="1"/>
  <c r="F5" i="3" s="1"/>
  <c r="H6" i="3" a="1"/>
  <c r="H6" i="3" s="1"/>
  <c r="F6" i="3" s="1"/>
  <c r="H7" i="3" a="1"/>
  <c r="H7" i="3" s="1"/>
  <c r="F7" i="3" s="1"/>
  <c r="H8" i="3" a="1"/>
  <c r="H8" i="3" s="1"/>
  <c r="F8" i="3" s="1"/>
  <c r="H9" i="3" a="1"/>
  <c r="H9" i="3" s="1"/>
  <c r="F9" i="3" s="1"/>
  <c r="H10" i="3" a="1"/>
  <c r="H10" i="3" s="1"/>
  <c r="F10" i="3" s="1"/>
  <c r="H11" i="3" a="1"/>
  <c r="H11" i="3" s="1"/>
  <c r="F11" i="3" s="1"/>
  <c r="H12" i="3" a="1"/>
  <c r="H12" i="3" s="1"/>
  <c r="F12" i="3" s="1"/>
  <c r="H13" i="3" a="1"/>
  <c r="H13" i="3" s="1"/>
  <c r="F13" i="3" s="1"/>
  <c r="H14" i="3" a="1"/>
  <c r="H14" i="3" s="1"/>
  <c r="F14" i="3" s="1"/>
  <c r="H15" i="3" a="1"/>
  <c r="H15" i="3" s="1"/>
  <c r="F15" i="3" s="1"/>
  <c r="H16" i="3" a="1"/>
  <c r="H16" i="3" s="1"/>
  <c r="F16" i="3" s="1"/>
  <c r="H17" i="3" a="1"/>
  <c r="H17" i="3" s="1"/>
  <c r="F17" i="3" s="1"/>
  <c r="H18" i="3" a="1"/>
  <c r="H18" i="3" s="1"/>
  <c r="F18" i="3" s="1"/>
  <c r="H19" i="3" a="1"/>
  <c r="H19" i="3" s="1"/>
  <c r="F19" i="3" s="1"/>
  <c r="G19" i="3" s="1"/>
  <c r="H20" i="3" a="1"/>
  <c r="H20" i="3" s="1"/>
  <c r="F20" i="3" s="1"/>
  <c r="G20" i="3" s="1"/>
  <c r="H21" i="3" a="1"/>
  <c r="H21" i="3" s="1"/>
  <c r="F21" i="3" s="1"/>
  <c r="G21" i="3" s="1"/>
  <c r="H22" i="3" a="1"/>
  <c r="H22" i="3" s="1"/>
  <c r="F22" i="3" s="1"/>
  <c r="G22" i="3" s="1"/>
  <c r="H23" i="3" a="1"/>
  <c r="H23" i="3" s="1"/>
  <c r="F23" i="3" s="1"/>
  <c r="G23" i="3" s="1"/>
  <c r="H3" i="3" a="1"/>
  <c r="H3" i="3" s="1"/>
  <c r="F3" i="3" s="1"/>
  <c r="G5" i="3" l="1"/>
  <c r="G14" i="3"/>
  <c r="G12" i="3"/>
  <c r="G16" i="3"/>
  <c r="G8" i="3"/>
  <c r="G4" i="3"/>
  <c r="G17" i="3"/>
  <c r="G13" i="3"/>
  <c r="G7" i="3"/>
  <c r="G18" i="3"/>
  <c r="G15" i="3"/>
  <c r="G6" i="3"/>
  <c r="G9" i="3"/>
  <c r="G3" i="3"/>
  <c r="G11" i="3"/>
  <c r="G10" i="3"/>
  <c r="C15" i="4" l="1"/>
  <c r="C6" i="4"/>
  <c r="C4" i="4"/>
  <c r="C13" i="4"/>
  <c r="C10" i="4"/>
  <c r="C18" i="4"/>
  <c r="C19" i="4"/>
  <c r="C7" i="4"/>
  <c r="C5" i="4"/>
  <c r="C14" i="4"/>
  <c r="G24" i="3"/>
  <c r="C11" i="4"/>
  <c r="C21" i="4"/>
  <c r="C2" i="4"/>
  <c r="C20" i="4"/>
  <c r="C16" i="4"/>
  <c r="C17" i="4"/>
  <c r="C9" i="4"/>
  <c r="C3" i="4"/>
  <c r="C12" i="4"/>
  <c r="C8" i="4"/>
</calcChain>
</file>

<file path=xl/sharedStrings.xml><?xml version="1.0" encoding="utf-8"?>
<sst xmlns="http://schemas.openxmlformats.org/spreadsheetml/2006/main" count="70" uniqueCount="59">
  <si>
    <t>Nom</t>
  </si>
  <si>
    <t>Prénom</t>
  </si>
  <si>
    <t>Présent</t>
  </si>
  <si>
    <t>Tirage</t>
  </si>
  <si>
    <t>Rang</t>
  </si>
  <si>
    <t>Joueur</t>
  </si>
  <si>
    <t>Guy</t>
  </si>
  <si>
    <t>Jean</t>
  </si>
  <si>
    <t>Nb Inscrits</t>
  </si>
  <si>
    <t>Nb joueurs</t>
  </si>
  <si>
    <t>Table 1</t>
  </si>
  <si>
    <t>Table 2</t>
  </si>
  <si>
    <t>Table 3</t>
  </si>
  <si>
    <t>Table 4</t>
  </si>
  <si>
    <t>Table 5</t>
  </si>
  <si>
    <t xml:space="preserve">    </t>
  </si>
  <si>
    <t>x</t>
  </si>
  <si>
    <t>Alain</t>
  </si>
  <si>
    <t>AFRITE</t>
  </si>
  <si>
    <t>Barack</t>
  </si>
  <si>
    <t>ALAMATERNITE</t>
  </si>
  <si>
    <t>Inès</t>
  </si>
  <si>
    <t>BERMAN</t>
  </si>
  <si>
    <t>Aldo</t>
  </si>
  <si>
    <t>CELERT</t>
  </si>
  <si>
    <t>Jacques</t>
  </si>
  <si>
    <t>CONNERIE</t>
  </si>
  <si>
    <t>Arétha</t>
  </si>
  <si>
    <t>COUVERT</t>
  </si>
  <si>
    <t>Armelle</t>
  </si>
  <si>
    <t>DANSLEMUR</t>
  </si>
  <si>
    <t>Alphonse</t>
  </si>
  <si>
    <t>DOR</t>
  </si>
  <si>
    <t>Louis</t>
  </si>
  <si>
    <t>DYOSSI</t>
  </si>
  <si>
    <t>Daisy</t>
  </si>
  <si>
    <t>FER</t>
  </si>
  <si>
    <t>Lucie</t>
  </si>
  <si>
    <t>GATOR</t>
  </si>
  <si>
    <t>Ali</t>
  </si>
  <si>
    <t>GINA</t>
  </si>
  <si>
    <t>Laurent</t>
  </si>
  <si>
    <t>HYERE</t>
  </si>
  <si>
    <t>Claire</t>
  </si>
  <si>
    <t>LAPECHE</t>
  </si>
  <si>
    <t>Ella</t>
  </si>
  <si>
    <t>LAZARE</t>
  </si>
  <si>
    <t>Garçin</t>
  </si>
  <si>
    <t>MENVUSSAT</t>
  </si>
  <si>
    <t>Gérard</t>
  </si>
  <si>
    <t>NEMARD</t>
  </si>
  <si>
    <t>PETITPEU</t>
  </si>
  <si>
    <t>Justin</t>
  </si>
  <si>
    <t>PROVISTE</t>
  </si>
  <si>
    <t>TARE</t>
  </si>
  <si>
    <t>TATOUILLE</t>
  </si>
  <si>
    <t>Lara</t>
  </si>
  <si>
    <t>TERIEUR</t>
  </si>
  <si>
    <t>Alex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</si>
</sst>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Segoe UI"/>
      <family val="2"/>
    </font>
    <font>
      <b/>
      <sz val="11"/>
      <color theme="0"/>
      <name val="Calibri"/>
      <family val="2"/>
      <scheme val="minor"/>
    </font>
    <font>
      <sz val="11"/>
      <name val="Segoe U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D9E1F2"/>
        <bgColor indexed="64"/>
      </patternFill>
    </fill>
  </fills>
  <borders count="7">
    <border>
      <left/>
      <right/>
      <top/>
      <bottom/>
      <diagonal/>
    </border>
    <border>
      <left style="thin">
        <color theme="8" tint="0.59996337778862885"/>
      </left>
      <right style="thin">
        <color theme="8" tint="0.59996337778862885"/>
      </right>
      <top style="thin">
        <color theme="8" tint="0.59996337778862885"/>
      </top>
      <bottom style="thin">
        <color theme="8" tint="0.59996337778862885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/>
      <right/>
      <top/>
      <bottom style="thick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left" vertical="center" indent="1"/>
    </xf>
    <xf numFmtId="0" fontId="1" fillId="4" borderId="5" xfId="0" applyFont="1" applyFill="1" applyBorder="1" applyAlignment="1">
      <alignment horizontal="left" vertical="center" indent="1"/>
    </xf>
    <xf numFmtId="0" fontId="1" fillId="3" borderId="4" xfId="0" applyFont="1" applyFill="1" applyBorder="1" applyAlignment="1">
      <alignment horizontal="left" vertical="center" indent="1"/>
    </xf>
    <xf numFmtId="0" fontId="1" fillId="3" borderId="5" xfId="0" applyFont="1" applyFill="1" applyBorder="1" applyAlignment="1">
      <alignment horizontal="left" vertical="center" indent="1"/>
    </xf>
    <xf numFmtId="0" fontId="2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Segoe UI"/>
        <family val="2"/>
        <scheme val="none"/>
      </font>
      <alignment horizontal="general" vertical="center" textRotation="0" wrapText="0" indent="0" justifyLastLine="0" shrinkToFit="0" readingOrder="0"/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.00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Segoe U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0"/>
      </font>
    </dxf>
    <dxf>
      <font>
        <strike val="0"/>
        <outline val="0"/>
        <shadow val="0"/>
        <u val="none"/>
        <vertAlign val="baseline"/>
        <sz val="11"/>
        <color auto="1"/>
        <family val="2"/>
      </font>
      <fill>
        <patternFill patternType="none">
          <fgColor indexed="64"/>
          <bgColor auto="1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Medium9"/>
  <colors>
    <mruColors>
      <color rgb="FFD9E1F2"/>
      <color rgb="FFB4C6E7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152400</xdr:colOff>
      <xdr:row>21</xdr:row>
      <xdr:rowOff>76200</xdr:rowOff>
    </xdr:from>
    <xdr:to>
      <xdr:col>3</xdr:col>
      <xdr:colOff>144780</xdr:colOff>
      <xdr:row>25</xdr:row>
      <xdr:rowOff>137160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48249C3-18C2-45F6-BD13-0255CD8C2F5D}"/>
            </a:ext>
          </a:extLst>
        </xdr:cNvPr>
        <xdr:cNvSpPr txBox="1"/>
      </xdr:nvSpPr>
      <xdr:spPr>
        <a:xfrm>
          <a:off x="152400" y="4244340"/>
          <a:ext cx="3238500" cy="79248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tx1">
                  <a:lumMod val="50000"/>
                  <a:lumOff val="50000"/>
                </a:schemeClr>
              </a:solidFill>
            </a:rPr>
            <a:t>Pour actualiser</a:t>
          </a:r>
          <a:r>
            <a:rPr lang="fr-FR" sz="1100" b="1" baseline="0">
              <a:solidFill>
                <a:schemeClr val="tx1">
                  <a:lumMod val="50000"/>
                  <a:lumOff val="50000"/>
                </a:schemeClr>
              </a:solidFill>
            </a:rPr>
            <a:t> :</a:t>
          </a:r>
          <a:endParaRPr lang="fr-FR" sz="1100" b="1">
            <a:solidFill>
              <a:schemeClr val="tx1">
                <a:lumMod val="50000"/>
                <a:lumOff val="50000"/>
              </a:schemeClr>
            </a:solidFill>
          </a:endParaRPr>
        </a:p>
        <a:p>
          <a:r>
            <a:rPr lang="fr-FR" sz="1100">
              <a:solidFill>
                <a:schemeClr val="tx1">
                  <a:lumMod val="50000"/>
                  <a:lumOff val="50000"/>
                </a:schemeClr>
              </a:solidFill>
            </a:rPr>
            <a:t>Double clic dans la cellule ci-dessous et Entrée</a:t>
          </a:r>
        </a:p>
        <a:p>
          <a:r>
            <a:rPr lang="fr-FR" sz="1100">
              <a:solidFill>
                <a:schemeClr val="tx1">
                  <a:lumMod val="50000"/>
                  <a:lumOff val="50000"/>
                </a:schemeClr>
              </a:solidFill>
            </a:rPr>
            <a:t>ou </a:t>
          </a:r>
        </a:p>
        <a:p>
          <a:r>
            <a:rPr lang="fr-FR" sz="1100">
              <a:solidFill>
                <a:schemeClr val="tx1">
                  <a:lumMod val="50000"/>
                  <a:lumOff val="50000"/>
                </a:schemeClr>
              </a:solidFill>
            </a:rPr>
            <a:t>Saisir ou enlever X colonne Présent de la feuille Listes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3B8097-84EB-4227-9549-C0A05645BC08}" name="t_Inscrits" displayName="t_Inscrits" ref="B2:D25" totalsRowCount="1" headerRowDxfId="15" dataDxfId="14" totalsRowDxfId="13">
  <autoFilter ref="B2:D24" xr:uid="{63E2598C-E1AA-4097-80C7-1FF731454515}">
    <filterColumn colId="0" hiddenButton="1"/>
    <filterColumn colId="1" hiddenButton="1"/>
    <filterColumn colId="2" hiddenButton="1"/>
  </autoFilter>
  <tableColumns count="3">
    <tableColumn id="1" xr3:uid="{BEBEB948-6926-4056-9794-412B2D8214A9}" name="Nom" totalsRowLabel="Nb Inscrits" dataDxfId="12" totalsRowDxfId="2"/>
    <tableColumn id="2" xr3:uid="{AF28D731-A326-47AB-9BE4-C37485C94D30}" name="Prénom" totalsRowFunction="custom" dataDxfId="11" totalsRowDxfId="1">
      <totalsRowFormula>COUNTA(t_Inscrits[Prénom])</totalsRowFormula>
    </tableColumn>
    <tableColumn id="3" xr3:uid="{6CB9BD52-E088-4DC0-92A1-4DC7697C4797}" name="Présent" dataDxfId="10" totalsRow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1D7F43-E985-4CAF-9EC7-E18D63F7F85E}" name="t_Tirage" displayName="t_Tirage" ref="F2:H24" totalsRowCount="1" headerRowDxfId="9">
  <autoFilter ref="F2:H23" xr:uid="{9CCCDB25-B2A7-4383-9D5E-A9C31C81DB2F}">
    <filterColumn colId="0" hiddenButton="1"/>
    <filterColumn colId="1" hiddenButton="1"/>
    <filterColumn colId="2" hiddenButton="1"/>
  </autoFilter>
  <tableColumns count="3">
    <tableColumn id="1" xr3:uid="{36EEF011-162A-469B-A55A-A372C35BF3AB}" name="Tirage" totalsRowLabel="Nb joueurs" dataDxfId="8" totalsRowDxfId="7">
      <calculatedColumnFormula>IF(t_Tirage[[#This Row],[Joueur]]&lt;&gt;"",RAND(),"")</calculatedColumnFormula>
    </tableColumn>
    <tableColumn id="2" xr3:uid="{8C1CFF5E-0EB9-45EA-AB5C-6520D9E2C1FE}" name="Rang" totalsRowFunction="custom" dataDxfId="6" totalsRowDxfId="5">
      <calculatedColumnFormula>IFERROR(RANK(F3,$F$3:$F$23,0),"")</calculatedColumnFormula>
      <totalsRowFormula>COUNTIF(t_Tirage[Rang],"&gt;0")</totalsRowFormula>
    </tableColumn>
    <tableColumn id="3" xr3:uid="{C4B16654-5FE4-4B69-A4C7-CDC36DFF0753}" name="Joueur" dataDxfId="4" totalsRowDxfId="3">
      <calculatedColumnFormula array="1">IFERROR(INDEX(t_Inscrits[Nom]&amp;" "&amp;t_Inscrits[Prénom],SMALL(IF(t_Inscrits[Présent]="X",ROW(t_Inscrits[Présent])-2),ROW(1:1))),"")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0C72B-4901-405F-AC25-523E37F1852E}">
  <dimension ref="B2:H25"/>
  <sheetViews>
    <sheetView showGridLines="0" zoomScale="85" zoomScaleNormal="85" workbookViewId="0">
      <selection activeCell="D23" sqref="D23"/>
    </sheetView>
  </sheetViews>
  <sheetFormatPr baseColWidth="10" defaultColWidth="10.6640625" defaultRowHeight="14.4" x14ac:dyDescent="0.3"/>
  <cols>
    <col min="1" max="1" width="3.6640625" customWidth="1"/>
    <col min="2" max="3" width="15.6640625" customWidth="1"/>
    <col min="5" max="5" width="3.6640625" customWidth="1"/>
    <col min="6" max="6" width="11.88671875" customWidth="1"/>
    <col min="7" max="7" width="8.6640625" customWidth="1"/>
    <col min="8" max="8" width="25.6640625" customWidth="1"/>
    <col min="9" max="9" width="3.6640625" customWidth="1"/>
    <col min="10" max="10" width="12.6640625" customWidth="1"/>
    <col min="11" max="11" width="3" bestFit="1" customWidth="1"/>
    <col min="12" max="12" width="3.6640625" customWidth="1"/>
  </cols>
  <sheetData>
    <row r="2" spans="2:8" x14ac:dyDescent="0.3">
      <c r="B2" s="4" t="s">
        <v>0</v>
      </c>
      <c r="C2" s="4" t="s">
        <v>1</v>
      </c>
      <c r="D2" s="4" t="s">
        <v>2</v>
      </c>
      <c r="F2" s="1" t="s">
        <v>3</v>
      </c>
      <c r="G2" s="2" t="s">
        <v>4</v>
      </c>
      <c r="H2" s="2" t="s">
        <v>5</v>
      </c>
    </row>
    <row r="3" spans="2:8" ht="16.8" x14ac:dyDescent="0.3">
      <c r="B3" s="9" t="s">
        <v>18</v>
      </c>
      <c r="C3" s="7" t="s">
        <v>19</v>
      </c>
      <c r="D3" s="7" t="s">
        <v>16</v>
      </c>
      <c r="F3" s="1">
        <f ca="1">IF(t_Tirage[[#This Row],[Joueur]]&lt;&gt;"",RAND(),"")</f>
        <v>0.44351522585204561</v>
      </c>
      <c r="G3" s="2">
        <f t="shared" ref="G3:G23" ca="1" si="0">IFERROR(RANK(F3,$F$3:$F$23,0),"")</f>
        <v>8</v>
      </c>
      <c r="H3" s="3" t="str">
        <f t="array" ref="H3">IFERROR(INDEX(t_Inscrits[Nom]&amp;" "&amp;t_Inscrits[Prénom],SMALL(IF(t_Inscrits[Présent]="X",ROW(t_Inscrits[Présent])-2),ROW(1:1))),"")</f>
        <v>AFRITE Barack</v>
      </c>
    </row>
    <row r="4" spans="2:8" ht="16.8" x14ac:dyDescent="0.3">
      <c r="B4" s="9" t="s">
        <v>20</v>
      </c>
      <c r="C4" s="7" t="s">
        <v>21</v>
      </c>
      <c r="D4" s="7" t="s">
        <v>16</v>
      </c>
      <c r="F4" s="1">
        <f ca="1">IF(t_Tirage[[#This Row],[Joueur]]&lt;&gt;"",RAND(),"")</f>
        <v>0.90399609742542686</v>
      </c>
      <c r="G4" s="2">
        <f t="shared" ca="1" si="0"/>
        <v>3</v>
      </c>
      <c r="H4" s="3" t="str">
        <f t="array" ref="H4">IFERROR(INDEX(t_Inscrits[Nom]&amp;" "&amp;t_Inscrits[Prénom],SMALL(IF(t_Inscrits[Présent]="X",ROW(t_Inscrits[Présent])-2),ROW(2:2))),"")</f>
        <v>ALAMATERNITE Inès</v>
      </c>
    </row>
    <row r="5" spans="2:8" ht="16.8" x14ac:dyDescent="0.3">
      <c r="B5" s="9" t="s">
        <v>22</v>
      </c>
      <c r="C5" s="7" t="s">
        <v>23</v>
      </c>
      <c r="D5" s="7" t="s">
        <v>16</v>
      </c>
      <c r="F5" s="1">
        <f ca="1">IF(t_Tirage[[#This Row],[Joueur]]&lt;&gt;"",RAND(),"")</f>
        <v>0.23273419792563244</v>
      </c>
      <c r="G5" s="2">
        <f t="shared" ca="1" si="0"/>
        <v>11</v>
      </c>
      <c r="H5" s="3" t="str">
        <f t="array" ref="H5">IFERROR(INDEX(t_Inscrits[Nom]&amp;" "&amp;t_Inscrits[Prénom],SMALL(IF(t_Inscrits[Présent]="X",ROW(t_Inscrits[Présent])-2),ROW(3:3))),"")</f>
        <v>BERMAN Aldo</v>
      </c>
    </row>
    <row r="6" spans="2:8" ht="16.8" x14ac:dyDescent="0.3">
      <c r="B6" s="9" t="s">
        <v>24</v>
      </c>
      <c r="C6" s="7" t="s">
        <v>25</v>
      </c>
      <c r="D6" s="7" t="s">
        <v>16</v>
      </c>
      <c r="F6" s="1">
        <f ca="1">IF(t_Tirage[[#This Row],[Joueur]]&lt;&gt;"",RAND(),"")</f>
        <v>0.76156609112226836</v>
      </c>
      <c r="G6" s="2">
        <f t="shared" ca="1" si="0"/>
        <v>6</v>
      </c>
      <c r="H6" s="3" t="str">
        <f t="array" ref="H6">IFERROR(INDEX(t_Inscrits[Nom]&amp;" "&amp;t_Inscrits[Prénom],SMALL(IF(t_Inscrits[Présent]="X",ROW(t_Inscrits[Présent])-2),ROW(4:4))),"")</f>
        <v>CELERT Jacques</v>
      </c>
    </row>
    <row r="7" spans="2:8" ht="16.8" x14ac:dyDescent="0.3">
      <c r="B7" s="9" t="s">
        <v>26</v>
      </c>
      <c r="C7" s="7" t="s">
        <v>27</v>
      </c>
      <c r="D7" s="7" t="s">
        <v>16</v>
      </c>
      <c r="F7" s="1">
        <f ca="1">IF(t_Tirage[[#This Row],[Joueur]]&lt;&gt;"",RAND(),"")</f>
        <v>0.46957962881936588</v>
      </c>
      <c r="G7" s="2">
        <f t="shared" ca="1" si="0"/>
        <v>7</v>
      </c>
      <c r="H7" s="3" t="str">
        <f t="array" ref="H7">IFERROR(INDEX(t_Inscrits[Nom]&amp;" "&amp;t_Inscrits[Prénom],SMALL(IF(t_Inscrits[Présent]="X",ROW(t_Inscrits[Présent])-2),ROW(5:5))),"")</f>
        <v>CONNERIE Arétha</v>
      </c>
    </row>
    <row r="8" spans="2:8" ht="16.8" x14ac:dyDescent="0.3">
      <c r="B8" s="9" t="s">
        <v>28</v>
      </c>
      <c r="C8" s="7" t="s">
        <v>29</v>
      </c>
      <c r="D8" s="7" t="s">
        <v>16</v>
      </c>
      <c r="F8" s="1">
        <f ca="1">IF(t_Tirage[[#This Row],[Joueur]]&lt;&gt;"",RAND(),"")</f>
        <v>0.17117077928626878</v>
      </c>
      <c r="G8" s="2">
        <f t="shared" ca="1" si="0"/>
        <v>12</v>
      </c>
      <c r="H8" s="3" t="str">
        <f t="array" ref="H8">IFERROR(INDEX(t_Inscrits[Nom]&amp;" "&amp;t_Inscrits[Prénom],SMALL(IF(t_Inscrits[Présent]="X",ROW(t_Inscrits[Présent])-2),ROW(6:6))),"")</f>
        <v>COUVERT Armelle</v>
      </c>
    </row>
    <row r="9" spans="2:8" ht="16.8" x14ac:dyDescent="0.3">
      <c r="B9" s="9" t="s">
        <v>30</v>
      </c>
      <c r="C9" s="7" t="s">
        <v>31</v>
      </c>
      <c r="D9" s="7"/>
      <c r="F9" s="1">
        <f ca="1">IF(t_Tirage[[#This Row],[Joueur]]&lt;&gt;"",RAND(),"")</f>
        <v>0.40753301499165928</v>
      </c>
      <c r="G9" s="2">
        <f t="shared" ca="1" si="0"/>
        <v>9</v>
      </c>
      <c r="H9" s="3" t="str">
        <f t="array" ref="H9">IFERROR(INDEX(t_Inscrits[Nom]&amp;" "&amp;t_Inscrits[Prénom],SMALL(IF(t_Inscrits[Présent]="X",ROW(t_Inscrits[Présent])-2),ROW(7:7))),"")</f>
        <v>DYOSSI Daisy</v>
      </c>
    </row>
    <row r="10" spans="2:8" ht="16.8" x14ac:dyDescent="0.3">
      <c r="B10" s="9" t="s">
        <v>32</v>
      </c>
      <c r="C10" s="7" t="s">
        <v>33</v>
      </c>
      <c r="D10" s="7"/>
      <c r="F10" s="1">
        <f ca="1">IF(t_Tirage[[#This Row],[Joueur]]&lt;&gt;"",RAND(),"")</f>
        <v>0.82060322899625848</v>
      </c>
      <c r="G10" s="2">
        <f t="shared" ca="1" si="0"/>
        <v>5</v>
      </c>
      <c r="H10" s="3" t="str">
        <f t="array" ref="H10">IFERROR(INDEX(t_Inscrits[Nom]&amp;" "&amp;t_Inscrits[Prénom],SMALL(IF(t_Inscrits[Présent]="X",ROW(t_Inscrits[Présent])-2),ROW(8:8))),"")</f>
        <v>HYERE Claire</v>
      </c>
    </row>
    <row r="11" spans="2:8" ht="16.8" x14ac:dyDescent="0.3">
      <c r="B11" s="9" t="s">
        <v>34</v>
      </c>
      <c r="C11" s="7" t="s">
        <v>35</v>
      </c>
      <c r="D11" s="7" t="s">
        <v>16</v>
      </c>
      <c r="F11" s="1">
        <f ca="1">IF(t_Tirage[[#This Row],[Joueur]]&lt;&gt;"",RAND(),"")</f>
        <v>0.99592922333573586</v>
      </c>
      <c r="G11" s="2">
        <f t="shared" ca="1" si="0"/>
        <v>1</v>
      </c>
      <c r="H11" s="3" t="str">
        <f t="array" ref="H11">IFERROR(INDEX(t_Inscrits[Nom]&amp;" "&amp;t_Inscrits[Prénom],SMALL(IF(t_Inscrits[Présent]="X",ROW(t_Inscrits[Présent])-2),ROW(9:9))),"")</f>
        <v>LAZARE Garçin</v>
      </c>
    </row>
    <row r="12" spans="2:8" ht="16.8" x14ac:dyDescent="0.3">
      <c r="B12" s="9" t="s">
        <v>36</v>
      </c>
      <c r="C12" s="7" t="s">
        <v>37</v>
      </c>
      <c r="D12" s="7"/>
      <c r="F12" s="1">
        <f ca="1">IF(t_Tirage[[#This Row],[Joueur]]&lt;&gt;"",RAND(),"")</f>
        <v>0.93448768439404495</v>
      </c>
      <c r="G12" s="2">
        <f t="shared" ca="1" si="0"/>
        <v>2</v>
      </c>
      <c r="H12" s="3" t="str">
        <f t="array" ref="H12">IFERROR(INDEX(t_Inscrits[Nom]&amp;" "&amp;t_Inscrits[Prénom],SMALL(IF(t_Inscrits[Présent]="X",ROW(t_Inscrits[Présent])-2),ROW(10:10))),"")</f>
        <v>NEMARD Jean</v>
      </c>
    </row>
    <row r="13" spans="2:8" ht="16.8" x14ac:dyDescent="0.3">
      <c r="B13" s="9" t="s">
        <v>38</v>
      </c>
      <c r="C13" s="7" t="s">
        <v>39</v>
      </c>
      <c r="D13" s="7"/>
      <c r="F13" s="1">
        <f ca="1">IF(t_Tirage[[#This Row],[Joueur]]&lt;&gt;"",RAND(),"")</f>
        <v>0.83030931408078612</v>
      </c>
      <c r="G13" s="2">
        <f t="shared" ca="1" si="0"/>
        <v>4</v>
      </c>
      <c r="H13" s="3" t="str">
        <f t="array" ref="H13">IFERROR(INDEX(t_Inscrits[Nom]&amp;" "&amp;t_Inscrits[Prénom],SMALL(IF(t_Inscrits[Présent]="X",ROW(t_Inscrits[Présent])-2),ROW(11:11))),"")</f>
        <v>PETITPEU Justin</v>
      </c>
    </row>
    <row r="14" spans="2:8" ht="16.8" x14ac:dyDescent="0.3">
      <c r="B14" s="9" t="s">
        <v>40</v>
      </c>
      <c r="C14" s="7" t="s">
        <v>41</v>
      </c>
      <c r="D14" s="7"/>
      <c r="F14" s="1">
        <f ca="1">IF(t_Tirage[[#This Row],[Joueur]]&lt;&gt;"",RAND(),"")</f>
        <v>0.24414163184699111</v>
      </c>
      <c r="G14" s="2">
        <f t="shared" ca="1" si="0"/>
        <v>10</v>
      </c>
      <c r="H14" s="3" t="str">
        <f t="array" ref="H14">IFERROR(INDEX(t_Inscrits[Nom]&amp;" "&amp;t_Inscrits[Prénom],SMALL(IF(t_Inscrits[Présent]="X",ROW(t_Inscrits[Présent])-2),ROW(12:12))),"")</f>
        <v>TATOUILLE Lara</v>
      </c>
    </row>
    <row r="15" spans="2:8" ht="16.8" x14ac:dyDescent="0.3">
      <c r="B15" s="9" t="s">
        <v>42</v>
      </c>
      <c r="C15" s="7" t="s">
        <v>43</v>
      </c>
      <c r="D15" s="7" t="s">
        <v>16</v>
      </c>
      <c r="F15" s="1" t="str">
        <f ca="1">IF(t_Tirage[[#This Row],[Joueur]]&lt;&gt;"",RAND(),"")</f>
        <v/>
      </c>
      <c r="G15" s="2" t="str">
        <f t="shared" ca="1" si="0"/>
        <v/>
      </c>
      <c r="H15" s="3" t="str">
        <f t="array" ref="H15">IFERROR(INDEX(t_Inscrits[Nom]&amp;" "&amp;t_Inscrits[Prénom],SMALL(IF(t_Inscrits[Présent]="X",ROW(t_Inscrits[Présent])-2),ROW(13:13))),"")</f>
        <v/>
      </c>
    </row>
    <row r="16" spans="2:8" ht="16.8" x14ac:dyDescent="0.3">
      <c r="B16" s="9" t="s">
        <v>44</v>
      </c>
      <c r="C16" s="7" t="s">
        <v>45</v>
      </c>
      <c r="D16" s="7"/>
      <c r="F16" s="1" t="str">
        <f ca="1">IF(t_Tirage[[#This Row],[Joueur]]&lt;&gt;"",RAND(),"")</f>
        <v/>
      </c>
      <c r="G16" s="2" t="str">
        <f t="shared" ca="1" si="0"/>
        <v/>
      </c>
      <c r="H16" s="3" t="str">
        <f t="array" ref="H16">IFERROR(INDEX(t_Inscrits[Nom]&amp;" "&amp;t_Inscrits[Prénom],SMALL(IF(t_Inscrits[Présent]="X",ROW(t_Inscrits[Présent])-2),ROW(14:14))),"")</f>
        <v/>
      </c>
    </row>
    <row r="17" spans="2:8" ht="16.8" x14ac:dyDescent="0.3">
      <c r="B17" s="9" t="s">
        <v>46</v>
      </c>
      <c r="C17" s="7" t="s">
        <v>47</v>
      </c>
      <c r="D17" s="7" t="s">
        <v>16</v>
      </c>
      <c r="F17" s="1" t="str">
        <f ca="1">IF(t_Tirage[[#This Row],[Joueur]]&lt;&gt;"",RAND(),"")</f>
        <v/>
      </c>
      <c r="G17" s="2" t="str">
        <f t="shared" ca="1" si="0"/>
        <v/>
      </c>
      <c r="H17" s="3" t="str">
        <f t="array" ref="H17">IFERROR(INDEX(t_Inscrits[Nom]&amp;" "&amp;t_Inscrits[Prénom],SMALL(IF(t_Inscrits[Présent]="X",ROW(t_Inscrits[Présent])-2),ROW(15:15))),"")</f>
        <v/>
      </c>
    </row>
    <row r="18" spans="2:8" ht="16.8" x14ac:dyDescent="0.3">
      <c r="B18" s="9" t="s">
        <v>48</v>
      </c>
      <c r="C18" s="7" t="s">
        <v>49</v>
      </c>
      <c r="D18" s="7"/>
      <c r="F18" s="1" t="str">
        <f ca="1">IF(t_Tirage[[#This Row],[Joueur]]&lt;&gt;"",RAND(),"")</f>
        <v/>
      </c>
      <c r="G18" s="2" t="str">
        <f t="shared" ca="1" si="0"/>
        <v/>
      </c>
      <c r="H18" s="3" t="str">
        <f t="array" ref="H18">IFERROR(INDEX(t_Inscrits[Nom]&amp;" "&amp;t_Inscrits[Prénom],SMALL(IF(t_Inscrits[Présent]="X",ROW(t_Inscrits[Présent])-2),ROW(16:16))),"")</f>
        <v/>
      </c>
    </row>
    <row r="19" spans="2:8" ht="16.8" x14ac:dyDescent="0.3">
      <c r="B19" s="9" t="s">
        <v>50</v>
      </c>
      <c r="C19" s="7" t="s">
        <v>7</v>
      </c>
      <c r="D19" s="7" t="s">
        <v>16</v>
      </c>
      <c r="F19" s="1" t="str">
        <f ca="1">IF(t_Tirage[[#This Row],[Joueur]]&lt;&gt;"",RAND(),"")</f>
        <v/>
      </c>
      <c r="G19" s="2" t="str">
        <f t="shared" ca="1" si="0"/>
        <v/>
      </c>
      <c r="H19" s="3" t="str">
        <f t="array" ref="H19">IFERROR(INDEX(t_Inscrits[Nom]&amp;" "&amp;t_Inscrits[Prénom],SMALL(IF(t_Inscrits[Présent]="X",ROW(t_Inscrits[Présent])-2),ROW(17:17))),"")</f>
        <v/>
      </c>
    </row>
    <row r="20" spans="2:8" ht="16.8" x14ac:dyDescent="0.3">
      <c r="B20" s="9" t="s">
        <v>51</v>
      </c>
      <c r="C20" s="7" t="s">
        <v>52</v>
      </c>
      <c r="D20" s="7" t="s">
        <v>16</v>
      </c>
      <c r="F20" s="1" t="str">
        <f ca="1">IF(t_Tirage[[#This Row],[Joueur]]&lt;&gt;"",RAND(),"")</f>
        <v/>
      </c>
      <c r="G20" s="2" t="str">
        <f t="shared" ca="1" si="0"/>
        <v/>
      </c>
      <c r="H20" s="3" t="str">
        <f t="array" ref="H20">IFERROR(INDEX(t_Inscrits[Nom]&amp;" "&amp;t_Inscrits[Prénom],SMALL(IF(t_Inscrits[Présent]="X",ROW(t_Inscrits[Présent])-2),ROW(18:18))),"")</f>
        <v/>
      </c>
    </row>
    <row r="21" spans="2:8" ht="16.8" x14ac:dyDescent="0.3">
      <c r="B21" s="9" t="s">
        <v>53</v>
      </c>
      <c r="C21" s="7" t="s">
        <v>17</v>
      </c>
      <c r="D21" s="7"/>
      <c r="F21" s="1" t="str">
        <f ca="1">IF(t_Tirage[[#This Row],[Joueur]]&lt;&gt;"",RAND(),"")</f>
        <v/>
      </c>
      <c r="G21" s="2" t="str">
        <f t="shared" ca="1" si="0"/>
        <v/>
      </c>
      <c r="H21" s="3" t="str">
        <f t="array" ref="H21">IFERROR(INDEX(t_Inscrits[Nom]&amp;" "&amp;t_Inscrits[Prénom],SMALL(IF(t_Inscrits[Présent]="X",ROW(t_Inscrits[Présent])-2),ROW(19:19))),"")</f>
        <v/>
      </c>
    </row>
    <row r="22" spans="2:8" ht="16.8" x14ac:dyDescent="0.3">
      <c r="B22" s="9" t="s">
        <v>54</v>
      </c>
      <c r="C22" s="7" t="s">
        <v>6</v>
      </c>
      <c r="D22" s="7"/>
      <c r="F22" s="1" t="str">
        <f ca="1">IF(t_Tirage[[#This Row],[Joueur]]&lt;&gt;"",RAND(),"")</f>
        <v/>
      </c>
      <c r="G22" s="2" t="str">
        <f t="shared" ca="1" si="0"/>
        <v/>
      </c>
      <c r="H22" s="3" t="str">
        <f t="array" ref="H22">IFERROR(INDEX(t_Inscrits[Nom]&amp;" "&amp;t_Inscrits[Prénom],SMALL(IF(t_Inscrits[Présent]="X",ROW(t_Inscrits[Présent])-2),ROW(20:20))),"")</f>
        <v/>
      </c>
    </row>
    <row r="23" spans="2:8" ht="16.8" x14ac:dyDescent="0.3">
      <c r="B23" s="9" t="s">
        <v>55</v>
      </c>
      <c r="C23" s="7" t="s">
        <v>56</v>
      </c>
      <c r="D23" s="7" t="s">
        <v>16</v>
      </c>
      <c r="F23" s="1" t="str">
        <f ca="1">IF(t_Tirage[[#This Row],[Joueur]]&lt;&gt;"",RAND(),"")</f>
        <v/>
      </c>
      <c r="G23" s="2" t="str">
        <f t="shared" ca="1" si="0"/>
        <v/>
      </c>
      <c r="H23" s="3" t="str">
        <f t="array" ref="H23">IFERROR(INDEX(t_Inscrits[Nom]&amp;" "&amp;t_Inscrits[Prénom],SMALL(IF(t_Inscrits[Présent]="X",ROW(t_Inscrits[Présent])-2),ROW(21:21))),"")</f>
        <v/>
      </c>
    </row>
    <row r="24" spans="2:8" ht="16.8" x14ac:dyDescent="0.3">
      <c r="B24" s="9" t="s">
        <v>57</v>
      </c>
      <c r="C24" s="7" t="s">
        <v>58</v>
      </c>
      <c r="D24" s="7"/>
      <c r="F24" s="2" t="s">
        <v>9</v>
      </c>
      <c r="G24" s="2">
        <f ca="1">COUNTIF(t_Tirage[Rang],"&gt;0")</f>
        <v>12</v>
      </c>
      <c r="H24" s="3"/>
    </row>
    <row r="25" spans="2:8" ht="16.8" x14ac:dyDescent="0.3">
      <c r="B25" s="5" t="s">
        <v>8</v>
      </c>
      <c r="C25" s="6">
        <f>COUNTA(t_Inscrits[Prénom])</f>
        <v>22</v>
      </c>
      <c r="D25" s="6"/>
    </row>
  </sheetData>
  <sheetProtection selectLockedCells="1"/>
  <phoneticPr fontId="7" type="noConversion"/>
  <dataValidations count="1">
    <dataValidation type="list" allowBlank="1" showInputMessage="1" showErrorMessage="1" sqref="D3:D23" xr:uid="{BCFB0C44-EB1A-4BAA-9B32-C97ED07C517C}">
      <formula1>"x"</formula1>
    </dataValidation>
  </dataValidations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9BAA7-65EA-413D-B034-D56BD2C4C4D8}">
  <dimension ref="B1:C27"/>
  <sheetViews>
    <sheetView showGridLines="0" tabSelected="1" zoomScale="85" zoomScaleNormal="85" workbookViewId="0">
      <selection activeCell="H10" sqref="H10"/>
    </sheetView>
  </sheetViews>
  <sheetFormatPr baseColWidth="10" defaultColWidth="10.6640625" defaultRowHeight="16.2" customHeight="1" x14ac:dyDescent="0.3"/>
  <cols>
    <col min="1" max="1" width="3.6640625" customWidth="1"/>
    <col min="2" max="2" width="12.6640625" customWidth="1"/>
    <col min="3" max="3" width="30.6640625" customWidth="1"/>
    <col min="4" max="4" width="3.6640625" customWidth="1"/>
  </cols>
  <sheetData>
    <row r="1" spans="2:3" ht="16.2" customHeight="1" thickBot="1" x14ac:dyDescent="0.35"/>
    <row r="2" spans="2:3" ht="16.2" customHeight="1" thickTop="1" x14ac:dyDescent="0.3">
      <c r="B2" s="10" t="s">
        <v>10</v>
      </c>
      <c r="C2" s="12" t="str">
        <f ca="1">IFERROR(INDEX(t_Tirage[Joueur],MATCH(ROW(Listes!K1),t_Tirage[Rang],0)),"")</f>
        <v>LAZARE Garçin</v>
      </c>
    </row>
    <row r="3" spans="2:3" ht="16.2" customHeight="1" thickBot="1" x14ac:dyDescent="0.35">
      <c r="B3" s="11"/>
      <c r="C3" s="13" t="str">
        <f ca="1">IFERROR(INDEX(t_Tirage[Joueur],MATCH(ROW(C2),t_Tirage[Rang],0)),"")</f>
        <v>NEMARD Jean</v>
      </c>
    </row>
    <row r="4" spans="2:3" ht="16.2" customHeight="1" thickTop="1" x14ac:dyDescent="0.3">
      <c r="B4" s="11"/>
      <c r="C4" s="14" t="str">
        <f ca="1">IFERROR(INDEX(t_Tirage[Joueur],MATCH(ROW(C3),t_Tirage[Rang],0)),"")</f>
        <v>ALAMATERNITE Inès</v>
      </c>
    </row>
    <row r="5" spans="2:3" ht="16.2" customHeight="1" thickBot="1" x14ac:dyDescent="0.35">
      <c r="B5" s="16"/>
      <c r="C5" s="15" t="str">
        <f ca="1">IFERROR(INDEX(t_Tirage[Joueur],MATCH(ROW(C4),t_Tirage[Rang],0)),"")</f>
        <v>PETITPEU Justin</v>
      </c>
    </row>
    <row r="6" spans="2:3" ht="16.2" customHeight="1" thickTop="1" x14ac:dyDescent="0.3">
      <c r="B6" s="10" t="s">
        <v>11</v>
      </c>
      <c r="C6" s="12" t="str">
        <f ca="1">IFERROR(INDEX(t_Tirage[Joueur],MATCH(ROW(C5),t_Tirage[Rang],0)),"")</f>
        <v>HYERE Claire</v>
      </c>
    </row>
    <row r="7" spans="2:3" ht="16.2" customHeight="1" thickBot="1" x14ac:dyDescent="0.35">
      <c r="B7" s="11"/>
      <c r="C7" s="13" t="str">
        <f ca="1">IFERROR(INDEX(t_Tirage[Joueur],MATCH(ROW(C6),t_Tirage[Rang],0)),"")</f>
        <v>CELERT Jacques</v>
      </c>
    </row>
    <row r="8" spans="2:3" ht="16.2" customHeight="1" thickTop="1" x14ac:dyDescent="0.3">
      <c r="B8" s="11"/>
      <c r="C8" s="14" t="str">
        <f ca="1">IFERROR(INDEX(t_Tirage[Joueur],MATCH(ROW(C7),t_Tirage[Rang],0)),"")</f>
        <v>CONNERIE Arétha</v>
      </c>
    </row>
    <row r="9" spans="2:3" ht="16.2" customHeight="1" thickBot="1" x14ac:dyDescent="0.35">
      <c r="B9" s="16"/>
      <c r="C9" s="15" t="str">
        <f ca="1">IFERROR(INDEX(t_Tirage[Joueur],MATCH(ROW(C8),t_Tirage[Rang],0)),"")</f>
        <v>AFRITE Barack</v>
      </c>
    </row>
    <row r="10" spans="2:3" ht="16.2" customHeight="1" thickTop="1" x14ac:dyDescent="0.3">
      <c r="B10" s="10" t="s">
        <v>12</v>
      </c>
      <c r="C10" s="12" t="str">
        <f ca="1">IFERROR(INDEX(t_Tirage[Joueur],MATCH(ROW(C9),t_Tirage[Rang],0)),"")</f>
        <v>DYOSSI Daisy</v>
      </c>
    </row>
    <row r="11" spans="2:3" ht="16.2" customHeight="1" thickBot="1" x14ac:dyDescent="0.35">
      <c r="B11" s="11"/>
      <c r="C11" s="13" t="str">
        <f ca="1">IFERROR(INDEX(t_Tirage[Joueur],MATCH(ROW(C10),t_Tirage[Rang],0)),"")</f>
        <v>TATOUILLE Lara</v>
      </c>
    </row>
    <row r="12" spans="2:3" ht="16.2" customHeight="1" thickTop="1" x14ac:dyDescent="0.3">
      <c r="B12" s="11"/>
      <c r="C12" s="14" t="str">
        <f ca="1">IFERROR(INDEX(t_Tirage[Joueur],MATCH(ROW(C11),t_Tirage[Rang],0)),"")</f>
        <v>BERMAN Aldo</v>
      </c>
    </row>
    <row r="13" spans="2:3" ht="16.2" customHeight="1" thickBot="1" x14ac:dyDescent="0.35">
      <c r="B13" s="16"/>
      <c r="C13" s="15" t="str">
        <f ca="1">IFERROR(INDEX(t_Tirage[Joueur],MATCH(ROW(C12),t_Tirage[Rang],0)),"")</f>
        <v>COUVERT Armelle</v>
      </c>
    </row>
    <row r="14" spans="2:3" ht="16.2" customHeight="1" thickTop="1" x14ac:dyDescent="0.3">
      <c r="B14" s="10" t="s">
        <v>13</v>
      </c>
      <c r="C14" s="12" t="str">
        <f ca="1">IFERROR(INDEX(t_Tirage[Joueur],MATCH(ROW(C13),t_Tirage[Rang],0)),"")</f>
        <v/>
      </c>
    </row>
    <row r="15" spans="2:3" ht="16.2" customHeight="1" thickBot="1" x14ac:dyDescent="0.35">
      <c r="B15" s="11"/>
      <c r="C15" s="13" t="str">
        <f ca="1">IFERROR(INDEX(t_Tirage[Joueur],MATCH(ROW(C14),t_Tirage[Rang],0)),"")</f>
        <v/>
      </c>
    </row>
    <row r="16" spans="2:3" ht="16.2" customHeight="1" thickTop="1" x14ac:dyDescent="0.3">
      <c r="B16" s="11"/>
      <c r="C16" s="14" t="str">
        <f ca="1">IFERROR(INDEX(t_Tirage[Joueur],MATCH(ROW(C15),t_Tirage[Rang],0)),"")</f>
        <v/>
      </c>
    </row>
    <row r="17" spans="2:3" ht="16.2" customHeight="1" thickBot="1" x14ac:dyDescent="0.35">
      <c r="B17" s="16"/>
      <c r="C17" s="15" t="str">
        <f ca="1">IFERROR(INDEX(t_Tirage[Joueur],MATCH(ROW(C16),t_Tirage[Rang],0)),"")</f>
        <v/>
      </c>
    </row>
    <row r="18" spans="2:3" ht="16.2" customHeight="1" thickTop="1" x14ac:dyDescent="0.3">
      <c r="B18" s="10" t="s">
        <v>14</v>
      </c>
      <c r="C18" s="12" t="str">
        <f ca="1">IFERROR(INDEX(t_Tirage[Joueur],MATCH(ROW(C17),t_Tirage[Rang],0)),"")</f>
        <v/>
      </c>
    </row>
    <row r="19" spans="2:3" ht="16.2" customHeight="1" thickBot="1" x14ac:dyDescent="0.35">
      <c r="B19" s="11"/>
      <c r="C19" s="13" t="str">
        <f ca="1">IFERROR(INDEX(t_Tirage[Joueur],MATCH(ROW(C18),t_Tirage[Rang],0)),"")</f>
        <v/>
      </c>
    </row>
    <row r="20" spans="2:3" ht="16.2" customHeight="1" thickTop="1" x14ac:dyDescent="0.3">
      <c r="B20" s="11"/>
      <c r="C20" s="14" t="str">
        <f ca="1">IFERROR(INDEX(t_Tirage[Joueur],MATCH(ROW(C19),t_Tirage[Rang],0)),"")</f>
        <v/>
      </c>
    </row>
    <row r="21" spans="2:3" ht="16.2" customHeight="1" thickBot="1" x14ac:dyDescent="0.35">
      <c r="B21" s="16"/>
      <c r="C21" s="15" t="str">
        <f ca="1">IFERROR(INDEX(t_Tirage[Joueur],MATCH(ROW(C20),t_Tirage[Rang],0)),"")</f>
        <v/>
      </c>
    </row>
    <row r="27" spans="2:3" ht="16.2" customHeight="1" x14ac:dyDescent="0.3">
      <c r="C27" s="8" t="s">
        <v>15</v>
      </c>
    </row>
  </sheetData>
  <sheetProtection selectLockedCells="1"/>
  <mergeCells count="5">
    <mergeCell ref="B2:B5"/>
    <mergeCell ref="B6:B9"/>
    <mergeCell ref="B10:B13"/>
    <mergeCell ref="B14:B17"/>
    <mergeCell ref="B18:B21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Tables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JoDan</dc:creator>
  <cp:keywords/>
  <dc:description/>
  <cp:lastModifiedBy>Damaste .</cp:lastModifiedBy>
  <cp:revision/>
  <dcterms:created xsi:type="dcterms:W3CDTF">2021-11-10T14:29:11Z</dcterms:created>
  <dcterms:modified xsi:type="dcterms:W3CDTF">2023-12-19T10:35:27Z</dcterms:modified>
  <cp:category/>
  <cp:contentStatus/>
</cp:coreProperties>
</file>