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64DBDB0-7A8F-41C0-B5C9-B5C55E4C54E1}" xr6:coauthVersionLast="47" xr6:coauthVersionMax="47" xr10:uidLastSave="{00000000-0000-0000-0000-000000000000}"/>
  <bookViews>
    <workbookView xWindow="-108" yWindow="-108" windowWidth="23256" windowHeight="12576" xr2:uid="{71BF8649-A58A-4FB9-83C5-8D3F7DF2870B}"/>
  </bookViews>
  <sheets>
    <sheet name="Planning" sheetId="1" r:id="rId1"/>
    <sheet name="Paramètres" sheetId="2" r:id="rId2"/>
    <sheet name="Activités" sheetId="3" r:id="rId3"/>
    <sheet name="Cycle" sheetId="4" r:id="rId4"/>
  </sheets>
  <externalReferences>
    <externalReference r:id="rId5"/>
  </externalReferences>
  <definedNames>
    <definedName name="_Annee">Planning!$C$2</definedName>
    <definedName name="_DebMois">DATE(_Annee,MONTH(_Mois&amp;1),1)</definedName>
    <definedName name="_JourCalcule">((ROW()-ROW(Planning!$D$7))+COLUMN()-COLUMN(Planning!$D$7))</definedName>
    <definedName name="_Mois">Planning!$C$3</definedName>
    <definedName name="_VacScolaireN">Paramètres!$K$3</definedName>
    <definedName name="_VacScolaireN1">Paramètres!$K$4</definedName>
    <definedName name="Cycle">Cycle!$B$7:$BE$7</definedName>
    <definedName name="DateDeb">'[1]Base De Données'!$A$5</definedName>
    <definedName name="DonnéesExternes_1" localSheetId="1" hidden="1">Paramètres!$M$2:$P$38</definedName>
    <definedName name="Duree">'[1]Base De Données'!$B$5</definedName>
    <definedName name="Feries">'[1]Base De Données'!$E$3:$E$13</definedName>
    <definedName name="l_Absence">t_Absences[Absence]</definedName>
    <definedName name="l_Feries">t_Feries[Date]</definedName>
    <definedName name="l_Mois">t_Mois[Mois]</definedName>
    <definedName name="l_Personnel">t_Personnel[Prénom Nom]</definedName>
    <definedName name="Types">[1]!Tableau2[Types]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25" i="1" l="1" a="1"/>
  <c r="AH25" i="1" s="1"/>
  <c r="AG25" i="1" a="1"/>
  <c r="AG25" i="1" s="1"/>
  <c r="AF25" i="1" a="1"/>
  <c r="AF25" i="1" s="1"/>
  <c r="AE25" i="1" a="1"/>
  <c r="AE25" i="1" s="1"/>
  <c r="AD25" i="1" a="1"/>
  <c r="AD25" i="1" s="1"/>
  <c r="AC25" i="1" a="1"/>
  <c r="AC25" i="1" s="1"/>
  <c r="AB25" i="1" a="1"/>
  <c r="AB25" i="1" s="1"/>
  <c r="AA25" i="1" a="1"/>
  <c r="AA25" i="1" s="1"/>
  <c r="Z25" i="1" a="1"/>
  <c r="Z25" i="1" s="1"/>
  <c r="Y25" i="1" a="1"/>
  <c r="Y25" i="1" s="1"/>
  <c r="X25" i="1" a="1"/>
  <c r="X25" i="1" s="1"/>
  <c r="W25" i="1" a="1"/>
  <c r="W25" i="1" s="1"/>
  <c r="V25" i="1" a="1"/>
  <c r="V25" i="1" s="1"/>
  <c r="U25" i="1" a="1"/>
  <c r="U25" i="1" s="1"/>
  <c r="T25" i="1" a="1"/>
  <c r="T25" i="1" s="1"/>
  <c r="S25" i="1" a="1"/>
  <c r="S25" i="1" s="1"/>
  <c r="R25" i="1" a="1"/>
  <c r="R25" i="1" s="1"/>
  <c r="Q25" i="1" a="1"/>
  <c r="Q25" i="1" s="1"/>
  <c r="P25" i="1" a="1"/>
  <c r="P25" i="1" s="1"/>
  <c r="O25" i="1" a="1"/>
  <c r="O25" i="1" s="1"/>
  <c r="N25" i="1" a="1"/>
  <c r="N25" i="1" s="1"/>
  <c r="M25" i="1" a="1"/>
  <c r="M25" i="1" s="1"/>
  <c r="L25" i="1" a="1"/>
  <c r="L25" i="1" s="1"/>
  <c r="K25" i="1" a="1"/>
  <c r="K25" i="1" s="1"/>
  <c r="J25" i="1" a="1"/>
  <c r="J25" i="1" s="1"/>
  <c r="I25" i="1" a="1"/>
  <c r="I25" i="1" s="1"/>
  <c r="H25" i="1" a="1"/>
  <c r="H25" i="1" s="1"/>
  <c r="G25" i="1" a="1"/>
  <c r="G25" i="1" s="1"/>
  <c r="F25" i="1" a="1"/>
  <c r="F25" i="1" s="1"/>
  <c r="E25" i="1" a="1"/>
  <c r="E25" i="1" s="1"/>
  <c r="D25" i="1" a="1"/>
  <c r="D25" i="1" s="1"/>
  <c r="AH24" i="1" a="1"/>
  <c r="AH24" i="1" s="1"/>
  <c r="AG24" i="1" a="1"/>
  <c r="AG24" i="1" s="1"/>
  <c r="AF24" i="1" a="1"/>
  <c r="AF24" i="1" s="1"/>
  <c r="AE24" i="1" a="1"/>
  <c r="AE24" i="1" s="1"/>
  <c r="AD24" i="1" a="1"/>
  <c r="AD24" i="1" s="1"/>
  <c r="AC24" i="1" a="1"/>
  <c r="AC24" i="1" s="1"/>
  <c r="AB24" i="1" a="1"/>
  <c r="AB24" i="1" s="1"/>
  <c r="AA24" i="1" a="1"/>
  <c r="AA24" i="1" s="1"/>
  <c r="Z24" i="1" a="1"/>
  <c r="Z24" i="1" s="1"/>
  <c r="Y24" i="1" a="1"/>
  <c r="Y24" i="1" s="1"/>
  <c r="X24" i="1" a="1"/>
  <c r="X24" i="1" s="1"/>
  <c r="W24" i="1" a="1"/>
  <c r="W24" i="1" s="1"/>
  <c r="V24" i="1" a="1"/>
  <c r="V24" i="1" s="1"/>
  <c r="U24" i="1" a="1"/>
  <c r="U24" i="1" s="1"/>
  <c r="T24" i="1" a="1"/>
  <c r="T24" i="1" s="1"/>
  <c r="S24" i="1" a="1"/>
  <c r="S24" i="1" s="1"/>
  <c r="R24" i="1" a="1"/>
  <c r="R24" i="1" s="1"/>
  <c r="Q24" i="1" a="1"/>
  <c r="Q24" i="1" s="1"/>
  <c r="P24" i="1" a="1"/>
  <c r="P24" i="1" s="1"/>
  <c r="O24" i="1" a="1"/>
  <c r="O24" i="1" s="1"/>
  <c r="N24" i="1" a="1"/>
  <c r="N24" i="1" s="1"/>
  <c r="M24" i="1" a="1"/>
  <c r="M24" i="1" s="1"/>
  <c r="L24" i="1" a="1"/>
  <c r="L24" i="1" s="1"/>
  <c r="K24" i="1" a="1"/>
  <c r="K24" i="1" s="1"/>
  <c r="J24" i="1" a="1"/>
  <c r="J24" i="1" s="1"/>
  <c r="I24" i="1" a="1"/>
  <c r="I24" i="1" s="1"/>
  <c r="H24" i="1" a="1"/>
  <c r="H24" i="1" s="1"/>
  <c r="G24" i="1" a="1"/>
  <c r="G24" i="1" s="1"/>
  <c r="F24" i="1" a="1"/>
  <c r="F24" i="1" s="1"/>
  <c r="E24" i="1" a="1"/>
  <c r="E24" i="1" s="1"/>
  <c r="D24" i="1" a="1"/>
  <c r="D24" i="1" s="1"/>
  <c r="AH23" i="1" a="1"/>
  <c r="AH23" i="1" s="1"/>
  <c r="AG23" i="1" a="1"/>
  <c r="AG23" i="1" s="1"/>
  <c r="AF23" i="1" a="1"/>
  <c r="AF23" i="1" s="1"/>
  <c r="AE23" i="1" a="1"/>
  <c r="AE23" i="1" s="1"/>
  <c r="AD23" i="1" a="1"/>
  <c r="AD23" i="1" s="1"/>
  <c r="AC23" i="1" a="1"/>
  <c r="AC23" i="1" s="1"/>
  <c r="AB23" i="1" a="1"/>
  <c r="AB23" i="1" s="1"/>
  <c r="AA23" i="1" a="1"/>
  <c r="AA23" i="1" s="1"/>
  <c r="Z23" i="1" a="1"/>
  <c r="Z23" i="1" s="1"/>
  <c r="Y23" i="1" a="1"/>
  <c r="Y23" i="1" s="1"/>
  <c r="X23" i="1" a="1"/>
  <c r="X23" i="1" s="1"/>
  <c r="W23" i="1" a="1"/>
  <c r="W23" i="1" s="1"/>
  <c r="V23" i="1" a="1"/>
  <c r="V23" i="1" s="1"/>
  <c r="U23" i="1" a="1"/>
  <c r="U23" i="1" s="1"/>
  <c r="T23" i="1" a="1"/>
  <c r="T23" i="1" s="1"/>
  <c r="S23" i="1" a="1"/>
  <c r="S23" i="1" s="1"/>
  <c r="R23" i="1" a="1"/>
  <c r="R23" i="1" s="1"/>
  <c r="Q23" i="1" a="1"/>
  <c r="Q23" i="1" s="1"/>
  <c r="P23" i="1" a="1"/>
  <c r="P23" i="1" s="1"/>
  <c r="O23" i="1" a="1"/>
  <c r="O23" i="1" s="1"/>
  <c r="N23" i="1" a="1"/>
  <c r="N23" i="1" s="1"/>
  <c r="M23" i="1" a="1"/>
  <c r="M23" i="1" s="1"/>
  <c r="L23" i="1" a="1"/>
  <c r="L23" i="1" s="1"/>
  <c r="K23" i="1" a="1"/>
  <c r="K23" i="1" s="1"/>
  <c r="J23" i="1" a="1"/>
  <c r="J23" i="1" s="1"/>
  <c r="I23" i="1" a="1"/>
  <c r="I23" i="1" s="1"/>
  <c r="H23" i="1" a="1"/>
  <c r="H23" i="1" s="1"/>
  <c r="G23" i="1" a="1"/>
  <c r="G23" i="1" s="1"/>
  <c r="F23" i="1" a="1"/>
  <c r="F23" i="1" s="1"/>
  <c r="E23" i="1" a="1"/>
  <c r="E23" i="1" s="1"/>
  <c r="D23" i="1" a="1"/>
  <c r="D23" i="1" s="1"/>
  <c r="AH22" i="1" a="1"/>
  <c r="AH22" i="1" s="1"/>
  <c r="AG22" i="1" a="1"/>
  <c r="AG22" i="1" s="1"/>
  <c r="AF22" i="1" a="1"/>
  <c r="AF22" i="1" s="1"/>
  <c r="AE22" i="1" a="1"/>
  <c r="AE22" i="1" s="1"/>
  <c r="AD22" i="1" a="1"/>
  <c r="AD22" i="1" s="1"/>
  <c r="AC22" i="1" a="1"/>
  <c r="AC22" i="1" s="1"/>
  <c r="AB22" i="1" a="1"/>
  <c r="AB22" i="1" s="1"/>
  <c r="AA22" i="1" a="1"/>
  <c r="AA22" i="1" s="1"/>
  <c r="Z22" i="1" a="1"/>
  <c r="Z22" i="1" s="1"/>
  <c r="Y22" i="1" a="1"/>
  <c r="Y22" i="1" s="1"/>
  <c r="X22" i="1" a="1"/>
  <c r="X22" i="1" s="1"/>
  <c r="W22" i="1" a="1"/>
  <c r="W22" i="1" s="1"/>
  <c r="V22" i="1" a="1"/>
  <c r="V22" i="1" s="1"/>
  <c r="U22" i="1" a="1"/>
  <c r="U22" i="1" s="1"/>
  <c r="T22" i="1" a="1"/>
  <c r="T22" i="1" s="1"/>
  <c r="S22" i="1" a="1"/>
  <c r="S22" i="1" s="1"/>
  <c r="R22" i="1" a="1"/>
  <c r="R22" i="1" s="1"/>
  <c r="Q22" i="1" a="1"/>
  <c r="Q22" i="1" s="1"/>
  <c r="P22" i="1" a="1"/>
  <c r="P22" i="1" s="1"/>
  <c r="O22" i="1" a="1"/>
  <c r="O22" i="1" s="1"/>
  <c r="N22" i="1" a="1"/>
  <c r="N22" i="1" s="1"/>
  <c r="M22" i="1" a="1"/>
  <c r="M22" i="1" s="1"/>
  <c r="L22" i="1" a="1"/>
  <c r="L22" i="1" s="1"/>
  <c r="K22" i="1" a="1"/>
  <c r="K22" i="1" s="1"/>
  <c r="J22" i="1" a="1"/>
  <c r="J22" i="1" s="1"/>
  <c r="I22" i="1" a="1"/>
  <c r="I22" i="1" s="1"/>
  <c r="H22" i="1" a="1"/>
  <c r="H22" i="1" s="1"/>
  <c r="G22" i="1" a="1"/>
  <c r="G22" i="1" s="1"/>
  <c r="F22" i="1" a="1"/>
  <c r="F22" i="1" s="1"/>
  <c r="E22" i="1" a="1"/>
  <c r="E22" i="1" s="1"/>
  <c r="D22" i="1" a="1"/>
  <c r="D22" i="1" s="1"/>
  <c r="AH21" i="1" a="1"/>
  <c r="AH21" i="1" s="1"/>
  <c r="AG21" i="1" a="1"/>
  <c r="AG21" i="1" s="1"/>
  <c r="AF21" i="1" a="1"/>
  <c r="AF21" i="1" s="1"/>
  <c r="AE21" i="1" a="1"/>
  <c r="AE21" i="1" s="1"/>
  <c r="AD21" i="1" a="1"/>
  <c r="AD21" i="1" s="1"/>
  <c r="AC21" i="1" a="1"/>
  <c r="AC21" i="1" s="1"/>
  <c r="AB21" i="1" a="1"/>
  <c r="AB21" i="1" s="1"/>
  <c r="AA21" i="1" a="1"/>
  <c r="AA21" i="1" s="1"/>
  <c r="Z21" i="1" a="1"/>
  <c r="Z21" i="1" s="1"/>
  <c r="Y21" i="1" a="1"/>
  <c r="Y21" i="1" s="1"/>
  <c r="X21" i="1" a="1"/>
  <c r="X21" i="1" s="1"/>
  <c r="W21" i="1" a="1"/>
  <c r="W21" i="1" s="1"/>
  <c r="V21" i="1" a="1"/>
  <c r="V21" i="1" s="1"/>
  <c r="U21" i="1" a="1"/>
  <c r="U21" i="1" s="1"/>
  <c r="T21" i="1" a="1"/>
  <c r="T21" i="1" s="1"/>
  <c r="S21" i="1" a="1"/>
  <c r="S21" i="1" s="1"/>
  <c r="R21" i="1" a="1"/>
  <c r="R21" i="1" s="1"/>
  <c r="Q21" i="1" a="1"/>
  <c r="Q21" i="1" s="1"/>
  <c r="P21" i="1" a="1"/>
  <c r="P21" i="1" s="1"/>
  <c r="O21" i="1" a="1"/>
  <c r="O21" i="1" s="1"/>
  <c r="N21" i="1" a="1"/>
  <c r="N21" i="1" s="1"/>
  <c r="M21" i="1" a="1"/>
  <c r="M21" i="1" s="1"/>
  <c r="L21" i="1" a="1"/>
  <c r="L21" i="1" s="1"/>
  <c r="K21" i="1" a="1"/>
  <c r="K21" i="1" s="1"/>
  <c r="J21" i="1" a="1"/>
  <c r="J21" i="1" s="1"/>
  <c r="I21" i="1" a="1"/>
  <c r="I21" i="1" s="1"/>
  <c r="H21" i="1" a="1"/>
  <c r="H21" i="1" s="1"/>
  <c r="G21" i="1" a="1"/>
  <c r="G21" i="1" s="1"/>
  <c r="F21" i="1" a="1"/>
  <c r="F21" i="1" s="1"/>
  <c r="E21" i="1" a="1"/>
  <c r="E21" i="1" s="1"/>
  <c r="D21" i="1" a="1"/>
  <c r="D21" i="1" s="1"/>
  <c r="AH20" i="1" a="1"/>
  <c r="AH20" i="1" s="1"/>
  <c r="AG20" i="1" a="1"/>
  <c r="AG20" i="1" s="1"/>
  <c r="AF20" i="1" a="1"/>
  <c r="AF20" i="1" s="1"/>
  <c r="AE20" i="1" a="1"/>
  <c r="AE20" i="1" s="1"/>
  <c r="AD20" i="1" a="1"/>
  <c r="AD20" i="1" s="1"/>
  <c r="AC20" i="1" a="1"/>
  <c r="AC20" i="1" s="1"/>
  <c r="AB20" i="1" a="1"/>
  <c r="AB20" i="1" s="1"/>
  <c r="AA20" i="1" a="1"/>
  <c r="AA20" i="1" s="1"/>
  <c r="Z20" i="1" a="1"/>
  <c r="Z20" i="1" s="1"/>
  <c r="Y20" i="1" a="1"/>
  <c r="Y20" i="1" s="1"/>
  <c r="X20" i="1" a="1"/>
  <c r="X20" i="1" s="1"/>
  <c r="W20" i="1" a="1"/>
  <c r="W20" i="1" s="1"/>
  <c r="V20" i="1" a="1"/>
  <c r="V20" i="1" s="1"/>
  <c r="U20" i="1" a="1"/>
  <c r="U20" i="1" s="1"/>
  <c r="T20" i="1" a="1"/>
  <c r="T20" i="1" s="1"/>
  <c r="S20" i="1" a="1"/>
  <c r="S20" i="1" s="1"/>
  <c r="R20" i="1" a="1"/>
  <c r="R20" i="1" s="1"/>
  <c r="Q20" i="1" a="1"/>
  <c r="Q20" i="1" s="1"/>
  <c r="P20" i="1" a="1"/>
  <c r="P20" i="1" s="1"/>
  <c r="O20" i="1" a="1"/>
  <c r="O20" i="1" s="1"/>
  <c r="N20" i="1" a="1"/>
  <c r="N20" i="1" s="1"/>
  <c r="M20" i="1" a="1"/>
  <c r="M20" i="1" s="1"/>
  <c r="L20" i="1" a="1"/>
  <c r="L20" i="1" s="1"/>
  <c r="K20" i="1" a="1"/>
  <c r="K20" i="1" s="1"/>
  <c r="J20" i="1" a="1"/>
  <c r="J20" i="1" s="1"/>
  <c r="I20" i="1" a="1"/>
  <c r="I20" i="1" s="1"/>
  <c r="H20" i="1" a="1"/>
  <c r="H20" i="1" s="1"/>
  <c r="G20" i="1" a="1"/>
  <c r="G20" i="1" s="1"/>
  <c r="F20" i="1" a="1"/>
  <c r="F20" i="1" s="1"/>
  <c r="E20" i="1" a="1"/>
  <c r="E20" i="1" s="1"/>
  <c r="D20" i="1" a="1"/>
  <c r="D20" i="1" s="1"/>
  <c r="AH19" i="1" a="1"/>
  <c r="AH19" i="1" s="1"/>
  <c r="AG19" i="1" a="1"/>
  <c r="AG19" i="1" s="1"/>
  <c r="AF19" i="1" a="1"/>
  <c r="AF19" i="1" s="1"/>
  <c r="AE19" i="1" a="1"/>
  <c r="AE19" i="1" s="1"/>
  <c r="AD19" i="1" a="1"/>
  <c r="AD19" i="1" s="1"/>
  <c r="AC19" i="1" a="1"/>
  <c r="AC19" i="1" s="1"/>
  <c r="AB19" i="1" a="1"/>
  <c r="AB19" i="1" s="1"/>
  <c r="AA19" i="1" a="1"/>
  <c r="AA19" i="1" s="1"/>
  <c r="Z19" i="1" a="1"/>
  <c r="Z19" i="1" s="1"/>
  <c r="Y19" i="1" a="1"/>
  <c r="Y19" i="1" s="1"/>
  <c r="X19" i="1" a="1"/>
  <c r="X19" i="1" s="1"/>
  <c r="W19" i="1" a="1"/>
  <c r="W19" i="1" s="1"/>
  <c r="V19" i="1" a="1"/>
  <c r="V19" i="1" s="1"/>
  <c r="U19" i="1" a="1"/>
  <c r="U19" i="1" s="1"/>
  <c r="T19" i="1" a="1"/>
  <c r="T19" i="1" s="1"/>
  <c r="S19" i="1" a="1"/>
  <c r="S19" i="1" s="1"/>
  <c r="R19" i="1" a="1"/>
  <c r="R19" i="1" s="1"/>
  <c r="Q19" i="1" a="1"/>
  <c r="Q19" i="1" s="1"/>
  <c r="P19" i="1" a="1"/>
  <c r="P19" i="1" s="1"/>
  <c r="O19" i="1" a="1"/>
  <c r="O19" i="1" s="1"/>
  <c r="N19" i="1" a="1"/>
  <c r="N19" i="1" s="1"/>
  <c r="M19" i="1" a="1"/>
  <c r="M19" i="1" s="1"/>
  <c r="L19" i="1" a="1"/>
  <c r="L19" i="1" s="1"/>
  <c r="K19" i="1" a="1"/>
  <c r="K19" i="1" s="1"/>
  <c r="J19" i="1" a="1"/>
  <c r="J19" i="1" s="1"/>
  <c r="I19" i="1" a="1"/>
  <c r="I19" i="1" s="1"/>
  <c r="H19" i="1" a="1"/>
  <c r="H19" i="1" s="1"/>
  <c r="G19" i="1" a="1"/>
  <c r="G19" i="1" s="1"/>
  <c r="F19" i="1" a="1"/>
  <c r="F19" i="1" s="1"/>
  <c r="E19" i="1" a="1"/>
  <c r="E19" i="1" s="1"/>
  <c r="D19" i="1" a="1"/>
  <c r="D19" i="1" s="1"/>
  <c r="AH18" i="1" a="1"/>
  <c r="AH18" i="1" s="1"/>
  <c r="AG18" i="1" a="1"/>
  <c r="AG18" i="1" s="1"/>
  <c r="AF18" i="1" a="1"/>
  <c r="AF18" i="1" s="1"/>
  <c r="AE18" i="1" a="1"/>
  <c r="AE18" i="1" s="1"/>
  <c r="AD18" i="1" a="1"/>
  <c r="AD18" i="1" s="1"/>
  <c r="AC18" i="1" a="1"/>
  <c r="AC18" i="1" s="1"/>
  <c r="AB18" i="1" a="1"/>
  <c r="AB18" i="1" s="1"/>
  <c r="AA18" i="1" a="1"/>
  <c r="AA18" i="1" s="1"/>
  <c r="Z18" i="1" a="1"/>
  <c r="Z18" i="1" s="1"/>
  <c r="Y18" i="1" a="1"/>
  <c r="Y18" i="1" s="1"/>
  <c r="X18" i="1" a="1"/>
  <c r="X18" i="1" s="1"/>
  <c r="W18" i="1" a="1"/>
  <c r="W18" i="1" s="1"/>
  <c r="V18" i="1" a="1"/>
  <c r="V18" i="1" s="1"/>
  <c r="U18" i="1" a="1"/>
  <c r="U18" i="1" s="1"/>
  <c r="T18" i="1" a="1"/>
  <c r="T18" i="1" s="1"/>
  <c r="S18" i="1" a="1"/>
  <c r="S18" i="1" s="1"/>
  <c r="R18" i="1" a="1"/>
  <c r="R18" i="1" s="1"/>
  <c r="Q18" i="1" a="1"/>
  <c r="Q18" i="1" s="1"/>
  <c r="P18" i="1" a="1"/>
  <c r="P18" i="1" s="1"/>
  <c r="O18" i="1" a="1"/>
  <c r="O18" i="1" s="1"/>
  <c r="N18" i="1" a="1"/>
  <c r="N18" i="1" s="1"/>
  <c r="M18" i="1" a="1"/>
  <c r="M18" i="1" s="1"/>
  <c r="L18" i="1" a="1"/>
  <c r="L18" i="1" s="1"/>
  <c r="K18" i="1" a="1"/>
  <c r="K18" i="1" s="1"/>
  <c r="J18" i="1" a="1"/>
  <c r="J18" i="1" s="1"/>
  <c r="I18" i="1" a="1"/>
  <c r="I18" i="1" s="1"/>
  <c r="H18" i="1" a="1"/>
  <c r="H18" i="1" s="1"/>
  <c r="G18" i="1" a="1"/>
  <c r="G18" i="1" s="1"/>
  <c r="F18" i="1" a="1"/>
  <c r="F18" i="1" s="1"/>
  <c r="E18" i="1" a="1"/>
  <c r="E18" i="1" s="1"/>
  <c r="D18" i="1" a="1"/>
  <c r="D18" i="1" s="1"/>
  <c r="AH17" i="1" a="1"/>
  <c r="AH17" i="1" s="1"/>
  <c r="AG17" i="1" a="1"/>
  <c r="AG17" i="1" s="1"/>
  <c r="AF17" i="1" a="1"/>
  <c r="AF17" i="1" s="1"/>
  <c r="AE17" i="1" a="1"/>
  <c r="AE17" i="1" s="1"/>
  <c r="AD17" i="1" a="1"/>
  <c r="AD17" i="1" s="1"/>
  <c r="AC17" i="1" a="1"/>
  <c r="AC17" i="1" s="1"/>
  <c r="AB17" i="1" a="1"/>
  <c r="AB17" i="1" s="1"/>
  <c r="AA17" i="1" a="1"/>
  <c r="AA17" i="1" s="1"/>
  <c r="Z17" i="1" a="1"/>
  <c r="Z17" i="1" s="1"/>
  <c r="Y17" i="1" a="1"/>
  <c r="Y17" i="1" s="1"/>
  <c r="X17" i="1" a="1"/>
  <c r="X17" i="1" s="1"/>
  <c r="W17" i="1" a="1"/>
  <c r="W17" i="1" s="1"/>
  <c r="V17" i="1" a="1"/>
  <c r="V17" i="1" s="1"/>
  <c r="U17" i="1" a="1"/>
  <c r="U17" i="1" s="1"/>
  <c r="T17" i="1" a="1"/>
  <c r="T17" i="1" s="1"/>
  <c r="S17" i="1" a="1"/>
  <c r="S17" i="1" s="1"/>
  <c r="R17" i="1" a="1"/>
  <c r="R17" i="1" s="1"/>
  <c r="Q17" i="1" a="1"/>
  <c r="Q17" i="1" s="1"/>
  <c r="P17" i="1" a="1"/>
  <c r="P17" i="1" s="1"/>
  <c r="O17" i="1" a="1"/>
  <c r="O17" i="1" s="1"/>
  <c r="N17" i="1" a="1"/>
  <c r="N17" i="1" s="1"/>
  <c r="M17" i="1" a="1"/>
  <c r="M17" i="1" s="1"/>
  <c r="L17" i="1" a="1"/>
  <c r="L17" i="1" s="1"/>
  <c r="K17" i="1" a="1"/>
  <c r="K17" i="1" s="1"/>
  <c r="J17" i="1" a="1"/>
  <c r="J17" i="1" s="1"/>
  <c r="I17" i="1" a="1"/>
  <c r="I17" i="1" s="1"/>
  <c r="H17" i="1" a="1"/>
  <c r="H17" i="1" s="1"/>
  <c r="G17" i="1" a="1"/>
  <c r="G17" i="1" s="1"/>
  <c r="F17" i="1" a="1"/>
  <c r="F17" i="1" s="1"/>
  <c r="E17" i="1" a="1"/>
  <c r="E17" i="1" s="1"/>
  <c r="D17" i="1" a="1"/>
  <c r="D17" i="1" s="1"/>
  <c r="AH16" i="1" a="1"/>
  <c r="AH16" i="1" s="1"/>
  <c r="AG16" i="1" a="1"/>
  <c r="AG16" i="1" s="1"/>
  <c r="AF16" i="1" a="1"/>
  <c r="AF16" i="1" s="1"/>
  <c r="AE16" i="1" a="1"/>
  <c r="AE16" i="1" s="1"/>
  <c r="AD16" i="1" a="1"/>
  <c r="AD16" i="1" s="1"/>
  <c r="AC16" i="1" a="1"/>
  <c r="AC16" i="1" s="1"/>
  <c r="AB16" i="1" a="1"/>
  <c r="AB16" i="1" s="1"/>
  <c r="AA16" i="1" a="1"/>
  <c r="AA16" i="1" s="1"/>
  <c r="Z16" i="1" a="1"/>
  <c r="Z16" i="1" s="1"/>
  <c r="Y16" i="1" a="1"/>
  <c r="Y16" i="1" s="1"/>
  <c r="X16" i="1" a="1"/>
  <c r="X16" i="1" s="1"/>
  <c r="W16" i="1" a="1"/>
  <c r="W16" i="1" s="1"/>
  <c r="V16" i="1" a="1"/>
  <c r="V16" i="1" s="1"/>
  <c r="U16" i="1" a="1"/>
  <c r="U16" i="1" s="1"/>
  <c r="T16" i="1" a="1"/>
  <c r="T16" i="1" s="1"/>
  <c r="S16" i="1" a="1"/>
  <c r="S16" i="1" s="1"/>
  <c r="R16" i="1" a="1"/>
  <c r="R16" i="1" s="1"/>
  <c r="Q16" i="1" a="1"/>
  <c r="Q16" i="1" s="1"/>
  <c r="P16" i="1" a="1"/>
  <c r="P16" i="1" s="1"/>
  <c r="O16" i="1" a="1"/>
  <c r="O16" i="1" s="1"/>
  <c r="N16" i="1" a="1"/>
  <c r="N16" i="1" s="1"/>
  <c r="M16" i="1" a="1"/>
  <c r="M16" i="1" s="1"/>
  <c r="L16" i="1" a="1"/>
  <c r="L16" i="1" s="1"/>
  <c r="K16" i="1" a="1"/>
  <c r="K16" i="1" s="1"/>
  <c r="J16" i="1" a="1"/>
  <c r="J16" i="1" s="1"/>
  <c r="I16" i="1" a="1"/>
  <c r="I16" i="1" s="1"/>
  <c r="H16" i="1" a="1"/>
  <c r="H16" i="1" s="1"/>
  <c r="G16" i="1" a="1"/>
  <c r="G16" i="1" s="1"/>
  <c r="F16" i="1" a="1"/>
  <c r="F16" i="1" s="1"/>
  <c r="E16" i="1" a="1"/>
  <c r="E16" i="1" s="1"/>
  <c r="D16" i="1" a="1"/>
  <c r="D16" i="1" s="1"/>
  <c r="AH15" i="1" a="1"/>
  <c r="AH15" i="1" s="1"/>
  <c r="AG15" i="1" a="1"/>
  <c r="AG15" i="1" s="1"/>
  <c r="AF15" i="1" a="1"/>
  <c r="AF15" i="1" s="1"/>
  <c r="AE15" i="1" a="1"/>
  <c r="AE15" i="1" s="1"/>
  <c r="AD15" i="1" a="1"/>
  <c r="AD15" i="1" s="1"/>
  <c r="AC15" i="1" a="1"/>
  <c r="AC15" i="1" s="1"/>
  <c r="AB15" i="1" a="1"/>
  <c r="AB15" i="1" s="1"/>
  <c r="AA15" i="1" a="1"/>
  <c r="AA15" i="1" s="1"/>
  <c r="Z15" i="1" a="1"/>
  <c r="Z15" i="1" s="1"/>
  <c r="Y15" i="1" a="1"/>
  <c r="Y15" i="1" s="1"/>
  <c r="X15" i="1" a="1"/>
  <c r="X15" i="1" s="1"/>
  <c r="W15" i="1" a="1"/>
  <c r="W15" i="1" s="1"/>
  <c r="V15" i="1" a="1"/>
  <c r="V15" i="1" s="1"/>
  <c r="U15" i="1" a="1"/>
  <c r="U15" i="1" s="1"/>
  <c r="T15" i="1" a="1"/>
  <c r="T15" i="1" s="1"/>
  <c r="S15" i="1" a="1"/>
  <c r="S15" i="1" s="1"/>
  <c r="R15" i="1" a="1"/>
  <c r="R15" i="1" s="1"/>
  <c r="Q15" i="1" a="1"/>
  <c r="Q15" i="1" s="1"/>
  <c r="P15" i="1" a="1"/>
  <c r="P15" i="1" s="1"/>
  <c r="O15" i="1" a="1"/>
  <c r="O15" i="1" s="1"/>
  <c r="N15" i="1" a="1"/>
  <c r="N15" i="1" s="1"/>
  <c r="M15" i="1" a="1"/>
  <c r="M15" i="1" s="1"/>
  <c r="L15" i="1" a="1"/>
  <c r="L15" i="1" s="1"/>
  <c r="K15" i="1" a="1"/>
  <c r="K15" i="1" s="1"/>
  <c r="J15" i="1" a="1"/>
  <c r="J15" i="1" s="1"/>
  <c r="I15" i="1" a="1"/>
  <c r="I15" i="1" s="1"/>
  <c r="H15" i="1" a="1"/>
  <c r="H15" i="1" s="1"/>
  <c r="G15" i="1" a="1"/>
  <c r="G15" i="1" s="1"/>
  <c r="F15" i="1" a="1"/>
  <c r="F15" i="1" s="1"/>
  <c r="E15" i="1" a="1"/>
  <c r="E15" i="1" s="1"/>
  <c r="D15" i="1" a="1"/>
  <c r="D15" i="1" s="1"/>
  <c r="AH14" i="1" a="1"/>
  <c r="AH14" i="1" s="1"/>
  <c r="AG14" i="1" a="1"/>
  <c r="AG14" i="1" s="1"/>
  <c r="AF14" i="1" a="1"/>
  <c r="AF14" i="1" s="1"/>
  <c r="AE14" i="1" a="1"/>
  <c r="AE14" i="1" s="1"/>
  <c r="AD14" i="1" a="1"/>
  <c r="AD14" i="1" s="1"/>
  <c r="AC14" i="1" a="1"/>
  <c r="AC14" i="1" s="1"/>
  <c r="AB14" i="1" a="1"/>
  <c r="AB14" i="1" s="1"/>
  <c r="AA14" i="1" a="1"/>
  <c r="AA14" i="1" s="1"/>
  <c r="Z14" i="1" a="1"/>
  <c r="Z14" i="1" s="1"/>
  <c r="Y14" i="1" a="1"/>
  <c r="Y14" i="1" s="1"/>
  <c r="X14" i="1" a="1"/>
  <c r="X14" i="1" s="1"/>
  <c r="W14" i="1" a="1"/>
  <c r="W14" i="1" s="1"/>
  <c r="V14" i="1" a="1"/>
  <c r="V14" i="1" s="1"/>
  <c r="U14" i="1" a="1"/>
  <c r="U14" i="1" s="1"/>
  <c r="T14" i="1" a="1"/>
  <c r="T14" i="1" s="1"/>
  <c r="S14" i="1" a="1"/>
  <c r="S14" i="1" s="1"/>
  <c r="R14" i="1" a="1"/>
  <c r="R14" i="1" s="1"/>
  <c r="Q14" i="1" a="1"/>
  <c r="Q14" i="1" s="1"/>
  <c r="P14" i="1" a="1"/>
  <c r="P14" i="1" s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 a="1"/>
  <c r="J14" i="1" s="1"/>
  <c r="I14" i="1" a="1"/>
  <c r="I14" i="1" s="1"/>
  <c r="H14" i="1" a="1"/>
  <c r="H14" i="1" s="1"/>
  <c r="G14" i="1" a="1"/>
  <c r="G14" i="1" s="1"/>
  <c r="F14" i="1" a="1"/>
  <c r="F14" i="1" s="1"/>
  <c r="E14" i="1" a="1"/>
  <c r="E14" i="1" s="1"/>
  <c r="D14" i="1" a="1"/>
  <c r="D14" i="1" s="1"/>
  <c r="AH13" i="1" a="1"/>
  <c r="AH13" i="1" s="1"/>
  <c r="AG13" i="1" a="1"/>
  <c r="AG13" i="1" s="1"/>
  <c r="AF13" i="1" a="1"/>
  <c r="AF13" i="1" s="1"/>
  <c r="AE13" i="1" a="1"/>
  <c r="AE13" i="1" s="1"/>
  <c r="AD13" i="1" a="1"/>
  <c r="AD13" i="1" s="1"/>
  <c r="AC13" i="1" a="1"/>
  <c r="AC13" i="1" s="1"/>
  <c r="AB13" i="1" a="1"/>
  <c r="AB13" i="1" s="1"/>
  <c r="AA13" i="1" a="1"/>
  <c r="AA13" i="1" s="1"/>
  <c r="Z13" i="1" a="1"/>
  <c r="Z13" i="1" s="1"/>
  <c r="Y13" i="1" a="1"/>
  <c r="Y13" i="1" s="1"/>
  <c r="X13" i="1" a="1"/>
  <c r="X13" i="1" s="1"/>
  <c r="W13" i="1" a="1"/>
  <c r="W13" i="1" s="1"/>
  <c r="V13" i="1" a="1"/>
  <c r="V13" i="1" s="1"/>
  <c r="U13" i="1" a="1"/>
  <c r="U13" i="1" s="1"/>
  <c r="T13" i="1" a="1"/>
  <c r="T13" i="1" s="1"/>
  <c r="S13" i="1" a="1"/>
  <c r="S13" i="1" s="1"/>
  <c r="R13" i="1" a="1"/>
  <c r="R13" i="1" s="1"/>
  <c r="Q13" i="1" a="1"/>
  <c r="Q13" i="1" s="1"/>
  <c r="P13" i="1" a="1"/>
  <c r="P13" i="1" s="1"/>
  <c r="O13" i="1" a="1"/>
  <c r="O13" i="1" s="1"/>
  <c r="N13" i="1" a="1"/>
  <c r="N13" i="1" s="1"/>
  <c r="M13" i="1" a="1"/>
  <c r="M13" i="1" s="1"/>
  <c r="L13" i="1" a="1"/>
  <c r="L13" i="1" s="1"/>
  <c r="K13" i="1" a="1"/>
  <c r="K13" i="1" s="1"/>
  <c r="J13" i="1" a="1"/>
  <c r="J13" i="1" s="1"/>
  <c r="I13" i="1" a="1"/>
  <c r="I13" i="1" s="1"/>
  <c r="H13" i="1" a="1"/>
  <c r="H13" i="1" s="1"/>
  <c r="G13" i="1" a="1"/>
  <c r="G13" i="1" s="1"/>
  <c r="F13" i="1" a="1"/>
  <c r="F13" i="1" s="1"/>
  <c r="E13" i="1" a="1"/>
  <c r="E13" i="1" s="1"/>
  <c r="D13" i="1" a="1"/>
  <c r="D13" i="1" s="1"/>
  <c r="AH12" i="1" a="1"/>
  <c r="AH12" i="1" s="1"/>
  <c r="AG12" i="1" a="1"/>
  <c r="AG12" i="1" s="1"/>
  <c r="AF12" i="1" a="1"/>
  <c r="AF12" i="1" s="1"/>
  <c r="AE12" i="1" a="1"/>
  <c r="AE12" i="1" s="1"/>
  <c r="AD12" i="1" a="1"/>
  <c r="AD12" i="1" s="1"/>
  <c r="AC12" i="1" a="1"/>
  <c r="AC12" i="1" s="1"/>
  <c r="AB12" i="1" a="1"/>
  <c r="AB12" i="1" s="1"/>
  <c r="AA12" i="1" a="1"/>
  <c r="AA12" i="1" s="1"/>
  <c r="Z12" i="1" a="1"/>
  <c r="Z12" i="1" s="1"/>
  <c r="Y12" i="1" a="1"/>
  <c r="Y12" i="1" s="1"/>
  <c r="X12" i="1" a="1"/>
  <c r="X12" i="1" s="1"/>
  <c r="W12" i="1" a="1"/>
  <c r="W12" i="1" s="1"/>
  <c r="V12" i="1" a="1"/>
  <c r="V12" i="1" s="1"/>
  <c r="U12" i="1" a="1"/>
  <c r="U12" i="1" s="1"/>
  <c r="T12" i="1" a="1"/>
  <c r="T12" i="1" s="1"/>
  <c r="S12" i="1" a="1"/>
  <c r="S12" i="1" s="1"/>
  <c r="R12" i="1" a="1"/>
  <c r="R12" i="1" s="1"/>
  <c r="Q12" i="1" a="1"/>
  <c r="Q12" i="1" s="1"/>
  <c r="P12" i="1" a="1"/>
  <c r="P12" i="1" s="1"/>
  <c r="O12" i="1" a="1"/>
  <c r="O12" i="1" s="1"/>
  <c r="N12" i="1" a="1"/>
  <c r="N12" i="1" s="1"/>
  <c r="M12" i="1" a="1"/>
  <c r="M12" i="1" s="1"/>
  <c r="L12" i="1" a="1"/>
  <c r="L12" i="1" s="1"/>
  <c r="K12" i="1" a="1"/>
  <c r="K12" i="1" s="1"/>
  <c r="J12" i="1" a="1"/>
  <c r="J12" i="1" s="1"/>
  <c r="I12" i="1" a="1"/>
  <c r="I12" i="1" s="1"/>
  <c r="H12" i="1" a="1"/>
  <c r="H12" i="1" s="1"/>
  <c r="G12" i="1" a="1"/>
  <c r="G12" i="1" s="1"/>
  <c r="F12" i="1" a="1"/>
  <c r="F12" i="1" s="1"/>
  <c r="E12" i="1" a="1"/>
  <c r="E12" i="1" s="1"/>
  <c r="D12" i="1" a="1"/>
  <c r="D12" i="1" s="1"/>
  <c r="AH11" i="1" a="1"/>
  <c r="AH11" i="1" s="1"/>
  <c r="AG11" i="1" a="1"/>
  <c r="AG11" i="1" s="1"/>
  <c r="AF11" i="1" a="1"/>
  <c r="AF11" i="1" s="1"/>
  <c r="AE11" i="1" a="1"/>
  <c r="AE11" i="1" s="1"/>
  <c r="AD11" i="1" a="1"/>
  <c r="AD11" i="1" s="1"/>
  <c r="AC11" i="1" a="1"/>
  <c r="AC11" i="1" s="1"/>
  <c r="AB11" i="1" a="1"/>
  <c r="AB11" i="1" s="1"/>
  <c r="AA11" i="1" a="1"/>
  <c r="AA11" i="1" s="1"/>
  <c r="Z11" i="1" a="1"/>
  <c r="Z11" i="1" s="1"/>
  <c r="Y11" i="1" a="1"/>
  <c r="Y11" i="1" s="1"/>
  <c r="X11" i="1" a="1"/>
  <c r="X11" i="1" s="1"/>
  <c r="W11" i="1" a="1"/>
  <c r="W11" i="1" s="1"/>
  <c r="V11" i="1" a="1"/>
  <c r="V11" i="1" s="1"/>
  <c r="U11" i="1" a="1"/>
  <c r="U11" i="1" s="1"/>
  <c r="T11" i="1" a="1"/>
  <c r="T11" i="1" s="1"/>
  <c r="S11" i="1" a="1"/>
  <c r="S11" i="1" s="1"/>
  <c r="R11" i="1" a="1"/>
  <c r="R11" i="1" s="1"/>
  <c r="Q11" i="1" a="1"/>
  <c r="Q11" i="1" s="1"/>
  <c r="P11" i="1" a="1"/>
  <c r="P11" i="1" s="1"/>
  <c r="O11" i="1" a="1"/>
  <c r="O11" i="1" s="1"/>
  <c r="N11" i="1" a="1"/>
  <c r="N11" i="1" s="1"/>
  <c r="M11" i="1" a="1"/>
  <c r="M11" i="1" s="1"/>
  <c r="L11" i="1" a="1"/>
  <c r="L11" i="1" s="1"/>
  <c r="K11" i="1" a="1"/>
  <c r="K11" i="1" s="1"/>
  <c r="J11" i="1" a="1"/>
  <c r="J11" i="1" s="1"/>
  <c r="I11" i="1" a="1"/>
  <c r="I11" i="1" s="1"/>
  <c r="H11" i="1" a="1"/>
  <c r="H11" i="1" s="1"/>
  <c r="G11" i="1" a="1"/>
  <c r="G11" i="1" s="1"/>
  <c r="F11" i="1" a="1"/>
  <c r="F11" i="1" s="1"/>
  <c r="E11" i="1" a="1"/>
  <c r="E11" i="1" s="1"/>
  <c r="D11" i="1" a="1"/>
  <c r="D11" i="1" s="1"/>
  <c r="AH10" i="1" a="1"/>
  <c r="AH10" i="1" s="1"/>
  <c r="AG10" i="1" a="1"/>
  <c r="AG10" i="1" s="1"/>
  <c r="AF10" i="1" a="1"/>
  <c r="AF10" i="1" s="1"/>
  <c r="AE10" i="1" a="1"/>
  <c r="AE10" i="1" s="1"/>
  <c r="AD10" i="1" a="1"/>
  <c r="AD10" i="1" s="1"/>
  <c r="AC10" i="1" a="1"/>
  <c r="AC10" i="1" s="1"/>
  <c r="AB10" i="1" a="1"/>
  <c r="AB10" i="1" s="1"/>
  <c r="AA10" i="1" a="1"/>
  <c r="AA10" i="1" s="1"/>
  <c r="Z10" i="1" a="1"/>
  <c r="Z10" i="1" s="1"/>
  <c r="Y10" i="1" a="1"/>
  <c r="Y10" i="1" s="1"/>
  <c r="X10" i="1" a="1"/>
  <c r="X10" i="1" s="1"/>
  <c r="W10" i="1" a="1"/>
  <c r="W10" i="1" s="1"/>
  <c r="V10" i="1" a="1"/>
  <c r="V10" i="1" s="1"/>
  <c r="U10" i="1" a="1"/>
  <c r="U10" i="1" s="1"/>
  <c r="T10" i="1" a="1"/>
  <c r="T10" i="1" s="1"/>
  <c r="S10" i="1" a="1"/>
  <c r="S10" i="1" s="1"/>
  <c r="R10" i="1" a="1"/>
  <c r="R10" i="1" s="1"/>
  <c r="Q10" i="1" a="1"/>
  <c r="Q10" i="1" s="1"/>
  <c r="P10" i="1" a="1"/>
  <c r="P10" i="1" s="1"/>
  <c r="O10" i="1" a="1"/>
  <c r="O10" i="1" s="1"/>
  <c r="N10" i="1" a="1"/>
  <c r="N10" i="1" s="1"/>
  <c r="M10" i="1" a="1"/>
  <c r="M10" i="1" s="1"/>
  <c r="L10" i="1" a="1"/>
  <c r="L10" i="1" s="1"/>
  <c r="K10" i="1" a="1"/>
  <c r="K10" i="1" s="1"/>
  <c r="J10" i="1" a="1"/>
  <c r="J10" i="1" s="1"/>
  <c r="I10" i="1" a="1"/>
  <c r="I10" i="1" s="1"/>
  <c r="H10" i="1" a="1"/>
  <c r="H10" i="1" s="1"/>
  <c r="G10" i="1" a="1"/>
  <c r="G10" i="1" s="1"/>
  <c r="F10" i="1" a="1"/>
  <c r="F10" i="1" s="1"/>
  <c r="E10" i="1" a="1"/>
  <c r="E10" i="1" s="1"/>
  <c r="D10" i="1" a="1"/>
  <c r="D10" i="1" s="1"/>
  <c r="AH9" i="1" a="1"/>
  <c r="AH9" i="1" s="1"/>
  <c r="AG9" i="1" a="1"/>
  <c r="AG9" i="1" s="1"/>
  <c r="AF9" i="1" a="1"/>
  <c r="AF9" i="1" s="1"/>
  <c r="AE9" i="1" a="1"/>
  <c r="AE9" i="1" s="1"/>
  <c r="AD9" i="1" a="1"/>
  <c r="AD9" i="1" s="1"/>
  <c r="AC9" i="1" a="1"/>
  <c r="AC9" i="1" s="1"/>
  <c r="AB9" i="1" a="1"/>
  <c r="AB9" i="1" s="1"/>
  <c r="AA9" i="1" a="1"/>
  <c r="AA9" i="1" s="1"/>
  <c r="Z9" i="1" a="1"/>
  <c r="Z9" i="1" s="1"/>
  <c r="Y9" i="1" a="1"/>
  <c r="Y9" i="1" s="1"/>
  <c r="X9" i="1" a="1"/>
  <c r="X9" i="1" s="1"/>
  <c r="W9" i="1" a="1"/>
  <c r="W9" i="1" s="1"/>
  <c r="V9" i="1" a="1"/>
  <c r="V9" i="1" s="1"/>
  <c r="U9" i="1" a="1"/>
  <c r="U9" i="1" s="1"/>
  <c r="T9" i="1" a="1"/>
  <c r="T9" i="1" s="1"/>
  <c r="S9" i="1" a="1"/>
  <c r="S9" i="1" s="1"/>
  <c r="R9" i="1" a="1"/>
  <c r="R9" i="1" s="1"/>
  <c r="Q9" i="1" a="1"/>
  <c r="Q9" i="1" s="1"/>
  <c r="P9" i="1" a="1"/>
  <c r="P9" i="1" s="1"/>
  <c r="O9" i="1" a="1"/>
  <c r="O9" i="1" s="1"/>
  <c r="N9" i="1" a="1"/>
  <c r="N9" i="1" s="1"/>
  <c r="M9" i="1" a="1"/>
  <c r="M9" i="1" s="1"/>
  <c r="L9" i="1" a="1"/>
  <c r="L9" i="1" s="1"/>
  <c r="K9" i="1" a="1"/>
  <c r="K9" i="1" s="1"/>
  <c r="J9" i="1" a="1"/>
  <c r="J9" i="1" s="1"/>
  <c r="I9" i="1" a="1"/>
  <c r="I9" i="1" s="1"/>
  <c r="H9" i="1" a="1"/>
  <c r="H9" i="1" s="1"/>
  <c r="G9" i="1" a="1"/>
  <c r="G9" i="1" s="1"/>
  <c r="F9" i="1" a="1"/>
  <c r="F9" i="1" s="1"/>
  <c r="E9" i="1" a="1"/>
  <c r="E9" i="1" s="1"/>
  <c r="D9" i="1" a="1"/>
  <c r="D9" i="1" s="1"/>
  <c r="U18" i="2"/>
  <c r="U17" i="2"/>
  <c r="U16" i="2"/>
  <c r="U15" i="2"/>
  <c r="U14" i="2"/>
  <c r="U13" i="2"/>
  <c r="U12" i="2"/>
  <c r="U11" i="2"/>
  <c r="U10" i="2"/>
  <c r="U9" i="2"/>
  <c r="U8" i="2"/>
  <c r="U7" i="2"/>
  <c r="U6" i="2"/>
  <c r="U5" i="2"/>
  <c r="U4" i="2"/>
  <c r="U3" i="2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X61" i="4"/>
  <c r="X62" i="4"/>
  <c r="X63" i="4"/>
  <c r="X64" i="4"/>
  <c r="X65" i="4"/>
  <c r="X66" i="4"/>
  <c r="X67" i="4"/>
  <c r="X68" i="4"/>
  <c r="X69" i="4"/>
  <c r="X70" i="4"/>
  <c r="X71" i="4"/>
  <c r="X72" i="4"/>
  <c r="X73" i="4"/>
  <c r="X74" i="4"/>
  <c r="X75" i="4"/>
  <c r="X76" i="4"/>
  <c r="X77" i="4"/>
  <c r="X78" i="4"/>
  <c r="X79" i="4"/>
  <c r="X80" i="4"/>
  <c r="X81" i="4"/>
  <c r="X82" i="4"/>
  <c r="X83" i="4"/>
  <c r="X84" i="4"/>
  <c r="X85" i="4"/>
  <c r="X86" i="4"/>
  <c r="X87" i="4"/>
  <c r="X88" i="4"/>
  <c r="X89" i="4"/>
  <c r="X90" i="4"/>
  <c r="X91" i="4"/>
  <c r="X92" i="4"/>
  <c r="X93" i="4"/>
  <c r="X94" i="4"/>
  <c r="X95" i="4"/>
  <c r="X96" i="4"/>
  <c r="X97" i="4"/>
  <c r="X98" i="4"/>
  <c r="X99" i="4"/>
  <c r="X100" i="4"/>
  <c r="X101" i="4"/>
  <c r="X102" i="4"/>
  <c r="X103" i="4"/>
  <c r="X104" i="4"/>
  <c r="X105" i="4"/>
  <c r="X106" i="4"/>
  <c r="X107" i="4"/>
  <c r="X108" i="4"/>
  <c r="X109" i="4"/>
  <c r="X110" i="4"/>
  <c r="X111" i="4"/>
  <c r="X112" i="4"/>
  <c r="X113" i="4"/>
  <c r="X114" i="4"/>
  <c r="X115" i="4"/>
  <c r="X116" i="4"/>
  <c r="X117" i="4"/>
  <c r="X118" i="4"/>
  <c r="X119" i="4"/>
  <c r="X120" i="4"/>
  <c r="X121" i="4"/>
  <c r="X122" i="4"/>
  <c r="X123" i="4"/>
  <c r="X124" i="4"/>
  <c r="X125" i="4"/>
  <c r="X126" i="4"/>
  <c r="X127" i="4"/>
  <c r="X128" i="4"/>
  <c r="X129" i="4"/>
  <c r="X130" i="4"/>
  <c r="X131" i="4"/>
  <c r="X132" i="4"/>
  <c r="X133" i="4"/>
  <c r="X134" i="4"/>
  <c r="X135" i="4"/>
  <c r="X136" i="4"/>
  <c r="X137" i="4"/>
  <c r="X138" i="4"/>
  <c r="X139" i="4"/>
  <c r="X140" i="4"/>
  <c r="X141" i="4"/>
  <c r="X142" i="4"/>
  <c r="X143" i="4"/>
  <c r="X144" i="4"/>
  <c r="X145" i="4"/>
  <c r="X146" i="4"/>
  <c r="X147" i="4"/>
  <c r="X148" i="4"/>
  <c r="X149" i="4"/>
  <c r="X150" i="4"/>
  <c r="X151" i="4"/>
  <c r="X152" i="4"/>
  <c r="X153" i="4"/>
  <c r="X154" i="4"/>
  <c r="X155" i="4"/>
  <c r="X156" i="4"/>
  <c r="X157" i="4"/>
  <c r="X158" i="4"/>
  <c r="X159" i="4"/>
  <c r="X160" i="4"/>
  <c r="X161" i="4"/>
  <c r="X162" i="4"/>
  <c r="X163" i="4"/>
  <c r="X164" i="4"/>
  <c r="X165" i="4"/>
  <c r="X166" i="4"/>
  <c r="X167" i="4"/>
  <c r="X168" i="4"/>
  <c r="X169" i="4"/>
  <c r="X170" i="4"/>
  <c r="X171" i="4"/>
  <c r="X172" i="4"/>
  <c r="X173" i="4"/>
  <c r="X174" i="4"/>
  <c r="X175" i="4"/>
  <c r="X176" i="4"/>
  <c r="X177" i="4"/>
  <c r="X178" i="4"/>
  <c r="X179" i="4"/>
  <c r="X180" i="4"/>
  <c r="X181" i="4"/>
  <c r="X182" i="4"/>
  <c r="X183" i="4"/>
  <c r="X184" i="4"/>
  <c r="X185" i="4"/>
  <c r="X186" i="4"/>
  <c r="X187" i="4"/>
  <c r="X188" i="4"/>
  <c r="X189" i="4"/>
  <c r="X190" i="4"/>
  <c r="X191" i="4"/>
  <c r="X192" i="4"/>
  <c r="X193" i="4"/>
  <c r="X194" i="4"/>
  <c r="X195" i="4"/>
  <c r="X196" i="4"/>
  <c r="X197" i="4"/>
  <c r="X198" i="4"/>
  <c r="X199" i="4"/>
  <c r="X200" i="4"/>
  <c r="X201" i="4"/>
  <c r="X202" i="4"/>
  <c r="X203" i="4"/>
  <c r="X204" i="4"/>
  <c r="X205" i="4"/>
  <c r="X206" i="4"/>
  <c r="X207" i="4"/>
  <c r="X208" i="4"/>
  <c r="X209" i="4"/>
  <c r="X210" i="4"/>
  <c r="X211" i="4"/>
  <c r="X212" i="4"/>
  <c r="X213" i="4"/>
  <c r="X214" i="4"/>
  <c r="X215" i="4"/>
  <c r="X216" i="4"/>
  <c r="X217" i="4"/>
  <c r="X218" i="4"/>
  <c r="X219" i="4"/>
  <c r="X220" i="4"/>
  <c r="X221" i="4"/>
  <c r="X222" i="4"/>
  <c r="X223" i="4"/>
  <c r="X224" i="4"/>
  <c r="X225" i="4"/>
  <c r="X226" i="4"/>
  <c r="X227" i="4"/>
  <c r="X228" i="4"/>
  <c r="X229" i="4"/>
  <c r="X230" i="4"/>
  <c r="X231" i="4"/>
  <c r="X232" i="4"/>
  <c r="X233" i="4"/>
  <c r="X234" i="4"/>
  <c r="X235" i="4"/>
  <c r="X236" i="4"/>
  <c r="X237" i="4"/>
  <c r="X238" i="4"/>
  <c r="X239" i="4"/>
  <c r="X240" i="4"/>
  <c r="X241" i="4"/>
  <c r="X242" i="4"/>
  <c r="X243" i="4"/>
  <c r="X244" i="4"/>
  <c r="X245" i="4"/>
  <c r="X246" i="4"/>
  <c r="X247" i="4"/>
  <c r="X248" i="4"/>
  <c r="X249" i="4"/>
  <c r="X250" i="4"/>
  <c r="X251" i="4"/>
  <c r="X252" i="4"/>
  <c r="X253" i="4"/>
  <c r="X254" i="4"/>
  <c r="X255" i="4"/>
  <c r="X256" i="4"/>
  <c r="X257" i="4"/>
  <c r="X258" i="4"/>
  <c r="X259" i="4"/>
  <c r="X260" i="4"/>
  <c r="X261" i="4"/>
  <c r="X262" i="4"/>
  <c r="X263" i="4"/>
  <c r="X264" i="4"/>
  <c r="X265" i="4"/>
  <c r="X266" i="4"/>
  <c r="X267" i="4"/>
  <c r="X268" i="4"/>
  <c r="X269" i="4"/>
  <c r="X270" i="4"/>
  <c r="X271" i="4"/>
  <c r="X272" i="4"/>
  <c r="X273" i="4"/>
  <c r="X274" i="4"/>
  <c r="X275" i="4"/>
  <c r="X276" i="4"/>
  <c r="X277" i="4"/>
  <c r="X278" i="4"/>
  <c r="X279" i="4"/>
  <c r="X280" i="4"/>
  <c r="X281" i="4"/>
  <c r="X282" i="4"/>
  <c r="X283" i="4"/>
  <c r="X284" i="4"/>
  <c r="X285" i="4"/>
  <c r="X286" i="4"/>
  <c r="X287" i="4"/>
  <c r="X288" i="4"/>
  <c r="X289" i="4"/>
  <c r="X290" i="4"/>
  <c r="X291" i="4"/>
  <c r="X292" i="4"/>
  <c r="X293" i="4"/>
  <c r="X294" i="4"/>
  <c r="X295" i="4"/>
  <c r="X296" i="4"/>
  <c r="X297" i="4"/>
  <c r="X298" i="4"/>
  <c r="X299" i="4"/>
  <c r="X300" i="4"/>
  <c r="X301" i="4"/>
  <c r="X302" i="4"/>
  <c r="X303" i="4"/>
  <c r="X304" i="4"/>
  <c r="X305" i="4"/>
  <c r="X306" i="4"/>
  <c r="X307" i="4"/>
  <c r="X308" i="4"/>
  <c r="X309" i="4"/>
  <c r="X310" i="4"/>
  <c r="X311" i="4"/>
  <c r="X312" i="4"/>
  <c r="X313" i="4"/>
  <c r="X314" i="4"/>
  <c r="X315" i="4"/>
  <c r="X316" i="4"/>
  <c r="X317" i="4"/>
  <c r="X318" i="4"/>
  <c r="X319" i="4"/>
  <c r="X320" i="4"/>
  <c r="X321" i="4"/>
  <c r="X322" i="4"/>
  <c r="X323" i="4"/>
  <c r="X324" i="4"/>
  <c r="X325" i="4"/>
  <c r="X326" i="4"/>
  <c r="X327" i="4"/>
  <c r="X328" i="4"/>
  <c r="X329" i="4"/>
  <c r="X330" i="4"/>
  <c r="X331" i="4"/>
  <c r="X332" i="4"/>
  <c r="X333" i="4"/>
  <c r="X334" i="4"/>
  <c r="X335" i="4"/>
  <c r="X336" i="4"/>
  <c r="X337" i="4"/>
  <c r="X338" i="4"/>
  <c r="X339" i="4"/>
  <c r="X340" i="4"/>
  <c r="X341" i="4"/>
  <c r="X342" i="4"/>
  <c r="X343" i="4"/>
  <c r="X344" i="4"/>
  <c r="X345" i="4"/>
  <c r="X346" i="4"/>
  <c r="X347" i="4"/>
  <c r="X348" i="4"/>
  <c r="X349" i="4"/>
  <c r="X350" i="4"/>
  <c r="X351" i="4"/>
  <c r="X352" i="4"/>
  <c r="X353" i="4"/>
  <c r="X354" i="4"/>
  <c r="X355" i="4"/>
  <c r="X356" i="4"/>
  <c r="X357" i="4"/>
  <c r="X358" i="4"/>
  <c r="X359" i="4"/>
  <c r="X360" i="4"/>
  <c r="X361" i="4"/>
  <c r="X362" i="4"/>
  <c r="X363" i="4"/>
  <c r="X364" i="4"/>
  <c r="X365" i="4"/>
  <c r="X366" i="4"/>
  <c r="X367" i="4"/>
  <c r="X368" i="4"/>
  <c r="X369" i="4"/>
  <c r="X370" i="4"/>
  <c r="X371" i="4"/>
  <c r="X372" i="4"/>
  <c r="X373" i="4"/>
  <c r="X374" i="4"/>
  <c r="X375" i="4"/>
  <c r="X10" i="4"/>
  <c r="M65" i="4"/>
  <c r="D65" i="4"/>
  <c r="M64" i="4"/>
  <c r="D64" i="4"/>
  <c r="E64" i="4" s="1"/>
  <c r="F64" i="4" s="1"/>
  <c r="M63" i="4"/>
  <c r="G63" i="4"/>
  <c r="D63" i="4"/>
  <c r="R62" i="4"/>
  <c r="M62" i="4"/>
  <c r="G62" i="4"/>
  <c r="D62" i="4"/>
  <c r="R61" i="4"/>
  <c r="M61" i="4"/>
  <c r="G61" i="4"/>
  <c r="D61" i="4"/>
  <c r="R60" i="4"/>
  <c r="M60" i="4"/>
  <c r="G60" i="4"/>
  <c r="D60" i="4"/>
  <c r="R59" i="4"/>
  <c r="M59" i="4"/>
  <c r="G59" i="4"/>
  <c r="D59" i="4"/>
  <c r="R58" i="4"/>
  <c r="M58" i="4"/>
  <c r="G58" i="4"/>
  <c r="D58" i="4"/>
  <c r="R57" i="4"/>
  <c r="M57" i="4"/>
  <c r="G57" i="4"/>
  <c r="D57" i="4"/>
  <c r="R56" i="4"/>
  <c r="M56" i="4"/>
  <c r="D56" i="4"/>
  <c r="R55" i="4"/>
  <c r="M55" i="4"/>
  <c r="E55" i="4"/>
  <c r="D55" i="4"/>
  <c r="R54" i="4"/>
  <c r="M54" i="4"/>
  <c r="G54" i="4"/>
  <c r="D54" i="4"/>
  <c r="R53" i="4"/>
  <c r="M53" i="4"/>
  <c r="G53" i="4"/>
  <c r="D53" i="4"/>
  <c r="R52" i="4"/>
  <c r="M52" i="4"/>
  <c r="G52" i="4"/>
  <c r="D52" i="4"/>
  <c r="R51" i="4"/>
  <c r="M51" i="4"/>
  <c r="D51" i="4"/>
  <c r="R50" i="4"/>
  <c r="M50" i="4"/>
  <c r="D50" i="4"/>
  <c r="E50" i="4" s="1"/>
  <c r="F50" i="4" s="1"/>
  <c r="R49" i="4"/>
  <c r="M49" i="4"/>
  <c r="G49" i="4"/>
  <c r="D49" i="4"/>
  <c r="R48" i="4"/>
  <c r="M48" i="4"/>
  <c r="G48" i="4"/>
  <c r="D48" i="4"/>
  <c r="R47" i="4"/>
  <c r="M47" i="4"/>
  <c r="G47" i="4"/>
  <c r="D47" i="4"/>
  <c r="R46" i="4"/>
  <c r="M46" i="4"/>
  <c r="G46" i="4"/>
  <c r="D46" i="4"/>
  <c r="R45" i="4"/>
  <c r="M45" i="4"/>
  <c r="G45" i="4"/>
  <c r="D45" i="4"/>
  <c r="R44" i="4"/>
  <c r="M44" i="4"/>
  <c r="G44" i="4"/>
  <c r="D44" i="4"/>
  <c r="R43" i="4"/>
  <c r="M43" i="4"/>
  <c r="G43" i="4"/>
  <c r="D43" i="4"/>
  <c r="R42" i="4"/>
  <c r="M42" i="4"/>
  <c r="D42" i="4"/>
  <c r="R41" i="4"/>
  <c r="M41" i="4"/>
  <c r="E41" i="4"/>
  <c r="D41" i="4"/>
  <c r="R40" i="4"/>
  <c r="M40" i="4"/>
  <c r="G40" i="4"/>
  <c r="D40" i="4"/>
  <c r="R39" i="4"/>
  <c r="M39" i="4"/>
  <c r="G39" i="4"/>
  <c r="D39" i="4"/>
  <c r="R38" i="4"/>
  <c r="M38" i="4"/>
  <c r="G38" i="4"/>
  <c r="D38" i="4"/>
  <c r="R37" i="4"/>
  <c r="M37" i="4"/>
  <c r="D37" i="4"/>
  <c r="R36" i="4"/>
  <c r="M36" i="4"/>
  <c r="E36" i="4"/>
  <c r="D36" i="4"/>
  <c r="R35" i="4"/>
  <c r="M35" i="4"/>
  <c r="G35" i="4"/>
  <c r="D35" i="4"/>
  <c r="R34" i="4"/>
  <c r="M34" i="4"/>
  <c r="G34" i="4"/>
  <c r="D34" i="4"/>
  <c r="R33" i="4"/>
  <c r="M33" i="4"/>
  <c r="G33" i="4"/>
  <c r="D33" i="4"/>
  <c r="R32" i="4"/>
  <c r="M32" i="4"/>
  <c r="G32" i="4"/>
  <c r="D32" i="4"/>
  <c r="R31" i="4"/>
  <c r="M31" i="4"/>
  <c r="G31" i="4"/>
  <c r="D31" i="4"/>
  <c r="R30" i="4"/>
  <c r="M30" i="4"/>
  <c r="D30" i="4"/>
  <c r="R29" i="4"/>
  <c r="M29" i="4"/>
  <c r="E29" i="4"/>
  <c r="F29" i="4" s="1"/>
  <c r="D29" i="4"/>
  <c r="R28" i="4"/>
  <c r="M28" i="4"/>
  <c r="G28" i="4"/>
  <c r="D28" i="4"/>
  <c r="R27" i="4"/>
  <c r="M27" i="4"/>
  <c r="G27" i="4"/>
  <c r="D27" i="4"/>
  <c r="R26" i="4"/>
  <c r="M26" i="4"/>
  <c r="G26" i="4"/>
  <c r="D26" i="4"/>
  <c r="R25" i="4"/>
  <c r="M25" i="4"/>
  <c r="G25" i="4"/>
  <c r="D25" i="4"/>
  <c r="R24" i="4"/>
  <c r="M24" i="4"/>
  <c r="G24" i="4"/>
  <c r="D24" i="4"/>
  <c r="R23" i="4"/>
  <c r="M23" i="4"/>
  <c r="D23" i="4"/>
  <c r="R22" i="4"/>
  <c r="M22" i="4"/>
  <c r="D22" i="4"/>
  <c r="E22" i="4" s="1"/>
  <c r="R21" i="4"/>
  <c r="M21" i="4"/>
  <c r="G21" i="4"/>
  <c r="D21" i="4"/>
  <c r="R20" i="4"/>
  <c r="M20" i="4"/>
  <c r="G20" i="4"/>
  <c r="D20" i="4"/>
  <c r="R19" i="4"/>
  <c r="M19" i="4"/>
  <c r="G19" i="4"/>
  <c r="D19" i="4"/>
  <c r="R18" i="4"/>
  <c r="M18" i="4"/>
  <c r="G18" i="4"/>
  <c r="D18" i="4"/>
  <c r="R17" i="4"/>
  <c r="M17" i="4"/>
  <c r="G17" i="4"/>
  <c r="D17" i="4"/>
  <c r="R16" i="4"/>
  <c r="M16" i="4"/>
  <c r="G16" i="4"/>
  <c r="D16" i="4"/>
  <c r="R15" i="4"/>
  <c r="M15" i="4"/>
  <c r="G15" i="4"/>
  <c r="D15" i="4"/>
  <c r="R14" i="4"/>
  <c r="M14" i="4"/>
  <c r="D14" i="4"/>
  <c r="R13" i="4"/>
  <c r="M13" i="4"/>
  <c r="D13" i="4"/>
  <c r="E13" i="4" s="1"/>
  <c r="R12" i="4"/>
  <c r="M12" i="4"/>
  <c r="G12" i="4"/>
  <c r="D12" i="4"/>
  <c r="S11" i="4"/>
  <c r="S12" i="4" s="1"/>
  <c r="R11" i="4"/>
  <c r="N11" i="4"/>
  <c r="M11" i="4"/>
  <c r="H11" i="4"/>
  <c r="G11" i="4"/>
  <c r="D11" i="4"/>
  <c r="A11" i="4"/>
  <c r="L11" i="4" s="1"/>
  <c r="T10" i="4"/>
  <c r="U10" i="4" s="1"/>
  <c r="R10" i="4"/>
  <c r="N10" i="4"/>
  <c r="M10" i="4"/>
  <c r="L10" i="4"/>
  <c r="H10" i="4"/>
  <c r="G10" i="4"/>
  <c r="D10" i="4"/>
  <c r="F7" i="3"/>
  <c r="F6" i="3"/>
  <c r="F5" i="3"/>
  <c r="F4" i="3"/>
  <c r="F3" i="3"/>
  <c r="W364" i="4" l="1"/>
  <c r="W15" i="4"/>
  <c r="W289" i="4"/>
  <c r="W23" i="4"/>
  <c r="W61" i="4"/>
  <c r="W140" i="4"/>
  <c r="W225" i="4"/>
  <c r="W311" i="4"/>
  <c r="W119" i="4"/>
  <c r="W375" i="4"/>
  <c r="W31" i="4"/>
  <c r="W76" i="4"/>
  <c r="W161" i="4"/>
  <c r="W247" i="4"/>
  <c r="W332" i="4"/>
  <c r="W51" i="4"/>
  <c r="W204" i="4"/>
  <c r="W40" i="4"/>
  <c r="W97" i="4"/>
  <c r="W183" i="4"/>
  <c r="W268" i="4"/>
  <c r="W353" i="4"/>
  <c r="W10" i="4"/>
  <c r="W26" i="4"/>
  <c r="W44" i="4"/>
  <c r="W65" i="4"/>
  <c r="W103" i="4"/>
  <c r="W145" i="4"/>
  <c r="W188" i="4"/>
  <c r="W231" i="4"/>
  <c r="W273" i="4"/>
  <c r="W316" i="4"/>
  <c r="W359" i="4"/>
  <c r="W11" i="4"/>
  <c r="W19" i="4"/>
  <c r="W27" i="4"/>
  <c r="W45" i="4"/>
  <c r="W56" i="4"/>
  <c r="W67" i="4"/>
  <c r="W87" i="4"/>
  <c r="W108" i="4"/>
  <c r="W129" i="4"/>
  <c r="W151" i="4"/>
  <c r="W172" i="4"/>
  <c r="W193" i="4"/>
  <c r="W215" i="4"/>
  <c r="W236" i="4"/>
  <c r="W257" i="4"/>
  <c r="W279" i="4"/>
  <c r="W300" i="4"/>
  <c r="W321" i="4"/>
  <c r="W343" i="4"/>
  <c r="W374" i="4"/>
  <c r="W370" i="4"/>
  <c r="W366" i="4"/>
  <c r="W362" i="4"/>
  <c r="W358" i="4"/>
  <c r="W354" i="4"/>
  <c r="W350" i="4"/>
  <c r="W346" i="4"/>
  <c r="W342" i="4"/>
  <c r="W338" i="4"/>
  <c r="W334" i="4"/>
  <c r="W330" i="4"/>
  <c r="W326" i="4"/>
  <c r="W322" i="4"/>
  <c r="W318" i="4"/>
  <c r="W314" i="4"/>
  <c r="W310" i="4"/>
  <c r="W306" i="4"/>
  <c r="W302" i="4"/>
  <c r="W298" i="4"/>
  <c r="W294" i="4"/>
  <c r="W290" i="4"/>
  <c r="W286" i="4"/>
  <c r="W282" i="4"/>
  <c r="W278" i="4"/>
  <c r="W274" i="4"/>
  <c r="W270" i="4"/>
  <c r="W266" i="4"/>
  <c r="W262" i="4"/>
  <c r="W258" i="4"/>
  <c r="W254" i="4"/>
  <c r="W250" i="4"/>
  <c r="W246" i="4"/>
  <c r="W242" i="4"/>
  <c r="W238" i="4"/>
  <c r="W234" i="4"/>
  <c r="W230" i="4"/>
  <c r="W226" i="4"/>
  <c r="W222" i="4"/>
  <c r="W218" i="4"/>
  <c r="W214" i="4"/>
  <c r="W210" i="4"/>
  <c r="W206" i="4"/>
  <c r="W202" i="4"/>
  <c r="W198" i="4"/>
  <c r="W194" i="4"/>
  <c r="W190" i="4"/>
  <c r="W186" i="4"/>
  <c r="W182" i="4"/>
  <c r="W178" i="4"/>
  <c r="W174" i="4"/>
  <c r="W170" i="4"/>
  <c r="W166" i="4"/>
  <c r="W162" i="4"/>
  <c r="W158" i="4"/>
  <c r="W154" i="4"/>
  <c r="W150" i="4"/>
  <c r="W146" i="4"/>
  <c r="W142" i="4"/>
  <c r="W138" i="4"/>
  <c r="W134" i="4"/>
  <c r="W130" i="4"/>
  <c r="W126" i="4"/>
  <c r="W122" i="4"/>
  <c r="W118" i="4"/>
  <c r="W114" i="4"/>
  <c r="W110" i="4"/>
  <c r="W106" i="4"/>
  <c r="W102" i="4"/>
  <c r="W98" i="4"/>
  <c r="W94" i="4"/>
  <c r="W90" i="4"/>
  <c r="W86" i="4"/>
  <c r="W82" i="4"/>
  <c r="W78" i="4"/>
  <c r="W74" i="4"/>
  <c r="W70" i="4"/>
  <c r="W66" i="4"/>
  <c r="W62" i="4"/>
  <c r="W58" i="4"/>
  <c r="W54" i="4"/>
  <c r="W50" i="4"/>
  <c r="W46" i="4"/>
  <c r="W42" i="4"/>
  <c r="W38" i="4"/>
  <c r="W373" i="4"/>
  <c r="W368" i="4"/>
  <c r="W363" i="4"/>
  <c r="W357" i="4"/>
  <c r="W352" i="4"/>
  <c r="W347" i="4"/>
  <c r="W341" i="4"/>
  <c r="W336" i="4"/>
  <c r="W331" i="4"/>
  <c r="W325" i="4"/>
  <c r="W320" i="4"/>
  <c r="W315" i="4"/>
  <c r="W309" i="4"/>
  <c r="W304" i="4"/>
  <c r="W299" i="4"/>
  <c r="W293" i="4"/>
  <c r="W288" i="4"/>
  <c r="W283" i="4"/>
  <c r="W277" i="4"/>
  <c r="W272" i="4"/>
  <c r="W267" i="4"/>
  <c r="W261" i="4"/>
  <c r="W256" i="4"/>
  <c r="W251" i="4"/>
  <c r="W245" i="4"/>
  <c r="W240" i="4"/>
  <c r="W235" i="4"/>
  <c r="W229" i="4"/>
  <c r="W224" i="4"/>
  <c r="W219" i="4"/>
  <c r="W213" i="4"/>
  <c r="W208" i="4"/>
  <c r="W203" i="4"/>
  <c r="W197" i="4"/>
  <c r="W192" i="4"/>
  <c r="W187" i="4"/>
  <c r="W181" i="4"/>
  <c r="W176" i="4"/>
  <c r="W171" i="4"/>
  <c r="W165" i="4"/>
  <c r="W160" i="4"/>
  <c r="W155" i="4"/>
  <c r="W149" i="4"/>
  <c r="W144" i="4"/>
  <c r="W139" i="4"/>
  <c r="W133" i="4"/>
  <c r="W128" i="4"/>
  <c r="W123" i="4"/>
  <c r="W117" i="4"/>
  <c r="W112" i="4"/>
  <c r="W107" i="4"/>
  <c r="W101" i="4"/>
  <c r="W96" i="4"/>
  <c r="W91" i="4"/>
  <c r="W85" i="4"/>
  <c r="W80" i="4"/>
  <c r="W75" i="4"/>
  <c r="W69" i="4"/>
  <c r="W64" i="4"/>
  <c r="W59" i="4"/>
  <c r="W53" i="4"/>
  <c r="W48" i="4"/>
  <c r="W43" i="4"/>
  <c r="W37" i="4"/>
  <c r="W33" i="4"/>
  <c r="W29" i="4"/>
  <c r="W25" i="4"/>
  <c r="W21" i="4"/>
  <c r="W17" i="4"/>
  <c r="W13" i="4"/>
  <c r="W164" i="4"/>
  <c r="W121" i="4"/>
  <c r="W111" i="4"/>
  <c r="W100" i="4"/>
  <c r="W89" i="4"/>
  <c r="W79" i="4"/>
  <c r="W68" i="4"/>
  <c r="W57" i="4"/>
  <c r="W47" i="4"/>
  <c r="W36" i="4"/>
  <c r="W32" i="4"/>
  <c r="W24" i="4"/>
  <c r="W16" i="4"/>
  <c r="W371" i="4"/>
  <c r="W360" i="4"/>
  <c r="W349" i="4"/>
  <c r="W339" i="4"/>
  <c r="W328" i="4"/>
  <c r="W317" i="4"/>
  <c r="W307" i="4"/>
  <c r="W296" i="4"/>
  <c r="W285" i="4"/>
  <c r="W275" i="4"/>
  <c r="W264" i="4"/>
  <c r="W253" i="4"/>
  <c r="W243" i="4"/>
  <c r="W232" i="4"/>
  <c r="W221" i="4"/>
  <c r="W211" i="4"/>
  <c r="W200" i="4"/>
  <c r="W189" i="4"/>
  <c r="W179" i="4"/>
  <c r="W168" i="4"/>
  <c r="W157" i="4"/>
  <c r="W147" i="4"/>
  <c r="W136" i="4"/>
  <c r="W125" i="4"/>
  <c r="W115" i="4"/>
  <c r="W104" i="4"/>
  <c r="W93" i="4"/>
  <c r="W83" i="4"/>
  <c r="W72" i="4"/>
  <c r="W372" i="4"/>
  <c r="W367" i="4"/>
  <c r="W361" i="4"/>
  <c r="W356" i="4"/>
  <c r="W351" i="4"/>
  <c r="W345" i="4"/>
  <c r="W340" i="4"/>
  <c r="W335" i="4"/>
  <c r="W329" i="4"/>
  <c r="W324" i="4"/>
  <c r="W319" i="4"/>
  <c r="W313" i="4"/>
  <c r="W308" i="4"/>
  <c r="W303" i="4"/>
  <c r="W297" i="4"/>
  <c r="W292" i="4"/>
  <c r="W287" i="4"/>
  <c r="W281" i="4"/>
  <c r="W276" i="4"/>
  <c r="W271" i="4"/>
  <c r="W265" i="4"/>
  <c r="W260" i="4"/>
  <c r="W255" i="4"/>
  <c r="W249" i="4"/>
  <c r="W244" i="4"/>
  <c r="W239" i="4"/>
  <c r="W233" i="4"/>
  <c r="W228" i="4"/>
  <c r="W223" i="4"/>
  <c r="W217" i="4"/>
  <c r="W212" i="4"/>
  <c r="W207" i="4"/>
  <c r="W201" i="4"/>
  <c r="W196" i="4"/>
  <c r="W191" i="4"/>
  <c r="W185" i="4"/>
  <c r="W180" i="4"/>
  <c r="W175" i="4"/>
  <c r="W169" i="4"/>
  <c r="W159" i="4"/>
  <c r="W153" i="4"/>
  <c r="W148" i="4"/>
  <c r="W143" i="4"/>
  <c r="W137" i="4"/>
  <c r="W132" i="4"/>
  <c r="W127" i="4"/>
  <c r="W116" i="4"/>
  <c r="W105" i="4"/>
  <c r="W95" i="4"/>
  <c r="W84" i="4"/>
  <c r="W73" i="4"/>
  <c r="W63" i="4"/>
  <c r="W52" i="4"/>
  <c r="W41" i="4"/>
  <c r="W28" i="4"/>
  <c r="W20" i="4"/>
  <c r="W12" i="4"/>
  <c r="W365" i="4"/>
  <c r="W355" i="4"/>
  <c r="W344" i="4"/>
  <c r="W333" i="4"/>
  <c r="W323" i="4"/>
  <c r="W312" i="4"/>
  <c r="W301" i="4"/>
  <c r="W291" i="4"/>
  <c r="W280" i="4"/>
  <c r="W269" i="4"/>
  <c r="W259" i="4"/>
  <c r="W248" i="4"/>
  <c r="W237" i="4"/>
  <c r="W227" i="4"/>
  <c r="W216" i="4"/>
  <c r="W205" i="4"/>
  <c r="W195" i="4"/>
  <c r="W184" i="4"/>
  <c r="W173" i="4"/>
  <c r="W163" i="4"/>
  <c r="W152" i="4"/>
  <c r="W141" i="4"/>
  <c r="W131" i="4"/>
  <c r="W120" i="4"/>
  <c r="W109" i="4"/>
  <c r="W99" i="4"/>
  <c r="W88" i="4"/>
  <c r="W77" i="4"/>
  <c r="W18" i="4"/>
  <c r="W34" i="4"/>
  <c r="W55" i="4"/>
  <c r="W81" i="4"/>
  <c r="W124" i="4"/>
  <c r="W167" i="4"/>
  <c r="W209" i="4"/>
  <c r="W252" i="4"/>
  <c r="W295" i="4"/>
  <c r="W337" i="4"/>
  <c r="W35" i="4"/>
  <c r="W14" i="4"/>
  <c r="W22" i="4"/>
  <c r="W30" i="4"/>
  <c r="W39" i="4"/>
  <c r="W49" i="4"/>
  <c r="W60" i="4"/>
  <c r="W71" i="4"/>
  <c r="W92" i="4"/>
  <c r="W113" i="4"/>
  <c r="W135" i="4"/>
  <c r="W156" i="4"/>
  <c r="W177" i="4"/>
  <c r="W199" i="4"/>
  <c r="W220" i="4"/>
  <c r="W241" i="4"/>
  <c r="W263" i="4"/>
  <c r="W284" i="4"/>
  <c r="W305" i="4"/>
  <c r="W327" i="4"/>
  <c r="W348" i="4"/>
  <c r="W369" i="4"/>
  <c r="S13" i="4"/>
  <c r="T12" i="4"/>
  <c r="U12" i="4" s="1"/>
  <c r="F22" i="4"/>
  <c r="T11" i="4"/>
  <c r="U11" i="4" s="1"/>
  <c r="A12" i="4"/>
  <c r="F55" i="4"/>
  <c r="F36" i="4"/>
  <c r="F41" i="4"/>
  <c r="K3" i="2"/>
  <c r="L12" i="4" l="1"/>
  <c r="H12" i="4"/>
  <c r="N12" i="4" s="1"/>
  <c r="A13" i="4"/>
  <c r="S14" i="4"/>
  <c r="T13" i="4"/>
  <c r="U13" i="4" s="1"/>
  <c r="K4" i="2"/>
  <c r="E15" i="2" a="1"/>
  <c r="E15" i="2" s="1"/>
  <c r="E14" i="2" a="1"/>
  <c r="E14" i="2" s="1"/>
  <c r="E13" i="2" a="1"/>
  <c r="E13" i="2" s="1"/>
  <c r="E12" i="2" a="1"/>
  <c r="E12" i="2" s="1"/>
  <c r="E11" i="2" a="1"/>
  <c r="E11" i="2" s="1"/>
  <c r="E7" i="2" a="1"/>
  <c r="E7" i="2" s="1"/>
  <c r="E6" i="2" a="1"/>
  <c r="E6" i="2" s="1"/>
  <c r="E4" i="2" a="1"/>
  <c r="E4" i="2" s="1"/>
  <c r="E8" i="2" s="1"/>
  <c r="E3" i="2" a="1"/>
  <c r="E3" i="2" s="1"/>
  <c r="S15" i="4" l="1"/>
  <c r="T14" i="4"/>
  <c r="U14" i="4" s="1"/>
  <c r="L13" i="4"/>
  <c r="H13" i="4"/>
  <c r="N13" i="4" s="1"/>
  <c r="G13" i="4"/>
  <c r="A14" i="4"/>
  <c r="E5" i="2"/>
  <c r="E9" i="2"/>
  <c r="E10" i="2"/>
  <c r="G14" i="4" l="1"/>
  <c r="A15" i="4"/>
  <c r="L14" i="4"/>
  <c r="H14" i="4"/>
  <c r="N14" i="4" s="1"/>
  <c r="S16" i="4"/>
  <c r="T15" i="4"/>
  <c r="U15" i="4" s="1"/>
  <c r="D4" i="1" a="1"/>
  <c r="D4" i="1" s="1"/>
  <c r="E7" i="1" a="1"/>
  <c r="E7" i="1" s="1"/>
  <c r="E8" i="1" s="1" a="1"/>
  <c r="E8" i="1" s="1"/>
  <c r="F7" i="1" a="1"/>
  <c r="F7" i="1" s="1"/>
  <c r="F8" i="1" s="1" a="1"/>
  <c r="F8" i="1" s="1"/>
  <c r="G7" i="1" a="1"/>
  <c r="G7" i="1" s="1"/>
  <c r="G8" i="1" s="1" a="1"/>
  <c r="G8" i="1" s="1"/>
  <c r="H7" i="1" a="1"/>
  <c r="H7" i="1" s="1"/>
  <c r="H8" i="1" s="1" a="1"/>
  <c r="H8" i="1" s="1"/>
  <c r="I7" i="1" a="1"/>
  <c r="I7" i="1" s="1"/>
  <c r="I8" i="1" s="1" a="1"/>
  <c r="I8" i="1" s="1"/>
  <c r="J7" i="1" a="1"/>
  <c r="J7" i="1" s="1"/>
  <c r="J8" i="1" s="1" a="1"/>
  <c r="J8" i="1" s="1"/>
  <c r="K7" i="1" a="1"/>
  <c r="K7" i="1" s="1"/>
  <c r="K8" i="1" s="1" a="1"/>
  <c r="K8" i="1" s="1"/>
  <c r="L7" i="1" a="1"/>
  <c r="L7" i="1" s="1"/>
  <c r="L8" i="1" s="1" a="1"/>
  <c r="L8" i="1" s="1"/>
  <c r="M7" i="1" a="1"/>
  <c r="M7" i="1" s="1"/>
  <c r="M8" i="1" s="1" a="1"/>
  <c r="M8" i="1" s="1"/>
  <c r="N7" i="1" a="1"/>
  <c r="N7" i="1" s="1"/>
  <c r="N8" i="1" s="1" a="1"/>
  <c r="N8" i="1" s="1"/>
  <c r="O7" i="1" a="1"/>
  <c r="O7" i="1" s="1"/>
  <c r="O8" i="1" s="1" a="1"/>
  <c r="O8" i="1" s="1"/>
  <c r="P7" i="1" a="1"/>
  <c r="P7" i="1" s="1"/>
  <c r="P8" i="1" s="1" a="1"/>
  <c r="P8" i="1" s="1"/>
  <c r="Q7" i="1" a="1"/>
  <c r="Q7" i="1" s="1"/>
  <c r="Q8" i="1" s="1" a="1"/>
  <c r="Q8" i="1" s="1"/>
  <c r="R7" i="1" a="1"/>
  <c r="R7" i="1" s="1"/>
  <c r="R8" i="1" s="1" a="1"/>
  <c r="R8" i="1" s="1"/>
  <c r="S7" i="1" a="1"/>
  <c r="S7" i="1" s="1"/>
  <c r="S8" i="1" s="1" a="1"/>
  <c r="S8" i="1" s="1"/>
  <c r="T7" i="1" a="1"/>
  <c r="T7" i="1" s="1"/>
  <c r="T8" i="1" s="1" a="1"/>
  <c r="T8" i="1" s="1"/>
  <c r="U7" i="1" a="1"/>
  <c r="U7" i="1" s="1"/>
  <c r="U8" i="1" s="1" a="1"/>
  <c r="U8" i="1" s="1"/>
  <c r="V7" i="1" a="1"/>
  <c r="V7" i="1" s="1"/>
  <c r="V8" i="1" s="1" a="1"/>
  <c r="V8" i="1" s="1"/>
  <c r="W7" i="1" a="1"/>
  <c r="W7" i="1" s="1"/>
  <c r="W8" i="1" s="1" a="1"/>
  <c r="W8" i="1" s="1"/>
  <c r="X7" i="1" a="1"/>
  <c r="X7" i="1" s="1"/>
  <c r="X8" i="1" s="1" a="1"/>
  <c r="X8" i="1" s="1"/>
  <c r="Y7" i="1" a="1"/>
  <c r="Y7" i="1" s="1"/>
  <c r="Y8" i="1" s="1" a="1"/>
  <c r="Y8" i="1" s="1"/>
  <c r="Z7" i="1" a="1"/>
  <c r="Z7" i="1" s="1"/>
  <c r="Z8" i="1" s="1" a="1"/>
  <c r="Z8" i="1" s="1"/>
  <c r="AA7" i="1" a="1"/>
  <c r="AA7" i="1" s="1"/>
  <c r="AA8" i="1" s="1" a="1"/>
  <c r="AA8" i="1" s="1"/>
  <c r="AB7" i="1" a="1"/>
  <c r="AB7" i="1" s="1"/>
  <c r="AB8" i="1" s="1" a="1"/>
  <c r="AB8" i="1" s="1"/>
  <c r="AC7" i="1" a="1"/>
  <c r="AC7" i="1" s="1"/>
  <c r="AC8" i="1" s="1" a="1"/>
  <c r="AC8" i="1" s="1"/>
  <c r="AD7" i="1" a="1"/>
  <c r="AD7" i="1" s="1"/>
  <c r="AD8" i="1" s="1" a="1"/>
  <c r="AD8" i="1" s="1"/>
  <c r="AE7" i="1" a="1"/>
  <c r="AE7" i="1" s="1"/>
  <c r="AE8" i="1" s="1" a="1"/>
  <c r="AE8" i="1" s="1"/>
  <c r="AF7" i="1" a="1"/>
  <c r="AF7" i="1" s="1"/>
  <c r="AF8" i="1" s="1" a="1"/>
  <c r="AF8" i="1" s="1"/>
  <c r="AG7" i="1" a="1"/>
  <c r="AG7" i="1" s="1"/>
  <c r="AG8" i="1" s="1" a="1"/>
  <c r="AG8" i="1" s="1"/>
  <c r="AH7" i="1" a="1"/>
  <c r="AH7" i="1" s="1"/>
  <c r="AH8" i="1" s="1" a="1"/>
  <c r="AH8" i="1" s="1"/>
  <c r="AI7" i="1" a="1"/>
  <c r="AI7" i="1" s="1"/>
  <c r="D7" i="1" a="1"/>
  <c r="D7" i="1" s="1"/>
  <c r="D8" i="1" s="1" a="1"/>
  <c r="D8" i="1" s="1"/>
  <c r="L15" i="4" l="1"/>
  <c r="A16" i="4"/>
  <c r="H15" i="4"/>
  <c r="N15" i="4" s="1"/>
  <c r="S17" i="4"/>
  <c r="T16" i="4"/>
  <c r="U16" i="4" s="1"/>
  <c r="AE5" i="1"/>
  <c r="W5" i="1"/>
  <c r="K5" i="1"/>
  <c r="G5" i="1"/>
  <c r="AH5" i="1"/>
  <c r="AD5" i="1"/>
  <c r="Z5" i="1"/>
  <c r="V5" i="1"/>
  <c r="R5" i="1"/>
  <c r="N5" i="1"/>
  <c r="J5" i="1"/>
  <c r="F5" i="1"/>
  <c r="S5" i="1"/>
  <c r="AG5" i="1"/>
  <c r="AC5" i="1"/>
  <c r="Y5" i="1"/>
  <c r="U5" i="1"/>
  <c r="Q5" i="1"/>
  <c r="M5" i="1"/>
  <c r="I5" i="1"/>
  <c r="E5" i="1"/>
  <c r="AA5" i="1"/>
  <c r="O5" i="1"/>
  <c r="D5" i="1"/>
  <c r="AF5" i="1"/>
  <c r="AB5" i="1"/>
  <c r="X5" i="1"/>
  <c r="T5" i="1"/>
  <c r="P5" i="1"/>
  <c r="L5" i="1"/>
  <c r="H5" i="1"/>
  <c r="AF6" i="1"/>
  <c r="X6" i="1"/>
  <c r="AD6" i="1"/>
  <c r="Z6" i="1"/>
  <c r="V6" i="1"/>
  <c r="R6" i="1"/>
  <c r="M6" i="1"/>
  <c r="AC6" i="1"/>
  <c r="W6" i="1"/>
  <c r="Q6" i="1"/>
  <c r="I6" i="1"/>
  <c r="E6" i="1"/>
  <c r="AH6" i="1"/>
  <c r="AE6" i="1"/>
  <c r="AB6" i="1"/>
  <c r="Y6" i="1"/>
  <c r="S6" i="1"/>
  <c r="P6" i="1"/>
  <c r="L6" i="1"/>
  <c r="H6" i="1"/>
  <c r="K6" i="1"/>
  <c r="T6" i="1"/>
  <c r="AG6" i="1"/>
  <c r="AA6" i="1"/>
  <c r="O6" i="1"/>
  <c r="G6" i="1"/>
  <c r="D6" i="1"/>
  <c r="U6" i="1"/>
  <c r="N6" i="1"/>
  <c r="J6" i="1"/>
  <c r="F6" i="1"/>
  <c r="A17" i="4" l="1"/>
  <c r="L16" i="4"/>
  <c r="H16" i="4"/>
  <c r="N16" i="4" s="1"/>
  <c r="S18" i="4"/>
  <c r="T17" i="4"/>
  <c r="U17" i="4" s="1"/>
  <c r="S19" i="4" l="1"/>
  <c r="T18" i="4"/>
  <c r="U18" i="4" s="1"/>
  <c r="L17" i="4"/>
  <c r="H17" i="4"/>
  <c r="N17" i="4" s="1"/>
  <c r="A18" i="4"/>
  <c r="H18" i="4" l="1"/>
  <c r="N18" i="4" s="1"/>
  <c r="A19" i="4"/>
  <c r="L18" i="4"/>
  <c r="S20" i="4"/>
  <c r="T19" i="4"/>
  <c r="U19" i="4" s="1"/>
  <c r="S21" i="4" l="1"/>
  <c r="T20" i="4"/>
  <c r="U20" i="4" s="1"/>
  <c r="A20" i="4"/>
  <c r="H19" i="4"/>
  <c r="N19" i="4" s="1"/>
  <c r="L19" i="4"/>
  <c r="A21" i="4" l="1"/>
  <c r="L20" i="4"/>
  <c r="H20" i="4"/>
  <c r="N20" i="4" s="1"/>
  <c r="T21" i="4"/>
  <c r="U21" i="4" s="1"/>
  <c r="S22" i="4"/>
  <c r="S23" i="4" l="1"/>
  <c r="T22" i="4"/>
  <c r="U22" i="4" s="1"/>
  <c r="L21" i="4"/>
  <c r="H21" i="4"/>
  <c r="N21" i="4" s="1"/>
  <c r="A22" i="4"/>
  <c r="A23" i="4" l="1"/>
  <c r="G22" i="4"/>
  <c r="L22" i="4"/>
  <c r="H22" i="4"/>
  <c r="N22" i="4" s="1"/>
  <c r="S24" i="4"/>
  <c r="T23" i="4"/>
  <c r="U23" i="4" s="1"/>
  <c r="S25" i="4" l="1"/>
  <c r="T24" i="4"/>
  <c r="U24" i="4" s="1"/>
  <c r="L23" i="4"/>
  <c r="G23" i="4"/>
  <c r="A24" i="4"/>
  <c r="H23" i="4"/>
  <c r="N23" i="4" s="1"/>
  <c r="H24" i="4" l="1"/>
  <c r="N24" i="4" s="1"/>
  <c r="A25" i="4"/>
  <c r="L24" i="4"/>
  <c r="T25" i="4"/>
  <c r="U25" i="4" s="1"/>
  <c r="S26" i="4"/>
  <c r="L25" i="4" l="1"/>
  <c r="A26" i="4"/>
  <c r="H25" i="4"/>
  <c r="N25" i="4" s="1"/>
  <c r="T26" i="4"/>
  <c r="U26" i="4" s="1"/>
  <c r="S27" i="4"/>
  <c r="H26" i="4" l="1"/>
  <c r="N26" i="4" s="1"/>
  <c r="L26" i="4"/>
  <c r="A27" i="4"/>
  <c r="T27" i="4"/>
  <c r="U27" i="4" s="1"/>
  <c r="S28" i="4"/>
  <c r="A28" i="4" l="1"/>
  <c r="L27" i="4"/>
  <c r="H27" i="4"/>
  <c r="N27" i="4" s="1"/>
  <c r="T28" i="4"/>
  <c r="U28" i="4" s="1"/>
  <c r="S29" i="4"/>
  <c r="S30" i="4" l="1"/>
  <c r="T29" i="4"/>
  <c r="U29" i="4" s="1"/>
  <c r="A29" i="4"/>
  <c r="H28" i="4"/>
  <c r="N28" i="4" s="1"/>
  <c r="L28" i="4"/>
  <c r="H29" i="4" l="1"/>
  <c r="N29" i="4" s="1"/>
  <c r="A30" i="4"/>
  <c r="G29" i="4"/>
  <c r="L29" i="4"/>
  <c r="T30" i="4"/>
  <c r="U30" i="4" s="1"/>
  <c r="S31" i="4"/>
  <c r="S32" i="4" l="1"/>
  <c r="T31" i="4"/>
  <c r="U31" i="4" s="1"/>
  <c r="H30" i="4"/>
  <c r="N30" i="4" s="1"/>
  <c r="G30" i="4"/>
  <c r="L30" i="4"/>
  <c r="A31" i="4"/>
  <c r="H31" i="4" l="1"/>
  <c r="N31" i="4" s="1"/>
  <c r="A32" i="4"/>
  <c r="L31" i="4"/>
  <c r="T32" i="4"/>
  <c r="U32" i="4" s="1"/>
  <c r="S33" i="4"/>
  <c r="S34" i="4" l="1"/>
  <c r="T33" i="4"/>
  <c r="U33" i="4" s="1"/>
  <c r="H32" i="4"/>
  <c r="N32" i="4" s="1"/>
  <c r="L32" i="4"/>
  <c r="A33" i="4"/>
  <c r="H33" i="4" l="1"/>
  <c r="N33" i="4" s="1"/>
  <c r="A34" i="4"/>
  <c r="L33" i="4"/>
  <c r="T34" i="4"/>
  <c r="U34" i="4" s="1"/>
  <c r="S35" i="4"/>
  <c r="T35" i="4" l="1"/>
  <c r="U35" i="4" s="1"/>
  <c r="S36" i="4"/>
  <c r="H34" i="4"/>
  <c r="N34" i="4" s="1"/>
  <c r="L34" i="4"/>
  <c r="A35" i="4"/>
  <c r="T36" i="4" l="1"/>
  <c r="U36" i="4" s="1"/>
  <c r="S37" i="4"/>
  <c r="H35" i="4"/>
  <c r="N35" i="4" s="1"/>
  <c r="A36" i="4"/>
  <c r="L35" i="4"/>
  <c r="T37" i="4" l="1"/>
  <c r="U37" i="4" s="1"/>
  <c r="S38" i="4"/>
  <c r="A37" i="4"/>
  <c r="H36" i="4"/>
  <c r="N36" i="4" s="1"/>
  <c r="L36" i="4"/>
  <c r="G36" i="4"/>
  <c r="L37" i="4" l="1"/>
  <c r="H37" i="4"/>
  <c r="N37" i="4" s="1"/>
  <c r="G37" i="4"/>
  <c r="A38" i="4"/>
  <c r="T38" i="4"/>
  <c r="U38" i="4" s="1"/>
  <c r="S39" i="4"/>
  <c r="L38" i="4" l="1"/>
  <c r="H38" i="4"/>
  <c r="N38" i="4" s="1"/>
  <c r="A39" i="4"/>
  <c r="T39" i="4"/>
  <c r="U39" i="4" s="1"/>
  <c r="S40" i="4"/>
  <c r="A40" i="4" l="1"/>
  <c r="L39" i="4"/>
  <c r="H39" i="4"/>
  <c r="N39" i="4" s="1"/>
  <c r="T40" i="4"/>
  <c r="U40" i="4" s="1"/>
  <c r="S41" i="4"/>
  <c r="S42" i="4" l="1"/>
  <c r="T41" i="4"/>
  <c r="U41" i="4" s="1"/>
  <c r="A41" i="4"/>
  <c r="H40" i="4"/>
  <c r="N40" i="4" s="1"/>
  <c r="L40" i="4"/>
  <c r="H41" i="4" l="1"/>
  <c r="N41" i="4" s="1"/>
  <c r="A42" i="4"/>
  <c r="G41" i="4"/>
  <c r="L41" i="4"/>
  <c r="T42" i="4"/>
  <c r="U42" i="4" s="1"/>
  <c r="S43" i="4"/>
  <c r="S44" i="4" l="1"/>
  <c r="T43" i="4"/>
  <c r="U43" i="4" s="1"/>
  <c r="H42" i="4"/>
  <c r="N42" i="4" s="1"/>
  <c r="L42" i="4"/>
  <c r="A43" i="4"/>
  <c r="G42" i="4"/>
  <c r="H43" i="4" l="1"/>
  <c r="N43" i="4" s="1"/>
  <c r="A44" i="4"/>
  <c r="L43" i="4"/>
  <c r="T44" i="4"/>
  <c r="U44" i="4" s="1"/>
  <c r="S45" i="4"/>
  <c r="S46" i="4" l="1"/>
  <c r="T45" i="4"/>
  <c r="U45" i="4" s="1"/>
  <c r="H44" i="4"/>
  <c r="N44" i="4" s="1"/>
  <c r="A45" i="4"/>
  <c r="L44" i="4"/>
  <c r="H45" i="4" l="1"/>
  <c r="N45" i="4" s="1"/>
  <c r="A46" i="4"/>
  <c r="L45" i="4"/>
  <c r="T46" i="4"/>
  <c r="U46" i="4" s="1"/>
  <c r="S47" i="4"/>
  <c r="S48" i="4" l="1"/>
  <c r="T47" i="4"/>
  <c r="U47" i="4" s="1"/>
  <c r="H46" i="4"/>
  <c r="N46" i="4" s="1"/>
  <c r="L46" i="4"/>
  <c r="A47" i="4"/>
  <c r="H47" i="4" l="1"/>
  <c r="N47" i="4" s="1"/>
  <c r="A48" i="4"/>
  <c r="L47" i="4"/>
  <c r="T48" i="4"/>
  <c r="U48" i="4" s="1"/>
  <c r="S49" i="4"/>
  <c r="S50" i="4" l="1"/>
  <c r="T49" i="4"/>
  <c r="U49" i="4" s="1"/>
  <c r="H48" i="4"/>
  <c r="N48" i="4" s="1"/>
  <c r="A49" i="4"/>
  <c r="L48" i="4"/>
  <c r="H49" i="4" l="1"/>
  <c r="N49" i="4" s="1"/>
  <c r="A50" i="4"/>
  <c r="L49" i="4"/>
  <c r="T50" i="4"/>
  <c r="U50" i="4" s="1"/>
  <c r="S51" i="4"/>
  <c r="A51" i="4" l="1"/>
  <c r="H50" i="4"/>
  <c r="N50" i="4" s="1"/>
  <c r="G50" i="4"/>
  <c r="L50" i="4"/>
  <c r="T51" i="4"/>
  <c r="U51" i="4" s="1"/>
  <c r="S52" i="4"/>
  <c r="T52" i="4" l="1"/>
  <c r="U52" i="4" s="1"/>
  <c r="S53" i="4"/>
  <c r="L51" i="4"/>
  <c r="G51" i="4"/>
  <c r="A52" i="4"/>
  <c r="H51" i="4"/>
  <c r="N51" i="4" s="1"/>
  <c r="T53" i="4" l="1"/>
  <c r="U53" i="4" s="1"/>
  <c r="S54" i="4"/>
  <c r="A53" i="4"/>
  <c r="L52" i="4"/>
  <c r="H52" i="4"/>
  <c r="N52" i="4" s="1"/>
  <c r="A54" i="4" l="1"/>
  <c r="H53" i="4"/>
  <c r="N53" i="4" s="1"/>
  <c r="L53" i="4"/>
  <c r="T54" i="4"/>
  <c r="U54" i="4" s="1"/>
  <c r="S55" i="4"/>
  <c r="S56" i="4" l="1"/>
  <c r="T55" i="4"/>
  <c r="U55" i="4" s="1"/>
  <c r="L54" i="4"/>
  <c r="A55" i="4"/>
  <c r="H54" i="4"/>
  <c r="N54" i="4" s="1"/>
  <c r="H55" i="4" l="1"/>
  <c r="N55" i="4" s="1"/>
  <c r="L55" i="4"/>
  <c r="A56" i="4"/>
  <c r="G55" i="4"/>
  <c r="S57" i="4"/>
  <c r="T56" i="4"/>
  <c r="U56" i="4" s="1"/>
  <c r="H56" i="4" l="1"/>
  <c r="N56" i="4" s="1"/>
  <c r="A57" i="4"/>
  <c r="L56" i="4"/>
  <c r="G56" i="4"/>
  <c r="S58" i="4"/>
  <c r="T57" i="4"/>
  <c r="U57" i="4" s="1"/>
  <c r="S59" i="4" l="1"/>
  <c r="T58" i="4"/>
  <c r="U58" i="4" s="1"/>
  <c r="H57" i="4"/>
  <c r="N57" i="4" s="1"/>
  <c r="L57" i="4"/>
  <c r="A58" i="4"/>
  <c r="H58" i="4" l="1"/>
  <c r="N58" i="4" s="1"/>
  <c r="A59" i="4"/>
  <c r="L58" i="4"/>
  <c r="S60" i="4"/>
  <c r="T59" i="4"/>
  <c r="U59" i="4" s="1"/>
  <c r="H59" i="4" l="1"/>
  <c r="N59" i="4" s="1"/>
  <c r="L59" i="4"/>
  <c r="A60" i="4"/>
  <c r="S61" i="4"/>
  <c r="T60" i="4"/>
  <c r="U60" i="4" s="1"/>
  <c r="H60" i="4" l="1"/>
  <c r="N60" i="4" s="1"/>
  <c r="A61" i="4"/>
  <c r="L60" i="4"/>
  <c r="S62" i="4"/>
  <c r="T61" i="4"/>
  <c r="U61" i="4" s="1"/>
  <c r="H61" i="4" l="1"/>
  <c r="N61" i="4" s="1"/>
  <c r="L61" i="4"/>
  <c r="A62" i="4"/>
  <c r="S63" i="4"/>
  <c r="T62" i="4"/>
  <c r="U62" i="4" s="1"/>
  <c r="H62" i="4" l="1"/>
  <c r="N62" i="4" s="1"/>
  <c r="A63" i="4"/>
  <c r="L62" i="4"/>
  <c r="S64" i="4"/>
  <c r="T63" i="4"/>
  <c r="U63" i="4" s="1"/>
  <c r="A64" i="4" l="1"/>
  <c r="H63" i="4"/>
  <c r="N63" i="4" s="1"/>
  <c r="L63" i="4"/>
  <c r="S65" i="4"/>
  <c r="T64" i="4"/>
  <c r="U64" i="4" s="1"/>
  <c r="S66" i="4" l="1"/>
  <c r="T65" i="4"/>
  <c r="U65" i="4" s="1"/>
  <c r="G64" i="4"/>
  <c r="H64" i="4"/>
  <c r="N64" i="4" s="1"/>
  <c r="L64" i="4"/>
  <c r="A65" i="4"/>
  <c r="H65" i="4" l="1"/>
  <c r="N65" i="4" s="1"/>
  <c r="L65" i="4"/>
  <c r="G65" i="4"/>
  <c r="S67" i="4"/>
  <c r="T66" i="4"/>
  <c r="U66" i="4" s="1"/>
  <c r="S68" i="4" l="1"/>
  <c r="T67" i="4"/>
  <c r="U67" i="4" s="1"/>
  <c r="S69" i="4" l="1"/>
  <c r="T68" i="4"/>
  <c r="U68" i="4" s="1"/>
  <c r="S70" i="4" l="1"/>
  <c r="T69" i="4"/>
  <c r="U69" i="4" s="1"/>
  <c r="S71" i="4" l="1"/>
  <c r="T70" i="4"/>
  <c r="U70" i="4" s="1"/>
  <c r="S72" i="4" l="1"/>
  <c r="T71" i="4"/>
  <c r="U71" i="4" s="1"/>
  <c r="S73" i="4" l="1"/>
  <c r="T72" i="4"/>
  <c r="U72" i="4" s="1"/>
  <c r="S74" i="4" l="1"/>
  <c r="T73" i="4"/>
  <c r="U73" i="4" s="1"/>
  <c r="S75" i="4" l="1"/>
  <c r="T74" i="4"/>
  <c r="U74" i="4" s="1"/>
  <c r="S76" i="4" l="1"/>
  <c r="T75" i="4"/>
  <c r="U75" i="4" s="1"/>
  <c r="S77" i="4" l="1"/>
  <c r="T76" i="4"/>
  <c r="U76" i="4" s="1"/>
  <c r="S78" i="4" l="1"/>
  <c r="T77" i="4"/>
  <c r="U77" i="4" s="1"/>
  <c r="S79" i="4" l="1"/>
  <c r="T78" i="4"/>
  <c r="U78" i="4" s="1"/>
  <c r="S80" i="4" l="1"/>
  <c r="T79" i="4"/>
  <c r="U79" i="4" s="1"/>
  <c r="S81" i="4" l="1"/>
  <c r="T80" i="4"/>
  <c r="U80" i="4" s="1"/>
  <c r="S82" i="4" l="1"/>
  <c r="T81" i="4"/>
  <c r="U81" i="4" s="1"/>
  <c r="S83" i="4" l="1"/>
  <c r="T82" i="4"/>
  <c r="U82" i="4" s="1"/>
  <c r="S84" i="4" l="1"/>
  <c r="T83" i="4"/>
  <c r="U83" i="4" s="1"/>
  <c r="S85" i="4" l="1"/>
  <c r="T84" i="4"/>
  <c r="U84" i="4" s="1"/>
  <c r="S86" i="4" l="1"/>
  <c r="T85" i="4"/>
  <c r="U85" i="4" s="1"/>
  <c r="S87" i="4" l="1"/>
  <c r="T86" i="4"/>
  <c r="U86" i="4" s="1"/>
  <c r="S88" i="4" l="1"/>
  <c r="T87" i="4"/>
  <c r="U87" i="4" s="1"/>
  <c r="S89" i="4" l="1"/>
  <c r="T88" i="4"/>
  <c r="U88" i="4" s="1"/>
  <c r="S90" i="4" l="1"/>
  <c r="T89" i="4"/>
  <c r="U89" i="4" s="1"/>
  <c r="S91" i="4" l="1"/>
  <c r="T90" i="4"/>
  <c r="U90" i="4" s="1"/>
  <c r="S92" i="4" l="1"/>
  <c r="T91" i="4"/>
  <c r="U91" i="4" s="1"/>
  <c r="S93" i="4" l="1"/>
  <c r="T92" i="4"/>
  <c r="U92" i="4" s="1"/>
  <c r="S94" i="4" l="1"/>
  <c r="T93" i="4"/>
  <c r="U93" i="4" s="1"/>
  <c r="S95" i="4" l="1"/>
  <c r="T94" i="4"/>
  <c r="U94" i="4" s="1"/>
  <c r="S96" i="4" l="1"/>
  <c r="T95" i="4"/>
  <c r="U95" i="4" s="1"/>
  <c r="S97" i="4" l="1"/>
  <c r="T96" i="4"/>
  <c r="U96" i="4" s="1"/>
  <c r="S98" i="4" l="1"/>
  <c r="T97" i="4"/>
  <c r="U97" i="4" s="1"/>
  <c r="S99" i="4" l="1"/>
  <c r="T98" i="4"/>
  <c r="U98" i="4" s="1"/>
  <c r="S100" i="4" l="1"/>
  <c r="T99" i="4"/>
  <c r="U99" i="4" s="1"/>
  <c r="S101" i="4" l="1"/>
  <c r="T100" i="4"/>
  <c r="U100" i="4" s="1"/>
  <c r="S102" i="4" l="1"/>
  <c r="T101" i="4"/>
  <c r="U101" i="4" s="1"/>
  <c r="S103" i="4" l="1"/>
  <c r="T102" i="4"/>
  <c r="U102" i="4" s="1"/>
  <c r="S104" i="4" l="1"/>
  <c r="T103" i="4"/>
  <c r="U103" i="4" s="1"/>
  <c r="S105" i="4" l="1"/>
  <c r="T104" i="4"/>
  <c r="U104" i="4" s="1"/>
  <c r="S106" i="4" l="1"/>
  <c r="T105" i="4"/>
  <c r="U105" i="4" s="1"/>
  <c r="S107" i="4" l="1"/>
  <c r="T106" i="4"/>
  <c r="U106" i="4" s="1"/>
  <c r="S108" i="4" l="1"/>
  <c r="T107" i="4"/>
  <c r="U107" i="4" s="1"/>
  <c r="S109" i="4" l="1"/>
  <c r="T108" i="4"/>
  <c r="U108" i="4" s="1"/>
  <c r="S110" i="4" l="1"/>
  <c r="T109" i="4"/>
  <c r="U109" i="4" s="1"/>
  <c r="S111" i="4" l="1"/>
  <c r="T110" i="4"/>
  <c r="U110" i="4" s="1"/>
  <c r="S112" i="4" l="1"/>
  <c r="T111" i="4"/>
  <c r="U111" i="4" s="1"/>
  <c r="S113" i="4" l="1"/>
  <c r="T112" i="4"/>
  <c r="U112" i="4" s="1"/>
  <c r="S114" i="4" l="1"/>
  <c r="T113" i="4"/>
  <c r="U113" i="4" s="1"/>
  <c r="S115" i="4" l="1"/>
  <c r="T114" i="4"/>
  <c r="U114" i="4" s="1"/>
  <c r="S116" i="4" l="1"/>
  <c r="T115" i="4"/>
  <c r="U115" i="4" s="1"/>
  <c r="S117" i="4" l="1"/>
  <c r="T116" i="4"/>
  <c r="U116" i="4" s="1"/>
  <c r="S118" i="4" l="1"/>
  <c r="T117" i="4"/>
  <c r="U117" i="4" s="1"/>
  <c r="S119" i="4" l="1"/>
  <c r="T118" i="4"/>
  <c r="U118" i="4" s="1"/>
  <c r="S120" i="4" l="1"/>
  <c r="T119" i="4"/>
  <c r="U119" i="4" s="1"/>
  <c r="S121" i="4" l="1"/>
  <c r="T120" i="4"/>
  <c r="U120" i="4" s="1"/>
  <c r="S122" i="4" l="1"/>
  <c r="T121" i="4"/>
  <c r="U121" i="4" s="1"/>
  <c r="S123" i="4" l="1"/>
  <c r="T122" i="4"/>
  <c r="U122" i="4" s="1"/>
  <c r="S124" i="4" l="1"/>
  <c r="T123" i="4"/>
  <c r="U123" i="4" s="1"/>
  <c r="S125" i="4" l="1"/>
  <c r="T124" i="4"/>
  <c r="U124" i="4" s="1"/>
  <c r="S126" i="4" l="1"/>
  <c r="T125" i="4"/>
  <c r="U125" i="4" s="1"/>
  <c r="S127" i="4" l="1"/>
  <c r="T126" i="4"/>
  <c r="U126" i="4" s="1"/>
  <c r="S128" i="4" l="1"/>
  <c r="T127" i="4"/>
  <c r="U127" i="4" s="1"/>
  <c r="S129" i="4" l="1"/>
  <c r="T128" i="4"/>
  <c r="U128" i="4" s="1"/>
  <c r="S130" i="4" l="1"/>
  <c r="T129" i="4"/>
  <c r="U129" i="4" s="1"/>
  <c r="S131" i="4" l="1"/>
  <c r="T130" i="4"/>
  <c r="U130" i="4" s="1"/>
  <c r="S132" i="4" l="1"/>
  <c r="T131" i="4"/>
  <c r="U131" i="4" s="1"/>
  <c r="S133" i="4" l="1"/>
  <c r="T132" i="4"/>
  <c r="U132" i="4" s="1"/>
  <c r="S134" i="4" l="1"/>
  <c r="T133" i="4"/>
  <c r="U133" i="4" s="1"/>
  <c r="S135" i="4" l="1"/>
  <c r="T134" i="4"/>
  <c r="U134" i="4" s="1"/>
  <c r="S136" i="4" l="1"/>
  <c r="T135" i="4"/>
  <c r="U135" i="4" s="1"/>
  <c r="S137" i="4" l="1"/>
  <c r="T136" i="4"/>
  <c r="U136" i="4" s="1"/>
  <c r="S138" i="4" l="1"/>
  <c r="T137" i="4"/>
  <c r="U137" i="4" s="1"/>
  <c r="S139" i="4" l="1"/>
  <c r="T138" i="4"/>
  <c r="U138" i="4" s="1"/>
  <c r="S140" i="4" l="1"/>
  <c r="T139" i="4"/>
  <c r="U139" i="4" s="1"/>
  <c r="S141" i="4" l="1"/>
  <c r="T140" i="4"/>
  <c r="U140" i="4" s="1"/>
  <c r="S142" i="4" l="1"/>
  <c r="T141" i="4"/>
  <c r="U141" i="4" s="1"/>
  <c r="S143" i="4" l="1"/>
  <c r="T142" i="4"/>
  <c r="U142" i="4" s="1"/>
  <c r="S144" i="4" l="1"/>
  <c r="T143" i="4"/>
  <c r="U143" i="4" s="1"/>
  <c r="S145" i="4" l="1"/>
  <c r="T144" i="4"/>
  <c r="U144" i="4" s="1"/>
  <c r="S146" i="4" l="1"/>
  <c r="T145" i="4"/>
  <c r="U145" i="4" s="1"/>
  <c r="S147" i="4" l="1"/>
  <c r="T146" i="4"/>
  <c r="U146" i="4" s="1"/>
  <c r="S148" i="4" l="1"/>
  <c r="T147" i="4"/>
  <c r="U147" i="4" s="1"/>
  <c r="S149" i="4" l="1"/>
  <c r="T148" i="4"/>
  <c r="U148" i="4" s="1"/>
  <c r="S150" i="4" l="1"/>
  <c r="T149" i="4"/>
  <c r="U149" i="4" s="1"/>
  <c r="S151" i="4" l="1"/>
  <c r="T150" i="4"/>
  <c r="U150" i="4" s="1"/>
  <c r="S152" i="4" l="1"/>
  <c r="T151" i="4"/>
  <c r="U151" i="4" s="1"/>
  <c r="S153" i="4" l="1"/>
  <c r="T152" i="4"/>
  <c r="U152" i="4" s="1"/>
  <c r="S154" i="4" l="1"/>
  <c r="T153" i="4"/>
  <c r="U153" i="4" s="1"/>
  <c r="S155" i="4" l="1"/>
  <c r="T154" i="4"/>
  <c r="U154" i="4" s="1"/>
  <c r="S156" i="4" l="1"/>
  <c r="T155" i="4"/>
  <c r="U155" i="4" s="1"/>
  <c r="S157" i="4" l="1"/>
  <c r="T156" i="4"/>
  <c r="U156" i="4" s="1"/>
  <c r="S158" i="4" l="1"/>
  <c r="T157" i="4"/>
  <c r="U157" i="4" s="1"/>
  <c r="S159" i="4" l="1"/>
  <c r="T158" i="4"/>
  <c r="U158" i="4" s="1"/>
  <c r="S160" i="4" l="1"/>
  <c r="T159" i="4"/>
  <c r="U159" i="4" s="1"/>
  <c r="S161" i="4" l="1"/>
  <c r="T160" i="4"/>
  <c r="U160" i="4" s="1"/>
  <c r="S162" i="4" l="1"/>
  <c r="T161" i="4"/>
  <c r="U161" i="4" s="1"/>
  <c r="S163" i="4" l="1"/>
  <c r="T162" i="4"/>
  <c r="U162" i="4" s="1"/>
  <c r="S164" i="4" l="1"/>
  <c r="T163" i="4"/>
  <c r="U163" i="4" s="1"/>
  <c r="S165" i="4" l="1"/>
  <c r="T164" i="4"/>
  <c r="U164" i="4" s="1"/>
  <c r="S166" i="4" l="1"/>
  <c r="T165" i="4"/>
  <c r="U165" i="4" s="1"/>
  <c r="S167" i="4" l="1"/>
  <c r="T166" i="4"/>
  <c r="U166" i="4" s="1"/>
  <c r="S168" i="4" l="1"/>
  <c r="T167" i="4"/>
  <c r="U167" i="4" s="1"/>
  <c r="S169" i="4" l="1"/>
  <c r="T168" i="4"/>
  <c r="U168" i="4" s="1"/>
  <c r="S170" i="4" l="1"/>
  <c r="T169" i="4"/>
  <c r="U169" i="4" s="1"/>
  <c r="S171" i="4" l="1"/>
  <c r="T170" i="4"/>
  <c r="U170" i="4" s="1"/>
  <c r="S172" i="4" l="1"/>
  <c r="T171" i="4"/>
  <c r="U171" i="4" s="1"/>
  <c r="S173" i="4" l="1"/>
  <c r="T172" i="4"/>
  <c r="U172" i="4" s="1"/>
  <c r="S174" i="4" l="1"/>
  <c r="T173" i="4"/>
  <c r="U173" i="4" s="1"/>
  <c r="S175" i="4" l="1"/>
  <c r="T174" i="4"/>
  <c r="U174" i="4" s="1"/>
  <c r="S176" i="4" l="1"/>
  <c r="T175" i="4"/>
  <c r="U175" i="4" s="1"/>
  <c r="S177" i="4" l="1"/>
  <c r="T176" i="4"/>
  <c r="U176" i="4" s="1"/>
  <c r="S178" i="4" l="1"/>
  <c r="T177" i="4"/>
  <c r="U177" i="4" s="1"/>
  <c r="S179" i="4" l="1"/>
  <c r="T178" i="4"/>
  <c r="U178" i="4" s="1"/>
  <c r="S180" i="4" l="1"/>
  <c r="T179" i="4"/>
  <c r="U179" i="4" s="1"/>
  <c r="S181" i="4" l="1"/>
  <c r="T180" i="4"/>
  <c r="U180" i="4" s="1"/>
  <c r="S182" i="4" l="1"/>
  <c r="T181" i="4"/>
  <c r="U181" i="4" s="1"/>
  <c r="S183" i="4" l="1"/>
  <c r="T182" i="4"/>
  <c r="U182" i="4" s="1"/>
  <c r="S184" i="4" l="1"/>
  <c r="T183" i="4"/>
  <c r="U183" i="4" s="1"/>
  <c r="S185" i="4" l="1"/>
  <c r="T184" i="4"/>
  <c r="U184" i="4" s="1"/>
  <c r="T185" i="4" l="1"/>
  <c r="U185" i="4" s="1"/>
  <c r="S186" i="4"/>
  <c r="T186" i="4" l="1"/>
  <c r="U186" i="4" s="1"/>
  <c r="S187" i="4"/>
  <c r="T187" i="4" l="1"/>
  <c r="U187" i="4" s="1"/>
  <c r="S188" i="4"/>
  <c r="S189" i="4" l="1"/>
  <c r="T188" i="4"/>
  <c r="U188" i="4" s="1"/>
  <c r="T189" i="4" l="1"/>
  <c r="U189" i="4" s="1"/>
  <c r="S190" i="4"/>
  <c r="T190" i="4" l="1"/>
  <c r="U190" i="4" s="1"/>
  <c r="S191" i="4"/>
  <c r="T191" i="4" l="1"/>
  <c r="U191" i="4" s="1"/>
  <c r="S192" i="4"/>
  <c r="S193" i="4" l="1"/>
  <c r="T192" i="4"/>
  <c r="U192" i="4" s="1"/>
  <c r="S194" i="4" l="1"/>
  <c r="T193" i="4"/>
  <c r="U193" i="4" s="1"/>
  <c r="T194" i="4" l="1"/>
  <c r="U194" i="4" s="1"/>
  <c r="S195" i="4"/>
  <c r="S196" i="4" l="1"/>
  <c r="T195" i="4"/>
  <c r="U195" i="4" s="1"/>
  <c r="S197" i="4" l="1"/>
  <c r="T196" i="4"/>
  <c r="U196" i="4" s="1"/>
  <c r="S198" i="4" l="1"/>
  <c r="T197" i="4"/>
  <c r="U197" i="4" s="1"/>
  <c r="T198" i="4" l="1"/>
  <c r="U198" i="4" s="1"/>
  <c r="S199" i="4"/>
  <c r="S200" i="4" l="1"/>
  <c r="T199" i="4"/>
  <c r="U199" i="4" s="1"/>
  <c r="S201" i="4" l="1"/>
  <c r="T200" i="4"/>
  <c r="U200" i="4" s="1"/>
  <c r="T201" i="4" l="1"/>
  <c r="U201" i="4" s="1"/>
  <c r="S202" i="4"/>
  <c r="T202" i="4" l="1"/>
  <c r="U202" i="4" s="1"/>
  <c r="S203" i="4"/>
  <c r="T203" i="4" l="1"/>
  <c r="U203" i="4" s="1"/>
  <c r="S204" i="4"/>
  <c r="S205" i="4" l="1"/>
  <c r="T204" i="4"/>
  <c r="U204" i="4" s="1"/>
  <c r="T205" i="4" l="1"/>
  <c r="U205" i="4" s="1"/>
  <c r="S206" i="4"/>
  <c r="T206" i="4" l="1"/>
  <c r="U206" i="4" s="1"/>
  <c r="S207" i="4"/>
  <c r="S208" i="4" l="1"/>
  <c r="T207" i="4"/>
  <c r="U207" i="4" s="1"/>
  <c r="S209" i="4" l="1"/>
  <c r="T208" i="4"/>
  <c r="U208" i="4" s="1"/>
  <c r="T209" i="4" l="1"/>
  <c r="U209" i="4" s="1"/>
  <c r="S210" i="4"/>
  <c r="T210" i="4" l="1"/>
  <c r="U210" i="4" s="1"/>
  <c r="S211" i="4"/>
  <c r="T211" i="4" l="1"/>
  <c r="U211" i="4" s="1"/>
  <c r="S212" i="4"/>
  <c r="S213" i="4" l="1"/>
  <c r="T212" i="4"/>
  <c r="U212" i="4" s="1"/>
  <c r="S214" i="4" l="1"/>
  <c r="T213" i="4"/>
  <c r="U213" i="4" s="1"/>
  <c r="T214" i="4" l="1"/>
  <c r="U214" i="4" s="1"/>
  <c r="S215" i="4"/>
  <c r="S216" i="4" l="1"/>
  <c r="T215" i="4"/>
  <c r="U215" i="4" s="1"/>
  <c r="S217" i="4" l="1"/>
  <c r="T216" i="4"/>
  <c r="U216" i="4" s="1"/>
  <c r="S218" i="4" l="1"/>
  <c r="T217" i="4"/>
  <c r="U217" i="4" s="1"/>
  <c r="T218" i="4" l="1"/>
  <c r="U218" i="4" s="1"/>
  <c r="S219" i="4"/>
  <c r="T219" i="4" l="1"/>
  <c r="U219" i="4" s="1"/>
  <c r="S220" i="4"/>
  <c r="S221" i="4" l="1"/>
  <c r="T220" i="4"/>
  <c r="U220" i="4" s="1"/>
  <c r="T221" i="4" l="1"/>
  <c r="U221" i="4" s="1"/>
  <c r="S222" i="4"/>
  <c r="T222" i="4" l="1"/>
  <c r="U222" i="4" s="1"/>
  <c r="S223" i="4"/>
  <c r="T223" i="4" l="1"/>
  <c r="U223" i="4" s="1"/>
  <c r="S224" i="4"/>
  <c r="S225" i="4" l="1"/>
  <c r="T224" i="4"/>
  <c r="U224" i="4" s="1"/>
  <c r="T225" i="4" l="1"/>
  <c r="U225" i="4" s="1"/>
  <c r="S226" i="4"/>
  <c r="T226" i="4" l="1"/>
  <c r="U226" i="4" s="1"/>
  <c r="S227" i="4"/>
  <c r="T227" i="4" l="1"/>
  <c r="U227" i="4" s="1"/>
  <c r="S228" i="4"/>
  <c r="S229" i="4" l="1"/>
  <c r="T228" i="4"/>
  <c r="U228" i="4" s="1"/>
  <c r="S230" i="4" l="1"/>
  <c r="T229" i="4"/>
  <c r="U229" i="4" s="1"/>
  <c r="T230" i="4" l="1"/>
  <c r="U230" i="4" s="1"/>
  <c r="S231" i="4"/>
  <c r="S232" i="4" l="1"/>
  <c r="T231" i="4"/>
  <c r="U231" i="4" s="1"/>
  <c r="S233" i="4" l="1"/>
  <c r="T232" i="4"/>
  <c r="U232" i="4" s="1"/>
  <c r="S234" i="4" l="1"/>
  <c r="T233" i="4"/>
  <c r="U233" i="4" s="1"/>
  <c r="T234" i="4" l="1"/>
  <c r="U234" i="4" s="1"/>
  <c r="S235" i="4"/>
  <c r="T235" i="4" l="1"/>
  <c r="U235" i="4" s="1"/>
  <c r="S236" i="4"/>
  <c r="S237" i="4" l="1"/>
  <c r="T236" i="4"/>
  <c r="U236" i="4" s="1"/>
  <c r="T237" i="4" l="1"/>
  <c r="U237" i="4" s="1"/>
  <c r="S238" i="4"/>
  <c r="T238" i="4" l="1"/>
  <c r="U238" i="4" s="1"/>
  <c r="S239" i="4"/>
  <c r="T239" i="4" l="1"/>
  <c r="U239" i="4" s="1"/>
  <c r="S240" i="4"/>
  <c r="S241" i="4" l="1"/>
  <c r="T240" i="4"/>
  <c r="U240" i="4" s="1"/>
  <c r="T241" i="4" l="1"/>
  <c r="U241" i="4" s="1"/>
  <c r="S242" i="4"/>
  <c r="T242" i="4" l="1"/>
  <c r="U242" i="4" s="1"/>
  <c r="S243" i="4"/>
  <c r="S244" i="4" l="1"/>
  <c r="T243" i="4"/>
  <c r="U243" i="4" s="1"/>
  <c r="S245" i="4" l="1"/>
  <c r="T244" i="4"/>
  <c r="U244" i="4" s="1"/>
  <c r="S246" i="4" l="1"/>
  <c r="T245" i="4"/>
  <c r="U245" i="4" s="1"/>
  <c r="T246" i="4" l="1"/>
  <c r="U246" i="4" s="1"/>
  <c r="S247" i="4"/>
  <c r="S248" i="4" l="1"/>
  <c r="T247" i="4"/>
  <c r="U247" i="4" s="1"/>
  <c r="S249" i="4" l="1"/>
  <c r="T248" i="4"/>
  <c r="U248" i="4" s="1"/>
  <c r="S250" i="4" l="1"/>
  <c r="T249" i="4"/>
  <c r="U249" i="4" s="1"/>
  <c r="T250" i="4" l="1"/>
  <c r="U250" i="4" s="1"/>
  <c r="S251" i="4"/>
  <c r="T251" i="4" l="1"/>
  <c r="U251" i="4" s="1"/>
  <c r="S252" i="4"/>
  <c r="S253" i="4" l="1"/>
  <c r="T252" i="4"/>
  <c r="U252" i="4" s="1"/>
  <c r="T253" i="4" l="1"/>
  <c r="U253" i="4" s="1"/>
  <c r="S254" i="4"/>
  <c r="T254" i="4" l="1"/>
  <c r="U254" i="4" s="1"/>
  <c r="S255" i="4"/>
  <c r="S256" i="4" l="1"/>
  <c r="T255" i="4"/>
  <c r="U255" i="4" s="1"/>
  <c r="S257" i="4" l="1"/>
  <c r="T256" i="4"/>
  <c r="U256" i="4" s="1"/>
  <c r="S258" i="4" l="1"/>
  <c r="T257" i="4"/>
  <c r="U257" i="4" s="1"/>
  <c r="T258" i="4" l="1"/>
  <c r="U258" i="4" s="1"/>
  <c r="S259" i="4"/>
  <c r="S260" i="4" l="1"/>
  <c r="T259" i="4"/>
  <c r="U259" i="4" s="1"/>
  <c r="S261" i="4" l="1"/>
  <c r="T260" i="4"/>
  <c r="U260" i="4" s="1"/>
  <c r="S262" i="4" l="1"/>
  <c r="T261" i="4"/>
  <c r="U261" i="4" s="1"/>
  <c r="T262" i="4" l="1"/>
  <c r="U262" i="4" s="1"/>
  <c r="S263" i="4"/>
  <c r="S264" i="4" l="1"/>
  <c r="T263" i="4"/>
  <c r="U263" i="4" s="1"/>
  <c r="S265" i="4" l="1"/>
  <c r="T264" i="4"/>
  <c r="U264" i="4" s="1"/>
  <c r="T265" i="4" l="1"/>
  <c r="U265" i="4" s="1"/>
  <c r="S266" i="4"/>
  <c r="T266" i="4" l="1"/>
  <c r="U266" i="4" s="1"/>
  <c r="S267" i="4"/>
  <c r="T267" i="4" l="1"/>
  <c r="U267" i="4" s="1"/>
  <c r="S268" i="4"/>
  <c r="S269" i="4" l="1"/>
  <c r="T268" i="4"/>
  <c r="U268" i="4" s="1"/>
  <c r="T269" i="4" l="1"/>
  <c r="U269" i="4" s="1"/>
  <c r="S270" i="4"/>
  <c r="T270" i="4" l="1"/>
  <c r="U270" i="4" s="1"/>
  <c r="S271" i="4"/>
  <c r="S272" i="4" l="1"/>
  <c r="T271" i="4"/>
  <c r="U271" i="4" s="1"/>
  <c r="S273" i="4" l="1"/>
  <c r="T272" i="4"/>
  <c r="U272" i="4" s="1"/>
  <c r="T273" i="4" l="1"/>
  <c r="U273" i="4" s="1"/>
  <c r="S274" i="4"/>
  <c r="T274" i="4" l="1"/>
  <c r="U274" i="4" s="1"/>
  <c r="S275" i="4"/>
  <c r="S276" i="4" l="1"/>
  <c r="T275" i="4"/>
  <c r="U275" i="4" s="1"/>
  <c r="S277" i="4" l="1"/>
  <c r="T276" i="4"/>
  <c r="U276" i="4" s="1"/>
  <c r="S278" i="4" l="1"/>
  <c r="T277" i="4"/>
  <c r="U277" i="4" s="1"/>
  <c r="T278" i="4" l="1"/>
  <c r="U278" i="4" s="1"/>
  <c r="S279" i="4"/>
  <c r="S280" i="4" l="1"/>
  <c r="T279" i="4"/>
  <c r="U279" i="4" s="1"/>
  <c r="S281" i="4" l="1"/>
  <c r="T280" i="4"/>
  <c r="U280" i="4" s="1"/>
  <c r="S282" i="4" l="1"/>
  <c r="T281" i="4"/>
  <c r="U281" i="4" s="1"/>
  <c r="T282" i="4" l="1"/>
  <c r="U282" i="4" s="1"/>
  <c r="S283" i="4"/>
  <c r="T283" i="4" l="1"/>
  <c r="U283" i="4" s="1"/>
  <c r="S284" i="4"/>
  <c r="S285" i="4" l="1"/>
  <c r="T284" i="4"/>
  <c r="U284" i="4" s="1"/>
  <c r="T285" i="4" l="1"/>
  <c r="U285" i="4" s="1"/>
  <c r="S286" i="4"/>
  <c r="T286" i="4" l="1"/>
  <c r="U286" i="4" s="1"/>
  <c r="S287" i="4"/>
  <c r="T287" i="4" l="1"/>
  <c r="U287" i="4" s="1"/>
  <c r="S288" i="4"/>
  <c r="S289" i="4" l="1"/>
  <c r="T288" i="4"/>
  <c r="U288" i="4" s="1"/>
  <c r="T289" i="4" l="1"/>
  <c r="U289" i="4" s="1"/>
  <c r="S290" i="4"/>
  <c r="T290" i="4" l="1"/>
  <c r="U290" i="4" s="1"/>
  <c r="S291" i="4"/>
  <c r="S292" i="4" l="1"/>
  <c r="T291" i="4"/>
  <c r="U291" i="4" s="1"/>
  <c r="S293" i="4" l="1"/>
  <c r="T292" i="4"/>
  <c r="U292" i="4" s="1"/>
  <c r="S294" i="4" l="1"/>
  <c r="T293" i="4"/>
  <c r="U293" i="4" s="1"/>
  <c r="T294" i="4" l="1"/>
  <c r="U294" i="4" s="1"/>
  <c r="S295" i="4"/>
  <c r="T295" i="4" l="1"/>
  <c r="U295" i="4" s="1"/>
  <c r="S296" i="4"/>
  <c r="S297" i="4" l="1"/>
  <c r="T296" i="4"/>
  <c r="U296" i="4" s="1"/>
  <c r="T297" i="4" l="1"/>
  <c r="U297" i="4" s="1"/>
  <c r="S298" i="4"/>
  <c r="T298" i="4" l="1"/>
  <c r="U298" i="4" s="1"/>
  <c r="S299" i="4"/>
  <c r="S300" i="4" l="1"/>
  <c r="T299" i="4"/>
  <c r="U299" i="4" s="1"/>
  <c r="S301" i="4" l="1"/>
  <c r="T300" i="4"/>
  <c r="U300" i="4" s="1"/>
  <c r="S302" i="4" l="1"/>
  <c r="T301" i="4"/>
  <c r="U301" i="4" s="1"/>
  <c r="T302" i="4" l="1"/>
  <c r="U302" i="4" s="1"/>
  <c r="S303" i="4"/>
  <c r="S304" i="4" l="1"/>
  <c r="T303" i="4"/>
  <c r="U303" i="4" s="1"/>
  <c r="S305" i="4" l="1"/>
  <c r="T304" i="4"/>
  <c r="U304" i="4" s="1"/>
  <c r="S306" i="4" l="1"/>
  <c r="T305" i="4"/>
  <c r="U305" i="4" s="1"/>
  <c r="T306" i="4" l="1"/>
  <c r="U306" i="4" s="1"/>
  <c r="S307" i="4"/>
  <c r="S308" i="4" l="1"/>
  <c r="T307" i="4"/>
  <c r="U307" i="4" s="1"/>
  <c r="S309" i="4" l="1"/>
  <c r="T308" i="4"/>
  <c r="U308" i="4" s="1"/>
  <c r="T309" i="4" l="1"/>
  <c r="U309" i="4" s="1"/>
  <c r="S310" i="4"/>
  <c r="T310" i="4" l="1"/>
  <c r="U310" i="4" s="1"/>
  <c r="S311" i="4"/>
  <c r="T311" i="4" l="1"/>
  <c r="U311" i="4" s="1"/>
  <c r="S312" i="4"/>
  <c r="S313" i="4" l="1"/>
  <c r="T312" i="4"/>
  <c r="U312" i="4" s="1"/>
  <c r="T313" i="4" l="1"/>
  <c r="U313" i="4" s="1"/>
  <c r="S314" i="4"/>
  <c r="T314" i="4" l="1"/>
  <c r="U314" i="4" s="1"/>
  <c r="S315" i="4"/>
  <c r="S316" i="4" l="1"/>
  <c r="T315" i="4"/>
  <c r="U315" i="4" s="1"/>
  <c r="S317" i="4" l="1"/>
  <c r="T316" i="4"/>
  <c r="U316" i="4" s="1"/>
  <c r="T317" i="4" l="1"/>
  <c r="U317" i="4" s="1"/>
  <c r="S318" i="4"/>
  <c r="T318" i="4" l="1"/>
  <c r="U318" i="4" s="1"/>
  <c r="S319" i="4"/>
  <c r="S320" i="4" l="1"/>
  <c r="T319" i="4"/>
  <c r="U319" i="4" s="1"/>
  <c r="S321" i="4" l="1"/>
  <c r="T320" i="4"/>
  <c r="U320" i="4" s="1"/>
  <c r="S322" i="4" l="1"/>
  <c r="T321" i="4"/>
  <c r="U321" i="4" s="1"/>
  <c r="T322" i="4" l="1"/>
  <c r="U322" i="4" s="1"/>
  <c r="S323" i="4"/>
  <c r="S324" i="4" l="1"/>
  <c r="T323" i="4"/>
  <c r="U323" i="4" s="1"/>
  <c r="S325" i="4" l="1"/>
  <c r="T324" i="4"/>
  <c r="U324" i="4" s="1"/>
  <c r="S326" i="4" l="1"/>
  <c r="T325" i="4"/>
  <c r="U325" i="4" s="1"/>
  <c r="T326" i="4" l="1"/>
  <c r="U326" i="4" s="1"/>
  <c r="S327" i="4"/>
  <c r="T327" i="4" l="1"/>
  <c r="U327" i="4" s="1"/>
  <c r="S328" i="4"/>
  <c r="S329" i="4" l="1"/>
  <c r="T328" i="4"/>
  <c r="U328" i="4" s="1"/>
  <c r="T329" i="4" l="1"/>
  <c r="U329" i="4" s="1"/>
  <c r="S330" i="4"/>
  <c r="T330" i="4" l="1"/>
  <c r="U330" i="4" s="1"/>
  <c r="S331" i="4"/>
  <c r="T331" i="4" l="1"/>
  <c r="U331" i="4" s="1"/>
  <c r="S332" i="4"/>
  <c r="S333" i="4" l="1"/>
  <c r="T332" i="4"/>
  <c r="U332" i="4" s="1"/>
  <c r="T333" i="4" l="1"/>
  <c r="U333" i="4" s="1"/>
  <c r="S334" i="4"/>
  <c r="T334" i="4" l="1"/>
  <c r="U334" i="4" s="1"/>
  <c r="S335" i="4"/>
  <c r="T335" i="4" l="1"/>
  <c r="U335" i="4" s="1"/>
  <c r="S336" i="4"/>
  <c r="S337" i="4" l="1"/>
  <c r="T336" i="4"/>
  <c r="U336" i="4" s="1"/>
  <c r="S338" i="4" l="1"/>
  <c r="T337" i="4"/>
  <c r="U337" i="4" s="1"/>
  <c r="T338" i="4" l="1"/>
  <c r="U338" i="4" s="1"/>
  <c r="S339" i="4"/>
  <c r="S340" i="4" l="1"/>
  <c r="T339" i="4"/>
  <c r="U339" i="4" s="1"/>
  <c r="S341" i="4" l="1"/>
  <c r="T340" i="4"/>
  <c r="U340" i="4" s="1"/>
  <c r="S342" i="4" l="1"/>
  <c r="T341" i="4"/>
  <c r="U341" i="4" s="1"/>
  <c r="T342" i="4" l="1"/>
  <c r="U342" i="4" s="1"/>
  <c r="S343" i="4"/>
  <c r="T343" i="4" l="1"/>
  <c r="U343" i="4" s="1"/>
  <c r="S344" i="4"/>
  <c r="S345" i="4" l="1"/>
  <c r="T344" i="4"/>
  <c r="U344" i="4" s="1"/>
  <c r="T345" i="4" l="1"/>
  <c r="U345" i="4" s="1"/>
  <c r="S346" i="4"/>
  <c r="T346" i="4" l="1"/>
  <c r="U346" i="4" s="1"/>
  <c r="S347" i="4"/>
  <c r="T347" i="4" l="1"/>
  <c r="U347" i="4" s="1"/>
  <c r="S348" i="4"/>
  <c r="S349" i="4" l="1"/>
  <c r="T348" i="4"/>
  <c r="U348" i="4" s="1"/>
  <c r="S350" i="4" l="1"/>
  <c r="T349" i="4"/>
  <c r="U349" i="4" s="1"/>
  <c r="T350" i="4" l="1"/>
  <c r="U350" i="4" s="1"/>
  <c r="S351" i="4"/>
  <c r="S352" i="4" l="1"/>
  <c r="T351" i="4"/>
  <c r="U351" i="4" s="1"/>
  <c r="S353" i="4" l="1"/>
  <c r="T352" i="4"/>
  <c r="U352" i="4" s="1"/>
  <c r="S354" i="4" l="1"/>
  <c r="T353" i="4"/>
  <c r="U353" i="4" s="1"/>
  <c r="T354" i="4" l="1"/>
  <c r="U354" i="4" s="1"/>
  <c r="S355" i="4"/>
  <c r="S356" i="4" l="1"/>
  <c r="T355" i="4"/>
  <c r="U355" i="4" s="1"/>
  <c r="S357" i="4" l="1"/>
  <c r="T356" i="4"/>
  <c r="U356" i="4" s="1"/>
  <c r="S358" i="4" l="1"/>
  <c r="T357" i="4"/>
  <c r="U357" i="4" s="1"/>
  <c r="T358" i="4" l="1"/>
  <c r="U358" i="4" s="1"/>
  <c r="S359" i="4"/>
  <c r="T359" i="4" l="1"/>
  <c r="U359" i="4" s="1"/>
  <c r="S360" i="4"/>
  <c r="S361" i="4" l="1"/>
  <c r="T360" i="4"/>
  <c r="U360" i="4" s="1"/>
  <c r="T361" i="4" l="1"/>
  <c r="U361" i="4" s="1"/>
  <c r="S362" i="4"/>
  <c r="T362" i="4" l="1"/>
  <c r="U362" i="4" s="1"/>
  <c r="S363" i="4"/>
  <c r="S364" i="4" l="1"/>
  <c r="T363" i="4"/>
  <c r="U363" i="4" s="1"/>
  <c r="S365" i="4" l="1"/>
  <c r="T364" i="4"/>
  <c r="U364" i="4" s="1"/>
  <c r="S366" i="4" l="1"/>
  <c r="T365" i="4"/>
  <c r="U365" i="4" s="1"/>
  <c r="T366" i="4" l="1"/>
  <c r="U366" i="4" s="1"/>
  <c r="S367" i="4"/>
  <c r="T367" i="4" l="1"/>
  <c r="U367" i="4" s="1"/>
  <c r="S368" i="4"/>
  <c r="S369" i="4" l="1"/>
  <c r="T368" i="4"/>
  <c r="U368" i="4" s="1"/>
  <c r="S370" i="4" l="1"/>
  <c r="T369" i="4"/>
  <c r="U369" i="4" s="1"/>
  <c r="T370" i="4" l="1"/>
  <c r="U370" i="4" s="1"/>
  <c r="S371" i="4"/>
  <c r="S372" i="4" l="1"/>
  <c r="T371" i="4"/>
  <c r="U371" i="4" s="1"/>
  <c r="S373" i="4" l="1"/>
  <c r="T372" i="4"/>
  <c r="U372" i="4" s="1"/>
  <c r="T373" i="4" l="1"/>
  <c r="U373" i="4" s="1"/>
  <c r="S374" i="4"/>
  <c r="T374" i="4" l="1"/>
  <c r="U374" i="4" s="1"/>
  <c r="S375" i="4"/>
  <c r="T375" i="4" l="1"/>
  <c r="U375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E5E2E72-0C59-47BC-BBC8-277417E42553}" keepAlive="1" name="Requête - _VacScolaireN" description="Connexion à la requête « _VacScolaireN » dans le classeur." type="5" refreshedVersion="0" background="1">
    <dbPr connection="Provider=Microsoft.Mashup.OleDb.1;Data Source=$Workbook$;Location=_VacScolaireN;Extended Properties=&quot;&quot;" command="SELECT * FROM [_VacScolaireN]"/>
  </connection>
  <connection id="2" xr16:uid="{CB18CFB9-94F6-4A7D-BDA0-79808EE9DECE}" keepAlive="1" name="Requête - _VacScolaireN1" description="Connexion à la requête « _VacScolaireN1 » dans le classeur." type="5" refreshedVersion="0" background="1">
    <dbPr connection="Provider=Microsoft.Mashup.OleDb.1;Data Source=$Workbook$;Location=_VacScolaireN1;Extended Properties=&quot;&quot;" command="SELECT * FROM [_VacScolaireN1]"/>
  </connection>
  <connection id="3" xr16:uid="{B2F87A58-B9F4-4AA3-B8BA-7F99ED4949B5}" keepAlive="1" name="Requête - Vacances scolaires" description="Connexion à la requête « Vacances scolaires » dans le classeur." type="5" refreshedVersion="8" background="1" saveData="1">
    <dbPr connection="Provider=Microsoft.Mashup.OleDb.1;Data Source=$Workbook$;Location=&quot;Vacances scolaires&quot;;Extended Properties=&quot;&quot;" command="SELECT * FROM [Vacances scolair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<sst xmlns="http://schemas.openxmlformats.org/spreadsheetml/2006/main" count="493" uniqueCount="217">
  <si>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</si>
  <si>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</si>
  <si>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</si>
  <si>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</si>
  <si>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</si>
  <si>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</si>
  <si>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</si>
  <si>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</si>
  <si>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</si>
  <si>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</si>
  <si>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</si>
  <si>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</si>
  <si>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</si>
  <si>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</si>
  <si>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férié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</si>
  <si>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</si>
  <si>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</si>
  <si>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</si>
  <si>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</si>
  <si>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</si>
  <si>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</si>
  <si>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</si>
  <si>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</si>
  <si>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</si>
  <si>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</si>
  <si>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</si>
  <si>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</si>
  <si>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</si>
  <si>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Date</t>
  </si>
  <si>
    <t>Prénom</t>
  </si>
  <si>
    <t>Nom</t>
  </si>
  <si>
    <t>Prénom Nom</t>
  </si>
  <si>
    <t>Jean</t>
  </si>
  <si>
    <t>Peuplu</t>
  </si>
  <si>
    <t>Jean Peuplu</t>
  </si>
  <si>
    <t>Nestor</t>
  </si>
  <si>
    <t>Ticoli</t>
  </si>
  <si>
    <t>Nestor Ticoli</t>
  </si>
  <si>
    <t>Eddy</t>
  </si>
  <si>
    <t>Moitou</t>
  </si>
  <si>
    <t>Eddy Moitou</t>
  </si>
  <si>
    <t>Kelly</t>
  </si>
  <si>
    <t>Diossi</t>
  </si>
  <si>
    <t>Kelly Diossi</t>
  </si>
  <si>
    <t>Alain</t>
  </si>
  <si>
    <t>Proviste</t>
  </si>
  <si>
    <t>Alain Proviste</t>
  </si>
  <si>
    <t>Ines</t>
  </si>
  <si>
    <t>Perey</t>
  </si>
  <si>
    <t>Ines Perey</t>
  </si>
  <si>
    <t>Tarek</t>
  </si>
  <si>
    <t>Tifié</t>
  </si>
  <si>
    <t>Tarek Tifié</t>
  </si>
  <si>
    <t>Terry</t>
  </si>
  <si>
    <t>Dicule</t>
  </si>
  <si>
    <t>Terry Dicule</t>
  </si>
  <si>
    <t>Sarah</t>
  </si>
  <si>
    <t>Croche</t>
  </si>
  <si>
    <t>Sarah Croche</t>
  </si>
  <si>
    <t>Rémi</t>
  </si>
  <si>
    <t>Fasol</t>
  </si>
  <si>
    <t>Rémi Fasol</t>
  </si>
  <si>
    <t>Paula</t>
  </si>
  <si>
    <t>Roid</t>
  </si>
  <si>
    <t>Paula Roid</t>
  </si>
  <si>
    <t>Otto</t>
  </si>
  <si>
    <t>Matic</t>
  </si>
  <si>
    <t>Otto Matic</t>
  </si>
  <si>
    <t>Maud</t>
  </si>
  <si>
    <t>Erateur</t>
  </si>
  <si>
    <t>Maud Erateur</t>
  </si>
  <si>
    <t>Luc</t>
  </si>
  <si>
    <t>Ratif</t>
  </si>
  <si>
    <t>Luc Ratif</t>
  </si>
  <si>
    <t>Aude</t>
  </si>
  <si>
    <t>Javail</t>
  </si>
  <si>
    <t>Aude Javail</t>
  </si>
  <si>
    <t>Phil</t>
  </si>
  <si>
    <t>Deffer</t>
  </si>
  <si>
    <t>Phil Deffer</t>
  </si>
  <si>
    <t>Sam</t>
  </si>
  <si>
    <t>Lebrise</t>
  </si>
  <si>
    <t>Sam Lebrise</t>
  </si>
  <si>
    <t>Vivien</t>
  </si>
  <si>
    <t>Parla</t>
  </si>
  <si>
    <t>Vivien Parla</t>
  </si>
  <si>
    <t>Zackary</t>
  </si>
  <si>
    <t>Amablag</t>
  </si>
  <si>
    <t>Zackary Amablag</t>
  </si>
  <si>
    <t>Felicie</t>
  </si>
  <si>
    <t>Tation</t>
  </si>
  <si>
    <t>Felicie Tation</t>
  </si>
  <si>
    <t>Elmer</t>
  </si>
  <si>
    <t>Itmieu</t>
  </si>
  <si>
    <t>Elmer Itmieu</t>
  </si>
  <si>
    <t>Edith</t>
  </si>
  <si>
    <t>Orial</t>
  </si>
  <si>
    <t>Edith Orial</t>
  </si>
  <si>
    <t>Eva</t>
  </si>
  <si>
    <t>Pauré</t>
  </si>
  <si>
    <t>Eva Pauré</t>
  </si>
  <si>
    <t>Yves</t>
  </si>
  <si>
    <t>Remaure</t>
  </si>
  <si>
    <t>Yves Remaure</t>
  </si>
  <si>
    <t>Cairien</t>
  </si>
  <si>
    <t>Jean Cairien</t>
  </si>
  <si>
    <t>Jennifer</t>
  </si>
  <si>
    <t>Niacier</t>
  </si>
  <si>
    <t>Jennifer Niacier</t>
  </si>
  <si>
    <t>Jack</t>
  </si>
  <si>
    <t>Iesse</t>
  </si>
  <si>
    <t>Jack Iesse</t>
  </si>
  <si>
    <t>Emile</t>
  </si>
  <si>
    <t>Imetre</t>
  </si>
  <si>
    <t>Emile Imetre</t>
  </si>
  <si>
    <t>Jerry</t>
  </si>
  <si>
    <t>Golay</t>
  </si>
  <si>
    <t>Jerry Golay</t>
  </si>
  <si>
    <t>Juliette</t>
  </si>
  <si>
    <t>Ernelle</t>
  </si>
  <si>
    <t>Juliette Ernelle</t>
  </si>
  <si>
    <t>Homer</t>
  </si>
  <si>
    <t>Dalors</t>
  </si>
  <si>
    <t>Homer Dalors</t>
  </si>
  <si>
    <t>Jade</t>
  </si>
  <si>
    <t>Mire</t>
  </si>
  <si>
    <t>Jade Mire</t>
  </si>
  <si>
    <t>Bonnot</t>
  </si>
  <si>
    <t>Jean Bonnot</t>
  </si>
  <si>
    <t>Aurore</t>
  </si>
  <si>
    <t>Baureale</t>
  </si>
  <si>
    <t>Aurore Baureale</t>
  </si>
  <si>
    <t>Mylène</t>
  </si>
  <si>
    <t>Micoton</t>
  </si>
  <si>
    <t>Mylène Micoton</t>
  </si>
  <si>
    <t>Chantal</t>
  </si>
  <si>
    <t>Opera</t>
  </si>
  <si>
    <t>Chantal Opera</t>
  </si>
  <si>
    <t>Ted</t>
  </si>
  <si>
    <t>Lapparty</t>
  </si>
  <si>
    <t>Ted Lapparty</t>
  </si>
  <si>
    <t>Ali</t>
  </si>
  <si>
    <t>Gator</t>
  </si>
  <si>
    <t>Ali Gator</t>
  </si>
  <si>
    <t>Risee</t>
  </si>
  <si>
    <t>Paula Risee</t>
  </si>
  <si>
    <t>Laure</t>
  </si>
  <si>
    <t>Ambar</t>
  </si>
  <si>
    <t>Laure Ambar</t>
  </si>
  <si>
    <t>Balle</t>
  </si>
  <si>
    <t>Jean Balle</t>
  </si>
  <si>
    <t>Pat</t>
  </si>
  <si>
    <t>Etik</t>
  </si>
  <si>
    <t>Pat Etik</t>
  </si>
  <si>
    <t>Alex</t>
  </si>
  <si>
    <t>Terrieur</t>
  </si>
  <si>
    <t>Alex Terrieur</t>
  </si>
  <si>
    <t>Trepose</t>
  </si>
  <si>
    <t>Jean Trepose</t>
  </si>
  <si>
    <t>Alain Terrieur</t>
  </si>
  <si>
    <t>Trice</t>
  </si>
  <si>
    <t>Edith Trice</t>
  </si>
  <si>
    <t>Mele</t>
  </si>
  <si>
    <t>Jean Mele</t>
  </si>
  <si>
    <t>Pierre</t>
  </si>
  <si>
    <t>Pons</t>
  </si>
  <si>
    <t>Pierre Pons</t>
  </si>
  <si>
    <t>Liens</t>
  </si>
  <si>
    <t>Vacances</t>
  </si>
  <si>
    <t>Zones</t>
  </si>
  <si>
    <t>Date début</t>
  </si>
  <si>
    <t>Zone A</t>
  </si>
  <si>
    <t>Vacances de la Toussaint 2023</t>
  </si>
  <si>
    <t>Vacances de Noël 2023</t>
  </si>
  <si>
    <t>Vacances d'hiver 2024</t>
  </si>
  <si>
    <t>Vacances de printemps 2024</t>
  </si>
  <si>
    <t>Pont de l'Ascension 2024</t>
  </si>
  <si>
    <t>Grandes vacances 2024</t>
  </si>
  <si>
    <t>Zone B</t>
  </si>
  <si>
    <t>Zone C</t>
  </si>
  <si>
    <t>Date fin</t>
  </si>
  <si>
    <t>Pour actualiser : Onglet Données, Actualiser tout</t>
  </si>
  <si>
    <t>Vacances de la Toussaint 2024</t>
  </si>
  <si>
    <t>Vacances de Noël 2024</t>
  </si>
  <si>
    <t>Vacances d'hiver 2025</t>
  </si>
  <si>
    <t>Vacances de printemps 2025</t>
  </si>
  <si>
    <t>Pont de l'Ascension 2025</t>
  </si>
  <si>
    <t>Grandes vacances 2025</t>
  </si>
  <si>
    <t>Liens réalisés avec l'année choisie cellule C2 de l'onglet Planning</t>
  </si>
  <si>
    <t>Salarié</t>
  </si>
  <si>
    <t>Symbole</t>
  </si>
  <si>
    <t>Congés payés</t>
  </si>
  <si>
    <t>CP</t>
  </si>
  <si>
    <t>Récupération</t>
  </si>
  <si>
    <t>Absence</t>
  </si>
  <si>
    <t>Formation</t>
  </si>
  <si>
    <t>FM</t>
  </si>
  <si>
    <t>SIMULATION DU CYCLE</t>
  </si>
  <si>
    <t>CYCLE DE BASE</t>
  </si>
  <si>
    <t>lun</t>
  </si>
  <si>
    <t>mar</t>
  </si>
  <si>
    <t>mer</t>
  </si>
  <si>
    <t>jeu</t>
  </si>
  <si>
    <t>ven</t>
  </si>
  <si>
    <t>sam</t>
  </si>
  <si>
    <t>dim</t>
  </si>
  <si>
    <t>N° de jour</t>
  </si>
  <si>
    <t>Dupont</t>
  </si>
  <si>
    <t>T</t>
  </si>
  <si>
    <t>R</t>
  </si>
  <si>
    <t>H</t>
  </si>
  <si>
    <t>Code</t>
  </si>
  <si>
    <t>Valeur</t>
  </si>
  <si>
    <t>Jour de travail</t>
  </si>
  <si>
    <t>ABS</t>
  </si>
  <si>
    <t>Repos</t>
  </si>
  <si>
    <t>Repos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</si>
</sst>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"/>
    <numFmt numFmtId="165" formatCode="ddd"/>
    <numFmt numFmtId="166" formatCode="mmmm\ yyyy"/>
    <numFmt numFmtId="167" formatCode="[$-F800]dddd\,\ mmmm\ dd\,\ yyyy"/>
  </numFmts>
  <fonts count="12" x14ac:knownFonts="1">
    <font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b/>
      <sz val="11"/>
      <color theme="1"/>
      <name val="Segoe UI"/>
      <family val="2"/>
    </font>
    <font>
      <sz val="8"/>
      <name val="Segoe UI"/>
      <family val="2"/>
    </font>
    <font>
      <b/>
      <sz val="16"/>
      <color theme="1"/>
      <name val="Segoe UI"/>
      <family val="2"/>
    </font>
    <font>
      <b/>
      <sz val="11"/>
      <color theme="0"/>
      <name val="Segoe UI"/>
      <family val="2"/>
    </font>
    <font>
      <sz val="8"/>
      <color theme="1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b/>
      <u/>
      <sz val="18"/>
      <color rgb="FF0070C0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8"/>
      <color rgb="FFFF0000"/>
      <name val="Calibri"/>
      <family val="2"/>
      <scheme val="minor"/>
    </font>
    <font>
      <i/>
      <sz val="11"/>
      <color theme="1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 vertical="center"/>
    </xf>
    <xf numFmtId="166" fontId="4" fillId="0" borderId="0" xfId="0" applyNumberFormat="1" applyFont="1" applyAlignment="1">
      <alignment horizontal="centerContinuous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2" borderId="2" xfId="0" applyFont="1" applyFill="1" applyBorder="1" applyAlignment="1">
      <alignment horizontal="left" vertical="center" indent="1"/>
    </xf>
    <xf numFmtId="0" fontId="2" fillId="0" borderId="0" xfId="0" applyFont="1" applyAlignment="1">
      <alignment horizontal="centerContinuous" vertical="center"/>
    </xf>
    <xf numFmtId="165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3" xfId="0" applyFont="1" applyBorder="1" applyAlignment="1">
      <alignment horizontal="centerContinuous" vertical="center"/>
    </xf>
    <xf numFmtId="0" fontId="0" fillId="0" borderId="4" xfId="0" applyBorder="1" applyAlignment="1">
      <alignment vertical="center"/>
    </xf>
    <xf numFmtId="14" fontId="0" fillId="0" borderId="4" xfId="0" applyNumberFormat="1" applyBorder="1" applyAlignment="1">
      <alignment vertical="center"/>
    </xf>
    <xf numFmtId="0" fontId="0" fillId="0" borderId="5" xfId="0" applyBorder="1" applyAlignment="1">
      <alignment vertical="center"/>
    </xf>
    <xf numFmtId="0" fontId="6" fillId="0" borderId="0" xfId="1" applyFont="1"/>
    <xf numFmtId="0" fontId="7" fillId="5" borderId="6" xfId="1" applyFont="1" applyFill="1" applyBorder="1" applyAlignment="1">
      <alignment horizontal="left" vertical="center"/>
    </xf>
    <xf numFmtId="0" fontId="8" fillId="0" borderId="6" xfId="1" applyFont="1" applyBorder="1" applyAlignment="1">
      <alignment horizontal="left" vertical="center"/>
    </xf>
    <xf numFmtId="0" fontId="6" fillId="0" borderId="7" xfId="1" applyFont="1" applyBorder="1" applyAlignment="1">
      <alignment horizontal="center" vertical="center"/>
    </xf>
    <xf numFmtId="0" fontId="9" fillId="0" borderId="7" xfId="1" applyFont="1" applyBorder="1" applyAlignment="1">
      <alignment horizontal="center" vertical="center"/>
    </xf>
    <xf numFmtId="0" fontId="10" fillId="0" borderId="7" xfId="1" applyFont="1" applyBorder="1" applyAlignment="1">
      <alignment horizontal="center" vertical="center"/>
    </xf>
    <xf numFmtId="0" fontId="9" fillId="0" borderId="8" xfId="1" applyFont="1" applyBorder="1" applyAlignment="1">
      <alignment horizontal="center" vertical="center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horizontal="center" vertical="center"/>
    </xf>
    <xf numFmtId="167" fontId="6" fillId="0" borderId="0" xfId="1" applyNumberFormat="1" applyFont="1" applyAlignment="1">
      <alignment horizontal="center" vertical="center"/>
    </xf>
    <xf numFmtId="1" fontId="6" fillId="0" borderId="0" xfId="1" applyNumberFormat="1" applyFont="1" applyAlignment="1">
      <alignment horizontal="center" vertical="center"/>
    </xf>
    <xf numFmtId="20" fontId="6" fillId="0" borderId="0" xfId="1" applyNumberFormat="1" applyFont="1" applyAlignment="1">
      <alignment horizontal="center" vertical="center"/>
    </xf>
    <xf numFmtId="1" fontId="6" fillId="0" borderId="0" xfId="1" applyNumberFormat="1" applyFont="1" applyAlignment="1">
      <alignment horizontal="center"/>
    </xf>
    <xf numFmtId="14" fontId="6" fillId="0" borderId="0" xfId="1" applyNumberFormat="1" applyFont="1" applyAlignment="1">
      <alignment horizontal="center" vertical="center"/>
    </xf>
    <xf numFmtId="0" fontId="6" fillId="0" borderId="0" xfId="1" quotePrefix="1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inden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4" borderId="1" xfId="0" applyFont="1" applyFill="1" applyBorder="1" applyAlignment="1">
      <alignment horizontal="left" vertical="center" indent="1"/>
    </xf>
    <xf numFmtId="0" fontId="0" fillId="3" borderId="1" xfId="0" applyFont="1" applyFill="1" applyBorder="1" applyAlignment="1">
      <alignment horizontal="left" vertical="center" indent="1"/>
    </xf>
    <xf numFmtId="0" fontId="0" fillId="0" borderId="0" xfId="0" applyFont="1"/>
    <xf numFmtId="0" fontId="11" fillId="0" borderId="0" xfId="0" applyFont="1" applyAlignment="1">
      <alignment horizontal="center" vertical="center"/>
    </xf>
    <xf numFmtId="0" fontId="0" fillId="0" borderId="0" xfId="1" applyFont="1" applyAlignment="1">
      <alignment horizontal="center" vertical="center"/>
    </xf>
    <xf numFmtId="1" fontId="0" fillId="0" borderId="0" xfId="1" applyNumberFormat="1" applyFon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0" fillId="0" borderId="0" xfId="1" applyNumberFormat="1" applyFont="1" applyAlignment="1">
      <alignment horizontal="center"/>
    </xf>
    <xf numFmtId="0" fontId="0" fillId="0" borderId="0" xfId="0" quotePrefix="1" applyAlignment="1">
      <alignment horizontal="center" vertical="center"/>
    </xf>
  </cellXfs>
  <cellStyles count="2">
    <cellStyle name="Normal" xfId="0" builtinId="0"/>
    <cellStyle name="Normal 2" xfId="1" xr:uid="{BF62181F-C102-45CF-B00C-98BAD0832E75}"/>
  </cellStyles>
  <dxfs count="55"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3" tint="0.79998168889431442"/>
        </patternFill>
      </fill>
    </dxf>
    <dxf>
      <border>
        <left style="thin">
          <color theme="0" tint="-0.34998626667073579"/>
        </left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vertical/>
        <horizontal/>
      </border>
    </dxf>
    <dxf>
      <border>
        <right style="thin">
          <color theme="0" tint="-0.34998626667073579"/>
        </righ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fill>
        <patternFill patternType="none">
          <bgColor auto="1"/>
        </patternFill>
      </fill>
      <border>
        <top style="thin">
          <color theme="0" tint="-0.34998626667073579"/>
        </top>
        <vertical/>
        <horizontal/>
      </border>
    </dxf>
    <dxf>
      <border>
        <right style="thin">
          <color theme="0" tint="-0.34998626667073579"/>
        </right>
        <vertical/>
        <horizontal/>
      </border>
    </dxf>
    <dxf>
      <font>
        <color theme="0"/>
      </font>
      <fill>
        <patternFill>
          <bgColor rgb="FF0070C0"/>
        </patternFill>
      </fill>
    </dxf>
    <dxf>
      <fill>
        <patternFill>
          <bgColor rgb="FFFFFFCC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FFCC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numFmt numFmtId="0" formatCode="General"/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C$2" max="2050" min="2023" page="10" val="202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</xdr:colOff>
          <xdr:row>1</xdr:row>
          <xdr:rowOff>15240</xdr:rowOff>
        </xdr:from>
        <xdr:to>
          <xdr:col>3</xdr:col>
          <xdr:colOff>198120</xdr:colOff>
          <xdr:row>1</xdr:row>
          <xdr:rowOff>198120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oDan\Downloads\essai-planning.xlsx" TargetMode="External"/><Relationship Id="rId1" Type="http://schemas.openxmlformats.org/officeDocument/2006/relationships/externalLinkPath" Target="essai-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 De Données"/>
      <sheetName val="Cycle"/>
      <sheetName val="Annuel"/>
      <sheetName val="Mensuel"/>
      <sheetName val="Pose de jours"/>
    </sheetNames>
    <sheetDataSet>
      <sheetData sheetId="0">
        <row r="3">
          <cell r="E3">
            <v>45292</v>
          </cell>
        </row>
        <row r="4">
          <cell r="E4">
            <v>45413</v>
          </cell>
        </row>
        <row r="5">
          <cell r="A5">
            <v>44683</v>
          </cell>
          <cell r="B5">
            <v>56</v>
          </cell>
          <cell r="E5">
            <v>45420</v>
          </cell>
        </row>
        <row r="6">
          <cell r="E6">
            <v>45487</v>
          </cell>
        </row>
        <row r="7">
          <cell r="E7">
            <v>45519</v>
          </cell>
        </row>
        <row r="8">
          <cell r="E8">
            <v>45597</v>
          </cell>
        </row>
        <row r="9">
          <cell r="E9">
            <v>45607</v>
          </cell>
        </row>
        <row r="10">
          <cell r="E10">
            <v>45651</v>
          </cell>
        </row>
        <row r="11">
          <cell r="E11">
            <v>45383</v>
          </cell>
        </row>
        <row r="12">
          <cell r="E12">
            <v>45421</v>
          </cell>
        </row>
        <row r="13">
          <cell r="E13">
            <v>45432</v>
          </cell>
        </row>
      </sheetData>
      <sheetData sheetId="1"/>
      <sheetData sheetId="2"/>
      <sheetData sheetId="3"/>
      <sheetData sheetId="4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16A59F9D-312B-4B9E-BE01-9267764B1412}" autoFormatId="16" applyNumberFormats="0" applyBorderFormats="0" applyFontFormats="0" applyPatternFormats="0" applyAlignmentFormats="0" applyWidthHeightFormats="0">
  <queryTableRefresh nextId="5">
    <queryTableFields count="4">
      <queryTableField id="1" name="Vacances" tableColumnId="1"/>
      <queryTableField id="2" name="Zones" tableColumnId="2"/>
      <queryTableField id="3" name="Date début" tableColumnId="3"/>
      <queryTableField id="4" name="Date fin" tableColumnId="4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9AF8A9-E369-4598-A1C8-23E92207D7BC}" name="t_Mois" displayName="t_Mois" ref="B2:B14" totalsRowShown="0" headerRowDxfId="46" dataDxfId="45">
  <autoFilter ref="B2:B14" xr:uid="{C99AF8A9-E369-4598-A1C8-23E92207D7BC}">
    <filterColumn colId="0" hiddenButton="1"/>
  </autoFilter>
  <tableColumns count="1">
    <tableColumn id="1" xr3:uid="{9BF6F343-9DBE-44BC-81CD-12C3C7AE97F6}" name="Mois" dataDxfId="4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6171FAC-1B8C-48DE-A7B0-FF22C002C548}" name="t_Feries" displayName="t_Feries" ref="D2:E15" totalsRowShown="0" headerRowDxfId="42" dataDxfId="41">
  <autoFilter ref="D2:E15" xr:uid="{06171FAC-1B8C-48DE-A7B0-FF22C002C548}">
    <filterColumn colId="0" hiddenButton="1"/>
    <filterColumn colId="1" hiddenButton="1"/>
  </autoFilter>
  <tableColumns count="2">
    <tableColumn id="1" xr3:uid="{4CCBC0B0-9A07-4CEB-B0FE-E39AFF64FA7B}" name="Jour férié" dataDxfId="44"/>
    <tableColumn id="3" xr3:uid="{C8AD54E4-66D3-4DBD-96CE-6979770008AF}" name="Date" dataDxfId="4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C54AA17-2910-417E-8900-C3207169B8C3}" name="t_Personnel" displayName="t_Personnel" ref="G2:I50" totalsRowShown="0" headerRowDxfId="37" dataDxfId="36">
  <autoFilter ref="G2:I50" xr:uid="{EC54AA17-2910-417E-8900-C3207169B8C3}">
    <filterColumn colId="0" hiddenButton="1"/>
    <filterColumn colId="1" hiddenButton="1"/>
    <filterColumn colId="2" hiddenButton="1"/>
  </autoFilter>
  <tableColumns count="3">
    <tableColumn id="1" xr3:uid="{D141206E-7550-4028-A3F0-59CFF7F552B6}" name="Prénom" dataDxfId="40"/>
    <tableColumn id="2" xr3:uid="{C67461A1-2112-4F26-851B-EC4D0ED6DECC}" name="Nom" dataDxfId="39"/>
    <tableColumn id="3" xr3:uid="{094CAC01-30B2-48C6-B39B-40ED557F14AF}" name="Prénom Nom" dataDxfId="3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22F101C-01CA-485E-AA0D-8D99D0508733}" name="Vacances_scolaires" displayName="Vacances_scolaires" ref="M2:P38" tableType="queryTable" totalsRowShown="0" headerRowDxfId="31" dataDxfId="30">
  <autoFilter ref="M2:P38" xr:uid="{622F101C-01CA-485E-AA0D-8D99D0508733}">
    <filterColumn colId="0" hiddenButton="1"/>
    <filterColumn colId="1" hiddenButton="1"/>
    <filterColumn colId="2" hiddenButton="1"/>
    <filterColumn colId="3" hiddenButton="1"/>
  </autoFilter>
  <tableColumns count="4">
    <tableColumn id="1" xr3:uid="{F06C2865-71E2-4397-8605-EB07B59E22A9}" uniqueName="1" name="Vacances" queryTableFieldId="1" dataDxfId="35"/>
    <tableColumn id="2" xr3:uid="{93896C02-F15A-4FD8-87C7-9D7CA8BBB17E}" uniqueName="2" name="Zones" queryTableFieldId="2" dataDxfId="34"/>
    <tableColumn id="3" xr3:uid="{5A691BEE-2A58-46EA-B9B6-1997280A5950}" uniqueName="3" name="Date début" queryTableFieldId="3" dataDxfId="33"/>
    <tableColumn id="4" xr3:uid="{F1E19396-05BC-4677-8C96-35A948514538}" uniqueName="4" name="Date fin" queryTableFieldId="4" dataDxfId="3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6FC65E2-CE9C-4C9C-985A-8612D584CDC8}" name="t_Absences" displayName="t_Absences" ref="R2:S8" totalsRowShown="0" headerRowDxfId="27" dataDxfId="26">
  <autoFilter ref="R2:S8" xr:uid="{E6FC65E2-CE9C-4C9C-985A-8612D584CDC8}">
    <filterColumn colId="0" hiddenButton="1"/>
    <filterColumn colId="1" hiddenButton="1"/>
  </autoFilter>
  <tableColumns count="2">
    <tableColumn id="1" xr3:uid="{7B43BBA6-799B-4EC3-BDE1-DE207770B56A}" name="Absence" dataDxfId="29"/>
    <tableColumn id="2" xr3:uid="{D893A57D-E325-4DAB-92B3-9C214D9DEA6C}" name="Symbole" dataDxfId="28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5ACD97D-55AA-44D3-951F-657987C36269}" name="t_Repos" displayName="t_Repos" ref="U2:V18" totalsRowShown="0" headerRowDxfId="24" dataDxfId="23" headerRowCellStyle="Normal 2">
  <autoFilter ref="U2:V18" xr:uid="{75ACD97D-55AA-44D3-951F-657987C36269}">
    <filterColumn colId="0" hiddenButton="1"/>
    <filterColumn colId="1" hiddenButton="1"/>
  </autoFilter>
  <tableColumns count="2">
    <tableColumn id="1" xr3:uid="{0F654B4D-28D3-4FA5-AFD7-FD133E499B4C}" name="Code" dataDxfId="25" dataCellStyle="Normal 2">
      <calculatedColumnFormula>Cycle!Y10&amp;Cycle!Z10</calculatedColumnFormula>
    </tableColumn>
    <tableColumn id="2" xr3:uid="{E10300B2-3AC5-425C-B33F-740D6A19BBDE}" name="Valeur" dataDxfId="22" dataCellStyle="Normal 2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334BE02-6CC2-496A-8DE4-1FD0026970B1}" name="t_SaisieActivité" displayName="t_SaisieActivité" ref="B2:F7" totalsRowShown="0" headerRowDxfId="54" dataDxfId="53">
  <autoFilter ref="B2:F7" xr:uid="{E334BE02-6CC2-496A-8DE4-1FD0026970B1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04298F2-FB47-4DC3-8E7C-7C62D491FBAD}" name="Salarié" dataDxfId="52"/>
    <tableColumn id="5" xr3:uid="{D7789433-3528-45D2-8BA2-E8ECE2EC1ADA}" name="Absence" dataDxfId="51"/>
    <tableColumn id="2" xr3:uid="{D71A8837-1EB3-45C8-BC3C-B2E2CCC67425}" name="Date début" dataDxfId="50"/>
    <tableColumn id="3" xr3:uid="{5E4B0B5C-46B2-484D-8FA7-C2303B4B877C}" name="Date fin" dataDxfId="49"/>
    <tableColumn id="4" xr3:uid="{579041BC-1D12-4CC0-8430-12DB55215D55}" name="Symbole" dataDxfId="48">
      <calculatedColumnFormula>IF(t_SaisieActivité[[#This Row],[Absence]]&lt;&gt;"",INDEX(t_Absences[Symbole],MATCH(t_SaisieActivité[[#This Row],[Absence]],t_Absences[Absence],0)),"")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4BEF1-D4BC-4B59-A453-09A88418976A}">
  <sheetPr>
    <pageSetUpPr fitToPage="1"/>
  </sheetPr>
  <dimension ref="B2:AI25"/>
  <sheetViews>
    <sheetView showGridLines="0" tabSelected="1" zoomScale="76" zoomScaleNormal="76" workbookViewId="0">
      <selection activeCell="Q13" sqref="Q13"/>
    </sheetView>
  </sheetViews>
  <sheetFormatPr baseColWidth="10" defaultRowHeight="16.8" x14ac:dyDescent="0.4"/>
  <cols>
    <col min="1" max="1" width="3.69921875" style="1" customWidth="1"/>
    <col min="2" max="2" width="6.69921875" style="1" customWidth="1"/>
    <col min="3" max="3" width="25.69921875" style="1" customWidth="1"/>
    <col min="4" max="34" width="4.19921875" style="1" customWidth="1"/>
    <col min="35" max="35" width="3.69921875" style="1" customWidth="1"/>
    <col min="36" max="16384" width="11.19921875" style="1"/>
  </cols>
  <sheetData>
    <row r="2" spans="2:35" x14ac:dyDescent="0.4">
      <c r="B2" s="7" t="s">
        <v>0</v>
      </c>
      <c r="C2" s="2">
        <v>2024</v>
      </c>
    </row>
    <row r="3" spans="2:35" x14ac:dyDescent="0.4">
      <c r="B3" s="7" t="s">
        <v>1</v>
      </c>
      <c r="C3" s="1" t="s">
        <v>4</v>
      </c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</row>
    <row r="4" spans="2:35" ht="24.6" x14ac:dyDescent="0.4">
      <c r="D4" s="6" cm="1">
        <f t="array" ref="D4">_DebMois</f>
        <v>45352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</row>
    <row r="5" spans="2:35" x14ac:dyDescent="0.4">
      <c r="D5" s="14" t="str">
        <f>IFERROR(IF(WEEKDAY(D7,3)=0,"S. "&amp;_xlfn.ISOWEEKNUM(D7),""),"")</f>
        <v/>
      </c>
      <c r="E5" s="11" t="str">
        <f t="shared" ref="E5:AH5" si="0">IFERROR(IF(WEEKDAY(E7,3)=0,"S. "&amp;_xlfn.ISOWEEKNUM(E7),""),"")</f>
        <v/>
      </c>
      <c r="F5" s="11" t="str">
        <f t="shared" si="0"/>
        <v/>
      </c>
      <c r="G5" s="11" t="str">
        <f t="shared" si="0"/>
        <v>S. 10</v>
      </c>
      <c r="H5" s="11" t="str">
        <f t="shared" si="0"/>
        <v/>
      </c>
      <c r="I5" s="11" t="str">
        <f t="shared" si="0"/>
        <v/>
      </c>
      <c r="J5" s="11" t="str">
        <f t="shared" si="0"/>
        <v/>
      </c>
      <c r="K5" s="11" t="str">
        <f t="shared" si="0"/>
        <v/>
      </c>
      <c r="L5" s="11" t="str">
        <f t="shared" si="0"/>
        <v/>
      </c>
      <c r="M5" s="11" t="str">
        <f t="shared" si="0"/>
        <v/>
      </c>
      <c r="N5" s="11" t="str">
        <f t="shared" si="0"/>
        <v>S. 11</v>
      </c>
      <c r="O5" s="11" t="str">
        <f t="shared" si="0"/>
        <v/>
      </c>
      <c r="P5" s="11" t="str">
        <f t="shared" si="0"/>
        <v/>
      </c>
      <c r="Q5" s="11" t="str">
        <f t="shared" si="0"/>
        <v/>
      </c>
      <c r="R5" s="11" t="str">
        <f t="shared" si="0"/>
        <v/>
      </c>
      <c r="S5" s="11" t="str">
        <f t="shared" si="0"/>
        <v/>
      </c>
      <c r="T5" s="11" t="str">
        <f t="shared" si="0"/>
        <v/>
      </c>
      <c r="U5" s="11" t="str">
        <f t="shared" si="0"/>
        <v>S. 12</v>
      </c>
      <c r="V5" s="11" t="str">
        <f t="shared" si="0"/>
        <v/>
      </c>
      <c r="W5" s="11" t="str">
        <f t="shared" si="0"/>
        <v/>
      </c>
      <c r="X5" s="11" t="str">
        <f t="shared" si="0"/>
        <v/>
      </c>
      <c r="Y5" s="11" t="str">
        <f t="shared" si="0"/>
        <v/>
      </c>
      <c r="Z5" s="11" t="str">
        <f t="shared" si="0"/>
        <v/>
      </c>
      <c r="AA5" s="11" t="str">
        <f t="shared" si="0"/>
        <v/>
      </c>
      <c r="AB5" s="11" t="str">
        <f t="shared" si="0"/>
        <v>S. 13</v>
      </c>
      <c r="AC5" s="11" t="str">
        <f t="shared" si="0"/>
        <v/>
      </c>
      <c r="AD5" s="11" t="str">
        <f t="shared" si="0"/>
        <v/>
      </c>
      <c r="AE5" s="11" t="str">
        <f t="shared" si="0"/>
        <v/>
      </c>
      <c r="AF5" s="11" t="str">
        <f t="shared" si="0"/>
        <v/>
      </c>
      <c r="AG5" s="11" t="str">
        <f t="shared" si="0"/>
        <v/>
      </c>
      <c r="AH5" s="11" t="str">
        <f t="shared" si="0"/>
        <v/>
      </c>
    </row>
    <row r="6" spans="2:35" x14ac:dyDescent="0.4">
      <c r="D6" s="12">
        <f>D7</f>
        <v>45352</v>
      </c>
      <c r="E6" s="12">
        <f t="shared" ref="E6:AH6" si="1">E7</f>
        <v>45353</v>
      </c>
      <c r="F6" s="12">
        <f t="shared" si="1"/>
        <v>45354</v>
      </c>
      <c r="G6" s="12">
        <f t="shared" si="1"/>
        <v>45355</v>
      </c>
      <c r="H6" s="12">
        <f t="shared" si="1"/>
        <v>45356</v>
      </c>
      <c r="I6" s="12">
        <f t="shared" si="1"/>
        <v>45357</v>
      </c>
      <c r="J6" s="12">
        <f t="shared" si="1"/>
        <v>45358</v>
      </c>
      <c r="K6" s="12">
        <f t="shared" si="1"/>
        <v>45359</v>
      </c>
      <c r="L6" s="12">
        <f t="shared" si="1"/>
        <v>45360</v>
      </c>
      <c r="M6" s="12">
        <f t="shared" si="1"/>
        <v>45361</v>
      </c>
      <c r="N6" s="12">
        <f t="shared" si="1"/>
        <v>45362</v>
      </c>
      <c r="O6" s="12">
        <f t="shared" si="1"/>
        <v>45363</v>
      </c>
      <c r="P6" s="12">
        <f t="shared" si="1"/>
        <v>45364</v>
      </c>
      <c r="Q6" s="12">
        <f t="shared" si="1"/>
        <v>45365</v>
      </c>
      <c r="R6" s="12">
        <f t="shared" si="1"/>
        <v>45366</v>
      </c>
      <c r="S6" s="12">
        <f t="shared" si="1"/>
        <v>45367</v>
      </c>
      <c r="T6" s="12">
        <f t="shared" si="1"/>
        <v>45368</v>
      </c>
      <c r="U6" s="12">
        <f t="shared" si="1"/>
        <v>45369</v>
      </c>
      <c r="V6" s="12">
        <f t="shared" si="1"/>
        <v>45370</v>
      </c>
      <c r="W6" s="12">
        <f t="shared" si="1"/>
        <v>45371</v>
      </c>
      <c r="X6" s="12">
        <f t="shared" si="1"/>
        <v>45372</v>
      </c>
      <c r="Y6" s="12">
        <f t="shared" si="1"/>
        <v>45373</v>
      </c>
      <c r="Z6" s="12">
        <f t="shared" si="1"/>
        <v>45374</v>
      </c>
      <c r="AA6" s="12">
        <f t="shared" si="1"/>
        <v>45375</v>
      </c>
      <c r="AB6" s="12">
        <f t="shared" si="1"/>
        <v>45376</v>
      </c>
      <c r="AC6" s="12">
        <f t="shared" si="1"/>
        <v>45377</v>
      </c>
      <c r="AD6" s="12">
        <f t="shared" si="1"/>
        <v>45378</v>
      </c>
      <c r="AE6" s="12">
        <f t="shared" si="1"/>
        <v>45379</v>
      </c>
      <c r="AF6" s="12">
        <f t="shared" si="1"/>
        <v>45380</v>
      </c>
      <c r="AG6" s="12">
        <f t="shared" si="1"/>
        <v>45381</v>
      </c>
      <c r="AH6" s="12">
        <f t="shared" si="1"/>
        <v>45382</v>
      </c>
    </row>
    <row r="7" spans="2:35" x14ac:dyDescent="0.4">
      <c r="C7" s="17"/>
      <c r="D7" s="13" cm="1">
        <f t="array" ref="D7">IF(MONTH(_DebMois+_JourCalcule)&lt;&gt;MONTH(_DebMois),"",_DebMois+_JourCalcule)</f>
        <v>45352</v>
      </c>
      <c r="E7" s="13" cm="1">
        <f t="array" ref="E7">IF(MONTH(_DebMois+_JourCalcule)&lt;&gt;MONTH(_DebMois),"",_DebMois+_JourCalcule)</f>
        <v>45353</v>
      </c>
      <c r="F7" s="13" cm="1">
        <f t="array" ref="F7">IF(MONTH(_DebMois+_JourCalcule)&lt;&gt;MONTH(_DebMois),"",_DebMois+_JourCalcule)</f>
        <v>45354</v>
      </c>
      <c r="G7" s="13" cm="1">
        <f t="array" ref="G7">IF(MONTH(_DebMois+_JourCalcule)&lt;&gt;MONTH(_DebMois),"",_DebMois+_JourCalcule)</f>
        <v>45355</v>
      </c>
      <c r="H7" s="13" cm="1">
        <f t="array" ref="H7">IF(MONTH(_DebMois+_JourCalcule)&lt;&gt;MONTH(_DebMois),"",_DebMois+_JourCalcule)</f>
        <v>45356</v>
      </c>
      <c r="I7" s="13" cm="1">
        <f t="array" ref="I7">IF(MONTH(_DebMois+_JourCalcule)&lt;&gt;MONTH(_DebMois),"",_DebMois+_JourCalcule)</f>
        <v>45357</v>
      </c>
      <c r="J7" s="13" cm="1">
        <f t="array" ref="J7">IF(MONTH(_DebMois+_JourCalcule)&lt;&gt;MONTH(_DebMois),"",_DebMois+_JourCalcule)</f>
        <v>45358</v>
      </c>
      <c r="K7" s="13" cm="1">
        <f t="array" ref="K7">IF(MONTH(_DebMois+_JourCalcule)&lt;&gt;MONTH(_DebMois),"",_DebMois+_JourCalcule)</f>
        <v>45359</v>
      </c>
      <c r="L7" s="13" cm="1">
        <f t="array" ref="L7">IF(MONTH(_DebMois+_JourCalcule)&lt;&gt;MONTH(_DebMois),"",_DebMois+_JourCalcule)</f>
        <v>45360</v>
      </c>
      <c r="M7" s="13" cm="1">
        <f t="array" ref="M7">IF(MONTH(_DebMois+_JourCalcule)&lt;&gt;MONTH(_DebMois),"",_DebMois+_JourCalcule)</f>
        <v>45361</v>
      </c>
      <c r="N7" s="13" cm="1">
        <f t="array" ref="N7">IF(MONTH(_DebMois+_JourCalcule)&lt;&gt;MONTH(_DebMois),"",_DebMois+_JourCalcule)</f>
        <v>45362</v>
      </c>
      <c r="O7" s="13" cm="1">
        <f t="array" ref="O7">IF(MONTH(_DebMois+_JourCalcule)&lt;&gt;MONTH(_DebMois),"",_DebMois+_JourCalcule)</f>
        <v>45363</v>
      </c>
      <c r="P7" s="13" cm="1">
        <f t="array" ref="P7">IF(MONTH(_DebMois+_JourCalcule)&lt;&gt;MONTH(_DebMois),"",_DebMois+_JourCalcule)</f>
        <v>45364</v>
      </c>
      <c r="Q7" s="13" cm="1">
        <f t="array" ref="Q7">IF(MONTH(_DebMois+_JourCalcule)&lt;&gt;MONTH(_DebMois),"",_DebMois+_JourCalcule)</f>
        <v>45365</v>
      </c>
      <c r="R7" s="13" cm="1">
        <f t="array" ref="R7">IF(MONTH(_DebMois+_JourCalcule)&lt;&gt;MONTH(_DebMois),"",_DebMois+_JourCalcule)</f>
        <v>45366</v>
      </c>
      <c r="S7" s="13" cm="1">
        <f t="array" ref="S7">IF(MONTH(_DebMois+_JourCalcule)&lt;&gt;MONTH(_DebMois),"",_DebMois+_JourCalcule)</f>
        <v>45367</v>
      </c>
      <c r="T7" s="13" cm="1">
        <f t="array" ref="T7">IF(MONTH(_DebMois+_JourCalcule)&lt;&gt;MONTH(_DebMois),"",_DebMois+_JourCalcule)</f>
        <v>45368</v>
      </c>
      <c r="U7" s="13" cm="1">
        <f t="array" ref="U7">IF(MONTH(_DebMois+_JourCalcule)&lt;&gt;MONTH(_DebMois),"",_DebMois+_JourCalcule)</f>
        <v>45369</v>
      </c>
      <c r="V7" s="13" cm="1">
        <f t="array" ref="V7">IF(MONTH(_DebMois+_JourCalcule)&lt;&gt;MONTH(_DebMois),"",_DebMois+_JourCalcule)</f>
        <v>45370</v>
      </c>
      <c r="W7" s="13" cm="1">
        <f t="array" ref="W7">IF(MONTH(_DebMois+_JourCalcule)&lt;&gt;MONTH(_DebMois),"",_DebMois+_JourCalcule)</f>
        <v>45371</v>
      </c>
      <c r="X7" s="13" cm="1">
        <f t="array" ref="X7">IF(MONTH(_DebMois+_JourCalcule)&lt;&gt;MONTH(_DebMois),"",_DebMois+_JourCalcule)</f>
        <v>45372</v>
      </c>
      <c r="Y7" s="13" cm="1">
        <f t="array" ref="Y7">IF(MONTH(_DebMois+_JourCalcule)&lt;&gt;MONTH(_DebMois),"",_DebMois+_JourCalcule)</f>
        <v>45373</v>
      </c>
      <c r="Z7" s="13" cm="1">
        <f t="array" ref="Z7">IF(MONTH(_DebMois+_JourCalcule)&lt;&gt;MONTH(_DebMois),"",_DebMois+_JourCalcule)</f>
        <v>45374</v>
      </c>
      <c r="AA7" s="13" cm="1">
        <f t="array" ref="AA7">IF(MONTH(_DebMois+_JourCalcule)&lt;&gt;MONTH(_DebMois),"",_DebMois+_JourCalcule)</f>
        <v>45375</v>
      </c>
      <c r="AB7" s="13" cm="1">
        <f t="array" ref="AB7">IF(MONTH(_DebMois+_JourCalcule)&lt;&gt;MONTH(_DebMois),"",_DebMois+_JourCalcule)</f>
        <v>45376</v>
      </c>
      <c r="AC7" s="13" cm="1">
        <f t="array" ref="AC7">IF(MONTH(_DebMois+_JourCalcule)&lt;&gt;MONTH(_DebMois),"",_DebMois+_JourCalcule)</f>
        <v>45377</v>
      </c>
      <c r="AD7" s="13" cm="1">
        <f t="array" ref="AD7">IF(MONTH(_DebMois+_JourCalcule)&lt;&gt;MONTH(_DebMois),"",_DebMois+_JourCalcule)</f>
        <v>45378</v>
      </c>
      <c r="AE7" s="13" cm="1">
        <f t="array" ref="AE7">IF(MONTH(_DebMois+_JourCalcule)&lt;&gt;MONTH(_DebMois),"",_DebMois+_JourCalcule)</f>
        <v>45379</v>
      </c>
      <c r="AF7" s="13" cm="1">
        <f t="array" ref="AF7">IF(MONTH(_DebMois+_JourCalcule)&lt;&gt;MONTH(_DebMois),"",_DebMois+_JourCalcule)</f>
        <v>45380</v>
      </c>
      <c r="AG7" s="13" cm="1">
        <f t="array" ref="AG7">IF(MONTH(_DebMois+_JourCalcule)&lt;&gt;MONTH(_DebMois),"",_DebMois+_JourCalcule)</f>
        <v>45381</v>
      </c>
      <c r="AH7" s="13" cm="1">
        <f t="array" ref="AH7">IF(MONTH(_DebMois+_JourCalcule)&lt;&gt;MONTH(_DebMois),"",_DebMois+_JourCalcule)</f>
        <v>45382</v>
      </c>
      <c r="AI7" s="4" t="str" cm="1">
        <f t="array" ref="AI7">IF(MONTH(_DebMois+_JourCalcule)&lt;&gt;MONTH(_DebMois),"",_DebMois+_JourCalcule)</f>
        <v/>
      </c>
    </row>
    <row r="8" spans="2:35" x14ac:dyDescent="0.4">
      <c r="C8" s="15" t="s">
        <v>34</v>
      </c>
      <c r="D8" s="45" t="str">
        <f t="array" ref="D8">IF($C8&lt;&gt;"",IFERROR(IFERROR(IF(INDEX(t_Repos[Valeur],MATCH(MOD(_xlfn.ISOWEEKNUM(D$7),8)&amp;WEEKDAY(D$7,2),t_Repos[Code],0))="H","H",""),
INDEX(t_SaisieActivité[Symbole],MATCH($C8,IF(D$7&gt;=t_SaisieActivité[Date début],IF(D$7&lt;=t_SaisieActivité[Date fin],t_SaisieActivité[Salarié]),""),0))),""),"")</f>
        <v>H</v>
      </c>
      <c r="E8" s="8" t="str">
        <f t="array" ref="E8">IF($C8&lt;&gt;"",IFERROR(IFERROR(IF(INDEX(t_Repos[Valeur],MATCH(MOD(_xlfn.ISOWEEKNUM(E$7),8)&amp;WEEKDAY(E$7,2),t_Repos[Code],0))="H","H",""),
INDEX(t_SaisieActivité[Symbole],MATCH($C8,IF(E$7&gt;=t_SaisieActivité[Date début],IF(E$7&lt;=t_SaisieActivité[Date fin],t_SaisieActivité[Salarié]),""),0))),""),"")</f>
        <v/>
      </c>
      <c r="F8" s="8" t="str">
        <f t="array" ref="F8">IF($C8&lt;&gt;"",IFERROR(IFERROR(IF(INDEX(t_Repos[Valeur],MATCH(MOD(_xlfn.ISOWEEKNUM(F$7),8)&amp;WEEKDAY(F$7,2),t_Repos[Code],0))="H","H",""),
INDEX(t_SaisieActivité[Symbole],MATCH($C8,IF(F$7&gt;=t_SaisieActivité[Date début],IF(F$7&lt;=t_SaisieActivité[Date fin],t_SaisieActivité[Salarié]),""),0))),""),"")</f>
        <v/>
      </c>
      <c r="G8" s="8" t="str">
        <f t="array" ref="G8">IF($C8&lt;&gt;"",IFERROR(IFERROR(IF(INDEX(t_Repos[Valeur],MATCH(MOD(_xlfn.ISOWEEKNUM(G$7),8)&amp;WEEKDAY(G$7,2),t_Repos[Code],0))="H","H",""),
INDEX(t_SaisieActivité[Symbole],MATCH($C8,IF(G$7&gt;=t_SaisieActivité[Date début],IF(G$7&lt;=t_SaisieActivité[Date fin],t_SaisieActivité[Salarié]),""),0))),""),"")</f>
        <v>CP</v>
      </c>
      <c r="H8" s="8" t="str">
        <f t="array" ref="H8">IF($C8&lt;&gt;"",IFERROR(IFERROR(IF(INDEX(t_Repos[Valeur],MATCH(MOD(_xlfn.ISOWEEKNUM(H$7),8)&amp;WEEKDAY(H$7,2),t_Repos[Code],0))="H","H",""),
INDEX(t_SaisieActivité[Symbole],MATCH($C8,IF(H$7&gt;=t_SaisieActivité[Date début],IF(H$7&lt;=t_SaisieActivité[Date fin],t_SaisieActivité[Salarié]),""),0))),""),"")</f>
        <v>CP</v>
      </c>
      <c r="I8" s="8" t="str">
        <f t="array" ref="I8">IF($C8&lt;&gt;"",IFERROR(IFERROR(IF(INDEX(t_Repos[Valeur],MATCH(MOD(_xlfn.ISOWEEKNUM(I$7),8)&amp;WEEKDAY(I$7,2),t_Repos[Code],0))="H","H",""),
INDEX(t_SaisieActivité[Symbole],MATCH($C8,IF(I$7&gt;=t_SaisieActivité[Date début],IF(I$7&lt;=t_SaisieActivité[Date fin],t_SaisieActivité[Salarié]),""),0))),""),"")</f>
        <v>CP</v>
      </c>
      <c r="J8" s="8" t="str">
        <f t="array" ref="J8">IF($C8&lt;&gt;"",IFERROR(IFERROR(IF(INDEX(t_Repos[Valeur],MATCH(MOD(_xlfn.ISOWEEKNUM(J$7),8)&amp;WEEKDAY(J$7,2),t_Repos[Code],0))="H","H",""),
INDEX(t_SaisieActivité[Symbole],MATCH($C8,IF(J$7&gt;=t_SaisieActivité[Date début],IF(J$7&lt;=t_SaisieActivité[Date fin],t_SaisieActivité[Salarié]),""),0))),""),"")</f>
        <v>CP</v>
      </c>
      <c r="K8" s="8" t="str">
        <f t="array" ref="K8">IF($C8&lt;&gt;"",IFERROR(IFERROR(IF(INDEX(t_Repos[Valeur],MATCH(MOD(_xlfn.ISOWEEKNUM(K$7),8)&amp;WEEKDAY(K$7,2),t_Repos[Code],0))="H","H",""),
INDEX(t_SaisieActivité[Symbole],MATCH($C8,IF(K$7&gt;=t_SaisieActivité[Date début],IF(K$7&lt;=t_SaisieActivité[Date fin],t_SaisieActivité[Salarié]),""),0))),""),"")</f>
        <v>CP</v>
      </c>
      <c r="L8" s="8" t="str">
        <f t="array" ref="L8">IF($C8&lt;&gt;"",IFERROR(IFERROR(IF(INDEX(t_Repos[Valeur],MATCH(MOD(_xlfn.ISOWEEKNUM(L$7),8)&amp;WEEKDAY(L$7,2),t_Repos[Code],0))="H","H",""),
INDEX(t_SaisieActivité[Symbole],MATCH($C8,IF(L$7&gt;=t_SaisieActivité[Date début],IF(L$7&lt;=t_SaisieActivité[Date fin],t_SaisieActivité[Salarié]),""),0))),""),"")</f>
        <v>H</v>
      </c>
      <c r="M8" s="8" t="str">
        <f t="array" ref="M8">IF($C8&lt;&gt;"",IFERROR(IFERROR(IF(INDEX(t_Repos[Valeur],MATCH(MOD(_xlfn.ISOWEEKNUM(M$7),8)&amp;WEEKDAY(M$7,2),t_Repos[Code],0))="H","H",""),
INDEX(t_SaisieActivité[Symbole],MATCH($C8,IF(M$7&gt;=t_SaisieActivité[Date début],IF(M$7&lt;=t_SaisieActivité[Date fin],t_SaisieActivité[Salarié]),""),0))),""),"")</f>
        <v>H</v>
      </c>
      <c r="N8" s="8" t="str">
        <f t="array" ref="N8">IF($C8&lt;&gt;"",IFERROR(IFERROR(IF(INDEX(t_Repos[Valeur],MATCH(MOD(_xlfn.ISOWEEKNUM(N$7),8)&amp;WEEKDAY(N$7,2),t_Repos[Code],0))="H","H",""),
INDEX(t_SaisieActivité[Symbole],MATCH($C8,IF(N$7&gt;=t_SaisieActivité[Date début],IF(N$7&lt;=t_SaisieActivité[Date fin],t_SaisieActivité[Salarié]),""),0))),""),"")</f>
        <v/>
      </c>
      <c r="O8" s="8" t="str">
        <f t="array" ref="O8">IF($C8&lt;&gt;"",IFERROR(IFERROR(IF(INDEX(t_Repos[Valeur],MATCH(MOD(_xlfn.ISOWEEKNUM(O$7),8)&amp;WEEKDAY(O$7,2),t_Repos[Code],0))="H","H",""),
INDEX(t_SaisieActivité[Symbole],MATCH($C8,IF(O$7&gt;=t_SaisieActivité[Date début],IF(O$7&lt;=t_SaisieActivité[Date fin],t_SaisieActivité[Salarié]),""),0))),""),"")</f>
        <v/>
      </c>
      <c r="P8" s="8" t="str">
        <f t="array" ref="P8">IF($C8&lt;&gt;"",IFERROR(IFERROR(IF(INDEX(t_Repos[Valeur],MATCH(MOD(_xlfn.ISOWEEKNUM(P$7),8)&amp;WEEKDAY(P$7,2),t_Repos[Code],0))="H","H",""),
INDEX(t_SaisieActivité[Symbole],MATCH($C8,IF(P$7&gt;=t_SaisieActivité[Date début],IF(P$7&lt;=t_SaisieActivité[Date fin],t_SaisieActivité[Salarié]),""),0))),""),"")</f>
        <v/>
      </c>
      <c r="Q8" s="8" t="str">
        <f t="array" ref="Q8">IF($C8&lt;&gt;"",IFERROR(IFERROR(IF(INDEX(t_Repos[Valeur],MATCH(MOD(_xlfn.ISOWEEKNUM(Q$7),8)&amp;WEEKDAY(Q$7,2),t_Repos[Code],0))="H","H",""),
INDEX(t_SaisieActivité[Symbole],MATCH($C8,IF(Q$7&gt;=t_SaisieActivité[Date début],IF(Q$7&lt;=t_SaisieActivité[Date fin],t_SaisieActivité[Salarié]),""),0))),""),"")</f>
        <v/>
      </c>
      <c r="R8" s="8" t="str">
        <f t="array" ref="R8">IF($C8&lt;&gt;"",IFERROR(IFERROR(IF(INDEX(t_Repos[Valeur],MATCH(MOD(_xlfn.ISOWEEKNUM(R$7),8)&amp;WEEKDAY(R$7,2),t_Repos[Code],0))="H","H",""),
INDEX(t_SaisieActivité[Symbole],MATCH($C8,IF(R$7&gt;=t_SaisieActivité[Date début],IF(R$7&lt;=t_SaisieActivité[Date fin],t_SaisieActivité[Salarié]),""),0))),""),"")</f>
        <v/>
      </c>
      <c r="S8" s="8" t="str">
        <f t="array" ref="S8">IF($C8&lt;&gt;"",IFERROR(IFERROR(IF(INDEX(t_Repos[Valeur],MATCH(MOD(_xlfn.ISOWEEKNUM(S$7),8)&amp;WEEKDAY(S$7,2),t_Repos[Code],0))="H","H",""),
INDEX(t_SaisieActivité[Symbole],MATCH($C8,IF(S$7&gt;=t_SaisieActivité[Date début],IF(S$7&lt;=t_SaisieActivité[Date fin],t_SaisieActivité[Salarié]),""),0))),""),"")</f>
        <v>H</v>
      </c>
      <c r="T8" s="8" t="str">
        <f t="array" ref="T8">IF($C8&lt;&gt;"",IFERROR(IFERROR(IF(INDEX(t_Repos[Valeur],MATCH(MOD(_xlfn.ISOWEEKNUM(T$7),8)&amp;WEEKDAY(T$7,2),t_Repos[Code],0))="H","H",""),
INDEX(t_SaisieActivité[Symbole],MATCH($C8,IF(T$7&gt;=t_SaisieActivité[Date début],IF(T$7&lt;=t_SaisieActivité[Date fin],t_SaisieActivité[Salarié]),""),0))),""),"")</f>
        <v>H</v>
      </c>
      <c r="U8" s="8" t="str">
        <f t="array" ref="U8">IF($C8&lt;&gt;"",IFERROR(IFERROR(IF(INDEX(t_Repos[Valeur],MATCH(MOD(_xlfn.ISOWEEKNUM(U$7),8)&amp;WEEKDAY(U$7,2),t_Repos[Code],0))="H","H",""),
INDEX(t_SaisieActivité[Symbole],MATCH($C8,IF(U$7&gt;=t_SaisieActivité[Date début],IF(U$7&lt;=t_SaisieActivité[Date fin],t_SaisieActivité[Salarié]),""),0))),""),"")</f>
        <v/>
      </c>
      <c r="V8" s="8" t="str">
        <f t="array" ref="V8">IF($C8&lt;&gt;"",IFERROR(IFERROR(IF(INDEX(t_Repos[Valeur],MATCH(MOD(_xlfn.ISOWEEKNUM(V$7),8)&amp;WEEKDAY(V$7,2),t_Repos[Code],0))="H","H",""),
INDEX(t_SaisieActivité[Symbole],MATCH($C8,IF(V$7&gt;=t_SaisieActivité[Date début],IF(V$7&lt;=t_SaisieActivité[Date fin],t_SaisieActivité[Salarié]),""),0))),""),"")</f>
        <v/>
      </c>
      <c r="W8" s="8" t="str">
        <f t="array" ref="W8">IF($C8&lt;&gt;"",IFERROR(IFERROR(IF(INDEX(t_Repos[Valeur],MATCH(MOD(_xlfn.ISOWEEKNUM(W$7),8)&amp;WEEKDAY(W$7,2),t_Repos[Code],0))="H","H",""),
INDEX(t_SaisieActivité[Symbole],MATCH($C8,IF(W$7&gt;=t_SaisieActivité[Date début],IF(W$7&lt;=t_SaisieActivité[Date fin],t_SaisieActivité[Salarié]),""),0))),""),"")</f>
        <v/>
      </c>
      <c r="X8" s="8" t="str">
        <f t="array" ref="X8">IF($C8&lt;&gt;"",IFERROR(IFERROR(IF(INDEX(t_Repos[Valeur],MATCH(MOD(_xlfn.ISOWEEKNUM(X$7),8)&amp;WEEKDAY(X$7,2),t_Repos[Code],0))="H","H",""),
INDEX(t_SaisieActivité[Symbole],MATCH($C8,IF(X$7&gt;=t_SaisieActivité[Date début],IF(X$7&lt;=t_SaisieActivité[Date fin],t_SaisieActivité[Salarié]),""),0))),""),"")</f>
        <v/>
      </c>
      <c r="Y8" s="8" t="str">
        <f t="array" ref="Y8">IF($C8&lt;&gt;"",IFERROR(IFERROR(IF(INDEX(t_Repos[Valeur],MATCH(MOD(_xlfn.ISOWEEKNUM(Y$7),8)&amp;WEEKDAY(Y$7,2),t_Repos[Code],0))="H","H",""),
INDEX(t_SaisieActivité[Symbole],MATCH($C8,IF(Y$7&gt;=t_SaisieActivité[Date début],IF(Y$7&lt;=t_SaisieActivité[Date fin],t_SaisieActivité[Salarié]),""),0))),""),"")</f>
        <v/>
      </c>
      <c r="Z8" s="8" t="str">
        <f t="array" ref="Z8">IF($C8&lt;&gt;"",IFERROR(IFERROR(IF(INDEX(t_Repos[Valeur],MATCH(MOD(_xlfn.ISOWEEKNUM(Z$7),8)&amp;WEEKDAY(Z$7,2),t_Repos[Code],0))="H","H",""),
INDEX(t_SaisieActivité[Symbole],MATCH($C8,IF(Z$7&gt;=t_SaisieActivité[Date début],IF(Z$7&lt;=t_SaisieActivité[Date fin],t_SaisieActivité[Salarié]),""),0))),""),"")</f>
        <v>H</v>
      </c>
      <c r="AA8" s="8" t="str">
        <f t="array" ref="AA8">IF($C8&lt;&gt;"",IFERROR(IFERROR(IF(INDEX(t_Repos[Valeur],MATCH(MOD(_xlfn.ISOWEEKNUM(AA$7),8)&amp;WEEKDAY(AA$7,2),t_Repos[Code],0))="H","H",""),
INDEX(t_SaisieActivité[Symbole],MATCH($C8,IF(AA$7&gt;=t_SaisieActivité[Date début],IF(AA$7&lt;=t_SaisieActivité[Date fin],t_SaisieActivité[Salarié]),""),0))),""),"")</f>
        <v>H</v>
      </c>
      <c r="AB8" s="8" t="str">
        <f t="array" ref="AB8">IF($C8&lt;&gt;"",IFERROR(IFERROR(IF(INDEX(t_Repos[Valeur],MATCH(MOD(_xlfn.ISOWEEKNUM(AB$7),8)&amp;WEEKDAY(AB$7,2),t_Repos[Code],0))="H","H",""),
INDEX(t_SaisieActivité[Symbole],MATCH($C8,IF(AB$7&gt;=t_SaisieActivité[Date début],IF(AB$7&lt;=t_SaisieActivité[Date fin],t_SaisieActivité[Salarié]),""),0))),""),"")</f>
        <v>FM</v>
      </c>
      <c r="AC8" s="8" t="str">
        <f t="array" ref="AC8">IF($C8&lt;&gt;"",IFERROR(IFERROR(IF(INDEX(t_Repos[Valeur],MATCH(MOD(_xlfn.ISOWEEKNUM(AC$7),8)&amp;WEEKDAY(AC$7,2),t_Repos[Code],0))="H","H",""),
INDEX(t_SaisieActivité[Symbole],MATCH($C8,IF(AC$7&gt;=t_SaisieActivité[Date début],IF(AC$7&lt;=t_SaisieActivité[Date fin],t_SaisieActivité[Salarié]),""),0))),""),"")</f>
        <v>FM</v>
      </c>
      <c r="AD8" s="8" t="str">
        <f t="array" ref="AD8">IF($C8&lt;&gt;"",IFERROR(IFERROR(IF(INDEX(t_Repos[Valeur],MATCH(MOD(_xlfn.ISOWEEKNUM(AD$7),8)&amp;WEEKDAY(AD$7,2),t_Repos[Code],0))="H","H",""),
INDEX(t_SaisieActivité[Symbole],MATCH($C8,IF(AD$7&gt;=t_SaisieActivité[Date début],IF(AD$7&lt;=t_SaisieActivité[Date fin],t_SaisieActivité[Salarié]),""),0))),""),"")</f>
        <v/>
      </c>
      <c r="AE8" s="8" t="str">
        <f t="array" ref="AE8">IF($C8&lt;&gt;"",IFERROR(IFERROR(IF(INDEX(t_Repos[Valeur],MATCH(MOD(_xlfn.ISOWEEKNUM(AE$7),8)&amp;WEEKDAY(AE$7,2),t_Repos[Code],0))="H","H",""),
INDEX(t_SaisieActivité[Symbole],MATCH($C8,IF(AE$7&gt;=t_SaisieActivité[Date début],IF(AE$7&lt;=t_SaisieActivité[Date fin],t_SaisieActivité[Salarié]),""),0))),""),"")</f>
        <v>H</v>
      </c>
      <c r="AF8" s="8" t="str">
        <f t="array" ref="AF8">IF($C8&lt;&gt;"",IFERROR(IFERROR(IF(INDEX(t_Repos[Valeur],MATCH(MOD(_xlfn.ISOWEEKNUM(AF$7),8)&amp;WEEKDAY(AF$7,2),t_Repos[Code],0))="H","H",""),
INDEX(t_SaisieActivité[Symbole],MATCH($C8,IF(AF$7&gt;=t_SaisieActivité[Date début],IF(AF$7&lt;=t_SaisieActivité[Date fin],t_SaisieActivité[Salarié]),""),0))),""),"")</f>
        <v>H</v>
      </c>
      <c r="AG8" s="8" t="str">
        <f t="array" ref="AG8">IF($C8&lt;&gt;"",IFERROR(IFERROR(IF(INDEX(t_Repos[Valeur],MATCH(MOD(_xlfn.ISOWEEKNUM(AG$7),8)&amp;WEEKDAY(AG$7,2),t_Repos[Code],0))="H","H",""),
INDEX(t_SaisieActivité[Symbole],MATCH($C8,IF(AG$7&gt;=t_SaisieActivité[Date début],IF(AG$7&lt;=t_SaisieActivité[Date fin],t_SaisieActivité[Salarié]),""),0))),""),"")</f>
        <v/>
      </c>
      <c r="AH8" s="8" t="str">
        <f t="array" ref="AH8">IF($C8&lt;&gt;"",IFERROR(IFERROR(IF(INDEX(t_Repos[Valeur],MATCH(MOD(_xlfn.ISOWEEKNUM(AH$7),8)&amp;WEEKDAY(AH$7,2),t_Repos[Code],0))="H","H",""),
INDEX(t_SaisieActivité[Symbole],MATCH($C8,IF(AH$7&gt;=t_SaisieActivité[Date début],IF(AH$7&lt;=t_SaisieActivité[Date fin],t_SaisieActivité[Salarié]),""),0))),""),"")</f>
        <v/>
      </c>
    </row>
    <row r="9" spans="2:35" x14ac:dyDescent="0.4">
      <c r="C9" s="16"/>
      <c r="D9" s="8" t="str">
        <f t="array" ref="D9">IF($C9&lt;&gt;"",IFERROR(IFERROR(IF(INDEX(t_Repos[Valeur],MATCH(MOD(_xlfn.ISOWEEKNUM(D$7),8)&amp;WEEKDAY(D$7,2),t_Repos[Code],0))="H","H",""),
INDEX(t_SaisieActivité[Symbole],MATCH($C9,IF(D$7&gt;=t_SaisieActivité[Date début],IF(D$7&lt;=t_SaisieActivité[Date fin],t_SaisieActivité[Salarié]),""),0))),""),"")</f>
        <v/>
      </c>
      <c r="E9" s="8" t="str">
        <f t="array" ref="E9">IF($C9&lt;&gt;"",IFERROR(IFERROR(IF(INDEX(t_Repos[Valeur],MATCH(MOD(_xlfn.ISOWEEKNUM(E$7),8)&amp;WEEKDAY(E$7,2),t_Repos[Code],0))="H","H",""),
INDEX(t_SaisieActivité[Symbole],MATCH($C9,IF(E$7&gt;=t_SaisieActivité[Date début],IF(E$7&lt;=t_SaisieActivité[Date fin],t_SaisieActivité[Salarié]),""),0))),""),"")</f>
        <v/>
      </c>
      <c r="F9" s="8" t="str">
        <f t="array" ref="F9">IF($C9&lt;&gt;"",IFERROR(IFERROR(IF(INDEX(t_Repos[Valeur],MATCH(MOD(_xlfn.ISOWEEKNUM(F$7),8)&amp;WEEKDAY(F$7,2),t_Repos[Code],0))="H","H",""),
INDEX(t_SaisieActivité[Symbole],MATCH($C9,IF(F$7&gt;=t_SaisieActivité[Date début],IF(F$7&lt;=t_SaisieActivité[Date fin],t_SaisieActivité[Salarié]),""),0))),""),"")</f>
        <v/>
      </c>
      <c r="G9" s="8" t="str">
        <f t="array" ref="G9">IF($C9&lt;&gt;"",IFERROR(IFERROR(IF(INDEX(t_Repos[Valeur],MATCH(MOD(_xlfn.ISOWEEKNUM(G$7),8)&amp;WEEKDAY(G$7,2),t_Repos[Code],0))="H","H",""),
INDEX(t_SaisieActivité[Symbole],MATCH($C9,IF(G$7&gt;=t_SaisieActivité[Date début],IF(G$7&lt;=t_SaisieActivité[Date fin],t_SaisieActivité[Salarié]),""),0))),""),"")</f>
        <v/>
      </c>
      <c r="H9" s="8" t="str">
        <f t="array" ref="H9">IF($C9&lt;&gt;"",IFERROR(IFERROR(IF(INDEX(t_Repos[Valeur],MATCH(MOD(_xlfn.ISOWEEKNUM(H$7),8)&amp;WEEKDAY(H$7,2),t_Repos[Code],0))="H","H",""),
INDEX(t_SaisieActivité[Symbole],MATCH($C9,IF(H$7&gt;=t_SaisieActivité[Date début],IF(H$7&lt;=t_SaisieActivité[Date fin],t_SaisieActivité[Salarié]),""),0))),""),"")</f>
        <v/>
      </c>
      <c r="I9" s="8" t="str">
        <f t="array" ref="I9">IF($C9&lt;&gt;"",IFERROR(IFERROR(IF(INDEX(t_Repos[Valeur],MATCH(MOD(_xlfn.ISOWEEKNUM(I$7),8)&amp;WEEKDAY(I$7,2),t_Repos[Code],0))="H","H",""),
INDEX(t_SaisieActivité[Symbole],MATCH($C9,IF(I$7&gt;=t_SaisieActivité[Date début],IF(I$7&lt;=t_SaisieActivité[Date fin],t_SaisieActivité[Salarié]),""),0))),""),"")</f>
        <v/>
      </c>
      <c r="J9" s="8" t="str">
        <f t="array" ref="J9">IF($C9&lt;&gt;"",IFERROR(IFERROR(IF(INDEX(t_Repos[Valeur],MATCH(MOD(_xlfn.ISOWEEKNUM(J$7),8)&amp;WEEKDAY(J$7,2),t_Repos[Code],0))="H","H",""),
INDEX(t_SaisieActivité[Symbole],MATCH($C9,IF(J$7&gt;=t_SaisieActivité[Date début],IF(J$7&lt;=t_SaisieActivité[Date fin],t_SaisieActivité[Salarié]),""),0))),""),"")</f>
        <v/>
      </c>
      <c r="K9" s="8" t="str">
        <f t="array" ref="K9">IF($C9&lt;&gt;"",IFERROR(IFERROR(IF(INDEX(t_Repos[Valeur],MATCH(MOD(_xlfn.ISOWEEKNUM(K$7),8)&amp;WEEKDAY(K$7,2),t_Repos[Code],0))="H","H",""),
INDEX(t_SaisieActivité[Symbole],MATCH($C9,IF(K$7&gt;=t_SaisieActivité[Date début],IF(K$7&lt;=t_SaisieActivité[Date fin],t_SaisieActivité[Salarié]),""),0))),""),"")</f>
        <v/>
      </c>
      <c r="L9" s="8" t="str">
        <f t="array" ref="L9">IF($C9&lt;&gt;"",IFERROR(IFERROR(IF(INDEX(t_Repos[Valeur],MATCH(MOD(_xlfn.ISOWEEKNUM(L$7),8)&amp;WEEKDAY(L$7,2),t_Repos[Code],0))="H","H",""),
INDEX(t_SaisieActivité[Symbole],MATCH($C9,IF(L$7&gt;=t_SaisieActivité[Date début],IF(L$7&lt;=t_SaisieActivité[Date fin],t_SaisieActivité[Salarié]),""),0))),""),"")</f>
        <v/>
      </c>
      <c r="M9" s="8" t="str">
        <f t="array" ref="M9">IF($C9&lt;&gt;"",IFERROR(IFERROR(IF(INDEX(t_Repos[Valeur],MATCH(MOD(_xlfn.ISOWEEKNUM(M$7),8)&amp;WEEKDAY(M$7,2),t_Repos[Code],0))="H","H",""),
INDEX(t_SaisieActivité[Symbole],MATCH($C9,IF(M$7&gt;=t_SaisieActivité[Date début],IF(M$7&lt;=t_SaisieActivité[Date fin],t_SaisieActivité[Salarié]),""),0))),""),"")</f>
        <v/>
      </c>
      <c r="N9" s="8" t="str">
        <f t="array" ref="N9">IF($C9&lt;&gt;"",IFERROR(IFERROR(IF(INDEX(t_Repos[Valeur],MATCH(MOD(_xlfn.ISOWEEKNUM(N$7),8)&amp;WEEKDAY(N$7,2),t_Repos[Code],0))="H","H",""),
INDEX(t_SaisieActivité[Symbole],MATCH($C9,IF(N$7&gt;=t_SaisieActivité[Date début],IF(N$7&lt;=t_SaisieActivité[Date fin],t_SaisieActivité[Salarié]),""),0))),""),"")</f>
        <v/>
      </c>
      <c r="O9" s="8" t="str">
        <f t="array" ref="O9">IF($C9&lt;&gt;"",IFERROR(IFERROR(IF(INDEX(t_Repos[Valeur],MATCH(MOD(_xlfn.ISOWEEKNUM(O$7),8)&amp;WEEKDAY(O$7,2),t_Repos[Code],0))="H","H",""),
INDEX(t_SaisieActivité[Symbole],MATCH($C9,IF(O$7&gt;=t_SaisieActivité[Date début],IF(O$7&lt;=t_SaisieActivité[Date fin],t_SaisieActivité[Salarié]),""),0))),""),"")</f>
        <v/>
      </c>
      <c r="P9" s="8" t="str">
        <f t="array" ref="P9">IF($C9&lt;&gt;"",IFERROR(IFERROR(IF(INDEX(t_Repos[Valeur],MATCH(MOD(_xlfn.ISOWEEKNUM(P$7),8)&amp;WEEKDAY(P$7,2),t_Repos[Code],0))="H","H",""),
INDEX(t_SaisieActivité[Symbole],MATCH($C9,IF(P$7&gt;=t_SaisieActivité[Date début],IF(P$7&lt;=t_SaisieActivité[Date fin],t_SaisieActivité[Salarié]),""),0))),""),"")</f>
        <v/>
      </c>
      <c r="Q9" s="8" t="str">
        <f t="array" ref="Q9">IF($C9&lt;&gt;"",IFERROR(IFERROR(IF(INDEX(t_Repos[Valeur],MATCH(MOD(_xlfn.ISOWEEKNUM(Q$7),8)&amp;WEEKDAY(Q$7,2),t_Repos[Code],0))="H","H",""),
INDEX(t_SaisieActivité[Symbole],MATCH($C9,IF(Q$7&gt;=t_SaisieActivité[Date début],IF(Q$7&lt;=t_SaisieActivité[Date fin],t_SaisieActivité[Salarié]),""),0))),""),"")</f>
        <v/>
      </c>
      <c r="R9" s="8" t="str">
        <f t="array" ref="R9">IF($C9&lt;&gt;"",IFERROR(IFERROR(IF(INDEX(t_Repos[Valeur],MATCH(MOD(_xlfn.ISOWEEKNUM(R$7),8)&amp;WEEKDAY(R$7,2),t_Repos[Code],0))="H","H",""),
INDEX(t_SaisieActivité[Symbole],MATCH($C9,IF(R$7&gt;=t_SaisieActivité[Date début],IF(R$7&lt;=t_SaisieActivité[Date fin],t_SaisieActivité[Salarié]),""),0))),""),"")</f>
        <v/>
      </c>
      <c r="S9" s="8" t="str">
        <f t="array" ref="S9">IF($C9&lt;&gt;"",IFERROR(IFERROR(IF(INDEX(t_Repos[Valeur],MATCH(MOD(_xlfn.ISOWEEKNUM(S$7),8)&amp;WEEKDAY(S$7,2),t_Repos[Code],0))="H","H",""),
INDEX(t_SaisieActivité[Symbole],MATCH($C9,IF(S$7&gt;=t_SaisieActivité[Date début],IF(S$7&lt;=t_SaisieActivité[Date fin],t_SaisieActivité[Salarié]),""),0))),""),"")</f>
        <v/>
      </c>
      <c r="T9" s="8" t="str">
        <f t="array" ref="T9">IF($C9&lt;&gt;"",IFERROR(IFERROR(IF(INDEX(t_Repos[Valeur],MATCH(MOD(_xlfn.ISOWEEKNUM(T$7),8)&amp;WEEKDAY(T$7,2),t_Repos[Code],0))="H","H",""),
INDEX(t_SaisieActivité[Symbole],MATCH($C9,IF(T$7&gt;=t_SaisieActivité[Date début],IF(T$7&lt;=t_SaisieActivité[Date fin],t_SaisieActivité[Salarié]),""),0))),""),"")</f>
        <v/>
      </c>
      <c r="U9" s="8" t="str">
        <f t="array" ref="U9">IF($C9&lt;&gt;"",IFERROR(IFERROR(IF(INDEX(t_Repos[Valeur],MATCH(MOD(_xlfn.ISOWEEKNUM(U$7),8)&amp;WEEKDAY(U$7,2),t_Repos[Code],0))="H","H",""),
INDEX(t_SaisieActivité[Symbole],MATCH($C9,IF(U$7&gt;=t_SaisieActivité[Date début],IF(U$7&lt;=t_SaisieActivité[Date fin],t_SaisieActivité[Salarié]),""),0))),""),"")</f>
        <v/>
      </c>
      <c r="V9" s="8" t="str">
        <f t="array" ref="V9">IF($C9&lt;&gt;"",IFERROR(IFERROR(IF(INDEX(t_Repos[Valeur],MATCH(MOD(_xlfn.ISOWEEKNUM(V$7),8)&amp;WEEKDAY(V$7,2),t_Repos[Code],0))="H","H",""),
INDEX(t_SaisieActivité[Symbole],MATCH($C9,IF(V$7&gt;=t_SaisieActivité[Date début],IF(V$7&lt;=t_SaisieActivité[Date fin],t_SaisieActivité[Salarié]),""),0))),""),"")</f>
        <v/>
      </c>
      <c r="W9" s="8" t="str">
        <f t="array" ref="W9">IF($C9&lt;&gt;"",IFERROR(IFERROR(IF(INDEX(t_Repos[Valeur],MATCH(MOD(_xlfn.ISOWEEKNUM(W$7),8)&amp;WEEKDAY(W$7,2),t_Repos[Code],0))="H","H",""),
INDEX(t_SaisieActivité[Symbole],MATCH($C9,IF(W$7&gt;=t_SaisieActivité[Date début],IF(W$7&lt;=t_SaisieActivité[Date fin],t_SaisieActivité[Salarié]),""),0))),""),"")</f>
        <v/>
      </c>
      <c r="X9" s="8" t="str">
        <f t="array" ref="X9">IF($C9&lt;&gt;"",IFERROR(IFERROR(IF(INDEX(t_Repos[Valeur],MATCH(MOD(_xlfn.ISOWEEKNUM(X$7),8)&amp;WEEKDAY(X$7,2),t_Repos[Code],0))="H","H",""),
INDEX(t_SaisieActivité[Symbole],MATCH($C9,IF(X$7&gt;=t_SaisieActivité[Date début],IF(X$7&lt;=t_SaisieActivité[Date fin],t_SaisieActivité[Salarié]),""),0))),""),"")</f>
        <v/>
      </c>
      <c r="Y9" s="8" t="str">
        <f t="array" ref="Y9">IF($C9&lt;&gt;"",IFERROR(IFERROR(IF(INDEX(t_Repos[Valeur],MATCH(MOD(_xlfn.ISOWEEKNUM(Y$7),8)&amp;WEEKDAY(Y$7,2),t_Repos[Code],0))="H","H",""),
INDEX(t_SaisieActivité[Symbole],MATCH($C9,IF(Y$7&gt;=t_SaisieActivité[Date début],IF(Y$7&lt;=t_SaisieActivité[Date fin],t_SaisieActivité[Salarié]),""),0))),""),"")</f>
        <v/>
      </c>
      <c r="Z9" s="8" t="str">
        <f t="array" ref="Z9">IF($C9&lt;&gt;"",IFERROR(IFERROR(IF(INDEX(t_Repos[Valeur],MATCH(MOD(_xlfn.ISOWEEKNUM(Z$7),8)&amp;WEEKDAY(Z$7,2),t_Repos[Code],0))="H","H",""),
INDEX(t_SaisieActivité[Symbole],MATCH($C9,IF(Z$7&gt;=t_SaisieActivité[Date début],IF(Z$7&lt;=t_SaisieActivité[Date fin],t_SaisieActivité[Salarié]),""),0))),""),"")</f>
        <v/>
      </c>
      <c r="AA9" s="8" t="str">
        <f t="array" ref="AA9">IF($C9&lt;&gt;"",IFERROR(IFERROR(IF(INDEX(t_Repos[Valeur],MATCH(MOD(_xlfn.ISOWEEKNUM(AA$7),8)&amp;WEEKDAY(AA$7,2),t_Repos[Code],0))="H","H",""),
INDEX(t_SaisieActivité[Symbole],MATCH($C9,IF(AA$7&gt;=t_SaisieActivité[Date début],IF(AA$7&lt;=t_SaisieActivité[Date fin],t_SaisieActivité[Salarié]),""),0))),""),"")</f>
        <v/>
      </c>
      <c r="AB9" s="8" t="str">
        <f t="array" ref="AB9">IF($C9&lt;&gt;"",IFERROR(IFERROR(IF(INDEX(t_Repos[Valeur],MATCH(MOD(_xlfn.ISOWEEKNUM(AB$7),8)&amp;WEEKDAY(AB$7,2),t_Repos[Code],0))="H","H",""),
INDEX(t_SaisieActivité[Symbole],MATCH($C9,IF(AB$7&gt;=t_SaisieActivité[Date début],IF(AB$7&lt;=t_SaisieActivité[Date fin],t_SaisieActivité[Salarié]),""),0))),""),"")</f>
        <v/>
      </c>
      <c r="AC9" s="8" t="str">
        <f t="array" ref="AC9">IF($C9&lt;&gt;"",IFERROR(IFERROR(IF(INDEX(t_Repos[Valeur],MATCH(MOD(_xlfn.ISOWEEKNUM(AC$7),8)&amp;WEEKDAY(AC$7,2),t_Repos[Code],0))="H","H",""),
INDEX(t_SaisieActivité[Symbole],MATCH($C9,IF(AC$7&gt;=t_SaisieActivité[Date début],IF(AC$7&lt;=t_SaisieActivité[Date fin],t_SaisieActivité[Salarié]),""),0))),""),"")</f>
        <v/>
      </c>
      <c r="AD9" s="8" t="str">
        <f t="array" ref="AD9">IF($C9&lt;&gt;"",IFERROR(IFERROR(IF(INDEX(t_Repos[Valeur],MATCH(MOD(_xlfn.ISOWEEKNUM(AD$7),8)&amp;WEEKDAY(AD$7,2),t_Repos[Code],0))="H","H",""),
INDEX(t_SaisieActivité[Symbole],MATCH($C9,IF(AD$7&gt;=t_SaisieActivité[Date début],IF(AD$7&lt;=t_SaisieActivité[Date fin],t_SaisieActivité[Salarié]),""),0))),""),"")</f>
        <v/>
      </c>
      <c r="AE9" s="8" t="str">
        <f t="array" ref="AE9">IF($C9&lt;&gt;"",IFERROR(IFERROR(IF(INDEX(t_Repos[Valeur],MATCH(MOD(_xlfn.ISOWEEKNUM(AE$7),8)&amp;WEEKDAY(AE$7,2),t_Repos[Code],0))="H","H",""),
INDEX(t_SaisieActivité[Symbole],MATCH($C9,IF(AE$7&gt;=t_SaisieActivité[Date début],IF(AE$7&lt;=t_SaisieActivité[Date fin],t_SaisieActivité[Salarié]),""),0))),""),"")</f>
        <v/>
      </c>
      <c r="AF9" s="8" t="str">
        <f t="array" ref="AF9">IF($C9&lt;&gt;"",IFERROR(IFERROR(IF(INDEX(t_Repos[Valeur],MATCH(MOD(_xlfn.ISOWEEKNUM(AF$7),8)&amp;WEEKDAY(AF$7,2),t_Repos[Code],0))="H","H",""),
INDEX(t_SaisieActivité[Symbole],MATCH($C9,IF(AF$7&gt;=t_SaisieActivité[Date début],IF(AF$7&lt;=t_SaisieActivité[Date fin],t_SaisieActivité[Salarié]),""),0))),""),"")</f>
        <v/>
      </c>
      <c r="AG9" s="8" t="str">
        <f t="array" ref="AG9">IF($C9&lt;&gt;"",IFERROR(IFERROR(IF(INDEX(t_Repos[Valeur],MATCH(MOD(_xlfn.ISOWEEKNUM(AG$7),8)&amp;WEEKDAY(AG$7,2),t_Repos[Code],0))="H","H",""),
INDEX(t_SaisieActivité[Symbole],MATCH($C9,IF(AG$7&gt;=t_SaisieActivité[Date début],IF(AG$7&lt;=t_SaisieActivité[Date fin],t_SaisieActivité[Salarié]),""),0))),""),"")</f>
        <v/>
      </c>
      <c r="AH9" s="8" t="str">
        <f t="array" ref="AH9">IF($C9&lt;&gt;"",IFERROR(IFERROR(IF(INDEX(t_Repos[Valeur],MATCH(MOD(_xlfn.ISOWEEKNUM(AH$7),8)&amp;WEEKDAY(AH$7,2),t_Repos[Code],0))="H","H",""),
INDEX(t_SaisieActivité[Symbole],MATCH($C9,IF(AH$7&gt;=t_SaisieActivité[Date début],IF(AH$7&lt;=t_SaisieActivité[Date fin],t_SaisieActivité[Salarié]),""),0))),""),"")</f>
        <v/>
      </c>
    </row>
    <row r="10" spans="2:35" x14ac:dyDescent="0.4">
      <c r="C10" s="15"/>
      <c r="D10" s="8" t="str">
        <f t="array" ref="D10">IF($C10&lt;&gt;"",IFERROR(IFERROR(IF(INDEX(t_Repos[Valeur],MATCH(MOD(_xlfn.ISOWEEKNUM(D$7),8)&amp;WEEKDAY(D$7,2),t_Repos[Code],0))="H","H",""),
INDEX(t_SaisieActivité[Symbole],MATCH($C10,IF(D$7&gt;=t_SaisieActivité[Date début],IF(D$7&lt;=t_SaisieActivité[Date fin],t_SaisieActivité[Salarié]),""),0))),""),"")</f>
        <v/>
      </c>
      <c r="E10" s="8" t="str">
        <f t="array" ref="E10">IF($C10&lt;&gt;"",IFERROR(IFERROR(IF(INDEX(t_Repos[Valeur],MATCH(MOD(_xlfn.ISOWEEKNUM(E$7),8)&amp;WEEKDAY(E$7,2),t_Repos[Code],0))="H","H",""),
INDEX(t_SaisieActivité[Symbole],MATCH($C10,IF(E$7&gt;=t_SaisieActivité[Date début],IF(E$7&lt;=t_SaisieActivité[Date fin],t_SaisieActivité[Salarié]),""),0))),""),"")</f>
        <v/>
      </c>
      <c r="F10" s="8" t="str">
        <f t="array" ref="F10">IF($C10&lt;&gt;"",IFERROR(IFERROR(IF(INDEX(t_Repos[Valeur],MATCH(MOD(_xlfn.ISOWEEKNUM(F$7),8)&amp;WEEKDAY(F$7,2),t_Repos[Code],0))="H","H",""),
INDEX(t_SaisieActivité[Symbole],MATCH($C10,IF(F$7&gt;=t_SaisieActivité[Date début],IF(F$7&lt;=t_SaisieActivité[Date fin],t_SaisieActivité[Salarié]),""),0))),""),"")</f>
        <v/>
      </c>
      <c r="G10" s="8" t="str">
        <f t="array" ref="G10">IF($C10&lt;&gt;"",IFERROR(IFERROR(IF(INDEX(t_Repos[Valeur],MATCH(MOD(_xlfn.ISOWEEKNUM(G$7),8)&amp;WEEKDAY(G$7,2),t_Repos[Code],0))="H","H",""),
INDEX(t_SaisieActivité[Symbole],MATCH($C10,IF(G$7&gt;=t_SaisieActivité[Date début],IF(G$7&lt;=t_SaisieActivité[Date fin],t_SaisieActivité[Salarié]),""),0))),""),"")</f>
        <v/>
      </c>
      <c r="H10" s="8" t="str">
        <f t="array" ref="H10">IF($C10&lt;&gt;"",IFERROR(IFERROR(IF(INDEX(t_Repos[Valeur],MATCH(MOD(_xlfn.ISOWEEKNUM(H$7),8)&amp;WEEKDAY(H$7,2),t_Repos[Code],0))="H","H",""),
INDEX(t_SaisieActivité[Symbole],MATCH($C10,IF(H$7&gt;=t_SaisieActivité[Date début],IF(H$7&lt;=t_SaisieActivité[Date fin],t_SaisieActivité[Salarié]),""),0))),""),"")</f>
        <v/>
      </c>
      <c r="I10" s="8" t="str">
        <f t="array" ref="I10">IF($C10&lt;&gt;"",IFERROR(IFERROR(IF(INDEX(t_Repos[Valeur],MATCH(MOD(_xlfn.ISOWEEKNUM(I$7),8)&amp;WEEKDAY(I$7,2),t_Repos[Code],0))="H","H",""),
INDEX(t_SaisieActivité[Symbole],MATCH($C10,IF(I$7&gt;=t_SaisieActivité[Date début],IF(I$7&lt;=t_SaisieActivité[Date fin],t_SaisieActivité[Salarié]),""),0))),""),"")</f>
        <v/>
      </c>
      <c r="J10" s="8" t="str">
        <f t="array" ref="J10">IF($C10&lt;&gt;"",IFERROR(IFERROR(IF(INDEX(t_Repos[Valeur],MATCH(MOD(_xlfn.ISOWEEKNUM(J$7),8)&amp;WEEKDAY(J$7,2),t_Repos[Code],0))="H","H",""),
INDEX(t_SaisieActivité[Symbole],MATCH($C10,IF(J$7&gt;=t_SaisieActivité[Date début],IF(J$7&lt;=t_SaisieActivité[Date fin],t_SaisieActivité[Salarié]),""),0))),""),"")</f>
        <v/>
      </c>
      <c r="K10" s="8" t="str">
        <f t="array" ref="K10">IF($C10&lt;&gt;"",IFERROR(IFERROR(IF(INDEX(t_Repos[Valeur],MATCH(MOD(_xlfn.ISOWEEKNUM(K$7),8)&amp;WEEKDAY(K$7,2),t_Repos[Code],0))="H","H",""),
INDEX(t_SaisieActivité[Symbole],MATCH($C10,IF(K$7&gt;=t_SaisieActivité[Date début],IF(K$7&lt;=t_SaisieActivité[Date fin],t_SaisieActivité[Salarié]),""),0))),""),"")</f>
        <v/>
      </c>
      <c r="L10" s="8" t="str">
        <f t="array" ref="L10">IF($C10&lt;&gt;"",IFERROR(IFERROR(IF(INDEX(t_Repos[Valeur],MATCH(MOD(_xlfn.ISOWEEKNUM(L$7),8)&amp;WEEKDAY(L$7,2),t_Repos[Code],0))="H","H",""),
INDEX(t_SaisieActivité[Symbole],MATCH($C10,IF(L$7&gt;=t_SaisieActivité[Date début],IF(L$7&lt;=t_SaisieActivité[Date fin],t_SaisieActivité[Salarié]),""),0))),""),"")</f>
        <v/>
      </c>
      <c r="M10" s="8" t="str">
        <f t="array" ref="M10">IF($C10&lt;&gt;"",IFERROR(IFERROR(IF(INDEX(t_Repos[Valeur],MATCH(MOD(_xlfn.ISOWEEKNUM(M$7),8)&amp;WEEKDAY(M$7,2),t_Repos[Code],0))="H","H",""),
INDEX(t_SaisieActivité[Symbole],MATCH($C10,IF(M$7&gt;=t_SaisieActivité[Date début],IF(M$7&lt;=t_SaisieActivité[Date fin],t_SaisieActivité[Salarié]),""),0))),""),"")</f>
        <v/>
      </c>
      <c r="N10" s="8" t="str">
        <f t="array" ref="N10">IF($C10&lt;&gt;"",IFERROR(IFERROR(IF(INDEX(t_Repos[Valeur],MATCH(MOD(_xlfn.ISOWEEKNUM(N$7),8)&amp;WEEKDAY(N$7,2),t_Repos[Code],0))="H","H",""),
INDEX(t_SaisieActivité[Symbole],MATCH($C10,IF(N$7&gt;=t_SaisieActivité[Date début],IF(N$7&lt;=t_SaisieActivité[Date fin],t_SaisieActivité[Salarié]),""),0))),""),"")</f>
        <v/>
      </c>
      <c r="O10" s="8" t="str">
        <f t="array" ref="O10">IF($C10&lt;&gt;"",IFERROR(IFERROR(IF(INDEX(t_Repos[Valeur],MATCH(MOD(_xlfn.ISOWEEKNUM(O$7),8)&amp;WEEKDAY(O$7,2),t_Repos[Code],0))="H","H",""),
INDEX(t_SaisieActivité[Symbole],MATCH($C10,IF(O$7&gt;=t_SaisieActivité[Date début],IF(O$7&lt;=t_SaisieActivité[Date fin],t_SaisieActivité[Salarié]),""),0))),""),"")</f>
        <v/>
      </c>
      <c r="P10" s="8" t="str">
        <f t="array" ref="P10">IF($C10&lt;&gt;"",IFERROR(IFERROR(IF(INDEX(t_Repos[Valeur],MATCH(MOD(_xlfn.ISOWEEKNUM(P$7),8)&amp;WEEKDAY(P$7,2),t_Repos[Code],0))="H","H",""),
INDEX(t_SaisieActivité[Symbole],MATCH($C10,IF(P$7&gt;=t_SaisieActivité[Date début],IF(P$7&lt;=t_SaisieActivité[Date fin],t_SaisieActivité[Salarié]),""),0))),""),"")</f>
        <v/>
      </c>
      <c r="Q10" s="8" t="str">
        <f t="array" ref="Q10">IF($C10&lt;&gt;"",IFERROR(IFERROR(IF(INDEX(t_Repos[Valeur],MATCH(MOD(_xlfn.ISOWEEKNUM(Q$7),8)&amp;WEEKDAY(Q$7,2),t_Repos[Code],0))="H","H",""),
INDEX(t_SaisieActivité[Symbole],MATCH($C10,IF(Q$7&gt;=t_SaisieActivité[Date début],IF(Q$7&lt;=t_SaisieActivité[Date fin],t_SaisieActivité[Salarié]),""),0))),""),"")</f>
        <v/>
      </c>
      <c r="R10" s="8" t="str">
        <f t="array" ref="R10">IF($C10&lt;&gt;"",IFERROR(IFERROR(IF(INDEX(t_Repos[Valeur],MATCH(MOD(_xlfn.ISOWEEKNUM(R$7),8)&amp;WEEKDAY(R$7,2),t_Repos[Code],0))="H","H",""),
INDEX(t_SaisieActivité[Symbole],MATCH($C10,IF(R$7&gt;=t_SaisieActivité[Date début],IF(R$7&lt;=t_SaisieActivité[Date fin],t_SaisieActivité[Salarié]),""),0))),""),"")</f>
        <v/>
      </c>
      <c r="S10" s="8" t="str">
        <f t="array" ref="S10">IF($C10&lt;&gt;"",IFERROR(IFERROR(IF(INDEX(t_Repos[Valeur],MATCH(MOD(_xlfn.ISOWEEKNUM(S$7),8)&amp;WEEKDAY(S$7,2),t_Repos[Code],0))="H","H",""),
INDEX(t_SaisieActivité[Symbole],MATCH($C10,IF(S$7&gt;=t_SaisieActivité[Date début],IF(S$7&lt;=t_SaisieActivité[Date fin],t_SaisieActivité[Salarié]),""),0))),""),"")</f>
        <v/>
      </c>
      <c r="T10" s="8" t="str">
        <f t="array" ref="T10">IF($C10&lt;&gt;"",IFERROR(IFERROR(IF(INDEX(t_Repos[Valeur],MATCH(MOD(_xlfn.ISOWEEKNUM(T$7),8)&amp;WEEKDAY(T$7,2),t_Repos[Code],0))="H","H",""),
INDEX(t_SaisieActivité[Symbole],MATCH($C10,IF(T$7&gt;=t_SaisieActivité[Date début],IF(T$7&lt;=t_SaisieActivité[Date fin],t_SaisieActivité[Salarié]),""),0))),""),"")</f>
        <v/>
      </c>
      <c r="U10" s="8" t="str">
        <f t="array" ref="U10">IF($C10&lt;&gt;"",IFERROR(IFERROR(IF(INDEX(t_Repos[Valeur],MATCH(MOD(_xlfn.ISOWEEKNUM(U$7),8)&amp;WEEKDAY(U$7,2),t_Repos[Code],0))="H","H",""),
INDEX(t_SaisieActivité[Symbole],MATCH($C10,IF(U$7&gt;=t_SaisieActivité[Date début],IF(U$7&lt;=t_SaisieActivité[Date fin],t_SaisieActivité[Salarié]),""),0))),""),"")</f>
        <v/>
      </c>
      <c r="V10" s="8" t="str">
        <f t="array" ref="V10">IF($C10&lt;&gt;"",IFERROR(IFERROR(IF(INDEX(t_Repos[Valeur],MATCH(MOD(_xlfn.ISOWEEKNUM(V$7),8)&amp;WEEKDAY(V$7,2),t_Repos[Code],0))="H","H",""),
INDEX(t_SaisieActivité[Symbole],MATCH($C10,IF(V$7&gt;=t_SaisieActivité[Date début],IF(V$7&lt;=t_SaisieActivité[Date fin],t_SaisieActivité[Salarié]),""),0))),""),"")</f>
        <v/>
      </c>
      <c r="W10" s="8" t="str">
        <f t="array" ref="W10">IF($C10&lt;&gt;"",IFERROR(IFERROR(IF(INDEX(t_Repos[Valeur],MATCH(MOD(_xlfn.ISOWEEKNUM(W$7),8)&amp;WEEKDAY(W$7,2),t_Repos[Code],0))="H","H",""),
INDEX(t_SaisieActivité[Symbole],MATCH($C10,IF(W$7&gt;=t_SaisieActivité[Date début],IF(W$7&lt;=t_SaisieActivité[Date fin],t_SaisieActivité[Salarié]),""),0))),""),"")</f>
        <v/>
      </c>
      <c r="X10" s="8" t="str">
        <f t="array" ref="X10">IF($C10&lt;&gt;"",IFERROR(IFERROR(IF(INDEX(t_Repos[Valeur],MATCH(MOD(_xlfn.ISOWEEKNUM(X$7),8)&amp;WEEKDAY(X$7,2),t_Repos[Code],0))="H","H",""),
INDEX(t_SaisieActivité[Symbole],MATCH($C10,IF(X$7&gt;=t_SaisieActivité[Date début],IF(X$7&lt;=t_SaisieActivité[Date fin],t_SaisieActivité[Salarié]),""),0))),""),"")</f>
        <v/>
      </c>
      <c r="Y10" s="8" t="str">
        <f t="array" ref="Y10">IF($C10&lt;&gt;"",IFERROR(IFERROR(IF(INDEX(t_Repos[Valeur],MATCH(MOD(_xlfn.ISOWEEKNUM(Y$7),8)&amp;WEEKDAY(Y$7,2),t_Repos[Code],0))="H","H",""),
INDEX(t_SaisieActivité[Symbole],MATCH($C10,IF(Y$7&gt;=t_SaisieActivité[Date début],IF(Y$7&lt;=t_SaisieActivité[Date fin],t_SaisieActivité[Salarié]),""),0))),""),"")</f>
        <v/>
      </c>
      <c r="Z10" s="8" t="str">
        <f t="array" ref="Z10">IF($C10&lt;&gt;"",IFERROR(IFERROR(IF(INDEX(t_Repos[Valeur],MATCH(MOD(_xlfn.ISOWEEKNUM(Z$7),8)&amp;WEEKDAY(Z$7,2),t_Repos[Code],0))="H","H",""),
INDEX(t_SaisieActivité[Symbole],MATCH($C10,IF(Z$7&gt;=t_SaisieActivité[Date début],IF(Z$7&lt;=t_SaisieActivité[Date fin],t_SaisieActivité[Salarié]),""),0))),""),"")</f>
        <v/>
      </c>
      <c r="AA10" s="8" t="str">
        <f t="array" ref="AA10">IF($C10&lt;&gt;"",IFERROR(IFERROR(IF(INDEX(t_Repos[Valeur],MATCH(MOD(_xlfn.ISOWEEKNUM(AA$7),8)&amp;WEEKDAY(AA$7,2),t_Repos[Code],0))="H","H",""),
INDEX(t_SaisieActivité[Symbole],MATCH($C10,IF(AA$7&gt;=t_SaisieActivité[Date début],IF(AA$7&lt;=t_SaisieActivité[Date fin],t_SaisieActivité[Salarié]),""),0))),""),"")</f>
        <v/>
      </c>
      <c r="AB10" s="8" t="str">
        <f t="array" ref="AB10">IF($C10&lt;&gt;"",IFERROR(IFERROR(IF(INDEX(t_Repos[Valeur],MATCH(MOD(_xlfn.ISOWEEKNUM(AB$7),8)&amp;WEEKDAY(AB$7,2),t_Repos[Code],0))="H","H",""),
INDEX(t_SaisieActivité[Symbole],MATCH($C10,IF(AB$7&gt;=t_SaisieActivité[Date début],IF(AB$7&lt;=t_SaisieActivité[Date fin],t_SaisieActivité[Salarié]),""),0))),""),"")</f>
        <v/>
      </c>
      <c r="AC10" s="8" t="str">
        <f t="array" ref="AC10">IF($C10&lt;&gt;"",IFERROR(IFERROR(IF(INDEX(t_Repos[Valeur],MATCH(MOD(_xlfn.ISOWEEKNUM(AC$7),8)&amp;WEEKDAY(AC$7,2),t_Repos[Code],0))="H","H",""),
INDEX(t_SaisieActivité[Symbole],MATCH($C10,IF(AC$7&gt;=t_SaisieActivité[Date début],IF(AC$7&lt;=t_SaisieActivité[Date fin],t_SaisieActivité[Salarié]),""),0))),""),"")</f>
        <v/>
      </c>
      <c r="AD10" s="8" t="str">
        <f t="array" ref="AD10">IF($C10&lt;&gt;"",IFERROR(IFERROR(IF(INDEX(t_Repos[Valeur],MATCH(MOD(_xlfn.ISOWEEKNUM(AD$7),8)&amp;WEEKDAY(AD$7,2),t_Repos[Code],0))="H","H",""),
INDEX(t_SaisieActivité[Symbole],MATCH($C10,IF(AD$7&gt;=t_SaisieActivité[Date début],IF(AD$7&lt;=t_SaisieActivité[Date fin],t_SaisieActivité[Salarié]),""),0))),""),"")</f>
        <v/>
      </c>
      <c r="AE10" s="8" t="str">
        <f t="array" ref="AE10">IF($C10&lt;&gt;"",IFERROR(IFERROR(IF(INDEX(t_Repos[Valeur],MATCH(MOD(_xlfn.ISOWEEKNUM(AE$7),8)&amp;WEEKDAY(AE$7,2),t_Repos[Code],0))="H","H",""),
INDEX(t_SaisieActivité[Symbole],MATCH($C10,IF(AE$7&gt;=t_SaisieActivité[Date début],IF(AE$7&lt;=t_SaisieActivité[Date fin],t_SaisieActivité[Salarié]),""),0))),""),"")</f>
        <v/>
      </c>
      <c r="AF10" s="8" t="str">
        <f t="array" ref="AF10">IF($C10&lt;&gt;"",IFERROR(IFERROR(IF(INDEX(t_Repos[Valeur],MATCH(MOD(_xlfn.ISOWEEKNUM(AF$7),8)&amp;WEEKDAY(AF$7,2),t_Repos[Code],0))="H","H",""),
INDEX(t_SaisieActivité[Symbole],MATCH($C10,IF(AF$7&gt;=t_SaisieActivité[Date début],IF(AF$7&lt;=t_SaisieActivité[Date fin],t_SaisieActivité[Salarié]),""),0))),""),"")</f>
        <v/>
      </c>
      <c r="AG10" s="8" t="str">
        <f t="array" ref="AG10">IF($C10&lt;&gt;"",IFERROR(IFERROR(IF(INDEX(t_Repos[Valeur],MATCH(MOD(_xlfn.ISOWEEKNUM(AG$7),8)&amp;WEEKDAY(AG$7,2),t_Repos[Code],0))="H","H",""),
INDEX(t_SaisieActivité[Symbole],MATCH($C10,IF(AG$7&gt;=t_SaisieActivité[Date début],IF(AG$7&lt;=t_SaisieActivité[Date fin],t_SaisieActivité[Salarié]),""),0))),""),"")</f>
        <v/>
      </c>
      <c r="AH10" s="8" t="str">
        <f t="array" ref="AH10">IF($C10&lt;&gt;"",IFERROR(IFERROR(IF(INDEX(t_Repos[Valeur],MATCH(MOD(_xlfn.ISOWEEKNUM(AH$7),8)&amp;WEEKDAY(AH$7,2),t_Repos[Code],0))="H","H",""),
INDEX(t_SaisieActivité[Symbole],MATCH($C10,IF(AH$7&gt;=t_SaisieActivité[Date début],IF(AH$7&lt;=t_SaisieActivité[Date fin],t_SaisieActivité[Salarié]),""),0))),""),"")</f>
        <v/>
      </c>
    </row>
    <row r="11" spans="2:35" x14ac:dyDescent="0.4">
      <c r="C11" s="15"/>
      <c r="D11" s="8" t="str">
        <f t="array" ref="D11">IF($C11&lt;&gt;"",IFERROR(IFERROR(IF(INDEX(t_Repos[Valeur],MATCH(MOD(_xlfn.ISOWEEKNUM(D$7),8)&amp;WEEKDAY(D$7,2),t_Repos[Code],0))="H","H",""),
INDEX(t_SaisieActivité[Symbole],MATCH($C11,IF(D$7&gt;=t_SaisieActivité[Date début],IF(D$7&lt;=t_SaisieActivité[Date fin],t_SaisieActivité[Salarié]),""),0))),""),"")</f>
        <v/>
      </c>
      <c r="E11" s="8" t="str">
        <f t="array" ref="E11">IF($C11&lt;&gt;"",IFERROR(IFERROR(IF(INDEX(t_Repos[Valeur],MATCH(MOD(_xlfn.ISOWEEKNUM(E$7),8)&amp;WEEKDAY(E$7,2),t_Repos[Code],0))="H","H",""),
INDEX(t_SaisieActivité[Symbole],MATCH($C11,IF(E$7&gt;=t_SaisieActivité[Date début],IF(E$7&lt;=t_SaisieActivité[Date fin],t_SaisieActivité[Salarié]),""),0))),""),"")</f>
        <v/>
      </c>
      <c r="F11" s="8" t="str">
        <f t="array" ref="F11">IF($C11&lt;&gt;"",IFERROR(IFERROR(IF(INDEX(t_Repos[Valeur],MATCH(MOD(_xlfn.ISOWEEKNUM(F$7),8)&amp;WEEKDAY(F$7,2),t_Repos[Code],0))="H","H",""),
INDEX(t_SaisieActivité[Symbole],MATCH($C11,IF(F$7&gt;=t_SaisieActivité[Date début],IF(F$7&lt;=t_SaisieActivité[Date fin],t_SaisieActivité[Salarié]),""),0))),""),"")</f>
        <v/>
      </c>
      <c r="G11" s="8" t="str">
        <f t="array" ref="G11">IF($C11&lt;&gt;"",IFERROR(IFERROR(IF(INDEX(t_Repos[Valeur],MATCH(MOD(_xlfn.ISOWEEKNUM(G$7),8)&amp;WEEKDAY(G$7,2),t_Repos[Code],0))="H","H",""),
INDEX(t_SaisieActivité[Symbole],MATCH($C11,IF(G$7&gt;=t_SaisieActivité[Date début],IF(G$7&lt;=t_SaisieActivité[Date fin],t_SaisieActivité[Salarié]),""),0))),""),"")</f>
        <v/>
      </c>
      <c r="H11" s="8" t="str">
        <f t="array" ref="H11">IF($C11&lt;&gt;"",IFERROR(IFERROR(IF(INDEX(t_Repos[Valeur],MATCH(MOD(_xlfn.ISOWEEKNUM(H$7),8)&amp;WEEKDAY(H$7,2),t_Repos[Code],0))="H","H",""),
INDEX(t_SaisieActivité[Symbole],MATCH($C11,IF(H$7&gt;=t_SaisieActivité[Date début],IF(H$7&lt;=t_SaisieActivité[Date fin],t_SaisieActivité[Salarié]),""),0))),""),"")</f>
        <v/>
      </c>
      <c r="I11" s="8" t="str">
        <f t="array" ref="I11">IF($C11&lt;&gt;"",IFERROR(IFERROR(IF(INDEX(t_Repos[Valeur],MATCH(MOD(_xlfn.ISOWEEKNUM(I$7),8)&amp;WEEKDAY(I$7,2),t_Repos[Code],0))="H","H",""),
INDEX(t_SaisieActivité[Symbole],MATCH($C11,IF(I$7&gt;=t_SaisieActivité[Date début],IF(I$7&lt;=t_SaisieActivité[Date fin],t_SaisieActivité[Salarié]),""),0))),""),"")</f>
        <v/>
      </c>
      <c r="J11" s="8" t="str">
        <f t="array" ref="J11">IF($C11&lt;&gt;"",IFERROR(IFERROR(IF(INDEX(t_Repos[Valeur],MATCH(MOD(_xlfn.ISOWEEKNUM(J$7),8)&amp;WEEKDAY(J$7,2),t_Repos[Code],0))="H","H",""),
INDEX(t_SaisieActivité[Symbole],MATCH($C11,IF(J$7&gt;=t_SaisieActivité[Date début],IF(J$7&lt;=t_SaisieActivité[Date fin],t_SaisieActivité[Salarié]),""),0))),""),"")</f>
        <v/>
      </c>
      <c r="K11" s="8" t="str">
        <f t="array" ref="K11">IF($C11&lt;&gt;"",IFERROR(IFERROR(IF(INDEX(t_Repos[Valeur],MATCH(MOD(_xlfn.ISOWEEKNUM(K$7),8)&amp;WEEKDAY(K$7,2),t_Repos[Code],0))="H","H",""),
INDEX(t_SaisieActivité[Symbole],MATCH($C11,IF(K$7&gt;=t_SaisieActivité[Date début],IF(K$7&lt;=t_SaisieActivité[Date fin],t_SaisieActivité[Salarié]),""),0))),""),"")</f>
        <v/>
      </c>
      <c r="L11" s="8" t="str">
        <f t="array" ref="L11">IF($C11&lt;&gt;"",IFERROR(IFERROR(IF(INDEX(t_Repos[Valeur],MATCH(MOD(_xlfn.ISOWEEKNUM(L$7),8)&amp;WEEKDAY(L$7,2),t_Repos[Code],0))="H","H",""),
INDEX(t_SaisieActivité[Symbole],MATCH($C11,IF(L$7&gt;=t_SaisieActivité[Date début],IF(L$7&lt;=t_SaisieActivité[Date fin],t_SaisieActivité[Salarié]),""),0))),""),"")</f>
        <v/>
      </c>
      <c r="M11" s="8" t="str">
        <f t="array" ref="M11">IF($C11&lt;&gt;"",IFERROR(IFERROR(IF(INDEX(t_Repos[Valeur],MATCH(MOD(_xlfn.ISOWEEKNUM(M$7),8)&amp;WEEKDAY(M$7,2),t_Repos[Code],0))="H","H",""),
INDEX(t_SaisieActivité[Symbole],MATCH($C11,IF(M$7&gt;=t_SaisieActivité[Date début],IF(M$7&lt;=t_SaisieActivité[Date fin],t_SaisieActivité[Salarié]),""),0))),""),"")</f>
        <v/>
      </c>
      <c r="N11" s="8" t="str">
        <f t="array" ref="N11">IF($C11&lt;&gt;"",IFERROR(IFERROR(IF(INDEX(t_Repos[Valeur],MATCH(MOD(_xlfn.ISOWEEKNUM(N$7),8)&amp;WEEKDAY(N$7,2),t_Repos[Code],0))="H","H",""),
INDEX(t_SaisieActivité[Symbole],MATCH($C11,IF(N$7&gt;=t_SaisieActivité[Date début],IF(N$7&lt;=t_SaisieActivité[Date fin],t_SaisieActivité[Salarié]),""),0))),""),"")</f>
        <v/>
      </c>
      <c r="O11" s="8" t="str">
        <f t="array" ref="O11">IF($C11&lt;&gt;"",IFERROR(IFERROR(IF(INDEX(t_Repos[Valeur],MATCH(MOD(_xlfn.ISOWEEKNUM(O$7),8)&amp;WEEKDAY(O$7,2),t_Repos[Code],0))="H","H",""),
INDEX(t_SaisieActivité[Symbole],MATCH($C11,IF(O$7&gt;=t_SaisieActivité[Date début],IF(O$7&lt;=t_SaisieActivité[Date fin],t_SaisieActivité[Salarié]),""),0))),""),"")</f>
        <v/>
      </c>
      <c r="P11" s="8" t="str">
        <f t="array" ref="P11">IF($C11&lt;&gt;"",IFERROR(IFERROR(IF(INDEX(t_Repos[Valeur],MATCH(MOD(_xlfn.ISOWEEKNUM(P$7),8)&amp;WEEKDAY(P$7,2),t_Repos[Code],0))="H","H",""),
INDEX(t_SaisieActivité[Symbole],MATCH($C11,IF(P$7&gt;=t_SaisieActivité[Date début],IF(P$7&lt;=t_SaisieActivité[Date fin],t_SaisieActivité[Salarié]),""),0))),""),"")</f>
        <v/>
      </c>
      <c r="Q11" s="8" t="str">
        <f t="array" ref="Q11">IF($C11&lt;&gt;"",IFERROR(IFERROR(IF(INDEX(t_Repos[Valeur],MATCH(MOD(_xlfn.ISOWEEKNUM(Q$7),8)&amp;WEEKDAY(Q$7,2),t_Repos[Code],0))="H","H",""),
INDEX(t_SaisieActivité[Symbole],MATCH($C11,IF(Q$7&gt;=t_SaisieActivité[Date début],IF(Q$7&lt;=t_SaisieActivité[Date fin],t_SaisieActivité[Salarié]),""),0))),""),"")</f>
        <v/>
      </c>
      <c r="R11" s="8" t="str">
        <f t="array" ref="R11">IF($C11&lt;&gt;"",IFERROR(IFERROR(IF(INDEX(t_Repos[Valeur],MATCH(MOD(_xlfn.ISOWEEKNUM(R$7),8)&amp;WEEKDAY(R$7,2),t_Repos[Code],0))="H","H",""),
INDEX(t_SaisieActivité[Symbole],MATCH($C11,IF(R$7&gt;=t_SaisieActivité[Date début],IF(R$7&lt;=t_SaisieActivité[Date fin],t_SaisieActivité[Salarié]),""),0))),""),"")</f>
        <v/>
      </c>
      <c r="S11" s="8" t="str">
        <f t="array" ref="S11">IF($C11&lt;&gt;"",IFERROR(IFERROR(IF(INDEX(t_Repos[Valeur],MATCH(MOD(_xlfn.ISOWEEKNUM(S$7),8)&amp;WEEKDAY(S$7,2),t_Repos[Code],0))="H","H",""),
INDEX(t_SaisieActivité[Symbole],MATCH($C11,IF(S$7&gt;=t_SaisieActivité[Date début],IF(S$7&lt;=t_SaisieActivité[Date fin],t_SaisieActivité[Salarié]),""),0))),""),"")</f>
        <v/>
      </c>
      <c r="T11" s="8" t="str">
        <f t="array" ref="T11">IF($C11&lt;&gt;"",IFERROR(IFERROR(IF(INDEX(t_Repos[Valeur],MATCH(MOD(_xlfn.ISOWEEKNUM(T$7),8)&amp;WEEKDAY(T$7,2),t_Repos[Code],0))="H","H",""),
INDEX(t_SaisieActivité[Symbole],MATCH($C11,IF(T$7&gt;=t_SaisieActivité[Date début],IF(T$7&lt;=t_SaisieActivité[Date fin],t_SaisieActivité[Salarié]),""),0))),""),"")</f>
        <v/>
      </c>
      <c r="U11" s="8" t="str">
        <f t="array" ref="U11">IF($C11&lt;&gt;"",IFERROR(IFERROR(IF(INDEX(t_Repos[Valeur],MATCH(MOD(_xlfn.ISOWEEKNUM(U$7),8)&amp;WEEKDAY(U$7,2),t_Repos[Code],0))="H","H",""),
INDEX(t_SaisieActivité[Symbole],MATCH($C11,IF(U$7&gt;=t_SaisieActivité[Date début],IF(U$7&lt;=t_SaisieActivité[Date fin],t_SaisieActivité[Salarié]),""),0))),""),"")</f>
        <v/>
      </c>
      <c r="V11" s="8" t="str">
        <f t="array" ref="V11">IF($C11&lt;&gt;"",IFERROR(IFERROR(IF(INDEX(t_Repos[Valeur],MATCH(MOD(_xlfn.ISOWEEKNUM(V$7),8)&amp;WEEKDAY(V$7,2),t_Repos[Code],0))="H","H",""),
INDEX(t_SaisieActivité[Symbole],MATCH($C11,IF(V$7&gt;=t_SaisieActivité[Date début],IF(V$7&lt;=t_SaisieActivité[Date fin],t_SaisieActivité[Salarié]),""),0))),""),"")</f>
        <v/>
      </c>
      <c r="W11" s="8" t="str">
        <f t="array" ref="W11">IF($C11&lt;&gt;"",IFERROR(IFERROR(IF(INDEX(t_Repos[Valeur],MATCH(MOD(_xlfn.ISOWEEKNUM(W$7),8)&amp;WEEKDAY(W$7,2),t_Repos[Code],0))="H","H",""),
INDEX(t_SaisieActivité[Symbole],MATCH($C11,IF(W$7&gt;=t_SaisieActivité[Date début],IF(W$7&lt;=t_SaisieActivité[Date fin],t_SaisieActivité[Salarié]),""),0))),""),"")</f>
        <v/>
      </c>
      <c r="X11" s="8" t="str">
        <f t="array" ref="X11">IF($C11&lt;&gt;"",IFERROR(IFERROR(IF(INDEX(t_Repos[Valeur],MATCH(MOD(_xlfn.ISOWEEKNUM(X$7),8)&amp;WEEKDAY(X$7,2),t_Repos[Code],0))="H","H",""),
INDEX(t_SaisieActivité[Symbole],MATCH($C11,IF(X$7&gt;=t_SaisieActivité[Date début],IF(X$7&lt;=t_SaisieActivité[Date fin],t_SaisieActivité[Salarié]),""),0))),""),"")</f>
        <v/>
      </c>
      <c r="Y11" s="8" t="str">
        <f t="array" ref="Y11">IF($C11&lt;&gt;"",IFERROR(IFERROR(IF(INDEX(t_Repos[Valeur],MATCH(MOD(_xlfn.ISOWEEKNUM(Y$7),8)&amp;WEEKDAY(Y$7,2),t_Repos[Code],0))="H","H",""),
INDEX(t_SaisieActivité[Symbole],MATCH($C11,IF(Y$7&gt;=t_SaisieActivité[Date début],IF(Y$7&lt;=t_SaisieActivité[Date fin],t_SaisieActivité[Salarié]),""),0))),""),"")</f>
        <v/>
      </c>
      <c r="Z11" s="8" t="str">
        <f t="array" ref="Z11">IF($C11&lt;&gt;"",IFERROR(IFERROR(IF(INDEX(t_Repos[Valeur],MATCH(MOD(_xlfn.ISOWEEKNUM(Z$7),8)&amp;WEEKDAY(Z$7,2),t_Repos[Code],0))="H","H",""),
INDEX(t_SaisieActivité[Symbole],MATCH($C11,IF(Z$7&gt;=t_SaisieActivité[Date début],IF(Z$7&lt;=t_SaisieActivité[Date fin],t_SaisieActivité[Salarié]),""),0))),""),"")</f>
        <v/>
      </c>
      <c r="AA11" s="8" t="str">
        <f t="array" ref="AA11">IF($C11&lt;&gt;"",IFERROR(IFERROR(IF(INDEX(t_Repos[Valeur],MATCH(MOD(_xlfn.ISOWEEKNUM(AA$7),8)&amp;WEEKDAY(AA$7,2),t_Repos[Code],0))="H","H",""),
INDEX(t_SaisieActivité[Symbole],MATCH($C11,IF(AA$7&gt;=t_SaisieActivité[Date début],IF(AA$7&lt;=t_SaisieActivité[Date fin],t_SaisieActivité[Salarié]),""),0))),""),"")</f>
        <v/>
      </c>
      <c r="AB11" s="8" t="str">
        <f t="array" ref="AB11">IF($C11&lt;&gt;"",IFERROR(IFERROR(IF(INDEX(t_Repos[Valeur],MATCH(MOD(_xlfn.ISOWEEKNUM(AB$7),8)&amp;WEEKDAY(AB$7,2),t_Repos[Code],0))="H","H",""),
INDEX(t_SaisieActivité[Symbole],MATCH($C11,IF(AB$7&gt;=t_SaisieActivité[Date début],IF(AB$7&lt;=t_SaisieActivité[Date fin],t_SaisieActivité[Salarié]),""),0))),""),"")</f>
        <v/>
      </c>
      <c r="AC11" s="8" t="str">
        <f t="array" ref="AC11">IF($C11&lt;&gt;"",IFERROR(IFERROR(IF(INDEX(t_Repos[Valeur],MATCH(MOD(_xlfn.ISOWEEKNUM(AC$7),8)&amp;WEEKDAY(AC$7,2),t_Repos[Code],0))="H","H",""),
INDEX(t_SaisieActivité[Symbole],MATCH($C11,IF(AC$7&gt;=t_SaisieActivité[Date début],IF(AC$7&lt;=t_SaisieActivité[Date fin],t_SaisieActivité[Salarié]),""),0))),""),"")</f>
        <v/>
      </c>
      <c r="AD11" s="8" t="str">
        <f t="array" ref="AD11">IF($C11&lt;&gt;"",IFERROR(IFERROR(IF(INDEX(t_Repos[Valeur],MATCH(MOD(_xlfn.ISOWEEKNUM(AD$7),8)&amp;WEEKDAY(AD$7,2),t_Repos[Code],0))="H","H",""),
INDEX(t_SaisieActivité[Symbole],MATCH($C11,IF(AD$7&gt;=t_SaisieActivité[Date début],IF(AD$7&lt;=t_SaisieActivité[Date fin],t_SaisieActivité[Salarié]),""),0))),""),"")</f>
        <v/>
      </c>
      <c r="AE11" s="8" t="str">
        <f t="array" ref="AE11">IF($C11&lt;&gt;"",IFERROR(IFERROR(IF(INDEX(t_Repos[Valeur],MATCH(MOD(_xlfn.ISOWEEKNUM(AE$7),8)&amp;WEEKDAY(AE$7,2),t_Repos[Code],0))="H","H",""),
INDEX(t_SaisieActivité[Symbole],MATCH($C11,IF(AE$7&gt;=t_SaisieActivité[Date début],IF(AE$7&lt;=t_SaisieActivité[Date fin],t_SaisieActivité[Salarié]),""),0))),""),"")</f>
        <v/>
      </c>
      <c r="AF11" s="8" t="str">
        <f t="array" ref="AF11">IF($C11&lt;&gt;"",IFERROR(IFERROR(IF(INDEX(t_Repos[Valeur],MATCH(MOD(_xlfn.ISOWEEKNUM(AF$7),8)&amp;WEEKDAY(AF$7,2),t_Repos[Code],0))="H","H",""),
INDEX(t_SaisieActivité[Symbole],MATCH($C11,IF(AF$7&gt;=t_SaisieActivité[Date début],IF(AF$7&lt;=t_SaisieActivité[Date fin],t_SaisieActivité[Salarié]),""),0))),""),"")</f>
        <v/>
      </c>
      <c r="AG11" s="8" t="str">
        <f t="array" ref="AG11">IF($C11&lt;&gt;"",IFERROR(IFERROR(IF(INDEX(t_Repos[Valeur],MATCH(MOD(_xlfn.ISOWEEKNUM(AG$7),8)&amp;WEEKDAY(AG$7,2),t_Repos[Code],0))="H","H",""),
INDEX(t_SaisieActivité[Symbole],MATCH($C11,IF(AG$7&gt;=t_SaisieActivité[Date début],IF(AG$7&lt;=t_SaisieActivité[Date fin],t_SaisieActivité[Salarié]),""),0))),""),"")</f>
        <v/>
      </c>
      <c r="AH11" s="8" t="str">
        <f t="array" ref="AH11">IF($C11&lt;&gt;"",IFERROR(IFERROR(IF(INDEX(t_Repos[Valeur],MATCH(MOD(_xlfn.ISOWEEKNUM(AH$7),8)&amp;WEEKDAY(AH$7,2),t_Repos[Code],0))="H","H",""),
INDEX(t_SaisieActivité[Symbole],MATCH($C11,IF(AH$7&gt;=t_SaisieActivité[Date début],IF(AH$7&lt;=t_SaisieActivité[Date fin],t_SaisieActivité[Salarié]),""),0))),""),"")</f>
        <v/>
      </c>
    </row>
    <row r="12" spans="2:35" x14ac:dyDescent="0.4">
      <c r="C12" s="15"/>
      <c r="D12" s="8" t="str">
        <f t="array" ref="D12">IF($C12&lt;&gt;"",IFERROR(IFERROR(IF(INDEX(t_Repos[Valeur],MATCH(MOD(_xlfn.ISOWEEKNUM(D$7),8)&amp;WEEKDAY(D$7,2),t_Repos[Code],0))="H","H",""),
INDEX(t_SaisieActivité[Symbole],MATCH($C12,IF(D$7&gt;=t_SaisieActivité[Date début],IF(D$7&lt;=t_SaisieActivité[Date fin],t_SaisieActivité[Salarié]),""),0))),""),"")</f>
        <v/>
      </c>
      <c r="E12" s="8" t="str">
        <f t="array" ref="E12">IF($C12&lt;&gt;"",IFERROR(IFERROR(IF(INDEX(t_Repos[Valeur],MATCH(MOD(_xlfn.ISOWEEKNUM(E$7),8)&amp;WEEKDAY(E$7,2),t_Repos[Code],0))="H","H",""),
INDEX(t_SaisieActivité[Symbole],MATCH($C12,IF(E$7&gt;=t_SaisieActivité[Date début],IF(E$7&lt;=t_SaisieActivité[Date fin],t_SaisieActivité[Salarié]),""),0))),""),"")</f>
        <v/>
      </c>
      <c r="F12" s="8" t="str">
        <f t="array" ref="F12">IF($C12&lt;&gt;"",IFERROR(IFERROR(IF(INDEX(t_Repos[Valeur],MATCH(MOD(_xlfn.ISOWEEKNUM(F$7),8)&amp;WEEKDAY(F$7,2),t_Repos[Code],0))="H","H",""),
INDEX(t_SaisieActivité[Symbole],MATCH($C12,IF(F$7&gt;=t_SaisieActivité[Date début],IF(F$7&lt;=t_SaisieActivité[Date fin],t_SaisieActivité[Salarié]),""),0))),""),"")</f>
        <v/>
      </c>
      <c r="G12" s="8" t="str">
        <f t="array" ref="G12">IF($C12&lt;&gt;"",IFERROR(IFERROR(IF(INDEX(t_Repos[Valeur],MATCH(MOD(_xlfn.ISOWEEKNUM(G$7),8)&amp;WEEKDAY(G$7,2),t_Repos[Code],0))="H","H",""),
INDEX(t_SaisieActivité[Symbole],MATCH($C12,IF(G$7&gt;=t_SaisieActivité[Date début],IF(G$7&lt;=t_SaisieActivité[Date fin],t_SaisieActivité[Salarié]),""),0))),""),"")</f>
        <v/>
      </c>
      <c r="H12" s="8" t="str">
        <f t="array" ref="H12">IF($C12&lt;&gt;"",IFERROR(IFERROR(IF(INDEX(t_Repos[Valeur],MATCH(MOD(_xlfn.ISOWEEKNUM(H$7),8)&amp;WEEKDAY(H$7,2),t_Repos[Code],0))="H","H",""),
INDEX(t_SaisieActivité[Symbole],MATCH($C12,IF(H$7&gt;=t_SaisieActivité[Date début],IF(H$7&lt;=t_SaisieActivité[Date fin],t_SaisieActivité[Salarié]),""),0))),""),"")</f>
        <v/>
      </c>
      <c r="I12" s="8" t="str">
        <f t="array" ref="I12">IF($C12&lt;&gt;"",IFERROR(IFERROR(IF(INDEX(t_Repos[Valeur],MATCH(MOD(_xlfn.ISOWEEKNUM(I$7),8)&amp;WEEKDAY(I$7,2),t_Repos[Code],0))="H","H",""),
INDEX(t_SaisieActivité[Symbole],MATCH($C12,IF(I$7&gt;=t_SaisieActivité[Date début],IF(I$7&lt;=t_SaisieActivité[Date fin],t_SaisieActivité[Salarié]),""),0))),""),"")</f>
        <v/>
      </c>
      <c r="J12" s="8" t="str">
        <f t="array" ref="J12">IF($C12&lt;&gt;"",IFERROR(IFERROR(IF(INDEX(t_Repos[Valeur],MATCH(MOD(_xlfn.ISOWEEKNUM(J$7),8)&amp;WEEKDAY(J$7,2),t_Repos[Code],0))="H","H",""),
INDEX(t_SaisieActivité[Symbole],MATCH($C12,IF(J$7&gt;=t_SaisieActivité[Date début],IF(J$7&lt;=t_SaisieActivité[Date fin],t_SaisieActivité[Salarié]),""),0))),""),"")</f>
        <v/>
      </c>
      <c r="K12" s="8" t="str">
        <f t="array" ref="K12">IF($C12&lt;&gt;"",IFERROR(IFERROR(IF(INDEX(t_Repos[Valeur],MATCH(MOD(_xlfn.ISOWEEKNUM(K$7),8)&amp;WEEKDAY(K$7,2),t_Repos[Code],0))="H","H",""),
INDEX(t_SaisieActivité[Symbole],MATCH($C12,IF(K$7&gt;=t_SaisieActivité[Date début],IF(K$7&lt;=t_SaisieActivité[Date fin],t_SaisieActivité[Salarié]),""),0))),""),"")</f>
        <v/>
      </c>
      <c r="L12" s="8" t="str">
        <f t="array" ref="L12">IF($C12&lt;&gt;"",IFERROR(IFERROR(IF(INDEX(t_Repos[Valeur],MATCH(MOD(_xlfn.ISOWEEKNUM(L$7),8)&amp;WEEKDAY(L$7,2),t_Repos[Code],0))="H","H",""),
INDEX(t_SaisieActivité[Symbole],MATCH($C12,IF(L$7&gt;=t_SaisieActivité[Date début],IF(L$7&lt;=t_SaisieActivité[Date fin],t_SaisieActivité[Salarié]),""),0))),""),"")</f>
        <v/>
      </c>
      <c r="M12" s="8" t="str">
        <f t="array" ref="M12">IF($C12&lt;&gt;"",IFERROR(IFERROR(IF(INDEX(t_Repos[Valeur],MATCH(MOD(_xlfn.ISOWEEKNUM(M$7),8)&amp;WEEKDAY(M$7,2),t_Repos[Code],0))="H","H",""),
INDEX(t_SaisieActivité[Symbole],MATCH($C12,IF(M$7&gt;=t_SaisieActivité[Date début],IF(M$7&lt;=t_SaisieActivité[Date fin],t_SaisieActivité[Salarié]),""),0))),""),"")</f>
        <v/>
      </c>
      <c r="N12" s="8" t="str">
        <f t="array" ref="N12">IF($C12&lt;&gt;"",IFERROR(IFERROR(IF(INDEX(t_Repos[Valeur],MATCH(MOD(_xlfn.ISOWEEKNUM(N$7),8)&amp;WEEKDAY(N$7,2),t_Repos[Code],0))="H","H",""),
INDEX(t_SaisieActivité[Symbole],MATCH($C12,IF(N$7&gt;=t_SaisieActivité[Date début],IF(N$7&lt;=t_SaisieActivité[Date fin],t_SaisieActivité[Salarié]),""),0))),""),"")</f>
        <v/>
      </c>
      <c r="O12" s="8" t="str">
        <f t="array" ref="O12">IF($C12&lt;&gt;"",IFERROR(IFERROR(IF(INDEX(t_Repos[Valeur],MATCH(MOD(_xlfn.ISOWEEKNUM(O$7),8)&amp;WEEKDAY(O$7,2),t_Repos[Code],0))="H","H",""),
INDEX(t_SaisieActivité[Symbole],MATCH($C12,IF(O$7&gt;=t_SaisieActivité[Date début],IF(O$7&lt;=t_SaisieActivité[Date fin],t_SaisieActivité[Salarié]),""),0))),""),"")</f>
        <v/>
      </c>
      <c r="P12" s="8" t="str">
        <f t="array" ref="P12">IF($C12&lt;&gt;"",IFERROR(IFERROR(IF(INDEX(t_Repos[Valeur],MATCH(MOD(_xlfn.ISOWEEKNUM(P$7),8)&amp;WEEKDAY(P$7,2),t_Repos[Code],0))="H","H",""),
INDEX(t_SaisieActivité[Symbole],MATCH($C12,IF(P$7&gt;=t_SaisieActivité[Date début],IF(P$7&lt;=t_SaisieActivité[Date fin],t_SaisieActivité[Salarié]),""),0))),""),"")</f>
        <v/>
      </c>
      <c r="Q12" s="8" t="str">
        <f t="array" ref="Q12">IF($C12&lt;&gt;"",IFERROR(IFERROR(IF(INDEX(t_Repos[Valeur],MATCH(MOD(_xlfn.ISOWEEKNUM(Q$7),8)&amp;WEEKDAY(Q$7,2),t_Repos[Code],0))="H","H",""),
INDEX(t_SaisieActivité[Symbole],MATCH($C12,IF(Q$7&gt;=t_SaisieActivité[Date début],IF(Q$7&lt;=t_SaisieActivité[Date fin],t_SaisieActivité[Salarié]),""),0))),""),"")</f>
        <v/>
      </c>
      <c r="R12" s="8" t="str">
        <f t="array" ref="R12">IF($C12&lt;&gt;"",IFERROR(IFERROR(IF(INDEX(t_Repos[Valeur],MATCH(MOD(_xlfn.ISOWEEKNUM(R$7),8)&amp;WEEKDAY(R$7,2),t_Repos[Code],0))="H","H",""),
INDEX(t_SaisieActivité[Symbole],MATCH($C12,IF(R$7&gt;=t_SaisieActivité[Date début],IF(R$7&lt;=t_SaisieActivité[Date fin],t_SaisieActivité[Salarié]),""),0))),""),"")</f>
        <v/>
      </c>
      <c r="S12" s="8" t="str">
        <f t="array" ref="S12">IF($C12&lt;&gt;"",IFERROR(IFERROR(IF(INDEX(t_Repos[Valeur],MATCH(MOD(_xlfn.ISOWEEKNUM(S$7),8)&amp;WEEKDAY(S$7,2),t_Repos[Code],0))="H","H",""),
INDEX(t_SaisieActivité[Symbole],MATCH($C12,IF(S$7&gt;=t_SaisieActivité[Date début],IF(S$7&lt;=t_SaisieActivité[Date fin],t_SaisieActivité[Salarié]),""),0))),""),"")</f>
        <v/>
      </c>
      <c r="T12" s="8" t="str">
        <f t="array" ref="T12">IF($C12&lt;&gt;"",IFERROR(IFERROR(IF(INDEX(t_Repos[Valeur],MATCH(MOD(_xlfn.ISOWEEKNUM(T$7),8)&amp;WEEKDAY(T$7,2),t_Repos[Code],0))="H","H",""),
INDEX(t_SaisieActivité[Symbole],MATCH($C12,IF(T$7&gt;=t_SaisieActivité[Date début],IF(T$7&lt;=t_SaisieActivité[Date fin],t_SaisieActivité[Salarié]),""),0))),""),"")</f>
        <v/>
      </c>
      <c r="U12" s="8" t="str">
        <f t="array" ref="U12">IF($C12&lt;&gt;"",IFERROR(IFERROR(IF(INDEX(t_Repos[Valeur],MATCH(MOD(_xlfn.ISOWEEKNUM(U$7),8)&amp;WEEKDAY(U$7,2),t_Repos[Code],0))="H","H",""),
INDEX(t_SaisieActivité[Symbole],MATCH($C12,IF(U$7&gt;=t_SaisieActivité[Date début],IF(U$7&lt;=t_SaisieActivité[Date fin],t_SaisieActivité[Salarié]),""),0))),""),"")</f>
        <v/>
      </c>
      <c r="V12" s="8" t="str">
        <f t="array" ref="V12">IF($C12&lt;&gt;"",IFERROR(IFERROR(IF(INDEX(t_Repos[Valeur],MATCH(MOD(_xlfn.ISOWEEKNUM(V$7),8)&amp;WEEKDAY(V$7,2),t_Repos[Code],0))="H","H",""),
INDEX(t_SaisieActivité[Symbole],MATCH($C12,IF(V$7&gt;=t_SaisieActivité[Date début],IF(V$7&lt;=t_SaisieActivité[Date fin],t_SaisieActivité[Salarié]),""),0))),""),"")</f>
        <v/>
      </c>
      <c r="W12" s="8" t="str">
        <f t="array" ref="W12">IF($C12&lt;&gt;"",IFERROR(IFERROR(IF(INDEX(t_Repos[Valeur],MATCH(MOD(_xlfn.ISOWEEKNUM(W$7),8)&amp;WEEKDAY(W$7,2),t_Repos[Code],0))="H","H",""),
INDEX(t_SaisieActivité[Symbole],MATCH($C12,IF(W$7&gt;=t_SaisieActivité[Date début],IF(W$7&lt;=t_SaisieActivité[Date fin],t_SaisieActivité[Salarié]),""),0))),""),"")</f>
        <v/>
      </c>
      <c r="X12" s="8" t="str">
        <f t="array" ref="X12">IF($C12&lt;&gt;"",IFERROR(IFERROR(IF(INDEX(t_Repos[Valeur],MATCH(MOD(_xlfn.ISOWEEKNUM(X$7),8)&amp;WEEKDAY(X$7,2),t_Repos[Code],0))="H","H",""),
INDEX(t_SaisieActivité[Symbole],MATCH($C12,IF(X$7&gt;=t_SaisieActivité[Date début],IF(X$7&lt;=t_SaisieActivité[Date fin],t_SaisieActivité[Salarié]),""),0))),""),"")</f>
        <v/>
      </c>
      <c r="Y12" s="8" t="str">
        <f t="array" ref="Y12">IF($C12&lt;&gt;"",IFERROR(IFERROR(IF(INDEX(t_Repos[Valeur],MATCH(MOD(_xlfn.ISOWEEKNUM(Y$7),8)&amp;WEEKDAY(Y$7,2),t_Repos[Code],0))="H","H",""),
INDEX(t_SaisieActivité[Symbole],MATCH($C12,IF(Y$7&gt;=t_SaisieActivité[Date début],IF(Y$7&lt;=t_SaisieActivité[Date fin],t_SaisieActivité[Salarié]),""),0))),""),"")</f>
        <v/>
      </c>
      <c r="Z12" s="8" t="str">
        <f t="array" ref="Z12">IF($C12&lt;&gt;"",IFERROR(IFERROR(IF(INDEX(t_Repos[Valeur],MATCH(MOD(_xlfn.ISOWEEKNUM(Z$7),8)&amp;WEEKDAY(Z$7,2),t_Repos[Code],0))="H","H",""),
INDEX(t_SaisieActivité[Symbole],MATCH($C12,IF(Z$7&gt;=t_SaisieActivité[Date début],IF(Z$7&lt;=t_SaisieActivité[Date fin],t_SaisieActivité[Salarié]),""),0))),""),"")</f>
        <v/>
      </c>
      <c r="AA12" s="8" t="str">
        <f t="array" ref="AA12">IF($C12&lt;&gt;"",IFERROR(IFERROR(IF(INDEX(t_Repos[Valeur],MATCH(MOD(_xlfn.ISOWEEKNUM(AA$7),8)&amp;WEEKDAY(AA$7,2),t_Repos[Code],0))="H","H",""),
INDEX(t_SaisieActivité[Symbole],MATCH($C12,IF(AA$7&gt;=t_SaisieActivité[Date début],IF(AA$7&lt;=t_SaisieActivité[Date fin],t_SaisieActivité[Salarié]),""),0))),""),"")</f>
        <v/>
      </c>
      <c r="AB12" s="8" t="str">
        <f t="array" ref="AB12">IF($C12&lt;&gt;"",IFERROR(IFERROR(IF(INDEX(t_Repos[Valeur],MATCH(MOD(_xlfn.ISOWEEKNUM(AB$7),8)&amp;WEEKDAY(AB$7,2),t_Repos[Code],0))="H","H",""),
INDEX(t_SaisieActivité[Symbole],MATCH($C12,IF(AB$7&gt;=t_SaisieActivité[Date début],IF(AB$7&lt;=t_SaisieActivité[Date fin],t_SaisieActivité[Salarié]),""),0))),""),"")</f>
        <v/>
      </c>
      <c r="AC12" s="8" t="str">
        <f t="array" ref="AC12">IF($C12&lt;&gt;"",IFERROR(IFERROR(IF(INDEX(t_Repos[Valeur],MATCH(MOD(_xlfn.ISOWEEKNUM(AC$7),8)&amp;WEEKDAY(AC$7,2),t_Repos[Code],0))="H","H",""),
INDEX(t_SaisieActivité[Symbole],MATCH($C12,IF(AC$7&gt;=t_SaisieActivité[Date début],IF(AC$7&lt;=t_SaisieActivité[Date fin],t_SaisieActivité[Salarié]),""),0))),""),"")</f>
        <v/>
      </c>
      <c r="AD12" s="8" t="str">
        <f t="array" ref="AD12">IF($C12&lt;&gt;"",IFERROR(IFERROR(IF(INDEX(t_Repos[Valeur],MATCH(MOD(_xlfn.ISOWEEKNUM(AD$7),8)&amp;WEEKDAY(AD$7,2),t_Repos[Code],0))="H","H",""),
INDEX(t_SaisieActivité[Symbole],MATCH($C12,IF(AD$7&gt;=t_SaisieActivité[Date début],IF(AD$7&lt;=t_SaisieActivité[Date fin],t_SaisieActivité[Salarié]),""),0))),""),"")</f>
        <v/>
      </c>
      <c r="AE12" s="8" t="str">
        <f t="array" ref="AE12">IF($C12&lt;&gt;"",IFERROR(IFERROR(IF(INDEX(t_Repos[Valeur],MATCH(MOD(_xlfn.ISOWEEKNUM(AE$7),8)&amp;WEEKDAY(AE$7,2),t_Repos[Code],0))="H","H",""),
INDEX(t_SaisieActivité[Symbole],MATCH($C12,IF(AE$7&gt;=t_SaisieActivité[Date début],IF(AE$7&lt;=t_SaisieActivité[Date fin],t_SaisieActivité[Salarié]),""),0))),""),"")</f>
        <v/>
      </c>
      <c r="AF12" s="8" t="str">
        <f t="array" ref="AF12">IF($C12&lt;&gt;"",IFERROR(IFERROR(IF(INDEX(t_Repos[Valeur],MATCH(MOD(_xlfn.ISOWEEKNUM(AF$7),8)&amp;WEEKDAY(AF$7,2),t_Repos[Code],0))="H","H",""),
INDEX(t_SaisieActivité[Symbole],MATCH($C12,IF(AF$7&gt;=t_SaisieActivité[Date début],IF(AF$7&lt;=t_SaisieActivité[Date fin],t_SaisieActivité[Salarié]),""),0))),""),"")</f>
        <v/>
      </c>
      <c r="AG12" s="8" t="str">
        <f t="array" ref="AG12">IF($C12&lt;&gt;"",IFERROR(IFERROR(IF(INDEX(t_Repos[Valeur],MATCH(MOD(_xlfn.ISOWEEKNUM(AG$7),8)&amp;WEEKDAY(AG$7,2),t_Repos[Code],0))="H","H",""),
INDEX(t_SaisieActivité[Symbole],MATCH($C12,IF(AG$7&gt;=t_SaisieActivité[Date début],IF(AG$7&lt;=t_SaisieActivité[Date fin],t_SaisieActivité[Salarié]),""),0))),""),"")</f>
        <v/>
      </c>
      <c r="AH12" s="8" t="str">
        <f t="array" ref="AH12">IF($C12&lt;&gt;"",IFERROR(IFERROR(IF(INDEX(t_Repos[Valeur],MATCH(MOD(_xlfn.ISOWEEKNUM(AH$7),8)&amp;WEEKDAY(AH$7,2),t_Repos[Code],0))="H","H",""),
INDEX(t_SaisieActivité[Symbole],MATCH($C12,IF(AH$7&gt;=t_SaisieActivité[Date début],IF(AH$7&lt;=t_SaisieActivité[Date fin],t_SaisieActivité[Salarié]),""),0))),""),"")</f>
        <v/>
      </c>
    </row>
    <row r="13" spans="2:35" x14ac:dyDescent="0.4">
      <c r="C13" s="15"/>
      <c r="D13" s="8" t="str">
        <f t="array" ref="D13">IF($C13&lt;&gt;"",IFERROR(IFERROR(IF(INDEX(t_Repos[Valeur],MATCH(MOD(_xlfn.ISOWEEKNUM(D$7),8)&amp;WEEKDAY(D$7,2),t_Repos[Code],0))="H","H",""),
INDEX(t_SaisieActivité[Symbole],MATCH($C13,IF(D$7&gt;=t_SaisieActivité[Date début],IF(D$7&lt;=t_SaisieActivité[Date fin],t_SaisieActivité[Salarié]),""),0))),""),"")</f>
        <v/>
      </c>
      <c r="E13" s="8" t="str">
        <f t="array" ref="E13">IF($C13&lt;&gt;"",IFERROR(IFERROR(IF(INDEX(t_Repos[Valeur],MATCH(MOD(_xlfn.ISOWEEKNUM(E$7),8)&amp;WEEKDAY(E$7,2),t_Repos[Code],0))="H","H",""),
INDEX(t_SaisieActivité[Symbole],MATCH($C13,IF(E$7&gt;=t_SaisieActivité[Date début],IF(E$7&lt;=t_SaisieActivité[Date fin],t_SaisieActivité[Salarié]),""),0))),""),"")</f>
        <v/>
      </c>
      <c r="F13" s="8" t="str">
        <f t="array" ref="F13">IF($C13&lt;&gt;"",IFERROR(IFERROR(IF(INDEX(t_Repos[Valeur],MATCH(MOD(_xlfn.ISOWEEKNUM(F$7),8)&amp;WEEKDAY(F$7,2),t_Repos[Code],0))="H","H",""),
INDEX(t_SaisieActivité[Symbole],MATCH($C13,IF(F$7&gt;=t_SaisieActivité[Date début],IF(F$7&lt;=t_SaisieActivité[Date fin],t_SaisieActivité[Salarié]),""),0))),""),"")</f>
        <v/>
      </c>
      <c r="G13" s="8" t="str">
        <f t="array" ref="G13">IF($C13&lt;&gt;"",IFERROR(IFERROR(IF(INDEX(t_Repos[Valeur],MATCH(MOD(_xlfn.ISOWEEKNUM(G$7),8)&amp;WEEKDAY(G$7,2),t_Repos[Code],0))="H","H",""),
INDEX(t_SaisieActivité[Symbole],MATCH($C13,IF(G$7&gt;=t_SaisieActivité[Date début],IF(G$7&lt;=t_SaisieActivité[Date fin],t_SaisieActivité[Salarié]),""),0))),""),"")</f>
        <v/>
      </c>
      <c r="H13" s="8" t="str">
        <f t="array" ref="H13">IF($C13&lt;&gt;"",IFERROR(IFERROR(IF(INDEX(t_Repos[Valeur],MATCH(MOD(_xlfn.ISOWEEKNUM(H$7),8)&amp;WEEKDAY(H$7,2),t_Repos[Code],0))="H","H",""),
INDEX(t_SaisieActivité[Symbole],MATCH($C13,IF(H$7&gt;=t_SaisieActivité[Date début],IF(H$7&lt;=t_SaisieActivité[Date fin],t_SaisieActivité[Salarié]),""),0))),""),"")</f>
        <v/>
      </c>
      <c r="I13" s="8" t="str">
        <f t="array" ref="I13">IF($C13&lt;&gt;"",IFERROR(IFERROR(IF(INDEX(t_Repos[Valeur],MATCH(MOD(_xlfn.ISOWEEKNUM(I$7),8)&amp;WEEKDAY(I$7,2),t_Repos[Code],0))="H","H",""),
INDEX(t_SaisieActivité[Symbole],MATCH($C13,IF(I$7&gt;=t_SaisieActivité[Date début],IF(I$7&lt;=t_SaisieActivité[Date fin],t_SaisieActivité[Salarié]),""),0))),""),"")</f>
        <v/>
      </c>
      <c r="J13" s="8" t="str">
        <f t="array" ref="J13">IF($C13&lt;&gt;"",IFERROR(IFERROR(IF(INDEX(t_Repos[Valeur],MATCH(MOD(_xlfn.ISOWEEKNUM(J$7),8)&amp;WEEKDAY(J$7,2),t_Repos[Code],0))="H","H",""),
INDEX(t_SaisieActivité[Symbole],MATCH($C13,IF(J$7&gt;=t_SaisieActivité[Date début],IF(J$7&lt;=t_SaisieActivité[Date fin],t_SaisieActivité[Salarié]),""),0))),""),"")</f>
        <v/>
      </c>
      <c r="K13" s="8" t="str">
        <f t="array" ref="K13">IF($C13&lt;&gt;"",IFERROR(IFERROR(IF(INDEX(t_Repos[Valeur],MATCH(MOD(_xlfn.ISOWEEKNUM(K$7),8)&amp;WEEKDAY(K$7,2),t_Repos[Code],0))="H","H",""),
INDEX(t_SaisieActivité[Symbole],MATCH($C13,IF(K$7&gt;=t_SaisieActivité[Date début],IF(K$7&lt;=t_SaisieActivité[Date fin],t_SaisieActivité[Salarié]),""),0))),""),"")</f>
        <v/>
      </c>
      <c r="L13" s="8" t="str">
        <f t="array" ref="L13">IF($C13&lt;&gt;"",IFERROR(IFERROR(IF(INDEX(t_Repos[Valeur],MATCH(MOD(_xlfn.ISOWEEKNUM(L$7),8)&amp;WEEKDAY(L$7,2),t_Repos[Code],0))="H","H",""),
INDEX(t_SaisieActivité[Symbole],MATCH($C13,IF(L$7&gt;=t_SaisieActivité[Date début],IF(L$7&lt;=t_SaisieActivité[Date fin],t_SaisieActivité[Salarié]),""),0))),""),"")</f>
        <v/>
      </c>
      <c r="M13" s="8" t="str">
        <f t="array" ref="M13">IF($C13&lt;&gt;"",IFERROR(IFERROR(IF(INDEX(t_Repos[Valeur],MATCH(MOD(_xlfn.ISOWEEKNUM(M$7),8)&amp;WEEKDAY(M$7,2),t_Repos[Code],0))="H","H",""),
INDEX(t_SaisieActivité[Symbole],MATCH($C13,IF(M$7&gt;=t_SaisieActivité[Date début],IF(M$7&lt;=t_SaisieActivité[Date fin],t_SaisieActivité[Salarié]),""),0))),""),"")</f>
        <v/>
      </c>
      <c r="N13" s="8" t="str">
        <f t="array" ref="N13">IF($C13&lt;&gt;"",IFERROR(IFERROR(IF(INDEX(t_Repos[Valeur],MATCH(MOD(_xlfn.ISOWEEKNUM(N$7),8)&amp;WEEKDAY(N$7,2),t_Repos[Code],0))="H","H",""),
INDEX(t_SaisieActivité[Symbole],MATCH($C13,IF(N$7&gt;=t_SaisieActivité[Date début],IF(N$7&lt;=t_SaisieActivité[Date fin],t_SaisieActivité[Salarié]),""),0))),""),"")</f>
        <v/>
      </c>
      <c r="O13" s="8" t="str">
        <f t="array" ref="O13">IF($C13&lt;&gt;"",IFERROR(IFERROR(IF(INDEX(t_Repos[Valeur],MATCH(MOD(_xlfn.ISOWEEKNUM(O$7),8)&amp;WEEKDAY(O$7,2),t_Repos[Code],0))="H","H",""),
INDEX(t_SaisieActivité[Symbole],MATCH($C13,IF(O$7&gt;=t_SaisieActivité[Date début],IF(O$7&lt;=t_SaisieActivité[Date fin],t_SaisieActivité[Salarié]),""),0))),""),"")</f>
        <v/>
      </c>
      <c r="P13" s="8" t="str">
        <f t="array" ref="P13">IF($C13&lt;&gt;"",IFERROR(IFERROR(IF(INDEX(t_Repos[Valeur],MATCH(MOD(_xlfn.ISOWEEKNUM(P$7),8)&amp;WEEKDAY(P$7,2),t_Repos[Code],0))="H","H",""),
INDEX(t_SaisieActivité[Symbole],MATCH($C13,IF(P$7&gt;=t_SaisieActivité[Date début],IF(P$7&lt;=t_SaisieActivité[Date fin],t_SaisieActivité[Salarié]),""),0))),""),"")</f>
        <v/>
      </c>
      <c r="Q13" s="8" t="str">
        <f t="array" ref="Q13">IF($C13&lt;&gt;"",IFERROR(IFERROR(IF(INDEX(t_Repos[Valeur],MATCH(MOD(_xlfn.ISOWEEKNUM(Q$7),8)&amp;WEEKDAY(Q$7,2),t_Repos[Code],0))="H","H",""),
INDEX(t_SaisieActivité[Symbole],MATCH($C13,IF(Q$7&gt;=t_SaisieActivité[Date début],IF(Q$7&lt;=t_SaisieActivité[Date fin],t_SaisieActivité[Salarié]),""),0))),""),"")</f>
        <v/>
      </c>
      <c r="R13" s="8" t="str">
        <f t="array" ref="R13">IF($C13&lt;&gt;"",IFERROR(IFERROR(IF(INDEX(t_Repos[Valeur],MATCH(MOD(_xlfn.ISOWEEKNUM(R$7),8)&amp;WEEKDAY(R$7,2),t_Repos[Code],0))="H","H",""),
INDEX(t_SaisieActivité[Symbole],MATCH($C13,IF(R$7&gt;=t_SaisieActivité[Date début],IF(R$7&lt;=t_SaisieActivité[Date fin],t_SaisieActivité[Salarié]),""),0))),""),"")</f>
        <v/>
      </c>
      <c r="S13" s="8" t="str">
        <f t="array" ref="S13">IF($C13&lt;&gt;"",IFERROR(IFERROR(IF(INDEX(t_Repos[Valeur],MATCH(MOD(_xlfn.ISOWEEKNUM(S$7),8)&amp;WEEKDAY(S$7,2),t_Repos[Code],0))="H","H",""),
INDEX(t_SaisieActivité[Symbole],MATCH($C13,IF(S$7&gt;=t_SaisieActivité[Date début],IF(S$7&lt;=t_SaisieActivité[Date fin],t_SaisieActivité[Salarié]),""),0))),""),"")</f>
        <v/>
      </c>
      <c r="T13" s="8" t="str">
        <f t="array" ref="T13">IF($C13&lt;&gt;"",IFERROR(IFERROR(IF(INDEX(t_Repos[Valeur],MATCH(MOD(_xlfn.ISOWEEKNUM(T$7),8)&amp;WEEKDAY(T$7,2),t_Repos[Code],0))="H","H",""),
INDEX(t_SaisieActivité[Symbole],MATCH($C13,IF(T$7&gt;=t_SaisieActivité[Date début],IF(T$7&lt;=t_SaisieActivité[Date fin],t_SaisieActivité[Salarié]),""),0))),""),"")</f>
        <v/>
      </c>
      <c r="U13" s="8" t="str">
        <f t="array" ref="U13">IF($C13&lt;&gt;"",IFERROR(IFERROR(IF(INDEX(t_Repos[Valeur],MATCH(MOD(_xlfn.ISOWEEKNUM(U$7),8)&amp;WEEKDAY(U$7,2),t_Repos[Code],0))="H","H",""),
INDEX(t_SaisieActivité[Symbole],MATCH($C13,IF(U$7&gt;=t_SaisieActivité[Date début],IF(U$7&lt;=t_SaisieActivité[Date fin],t_SaisieActivité[Salarié]),""),0))),""),"")</f>
        <v/>
      </c>
      <c r="V13" s="8" t="str">
        <f t="array" ref="V13">IF($C13&lt;&gt;"",IFERROR(IFERROR(IF(INDEX(t_Repos[Valeur],MATCH(MOD(_xlfn.ISOWEEKNUM(V$7),8)&amp;WEEKDAY(V$7,2),t_Repos[Code],0))="H","H",""),
INDEX(t_SaisieActivité[Symbole],MATCH($C13,IF(V$7&gt;=t_SaisieActivité[Date début],IF(V$7&lt;=t_SaisieActivité[Date fin],t_SaisieActivité[Salarié]),""),0))),""),"")</f>
        <v/>
      </c>
      <c r="W13" s="8" t="str">
        <f t="array" ref="W13">IF($C13&lt;&gt;"",IFERROR(IFERROR(IF(INDEX(t_Repos[Valeur],MATCH(MOD(_xlfn.ISOWEEKNUM(W$7),8)&amp;WEEKDAY(W$7,2),t_Repos[Code],0))="H","H",""),
INDEX(t_SaisieActivité[Symbole],MATCH($C13,IF(W$7&gt;=t_SaisieActivité[Date début],IF(W$7&lt;=t_SaisieActivité[Date fin],t_SaisieActivité[Salarié]),""),0))),""),"")</f>
        <v/>
      </c>
      <c r="X13" s="8" t="str">
        <f t="array" ref="X13">IF($C13&lt;&gt;"",IFERROR(IFERROR(IF(INDEX(t_Repos[Valeur],MATCH(MOD(_xlfn.ISOWEEKNUM(X$7),8)&amp;WEEKDAY(X$7,2),t_Repos[Code],0))="H","H",""),
INDEX(t_SaisieActivité[Symbole],MATCH($C13,IF(X$7&gt;=t_SaisieActivité[Date début],IF(X$7&lt;=t_SaisieActivité[Date fin],t_SaisieActivité[Salarié]),""),0))),""),"")</f>
        <v/>
      </c>
      <c r="Y13" s="8" t="str">
        <f t="array" ref="Y13">IF($C13&lt;&gt;"",IFERROR(IFERROR(IF(INDEX(t_Repos[Valeur],MATCH(MOD(_xlfn.ISOWEEKNUM(Y$7),8)&amp;WEEKDAY(Y$7,2),t_Repos[Code],0))="H","H",""),
INDEX(t_SaisieActivité[Symbole],MATCH($C13,IF(Y$7&gt;=t_SaisieActivité[Date début],IF(Y$7&lt;=t_SaisieActivité[Date fin],t_SaisieActivité[Salarié]),""),0))),""),"")</f>
        <v/>
      </c>
      <c r="Z13" s="8" t="str">
        <f t="array" ref="Z13">IF($C13&lt;&gt;"",IFERROR(IFERROR(IF(INDEX(t_Repos[Valeur],MATCH(MOD(_xlfn.ISOWEEKNUM(Z$7),8)&amp;WEEKDAY(Z$7,2),t_Repos[Code],0))="H","H",""),
INDEX(t_SaisieActivité[Symbole],MATCH($C13,IF(Z$7&gt;=t_SaisieActivité[Date début],IF(Z$7&lt;=t_SaisieActivité[Date fin],t_SaisieActivité[Salarié]),""),0))),""),"")</f>
        <v/>
      </c>
      <c r="AA13" s="8" t="str">
        <f t="array" ref="AA13">IF($C13&lt;&gt;"",IFERROR(IFERROR(IF(INDEX(t_Repos[Valeur],MATCH(MOD(_xlfn.ISOWEEKNUM(AA$7),8)&amp;WEEKDAY(AA$7,2),t_Repos[Code],0))="H","H",""),
INDEX(t_SaisieActivité[Symbole],MATCH($C13,IF(AA$7&gt;=t_SaisieActivité[Date début],IF(AA$7&lt;=t_SaisieActivité[Date fin],t_SaisieActivité[Salarié]),""),0))),""),"")</f>
        <v/>
      </c>
      <c r="AB13" s="8" t="str">
        <f t="array" ref="AB13">IF($C13&lt;&gt;"",IFERROR(IFERROR(IF(INDEX(t_Repos[Valeur],MATCH(MOD(_xlfn.ISOWEEKNUM(AB$7),8)&amp;WEEKDAY(AB$7,2),t_Repos[Code],0))="H","H",""),
INDEX(t_SaisieActivité[Symbole],MATCH($C13,IF(AB$7&gt;=t_SaisieActivité[Date début],IF(AB$7&lt;=t_SaisieActivité[Date fin],t_SaisieActivité[Salarié]),""),0))),""),"")</f>
        <v/>
      </c>
      <c r="AC13" s="8" t="str">
        <f t="array" ref="AC13">IF($C13&lt;&gt;"",IFERROR(IFERROR(IF(INDEX(t_Repos[Valeur],MATCH(MOD(_xlfn.ISOWEEKNUM(AC$7),8)&amp;WEEKDAY(AC$7,2),t_Repos[Code],0))="H","H",""),
INDEX(t_SaisieActivité[Symbole],MATCH($C13,IF(AC$7&gt;=t_SaisieActivité[Date début],IF(AC$7&lt;=t_SaisieActivité[Date fin],t_SaisieActivité[Salarié]),""),0))),""),"")</f>
        <v/>
      </c>
      <c r="AD13" s="8" t="str">
        <f t="array" ref="AD13">IF($C13&lt;&gt;"",IFERROR(IFERROR(IF(INDEX(t_Repos[Valeur],MATCH(MOD(_xlfn.ISOWEEKNUM(AD$7),8)&amp;WEEKDAY(AD$7,2),t_Repos[Code],0))="H","H",""),
INDEX(t_SaisieActivité[Symbole],MATCH($C13,IF(AD$7&gt;=t_SaisieActivité[Date début],IF(AD$7&lt;=t_SaisieActivité[Date fin],t_SaisieActivité[Salarié]),""),0))),""),"")</f>
        <v/>
      </c>
      <c r="AE13" s="8" t="str">
        <f t="array" ref="AE13">IF($C13&lt;&gt;"",IFERROR(IFERROR(IF(INDEX(t_Repos[Valeur],MATCH(MOD(_xlfn.ISOWEEKNUM(AE$7),8)&amp;WEEKDAY(AE$7,2),t_Repos[Code],0))="H","H",""),
INDEX(t_SaisieActivité[Symbole],MATCH($C13,IF(AE$7&gt;=t_SaisieActivité[Date début],IF(AE$7&lt;=t_SaisieActivité[Date fin],t_SaisieActivité[Salarié]),""),0))),""),"")</f>
        <v/>
      </c>
      <c r="AF13" s="8" t="str">
        <f t="array" ref="AF13">IF($C13&lt;&gt;"",IFERROR(IFERROR(IF(INDEX(t_Repos[Valeur],MATCH(MOD(_xlfn.ISOWEEKNUM(AF$7),8)&amp;WEEKDAY(AF$7,2),t_Repos[Code],0))="H","H",""),
INDEX(t_SaisieActivité[Symbole],MATCH($C13,IF(AF$7&gt;=t_SaisieActivité[Date début],IF(AF$7&lt;=t_SaisieActivité[Date fin],t_SaisieActivité[Salarié]),""),0))),""),"")</f>
        <v/>
      </c>
      <c r="AG13" s="8" t="str">
        <f t="array" ref="AG13">IF($C13&lt;&gt;"",IFERROR(IFERROR(IF(INDEX(t_Repos[Valeur],MATCH(MOD(_xlfn.ISOWEEKNUM(AG$7),8)&amp;WEEKDAY(AG$7,2),t_Repos[Code],0))="H","H",""),
INDEX(t_SaisieActivité[Symbole],MATCH($C13,IF(AG$7&gt;=t_SaisieActivité[Date début],IF(AG$7&lt;=t_SaisieActivité[Date fin],t_SaisieActivité[Salarié]),""),0))),""),"")</f>
        <v/>
      </c>
      <c r="AH13" s="8" t="str">
        <f t="array" ref="AH13">IF($C13&lt;&gt;"",IFERROR(IFERROR(IF(INDEX(t_Repos[Valeur],MATCH(MOD(_xlfn.ISOWEEKNUM(AH$7),8)&amp;WEEKDAY(AH$7,2),t_Repos[Code],0))="H","H",""),
INDEX(t_SaisieActivité[Symbole],MATCH($C13,IF(AH$7&gt;=t_SaisieActivité[Date début],IF(AH$7&lt;=t_SaisieActivité[Date fin],t_SaisieActivité[Salarié]),""),0))),""),"")</f>
        <v/>
      </c>
    </row>
    <row r="14" spans="2:35" x14ac:dyDescent="0.4">
      <c r="C14" s="15"/>
      <c r="D14" s="8" t="str">
        <f t="array" ref="D14">IF($C14&lt;&gt;"",IFERROR(IFERROR(IF(INDEX(t_Repos[Valeur],MATCH(MOD(_xlfn.ISOWEEKNUM(D$7),8)&amp;WEEKDAY(D$7,2),t_Repos[Code],0))="H","H",""),
INDEX(t_SaisieActivité[Symbole],MATCH($C14,IF(D$7&gt;=t_SaisieActivité[Date début],IF(D$7&lt;=t_SaisieActivité[Date fin],t_SaisieActivité[Salarié]),""),0))),""),"")</f>
        <v/>
      </c>
      <c r="E14" s="8" t="str">
        <f t="array" ref="E14">IF($C14&lt;&gt;"",IFERROR(IFERROR(IF(INDEX(t_Repos[Valeur],MATCH(MOD(_xlfn.ISOWEEKNUM(E$7),8)&amp;WEEKDAY(E$7,2),t_Repos[Code],0))="H","H",""),
INDEX(t_SaisieActivité[Symbole],MATCH($C14,IF(E$7&gt;=t_SaisieActivité[Date début],IF(E$7&lt;=t_SaisieActivité[Date fin],t_SaisieActivité[Salarié]),""),0))),""),"")</f>
        <v/>
      </c>
      <c r="F14" s="8" t="str">
        <f t="array" ref="F14">IF($C14&lt;&gt;"",IFERROR(IFERROR(IF(INDEX(t_Repos[Valeur],MATCH(MOD(_xlfn.ISOWEEKNUM(F$7),8)&amp;WEEKDAY(F$7,2),t_Repos[Code],0))="H","H",""),
INDEX(t_SaisieActivité[Symbole],MATCH($C14,IF(F$7&gt;=t_SaisieActivité[Date début],IF(F$7&lt;=t_SaisieActivité[Date fin],t_SaisieActivité[Salarié]),""),0))),""),"")</f>
        <v/>
      </c>
      <c r="G14" s="8" t="str">
        <f t="array" ref="G14">IF($C14&lt;&gt;"",IFERROR(IFERROR(IF(INDEX(t_Repos[Valeur],MATCH(MOD(_xlfn.ISOWEEKNUM(G$7),8)&amp;WEEKDAY(G$7,2),t_Repos[Code],0))="H","H",""),
INDEX(t_SaisieActivité[Symbole],MATCH($C14,IF(G$7&gt;=t_SaisieActivité[Date début],IF(G$7&lt;=t_SaisieActivité[Date fin],t_SaisieActivité[Salarié]),""),0))),""),"")</f>
        <v/>
      </c>
      <c r="H14" s="8" t="str">
        <f t="array" ref="H14">IF($C14&lt;&gt;"",IFERROR(IFERROR(IF(INDEX(t_Repos[Valeur],MATCH(MOD(_xlfn.ISOWEEKNUM(H$7),8)&amp;WEEKDAY(H$7,2),t_Repos[Code],0))="H","H",""),
INDEX(t_SaisieActivité[Symbole],MATCH($C14,IF(H$7&gt;=t_SaisieActivité[Date début],IF(H$7&lt;=t_SaisieActivité[Date fin],t_SaisieActivité[Salarié]),""),0))),""),"")</f>
        <v/>
      </c>
      <c r="I14" s="8" t="str">
        <f t="array" ref="I14">IF($C14&lt;&gt;"",IFERROR(IFERROR(IF(INDEX(t_Repos[Valeur],MATCH(MOD(_xlfn.ISOWEEKNUM(I$7),8)&amp;WEEKDAY(I$7,2),t_Repos[Code],0))="H","H",""),
INDEX(t_SaisieActivité[Symbole],MATCH($C14,IF(I$7&gt;=t_SaisieActivité[Date début],IF(I$7&lt;=t_SaisieActivité[Date fin],t_SaisieActivité[Salarié]),""),0))),""),"")</f>
        <v/>
      </c>
      <c r="J14" s="8" t="str">
        <f t="array" ref="J14">IF($C14&lt;&gt;"",IFERROR(IFERROR(IF(INDEX(t_Repos[Valeur],MATCH(MOD(_xlfn.ISOWEEKNUM(J$7),8)&amp;WEEKDAY(J$7,2),t_Repos[Code],0))="H","H",""),
INDEX(t_SaisieActivité[Symbole],MATCH($C14,IF(J$7&gt;=t_SaisieActivité[Date début],IF(J$7&lt;=t_SaisieActivité[Date fin],t_SaisieActivité[Salarié]),""),0))),""),"")</f>
        <v/>
      </c>
      <c r="K14" s="8" t="str">
        <f t="array" ref="K14">IF($C14&lt;&gt;"",IFERROR(IFERROR(IF(INDEX(t_Repos[Valeur],MATCH(MOD(_xlfn.ISOWEEKNUM(K$7),8)&amp;WEEKDAY(K$7,2),t_Repos[Code],0))="H","H",""),
INDEX(t_SaisieActivité[Symbole],MATCH($C14,IF(K$7&gt;=t_SaisieActivité[Date début],IF(K$7&lt;=t_SaisieActivité[Date fin],t_SaisieActivité[Salarié]),""),0))),""),"")</f>
        <v/>
      </c>
      <c r="L14" s="8" t="str">
        <f t="array" ref="L14">IF($C14&lt;&gt;"",IFERROR(IFERROR(IF(INDEX(t_Repos[Valeur],MATCH(MOD(_xlfn.ISOWEEKNUM(L$7),8)&amp;WEEKDAY(L$7,2),t_Repos[Code],0))="H","H",""),
INDEX(t_SaisieActivité[Symbole],MATCH($C14,IF(L$7&gt;=t_SaisieActivité[Date début],IF(L$7&lt;=t_SaisieActivité[Date fin],t_SaisieActivité[Salarié]),""),0))),""),"")</f>
        <v/>
      </c>
      <c r="M14" s="8" t="str">
        <f t="array" ref="M14">IF($C14&lt;&gt;"",IFERROR(IFERROR(IF(INDEX(t_Repos[Valeur],MATCH(MOD(_xlfn.ISOWEEKNUM(M$7),8)&amp;WEEKDAY(M$7,2),t_Repos[Code],0))="H","H",""),
INDEX(t_SaisieActivité[Symbole],MATCH($C14,IF(M$7&gt;=t_SaisieActivité[Date début],IF(M$7&lt;=t_SaisieActivité[Date fin],t_SaisieActivité[Salarié]),""),0))),""),"")</f>
        <v/>
      </c>
      <c r="N14" s="8" t="str">
        <f t="array" ref="N14">IF($C14&lt;&gt;"",IFERROR(IFERROR(IF(INDEX(t_Repos[Valeur],MATCH(MOD(_xlfn.ISOWEEKNUM(N$7),8)&amp;WEEKDAY(N$7,2),t_Repos[Code],0))="H","H",""),
INDEX(t_SaisieActivité[Symbole],MATCH($C14,IF(N$7&gt;=t_SaisieActivité[Date début],IF(N$7&lt;=t_SaisieActivité[Date fin],t_SaisieActivité[Salarié]),""),0))),""),"")</f>
        <v/>
      </c>
      <c r="O14" s="8" t="str">
        <f t="array" ref="O14">IF($C14&lt;&gt;"",IFERROR(IFERROR(IF(INDEX(t_Repos[Valeur],MATCH(MOD(_xlfn.ISOWEEKNUM(O$7),8)&amp;WEEKDAY(O$7,2),t_Repos[Code],0))="H","H",""),
INDEX(t_SaisieActivité[Symbole],MATCH($C14,IF(O$7&gt;=t_SaisieActivité[Date début],IF(O$7&lt;=t_SaisieActivité[Date fin],t_SaisieActivité[Salarié]),""),0))),""),"")</f>
        <v/>
      </c>
      <c r="P14" s="8" t="str">
        <f t="array" ref="P14">IF($C14&lt;&gt;"",IFERROR(IFERROR(IF(INDEX(t_Repos[Valeur],MATCH(MOD(_xlfn.ISOWEEKNUM(P$7),8)&amp;WEEKDAY(P$7,2),t_Repos[Code],0))="H","H",""),
INDEX(t_SaisieActivité[Symbole],MATCH($C14,IF(P$7&gt;=t_SaisieActivité[Date début],IF(P$7&lt;=t_SaisieActivité[Date fin],t_SaisieActivité[Salarié]),""),0))),""),"")</f>
        <v/>
      </c>
      <c r="Q14" s="8" t="str">
        <f t="array" ref="Q14">IF($C14&lt;&gt;"",IFERROR(IFERROR(IF(INDEX(t_Repos[Valeur],MATCH(MOD(_xlfn.ISOWEEKNUM(Q$7),8)&amp;WEEKDAY(Q$7,2),t_Repos[Code],0))="H","H",""),
INDEX(t_SaisieActivité[Symbole],MATCH($C14,IF(Q$7&gt;=t_SaisieActivité[Date début],IF(Q$7&lt;=t_SaisieActivité[Date fin],t_SaisieActivité[Salarié]),""),0))),""),"")</f>
        <v/>
      </c>
      <c r="R14" s="8" t="str">
        <f t="array" ref="R14">IF($C14&lt;&gt;"",IFERROR(IFERROR(IF(INDEX(t_Repos[Valeur],MATCH(MOD(_xlfn.ISOWEEKNUM(R$7),8)&amp;WEEKDAY(R$7,2),t_Repos[Code],0))="H","H",""),
INDEX(t_SaisieActivité[Symbole],MATCH($C14,IF(R$7&gt;=t_SaisieActivité[Date début],IF(R$7&lt;=t_SaisieActivité[Date fin],t_SaisieActivité[Salarié]),""),0))),""),"")</f>
        <v/>
      </c>
      <c r="S14" s="8" t="str">
        <f t="array" ref="S14">IF($C14&lt;&gt;"",IFERROR(IFERROR(IF(INDEX(t_Repos[Valeur],MATCH(MOD(_xlfn.ISOWEEKNUM(S$7),8)&amp;WEEKDAY(S$7,2),t_Repos[Code],0))="H","H",""),
INDEX(t_SaisieActivité[Symbole],MATCH($C14,IF(S$7&gt;=t_SaisieActivité[Date début],IF(S$7&lt;=t_SaisieActivité[Date fin],t_SaisieActivité[Salarié]),""),0))),""),"")</f>
        <v/>
      </c>
      <c r="T14" s="8" t="str">
        <f t="array" ref="T14">IF($C14&lt;&gt;"",IFERROR(IFERROR(IF(INDEX(t_Repos[Valeur],MATCH(MOD(_xlfn.ISOWEEKNUM(T$7),8)&amp;WEEKDAY(T$7,2),t_Repos[Code],0))="H","H",""),
INDEX(t_SaisieActivité[Symbole],MATCH($C14,IF(T$7&gt;=t_SaisieActivité[Date début],IF(T$7&lt;=t_SaisieActivité[Date fin],t_SaisieActivité[Salarié]),""),0))),""),"")</f>
        <v/>
      </c>
      <c r="U14" s="8" t="str">
        <f t="array" ref="U14">IF($C14&lt;&gt;"",IFERROR(IFERROR(IF(INDEX(t_Repos[Valeur],MATCH(MOD(_xlfn.ISOWEEKNUM(U$7),8)&amp;WEEKDAY(U$7,2),t_Repos[Code],0))="H","H",""),
INDEX(t_SaisieActivité[Symbole],MATCH($C14,IF(U$7&gt;=t_SaisieActivité[Date début],IF(U$7&lt;=t_SaisieActivité[Date fin],t_SaisieActivité[Salarié]),""),0))),""),"")</f>
        <v/>
      </c>
      <c r="V14" s="8" t="str">
        <f t="array" ref="V14">IF($C14&lt;&gt;"",IFERROR(IFERROR(IF(INDEX(t_Repos[Valeur],MATCH(MOD(_xlfn.ISOWEEKNUM(V$7),8)&amp;WEEKDAY(V$7,2),t_Repos[Code],0))="H","H",""),
INDEX(t_SaisieActivité[Symbole],MATCH($C14,IF(V$7&gt;=t_SaisieActivité[Date début],IF(V$7&lt;=t_SaisieActivité[Date fin],t_SaisieActivité[Salarié]),""),0))),""),"")</f>
        <v/>
      </c>
      <c r="W14" s="8" t="str">
        <f t="array" ref="W14">IF($C14&lt;&gt;"",IFERROR(IFERROR(IF(INDEX(t_Repos[Valeur],MATCH(MOD(_xlfn.ISOWEEKNUM(W$7),8)&amp;WEEKDAY(W$7,2),t_Repos[Code],0))="H","H",""),
INDEX(t_SaisieActivité[Symbole],MATCH($C14,IF(W$7&gt;=t_SaisieActivité[Date début],IF(W$7&lt;=t_SaisieActivité[Date fin],t_SaisieActivité[Salarié]),""),0))),""),"")</f>
        <v/>
      </c>
      <c r="X14" s="8" t="str">
        <f t="array" ref="X14">IF($C14&lt;&gt;"",IFERROR(IFERROR(IF(INDEX(t_Repos[Valeur],MATCH(MOD(_xlfn.ISOWEEKNUM(X$7),8)&amp;WEEKDAY(X$7,2),t_Repos[Code],0))="H","H",""),
INDEX(t_SaisieActivité[Symbole],MATCH($C14,IF(X$7&gt;=t_SaisieActivité[Date début],IF(X$7&lt;=t_SaisieActivité[Date fin],t_SaisieActivité[Salarié]),""),0))),""),"")</f>
        <v/>
      </c>
      <c r="Y14" s="8" t="str">
        <f t="array" ref="Y14">IF($C14&lt;&gt;"",IFERROR(IFERROR(IF(INDEX(t_Repos[Valeur],MATCH(MOD(_xlfn.ISOWEEKNUM(Y$7),8)&amp;WEEKDAY(Y$7,2),t_Repos[Code],0))="H","H",""),
INDEX(t_SaisieActivité[Symbole],MATCH($C14,IF(Y$7&gt;=t_SaisieActivité[Date début],IF(Y$7&lt;=t_SaisieActivité[Date fin],t_SaisieActivité[Salarié]),""),0))),""),"")</f>
        <v/>
      </c>
      <c r="Z14" s="8" t="str">
        <f t="array" ref="Z14">IF($C14&lt;&gt;"",IFERROR(IFERROR(IF(INDEX(t_Repos[Valeur],MATCH(MOD(_xlfn.ISOWEEKNUM(Z$7),8)&amp;WEEKDAY(Z$7,2),t_Repos[Code],0))="H","H",""),
INDEX(t_SaisieActivité[Symbole],MATCH($C14,IF(Z$7&gt;=t_SaisieActivité[Date début],IF(Z$7&lt;=t_SaisieActivité[Date fin],t_SaisieActivité[Salarié]),""),0))),""),"")</f>
        <v/>
      </c>
      <c r="AA14" s="8" t="str">
        <f t="array" ref="AA14">IF($C14&lt;&gt;"",IFERROR(IFERROR(IF(INDEX(t_Repos[Valeur],MATCH(MOD(_xlfn.ISOWEEKNUM(AA$7),8)&amp;WEEKDAY(AA$7,2),t_Repos[Code],0))="H","H",""),
INDEX(t_SaisieActivité[Symbole],MATCH($C14,IF(AA$7&gt;=t_SaisieActivité[Date début],IF(AA$7&lt;=t_SaisieActivité[Date fin],t_SaisieActivité[Salarié]),""),0))),""),"")</f>
        <v/>
      </c>
      <c r="AB14" s="8" t="str">
        <f t="array" ref="AB14">IF($C14&lt;&gt;"",IFERROR(IFERROR(IF(INDEX(t_Repos[Valeur],MATCH(MOD(_xlfn.ISOWEEKNUM(AB$7),8)&amp;WEEKDAY(AB$7,2),t_Repos[Code],0))="H","H",""),
INDEX(t_SaisieActivité[Symbole],MATCH($C14,IF(AB$7&gt;=t_SaisieActivité[Date début],IF(AB$7&lt;=t_SaisieActivité[Date fin],t_SaisieActivité[Salarié]),""),0))),""),"")</f>
        <v/>
      </c>
      <c r="AC14" s="8" t="str">
        <f t="array" ref="AC14">IF($C14&lt;&gt;"",IFERROR(IFERROR(IF(INDEX(t_Repos[Valeur],MATCH(MOD(_xlfn.ISOWEEKNUM(AC$7),8)&amp;WEEKDAY(AC$7,2),t_Repos[Code],0))="H","H",""),
INDEX(t_SaisieActivité[Symbole],MATCH($C14,IF(AC$7&gt;=t_SaisieActivité[Date début],IF(AC$7&lt;=t_SaisieActivité[Date fin],t_SaisieActivité[Salarié]),""),0))),""),"")</f>
        <v/>
      </c>
      <c r="AD14" s="8" t="str">
        <f t="array" ref="AD14">IF($C14&lt;&gt;"",IFERROR(IFERROR(IF(INDEX(t_Repos[Valeur],MATCH(MOD(_xlfn.ISOWEEKNUM(AD$7),8)&amp;WEEKDAY(AD$7,2),t_Repos[Code],0))="H","H",""),
INDEX(t_SaisieActivité[Symbole],MATCH($C14,IF(AD$7&gt;=t_SaisieActivité[Date début],IF(AD$7&lt;=t_SaisieActivité[Date fin],t_SaisieActivité[Salarié]),""),0))),""),"")</f>
        <v/>
      </c>
      <c r="AE14" s="8" t="str">
        <f t="array" ref="AE14">IF($C14&lt;&gt;"",IFERROR(IFERROR(IF(INDEX(t_Repos[Valeur],MATCH(MOD(_xlfn.ISOWEEKNUM(AE$7),8)&amp;WEEKDAY(AE$7,2),t_Repos[Code],0))="H","H",""),
INDEX(t_SaisieActivité[Symbole],MATCH($C14,IF(AE$7&gt;=t_SaisieActivité[Date début],IF(AE$7&lt;=t_SaisieActivité[Date fin],t_SaisieActivité[Salarié]),""),0))),""),"")</f>
        <v/>
      </c>
      <c r="AF14" s="8" t="str">
        <f t="array" ref="AF14">IF($C14&lt;&gt;"",IFERROR(IFERROR(IF(INDEX(t_Repos[Valeur],MATCH(MOD(_xlfn.ISOWEEKNUM(AF$7),8)&amp;WEEKDAY(AF$7,2),t_Repos[Code],0))="H","H",""),
INDEX(t_SaisieActivité[Symbole],MATCH($C14,IF(AF$7&gt;=t_SaisieActivité[Date début],IF(AF$7&lt;=t_SaisieActivité[Date fin],t_SaisieActivité[Salarié]),""),0))),""),"")</f>
        <v/>
      </c>
      <c r="AG14" s="8" t="str">
        <f t="array" ref="AG14">IF($C14&lt;&gt;"",IFERROR(IFERROR(IF(INDEX(t_Repos[Valeur],MATCH(MOD(_xlfn.ISOWEEKNUM(AG$7),8)&amp;WEEKDAY(AG$7,2),t_Repos[Code],0))="H","H",""),
INDEX(t_SaisieActivité[Symbole],MATCH($C14,IF(AG$7&gt;=t_SaisieActivité[Date début],IF(AG$7&lt;=t_SaisieActivité[Date fin],t_SaisieActivité[Salarié]),""),0))),""),"")</f>
        <v/>
      </c>
      <c r="AH14" s="8" t="str">
        <f t="array" ref="AH14">IF($C14&lt;&gt;"",IFERROR(IFERROR(IF(INDEX(t_Repos[Valeur],MATCH(MOD(_xlfn.ISOWEEKNUM(AH$7),8)&amp;WEEKDAY(AH$7,2),t_Repos[Code],0))="H","H",""),
INDEX(t_SaisieActivité[Symbole],MATCH($C14,IF(AH$7&gt;=t_SaisieActivité[Date début],IF(AH$7&lt;=t_SaisieActivité[Date fin],t_SaisieActivité[Salarié]),""),0))),""),"")</f>
        <v/>
      </c>
    </row>
    <row r="15" spans="2:35" x14ac:dyDescent="0.4">
      <c r="C15" s="15"/>
      <c r="D15" s="8" t="str">
        <f t="array" ref="D15">IF($C15&lt;&gt;"",IFERROR(IFERROR(IF(INDEX(t_Repos[Valeur],MATCH(MOD(_xlfn.ISOWEEKNUM(D$7),8)&amp;WEEKDAY(D$7,2),t_Repos[Code],0))="H","H",""),
INDEX(t_SaisieActivité[Symbole],MATCH($C15,IF(D$7&gt;=t_SaisieActivité[Date début],IF(D$7&lt;=t_SaisieActivité[Date fin],t_SaisieActivité[Salarié]),""),0))),""),"")</f>
        <v/>
      </c>
      <c r="E15" s="8" t="str">
        <f t="array" ref="E15">IF($C15&lt;&gt;"",IFERROR(IFERROR(IF(INDEX(t_Repos[Valeur],MATCH(MOD(_xlfn.ISOWEEKNUM(E$7),8)&amp;WEEKDAY(E$7,2),t_Repos[Code],0))="H","H",""),
INDEX(t_SaisieActivité[Symbole],MATCH($C15,IF(E$7&gt;=t_SaisieActivité[Date début],IF(E$7&lt;=t_SaisieActivité[Date fin],t_SaisieActivité[Salarié]),""),0))),""),"")</f>
        <v/>
      </c>
      <c r="F15" s="8" t="str">
        <f t="array" ref="F15">IF($C15&lt;&gt;"",IFERROR(IFERROR(IF(INDEX(t_Repos[Valeur],MATCH(MOD(_xlfn.ISOWEEKNUM(F$7),8)&amp;WEEKDAY(F$7,2),t_Repos[Code],0))="H","H",""),
INDEX(t_SaisieActivité[Symbole],MATCH($C15,IF(F$7&gt;=t_SaisieActivité[Date début],IF(F$7&lt;=t_SaisieActivité[Date fin],t_SaisieActivité[Salarié]),""),0))),""),"")</f>
        <v/>
      </c>
      <c r="G15" s="8" t="str">
        <f t="array" ref="G15">IF($C15&lt;&gt;"",IFERROR(IFERROR(IF(INDEX(t_Repos[Valeur],MATCH(MOD(_xlfn.ISOWEEKNUM(G$7),8)&amp;WEEKDAY(G$7,2),t_Repos[Code],0))="H","H",""),
INDEX(t_SaisieActivité[Symbole],MATCH($C15,IF(G$7&gt;=t_SaisieActivité[Date début],IF(G$7&lt;=t_SaisieActivité[Date fin],t_SaisieActivité[Salarié]),""),0))),""),"")</f>
        <v/>
      </c>
      <c r="H15" s="8" t="str">
        <f t="array" ref="H15">IF($C15&lt;&gt;"",IFERROR(IFERROR(IF(INDEX(t_Repos[Valeur],MATCH(MOD(_xlfn.ISOWEEKNUM(H$7),8)&amp;WEEKDAY(H$7,2),t_Repos[Code],0))="H","H",""),
INDEX(t_SaisieActivité[Symbole],MATCH($C15,IF(H$7&gt;=t_SaisieActivité[Date début],IF(H$7&lt;=t_SaisieActivité[Date fin],t_SaisieActivité[Salarié]),""),0))),""),"")</f>
        <v/>
      </c>
      <c r="I15" s="8" t="str">
        <f t="array" ref="I15">IF($C15&lt;&gt;"",IFERROR(IFERROR(IF(INDEX(t_Repos[Valeur],MATCH(MOD(_xlfn.ISOWEEKNUM(I$7),8)&amp;WEEKDAY(I$7,2),t_Repos[Code],0))="H","H",""),
INDEX(t_SaisieActivité[Symbole],MATCH($C15,IF(I$7&gt;=t_SaisieActivité[Date début],IF(I$7&lt;=t_SaisieActivité[Date fin],t_SaisieActivité[Salarié]),""),0))),""),"")</f>
        <v/>
      </c>
      <c r="J15" s="8" t="str">
        <f t="array" ref="J15">IF($C15&lt;&gt;"",IFERROR(IFERROR(IF(INDEX(t_Repos[Valeur],MATCH(MOD(_xlfn.ISOWEEKNUM(J$7),8)&amp;WEEKDAY(J$7,2),t_Repos[Code],0))="H","H",""),
INDEX(t_SaisieActivité[Symbole],MATCH($C15,IF(J$7&gt;=t_SaisieActivité[Date début],IF(J$7&lt;=t_SaisieActivité[Date fin],t_SaisieActivité[Salarié]),""),0))),""),"")</f>
        <v/>
      </c>
      <c r="K15" s="8" t="str">
        <f t="array" ref="K15">IF($C15&lt;&gt;"",IFERROR(IFERROR(IF(INDEX(t_Repos[Valeur],MATCH(MOD(_xlfn.ISOWEEKNUM(K$7),8)&amp;WEEKDAY(K$7,2),t_Repos[Code],0))="H","H",""),
INDEX(t_SaisieActivité[Symbole],MATCH($C15,IF(K$7&gt;=t_SaisieActivité[Date début],IF(K$7&lt;=t_SaisieActivité[Date fin],t_SaisieActivité[Salarié]),""),0))),""),"")</f>
        <v/>
      </c>
      <c r="L15" s="8" t="str">
        <f t="array" ref="L15">IF($C15&lt;&gt;"",IFERROR(IFERROR(IF(INDEX(t_Repos[Valeur],MATCH(MOD(_xlfn.ISOWEEKNUM(L$7),8)&amp;WEEKDAY(L$7,2),t_Repos[Code],0))="H","H",""),
INDEX(t_SaisieActivité[Symbole],MATCH($C15,IF(L$7&gt;=t_SaisieActivité[Date début],IF(L$7&lt;=t_SaisieActivité[Date fin],t_SaisieActivité[Salarié]),""),0))),""),"")</f>
        <v/>
      </c>
      <c r="M15" s="8" t="str">
        <f t="array" ref="M15">IF($C15&lt;&gt;"",IFERROR(IFERROR(IF(INDEX(t_Repos[Valeur],MATCH(MOD(_xlfn.ISOWEEKNUM(M$7),8)&amp;WEEKDAY(M$7,2),t_Repos[Code],0))="H","H",""),
INDEX(t_SaisieActivité[Symbole],MATCH($C15,IF(M$7&gt;=t_SaisieActivité[Date début],IF(M$7&lt;=t_SaisieActivité[Date fin],t_SaisieActivité[Salarié]),""),0))),""),"")</f>
        <v/>
      </c>
      <c r="N15" s="8" t="str">
        <f t="array" ref="N15">IF($C15&lt;&gt;"",IFERROR(IFERROR(IF(INDEX(t_Repos[Valeur],MATCH(MOD(_xlfn.ISOWEEKNUM(N$7),8)&amp;WEEKDAY(N$7,2),t_Repos[Code],0))="H","H",""),
INDEX(t_SaisieActivité[Symbole],MATCH($C15,IF(N$7&gt;=t_SaisieActivité[Date début],IF(N$7&lt;=t_SaisieActivité[Date fin],t_SaisieActivité[Salarié]),""),0))),""),"")</f>
        <v/>
      </c>
      <c r="O15" s="8" t="str">
        <f t="array" ref="O15">IF($C15&lt;&gt;"",IFERROR(IFERROR(IF(INDEX(t_Repos[Valeur],MATCH(MOD(_xlfn.ISOWEEKNUM(O$7),8)&amp;WEEKDAY(O$7,2),t_Repos[Code],0))="H","H",""),
INDEX(t_SaisieActivité[Symbole],MATCH($C15,IF(O$7&gt;=t_SaisieActivité[Date début],IF(O$7&lt;=t_SaisieActivité[Date fin],t_SaisieActivité[Salarié]),""),0))),""),"")</f>
        <v/>
      </c>
      <c r="P15" s="8" t="str">
        <f t="array" ref="P15">IF($C15&lt;&gt;"",IFERROR(IFERROR(IF(INDEX(t_Repos[Valeur],MATCH(MOD(_xlfn.ISOWEEKNUM(P$7),8)&amp;WEEKDAY(P$7,2),t_Repos[Code],0))="H","H",""),
INDEX(t_SaisieActivité[Symbole],MATCH($C15,IF(P$7&gt;=t_SaisieActivité[Date début],IF(P$7&lt;=t_SaisieActivité[Date fin],t_SaisieActivité[Salarié]),""),0))),""),"")</f>
        <v/>
      </c>
      <c r="Q15" s="8" t="str">
        <f t="array" ref="Q15">IF($C15&lt;&gt;"",IFERROR(IFERROR(IF(INDEX(t_Repos[Valeur],MATCH(MOD(_xlfn.ISOWEEKNUM(Q$7),8)&amp;WEEKDAY(Q$7,2),t_Repos[Code],0))="H","H",""),
INDEX(t_SaisieActivité[Symbole],MATCH($C15,IF(Q$7&gt;=t_SaisieActivité[Date début],IF(Q$7&lt;=t_SaisieActivité[Date fin],t_SaisieActivité[Salarié]),""),0))),""),"")</f>
        <v/>
      </c>
      <c r="R15" s="8" t="str">
        <f t="array" ref="R15">IF($C15&lt;&gt;"",IFERROR(IFERROR(IF(INDEX(t_Repos[Valeur],MATCH(MOD(_xlfn.ISOWEEKNUM(R$7),8)&amp;WEEKDAY(R$7,2),t_Repos[Code],0))="H","H",""),
INDEX(t_SaisieActivité[Symbole],MATCH($C15,IF(R$7&gt;=t_SaisieActivité[Date début],IF(R$7&lt;=t_SaisieActivité[Date fin],t_SaisieActivité[Salarié]),""),0))),""),"")</f>
        <v/>
      </c>
      <c r="S15" s="8" t="str">
        <f t="array" ref="S15">IF($C15&lt;&gt;"",IFERROR(IFERROR(IF(INDEX(t_Repos[Valeur],MATCH(MOD(_xlfn.ISOWEEKNUM(S$7),8)&amp;WEEKDAY(S$7,2),t_Repos[Code],0))="H","H",""),
INDEX(t_SaisieActivité[Symbole],MATCH($C15,IF(S$7&gt;=t_SaisieActivité[Date début],IF(S$7&lt;=t_SaisieActivité[Date fin],t_SaisieActivité[Salarié]),""),0))),""),"")</f>
        <v/>
      </c>
      <c r="T15" s="8" t="str">
        <f t="array" ref="T15">IF($C15&lt;&gt;"",IFERROR(IFERROR(IF(INDEX(t_Repos[Valeur],MATCH(MOD(_xlfn.ISOWEEKNUM(T$7),8)&amp;WEEKDAY(T$7,2),t_Repos[Code],0))="H","H",""),
INDEX(t_SaisieActivité[Symbole],MATCH($C15,IF(T$7&gt;=t_SaisieActivité[Date début],IF(T$7&lt;=t_SaisieActivité[Date fin],t_SaisieActivité[Salarié]),""),0))),""),"")</f>
        <v/>
      </c>
      <c r="U15" s="8" t="str">
        <f t="array" ref="U15">IF($C15&lt;&gt;"",IFERROR(IFERROR(IF(INDEX(t_Repos[Valeur],MATCH(MOD(_xlfn.ISOWEEKNUM(U$7),8)&amp;WEEKDAY(U$7,2),t_Repos[Code],0))="H","H",""),
INDEX(t_SaisieActivité[Symbole],MATCH($C15,IF(U$7&gt;=t_SaisieActivité[Date début],IF(U$7&lt;=t_SaisieActivité[Date fin],t_SaisieActivité[Salarié]),""),0))),""),"")</f>
        <v/>
      </c>
      <c r="V15" s="8" t="str">
        <f t="array" ref="V15">IF($C15&lt;&gt;"",IFERROR(IFERROR(IF(INDEX(t_Repos[Valeur],MATCH(MOD(_xlfn.ISOWEEKNUM(V$7),8)&amp;WEEKDAY(V$7,2),t_Repos[Code],0))="H","H",""),
INDEX(t_SaisieActivité[Symbole],MATCH($C15,IF(V$7&gt;=t_SaisieActivité[Date début],IF(V$7&lt;=t_SaisieActivité[Date fin],t_SaisieActivité[Salarié]),""),0))),""),"")</f>
        <v/>
      </c>
      <c r="W15" s="8" t="str">
        <f t="array" ref="W15">IF($C15&lt;&gt;"",IFERROR(IFERROR(IF(INDEX(t_Repos[Valeur],MATCH(MOD(_xlfn.ISOWEEKNUM(W$7),8)&amp;WEEKDAY(W$7,2),t_Repos[Code],0))="H","H",""),
INDEX(t_SaisieActivité[Symbole],MATCH($C15,IF(W$7&gt;=t_SaisieActivité[Date début],IF(W$7&lt;=t_SaisieActivité[Date fin],t_SaisieActivité[Salarié]),""),0))),""),"")</f>
        <v/>
      </c>
      <c r="X15" s="8" t="str">
        <f t="array" ref="X15">IF($C15&lt;&gt;"",IFERROR(IFERROR(IF(INDEX(t_Repos[Valeur],MATCH(MOD(_xlfn.ISOWEEKNUM(X$7),8)&amp;WEEKDAY(X$7,2),t_Repos[Code],0))="H","H",""),
INDEX(t_SaisieActivité[Symbole],MATCH($C15,IF(X$7&gt;=t_SaisieActivité[Date début],IF(X$7&lt;=t_SaisieActivité[Date fin],t_SaisieActivité[Salarié]),""),0))),""),"")</f>
        <v/>
      </c>
      <c r="Y15" s="8" t="str">
        <f t="array" ref="Y15">IF($C15&lt;&gt;"",IFERROR(IFERROR(IF(INDEX(t_Repos[Valeur],MATCH(MOD(_xlfn.ISOWEEKNUM(Y$7),8)&amp;WEEKDAY(Y$7,2),t_Repos[Code],0))="H","H",""),
INDEX(t_SaisieActivité[Symbole],MATCH($C15,IF(Y$7&gt;=t_SaisieActivité[Date début],IF(Y$7&lt;=t_SaisieActivité[Date fin],t_SaisieActivité[Salarié]),""),0))),""),"")</f>
        <v/>
      </c>
      <c r="Z15" s="8" t="str">
        <f t="array" ref="Z15">IF($C15&lt;&gt;"",IFERROR(IFERROR(IF(INDEX(t_Repos[Valeur],MATCH(MOD(_xlfn.ISOWEEKNUM(Z$7),8)&amp;WEEKDAY(Z$7,2),t_Repos[Code],0))="H","H",""),
INDEX(t_SaisieActivité[Symbole],MATCH($C15,IF(Z$7&gt;=t_SaisieActivité[Date début],IF(Z$7&lt;=t_SaisieActivité[Date fin],t_SaisieActivité[Salarié]),""),0))),""),"")</f>
        <v/>
      </c>
      <c r="AA15" s="8" t="str">
        <f t="array" ref="AA15">IF($C15&lt;&gt;"",IFERROR(IFERROR(IF(INDEX(t_Repos[Valeur],MATCH(MOD(_xlfn.ISOWEEKNUM(AA$7),8)&amp;WEEKDAY(AA$7,2),t_Repos[Code],0))="H","H",""),
INDEX(t_SaisieActivité[Symbole],MATCH($C15,IF(AA$7&gt;=t_SaisieActivité[Date début],IF(AA$7&lt;=t_SaisieActivité[Date fin],t_SaisieActivité[Salarié]),""),0))),""),"")</f>
        <v/>
      </c>
      <c r="AB15" s="8" t="str">
        <f t="array" ref="AB15">IF($C15&lt;&gt;"",IFERROR(IFERROR(IF(INDEX(t_Repos[Valeur],MATCH(MOD(_xlfn.ISOWEEKNUM(AB$7),8)&amp;WEEKDAY(AB$7,2),t_Repos[Code],0))="H","H",""),
INDEX(t_SaisieActivité[Symbole],MATCH($C15,IF(AB$7&gt;=t_SaisieActivité[Date début],IF(AB$7&lt;=t_SaisieActivité[Date fin],t_SaisieActivité[Salarié]),""),0))),""),"")</f>
        <v/>
      </c>
      <c r="AC15" s="8" t="str">
        <f t="array" ref="AC15">IF($C15&lt;&gt;"",IFERROR(IFERROR(IF(INDEX(t_Repos[Valeur],MATCH(MOD(_xlfn.ISOWEEKNUM(AC$7),8)&amp;WEEKDAY(AC$7,2),t_Repos[Code],0))="H","H",""),
INDEX(t_SaisieActivité[Symbole],MATCH($C15,IF(AC$7&gt;=t_SaisieActivité[Date début],IF(AC$7&lt;=t_SaisieActivité[Date fin],t_SaisieActivité[Salarié]),""),0))),""),"")</f>
        <v/>
      </c>
      <c r="AD15" s="8" t="str">
        <f t="array" ref="AD15">IF($C15&lt;&gt;"",IFERROR(IFERROR(IF(INDEX(t_Repos[Valeur],MATCH(MOD(_xlfn.ISOWEEKNUM(AD$7),8)&amp;WEEKDAY(AD$7,2),t_Repos[Code],0))="H","H",""),
INDEX(t_SaisieActivité[Symbole],MATCH($C15,IF(AD$7&gt;=t_SaisieActivité[Date début],IF(AD$7&lt;=t_SaisieActivité[Date fin],t_SaisieActivité[Salarié]),""),0))),""),"")</f>
        <v/>
      </c>
      <c r="AE15" s="8" t="str">
        <f t="array" ref="AE15">IF($C15&lt;&gt;"",IFERROR(IFERROR(IF(INDEX(t_Repos[Valeur],MATCH(MOD(_xlfn.ISOWEEKNUM(AE$7),8)&amp;WEEKDAY(AE$7,2),t_Repos[Code],0))="H","H",""),
INDEX(t_SaisieActivité[Symbole],MATCH($C15,IF(AE$7&gt;=t_SaisieActivité[Date début],IF(AE$7&lt;=t_SaisieActivité[Date fin],t_SaisieActivité[Salarié]),""),0))),""),"")</f>
        <v/>
      </c>
      <c r="AF15" s="8" t="str">
        <f t="array" ref="AF15">IF($C15&lt;&gt;"",IFERROR(IFERROR(IF(INDEX(t_Repos[Valeur],MATCH(MOD(_xlfn.ISOWEEKNUM(AF$7),8)&amp;WEEKDAY(AF$7,2),t_Repos[Code],0))="H","H",""),
INDEX(t_SaisieActivité[Symbole],MATCH($C15,IF(AF$7&gt;=t_SaisieActivité[Date début],IF(AF$7&lt;=t_SaisieActivité[Date fin],t_SaisieActivité[Salarié]),""),0))),""),"")</f>
        <v/>
      </c>
      <c r="AG15" s="8" t="str">
        <f t="array" ref="AG15">IF($C15&lt;&gt;"",IFERROR(IFERROR(IF(INDEX(t_Repos[Valeur],MATCH(MOD(_xlfn.ISOWEEKNUM(AG$7),8)&amp;WEEKDAY(AG$7,2),t_Repos[Code],0))="H","H",""),
INDEX(t_SaisieActivité[Symbole],MATCH($C15,IF(AG$7&gt;=t_SaisieActivité[Date début],IF(AG$7&lt;=t_SaisieActivité[Date fin],t_SaisieActivité[Salarié]),""),0))),""),"")</f>
        <v/>
      </c>
      <c r="AH15" s="8" t="str">
        <f t="array" ref="AH15">IF($C15&lt;&gt;"",IFERROR(IFERROR(IF(INDEX(t_Repos[Valeur],MATCH(MOD(_xlfn.ISOWEEKNUM(AH$7),8)&amp;WEEKDAY(AH$7,2),t_Repos[Code],0))="H","H",""),
INDEX(t_SaisieActivité[Symbole],MATCH($C15,IF(AH$7&gt;=t_SaisieActivité[Date début],IF(AH$7&lt;=t_SaisieActivité[Date fin],t_SaisieActivité[Salarié]),""),0))),""),"")</f>
        <v/>
      </c>
    </row>
    <row r="16" spans="2:35" x14ac:dyDescent="0.4">
      <c r="C16" s="15"/>
      <c r="D16" s="8" t="str">
        <f t="array" ref="D16">IF($C16&lt;&gt;"",IFERROR(IFERROR(IF(INDEX(t_Repos[Valeur],MATCH(MOD(_xlfn.ISOWEEKNUM(D$7),8)&amp;WEEKDAY(D$7,2),t_Repos[Code],0))="H","H",""),
INDEX(t_SaisieActivité[Symbole],MATCH($C16,IF(D$7&gt;=t_SaisieActivité[Date début],IF(D$7&lt;=t_SaisieActivité[Date fin],t_SaisieActivité[Salarié]),""),0))),""),"")</f>
        <v/>
      </c>
      <c r="E16" s="8" t="str">
        <f t="array" ref="E16">IF($C16&lt;&gt;"",IFERROR(IFERROR(IF(INDEX(t_Repos[Valeur],MATCH(MOD(_xlfn.ISOWEEKNUM(E$7),8)&amp;WEEKDAY(E$7,2),t_Repos[Code],0))="H","H",""),
INDEX(t_SaisieActivité[Symbole],MATCH($C16,IF(E$7&gt;=t_SaisieActivité[Date début],IF(E$7&lt;=t_SaisieActivité[Date fin],t_SaisieActivité[Salarié]),""),0))),""),"")</f>
        <v/>
      </c>
      <c r="F16" s="8" t="str">
        <f t="array" ref="F16">IF($C16&lt;&gt;"",IFERROR(IFERROR(IF(INDEX(t_Repos[Valeur],MATCH(MOD(_xlfn.ISOWEEKNUM(F$7),8)&amp;WEEKDAY(F$7,2),t_Repos[Code],0))="H","H",""),
INDEX(t_SaisieActivité[Symbole],MATCH($C16,IF(F$7&gt;=t_SaisieActivité[Date début],IF(F$7&lt;=t_SaisieActivité[Date fin],t_SaisieActivité[Salarié]),""),0))),""),"")</f>
        <v/>
      </c>
      <c r="G16" s="8" t="str">
        <f t="array" ref="G16">IF($C16&lt;&gt;"",IFERROR(IFERROR(IF(INDEX(t_Repos[Valeur],MATCH(MOD(_xlfn.ISOWEEKNUM(G$7),8)&amp;WEEKDAY(G$7,2),t_Repos[Code],0))="H","H",""),
INDEX(t_SaisieActivité[Symbole],MATCH($C16,IF(G$7&gt;=t_SaisieActivité[Date début],IF(G$7&lt;=t_SaisieActivité[Date fin],t_SaisieActivité[Salarié]),""),0))),""),"")</f>
        <v/>
      </c>
      <c r="H16" s="8" t="str">
        <f t="array" ref="H16">IF($C16&lt;&gt;"",IFERROR(IFERROR(IF(INDEX(t_Repos[Valeur],MATCH(MOD(_xlfn.ISOWEEKNUM(H$7),8)&amp;WEEKDAY(H$7,2),t_Repos[Code],0))="H","H",""),
INDEX(t_SaisieActivité[Symbole],MATCH($C16,IF(H$7&gt;=t_SaisieActivité[Date début],IF(H$7&lt;=t_SaisieActivité[Date fin],t_SaisieActivité[Salarié]),""),0))),""),"")</f>
        <v/>
      </c>
      <c r="I16" s="8" t="str">
        <f t="array" ref="I16">IF($C16&lt;&gt;"",IFERROR(IFERROR(IF(INDEX(t_Repos[Valeur],MATCH(MOD(_xlfn.ISOWEEKNUM(I$7),8)&amp;WEEKDAY(I$7,2),t_Repos[Code],0))="H","H",""),
INDEX(t_SaisieActivité[Symbole],MATCH($C16,IF(I$7&gt;=t_SaisieActivité[Date début],IF(I$7&lt;=t_SaisieActivité[Date fin],t_SaisieActivité[Salarié]),""),0))),""),"")</f>
        <v/>
      </c>
      <c r="J16" s="8" t="str">
        <f t="array" ref="J16">IF($C16&lt;&gt;"",IFERROR(IFERROR(IF(INDEX(t_Repos[Valeur],MATCH(MOD(_xlfn.ISOWEEKNUM(J$7),8)&amp;WEEKDAY(J$7,2),t_Repos[Code],0))="H","H",""),
INDEX(t_SaisieActivité[Symbole],MATCH($C16,IF(J$7&gt;=t_SaisieActivité[Date début],IF(J$7&lt;=t_SaisieActivité[Date fin],t_SaisieActivité[Salarié]),""),0))),""),"")</f>
        <v/>
      </c>
      <c r="K16" s="8" t="str">
        <f t="array" ref="K16">IF($C16&lt;&gt;"",IFERROR(IFERROR(IF(INDEX(t_Repos[Valeur],MATCH(MOD(_xlfn.ISOWEEKNUM(K$7),8)&amp;WEEKDAY(K$7,2),t_Repos[Code],0))="H","H",""),
INDEX(t_SaisieActivité[Symbole],MATCH($C16,IF(K$7&gt;=t_SaisieActivité[Date début],IF(K$7&lt;=t_SaisieActivité[Date fin],t_SaisieActivité[Salarié]),""),0))),""),"")</f>
        <v/>
      </c>
      <c r="L16" s="8" t="str">
        <f t="array" ref="L16">IF($C16&lt;&gt;"",IFERROR(IFERROR(IF(INDEX(t_Repos[Valeur],MATCH(MOD(_xlfn.ISOWEEKNUM(L$7),8)&amp;WEEKDAY(L$7,2),t_Repos[Code],0))="H","H",""),
INDEX(t_SaisieActivité[Symbole],MATCH($C16,IF(L$7&gt;=t_SaisieActivité[Date début],IF(L$7&lt;=t_SaisieActivité[Date fin],t_SaisieActivité[Salarié]),""),0))),""),"")</f>
        <v/>
      </c>
      <c r="M16" s="8" t="str">
        <f t="array" ref="M16">IF($C16&lt;&gt;"",IFERROR(IFERROR(IF(INDEX(t_Repos[Valeur],MATCH(MOD(_xlfn.ISOWEEKNUM(M$7),8)&amp;WEEKDAY(M$7,2),t_Repos[Code],0))="H","H",""),
INDEX(t_SaisieActivité[Symbole],MATCH($C16,IF(M$7&gt;=t_SaisieActivité[Date début],IF(M$7&lt;=t_SaisieActivité[Date fin],t_SaisieActivité[Salarié]),""),0))),""),"")</f>
        <v/>
      </c>
      <c r="N16" s="8" t="str">
        <f t="array" ref="N16">IF($C16&lt;&gt;"",IFERROR(IFERROR(IF(INDEX(t_Repos[Valeur],MATCH(MOD(_xlfn.ISOWEEKNUM(N$7),8)&amp;WEEKDAY(N$7,2),t_Repos[Code],0))="H","H",""),
INDEX(t_SaisieActivité[Symbole],MATCH($C16,IF(N$7&gt;=t_SaisieActivité[Date début],IF(N$7&lt;=t_SaisieActivité[Date fin],t_SaisieActivité[Salarié]),""),0))),""),"")</f>
        <v/>
      </c>
      <c r="O16" s="8" t="str">
        <f t="array" ref="O16">IF($C16&lt;&gt;"",IFERROR(IFERROR(IF(INDEX(t_Repos[Valeur],MATCH(MOD(_xlfn.ISOWEEKNUM(O$7),8)&amp;WEEKDAY(O$7,2),t_Repos[Code],0))="H","H",""),
INDEX(t_SaisieActivité[Symbole],MATCH($C16,IF(O$7&gt;=t_SaisieActivité[Date début],IF(O$7&lt;=t_SaisieActivité[Date fin],t_SaisieActivité[Salarié]),""),0))),""),"")</f>
        <v/>
      </c>
      <c r="P16" s="8" t="str">
        <f t="array" ref="P16">IF($C16&lt;&gt;"",IFERROR(IFERROR(IF(INDEX(t_Repos[Valeur],MATCH(MOD(_xlfn.ISOWEEKNUM(P$7),8)&amp;WEEKDAY(P$7,2),t_Repos[Code],0))="H","H",""),
INDEX(t_SaisieActivité[Symbole],MATCH($C16,IF(P$7&gt;=t_SaisieActivité[Date début],IF(P$7&lt;=t_SaisieActivité[Date fin],t_SaisieActivité[Salarié]),""),0))),""),"")</f>
        <v/>
      </c>
      <c r="Q16" s="8" t="str">
        <f t="array" ref="Q16">IF($C16&lt;&gt;"",IFERROR(IFERROR(IF(INDEX(t_Repos[Valeur],MATCH(MOD(_xlfn.ISOWEEKNUM(Q$7),8)&amp;WEEKDAY(Q$7,2),t_Repos[Code],0))="H","H",""),
INDEX(t_SaisieActivité[Symbole],MATCH($C16,IF(Q$7&gt;=t_SaisieActivité[Date début],IF(Q$7&lt;=t_SaisieActivité[Date fin],t_SaisieActivité[Salarié]),""),0))),""),"")</f>
        <v/>
      </c>
      <c r="R16" s="8" t="str">
        <f t="array" ref="R16">IF($C16&lt;&gt;"",IFERROR(IFERROR(IF(INDEX(t_Repos[Valeur],MATCH(MOD(_xlfn.ISOWEEKNUM(R$7),8)&amp;WEEKDAY(R$7,2),t_Repos[Code],0))="H","H",""),
INDEX(t_SaisieActivité[Symbole],MATCH($C16,IF(R$7&gt;=t_SaisieActivité[Date début],IF(R$7&lt;=t_SaisieActivité[Date fin],t_SaisieActivité[Salarié]),""),0))),""),"")</f>
        <v/>
      </c>
      <c r="S16" s="8" t="str">
        <f t="array" ref="S16">IF($C16&lt;&gt;"",IFERROR(IFERROR(IF(INDEX(t_Repos[Valeur],MATCH(MOD(_xlfn.ISOWEEKNUM(S$7),8)&amp;WEEKDAY(S$7,2),t_Repos[Code],0))="H","H",""),
INDEX(t_SaisieActivité[Symbole],MATCH($C16,IF(S$7&gt;=t_SaisieActivité[Date début],IF(S$7&lt;=t_SaisieActivité[Date fin],t_SaisieActivité[Salarié]),""),0))),""),"")</f>
        <v/>
      </c>
      <c r="T16" s="8" t="str">
        <f t="array" ref="T16">IF($C16&lt;&gt;"",IFERROR(IFERROR(IF(INDEX(t_Repos[Valeur],MATCH(MOD(_xlfn.ISOWEEKNUM(T$7),8)&amp;WEEKDAY(T$7,2),t_Repos[Code],0))="H","H",""),
INDEX(t_SaisieActivité[Symbole],MATCH($C16,IF(T$7&gt;=t_SaisieActivité[Date début],IF(T$7&lt;=t_SaisieActivité[Date fin],t_SaisieActivité[Salarié]),""),0))),""),"")</f>
        <v/>
      </c>
      <c r="U16" s="8" t="str">
        <f t="array" ref="U16">IF($C16&lt;&gt;"",IFERROR(IFERROR(IF(INDEX(t_Repos[Valeur],MATCH(MOD(_xlfn.ISOWEEKNUM(U$7),8)&amp;WEEKDAY(U$7,2),t_Repos[Code],0))="H","H",""),
INDEX(t_SaisieActivité[Symbole],MATCH($C16,IF(U$7&gt;=t_SaisieActivité[Date début],IF(U$7&lt;=t_SaisieActivité[Date fin],t_SaisieActivité[Salarié]),""),0))),""),"")</f>
        <v/>
      </c>
      <c r="V16" s="8" t="str">
        <f t="array" ref="V16">IF($C16&lt;&gt;"",IFERROR(IFERROR(IF(INDEX(t_Repos[Valeur],MATCH(MOD(_xlfn.ISOWEEKNUM(V$7),8)&amp;WEEKDAY(V$7,2),t_Repos[Code],0))="H","H",""),
INDEX(t_SaisieActivité[Symbole],MATCH($C16,IF(V$7&gt;=t_SaisieActivité[Date début],IF(V$7&lt;=t_SaisieActivité[Date fin],t_SaisieActivité[Salarié]),""),0))),""),"")</f>
        <v/>
      </c>
      <c r="W16" s="8" t="str">
        <f t="array" ref="W16">IF($C16&lt;&gt;"",IFERROR(IFERROR(IF(INDEX(t_Repos[Valeur],MATCH(MOD(_xlfn.ISOWEEKNUM(W$7),8)&amp;WEEKDAY(W$7,2),t_Repos[Code],0))="H","H",""),
INDEX(t_SaisieActivité[Symbole],MATCH($C16,IF(W$7&gt;=t_SaisieActivité[Date début],IF(W$7&lt;=t_SaisieActivité[Date fin],t_SaisieActivité[Salarié]),""),0))),""),"")</f>
        <v/>
      </c>
      <c r="X16" s="8" t="str">
        <f t="array" ref="X16">IF($C16&lt;&gt;"",IFERROR(IFERROR(IF(INDEX(t_Repos[Valeur],MATCH(MOD(_xlfn.ISOWEEKNUM(X$7),8)&amp;WEEKDAY(X$7,2),t_Repos[Code],0))="H","H",""),
INDEX(t_SaisieActivité[Symbole],MATCH($C16,IF(X$7&gt;=t_SaisieActivité[Date début],IF(X$7&lt;=t_SaisieActivité[Date fin],t_SaisieActivité[Salarié]),""),0))),""),"")</f>
        <v/>
      </c>
      <c r="Y16" s="8" t="str">
        <f t="array" ref="Y16">IF($C16&lt;&gt;"",IFERROR(IFERROR(IF(INDEX(t_Repos[Valeur],MATCH(MOD(_xlfn.ISOWEEKNUM(Y$7),8)&amp;WEEKDAY(Y$7,2),t_Repos[Code],0))="H","H",""),
INDEX(t_SaisieActivité[Symbole],MATCH($C16,IF(Y$7&gt;=t_SaisieActivité[Date début],IF(Y$7&lt;=t_SaisieActivité[Date fin],t_SaisieActivité[Salarié]),""),0))),""),"")</f>
        <v/>
      </c>
      <c r="Z16" s="8" t="str">
        <f t="array" ref="Z16">IF($C16&lt;&gt;"",IFERROR(IFERROR(IF(INDEX(t_Repos[Valeur],MATCH(MOD(_xlfn.ISOWEEKNUM(Z$7),8)&amp;WEEKDAY(Z$7,2),t_Repos[Code],0))="H","H",""),
INDEX(t_SaisieActivité[Symbole],MATCH($C16,IF(Z$7&gt;=t_SaisieActivité[Date début],IF(Z$7&lt;=t_SaisieActivité[Date fin],t_SaisieActivité[Salarié]),""),0))),""),"")</f>
        <v/>
      </c>
      <c r="AA16" s="8" t="str">
        <f t="array" ref="AA16">IF($C16&lt;&gt;"",IFERROR(IFERROR(IF(INDEX(t_Repos[Valeur],MATCH(MOD(_xlfn.ISOWEEKNUM(AA$7),8)&amp;WEEKDAY(AA$7,2),t_Repos[Code],0))="H","H",""),
INDEX(t_SaisieActivité[Symbole],MATCH($C16,IF(AA$7&gt;=t_SaisieActivité[Date début],IF(AA$7&lt;=t_SaisieActivité[Date fin],t_SaisieActivité[Salarié]),""),0))),""),"")</f>
        <v/>
      </c>
      <c r="AB16" s="8" t="str">
        <f t="array" ref="AB16">IF($C16&lt;&gt;"",IFERROR(IFERROR(IF(INDEX(t_Repos[Valeur],MATCH(MOD(_xlfn.ISOWEEKNUM(AB$7),8)&amp;WEEKDAY(AB$7,2),t_Repos[Code],0))="H","H",""),
INDEX(t_SaisieActivité[Symbole],MATCH($C16,IF(AB$7&gt;=t_SaisieActivité[Date début],IF(AB$7&lt;=t_SaisieActivité[Date fin],t_SaisieActivité[Salarié]),""),0))),""),"")</f>
        <v/>
      </c>
      <c r="AC16" s="8" t="str">
        <f t="array" ref="AC16">IF($C16&lt;&gt;"",IFERROR(IFERROR(IF(INDEX(t_Repos[Valeur],MATCH(MOD(_xlfn.ISOWEEKNUM(AC$7),8)&amp;WEEKDAY(AC$7,2),t_Repos[Code],0))="H","H",""),
INDEX(t_SaisieActivité[Symbole],MATCH($C16,IF(AC$7&gt;=t_SaisieActivité[Date début],IF(AC$7&lt;=t_SaisieActivité[Date fin],t_SaisieActivité[Salarié]),""),0))),""),"")</f>
        <v/>
      </c>
      <c r="AD16" s="8" t="str">
        <f t="array" ref="AD16">IF($C16&lt;&gt;"",IFERROR(IFERROR(IF(INDEX(t_Repos[Valeur],MATCH(MOD(_xlfn.ISOWEEKNUM(AD$7),8)&amp;WEEKDAY(AD$7,2),t_Repos[Code],0))="H","H",""),
INDEX(t_SaisieActivité[Symbole],MATCH($C16,IF(AD$7&gt;=t_SaisieActivité[Date début],IF(AD$7&lt;=t_SaisieActivité[Date fin],t_SaisieActivité[Salarié]),""),0))),""),"")</f>
        <v/>
      </c>
      <c r="AE16" s="8" t="str">
        <f t="array" ref="AE16">IF($C16&lt;&gt;"",IFERROR(IFERROR(IF(INDEX(t_Repos[Valeur],MATCH(MOD(_xlfn.ISOWEEKNUM(AE$7),8)&amp;WEEKDAY(AE$7,2),t_Repos[Code],0))="H","H",""),
INDEX(t_SaisieActivité[Symbole],MATCH($C16,IF(AE$7&gt;=t_SaisieActivité[Date début],IF(AE$7&lt;=t_SaisieActivité[Date fin],t_SaisieActivité[Salarié]),""),0))),""),"")</f>
        <v/>
      </c>
      <c r="AF16" s="8" t="str">
        <f t="array" ref="AF16">IF($C16&lt;&gt;"",IFERROR(IFERROR(IF(INDEX(t_Repos[Valeur],MATCH(MOD(_xlfn.ISOWEEKNUM(AF$7),8)&amp;WEEKDAY(AF$7,2),t_Repos[Code],0))="H","H",""),
INDEX(t_SaisieActivité[Symbole],MATCH($C16,IF(AF$7&gt;=t_SaisieActivité[Date début],IF(AF$7&lt;=t_SaisieActivité[Date fin],t_SaisieActivité[Salarié]),""),0))),""),"")</f>
        <v/>
      </c>
      <c r="AG16" s="8" t="str">
        <f t="array" ref="AG16">IF($C16&lt;&gt;"",IFERROR(IFERROR(IF(INDEX(t_Repos[Valeur],MATCH(MOD(_xlfn.ISOWEEKNUM(AG$7),8)&amp;WEEKDAY(AG$7,2),t_Repos[Code],0))="H","H",""),
INDEX(t_SaisieActivité[Symbole],MATCH($C16,IF(AG$7&gt;=t_SaisieActivité[Date début],IF(AG$7&lt;=t_SaisieActivité[Date fin],t_SaisieActivité[Salarié]),""),0))),""),"")</f>
        <v/>
      </c>
      <c r="AH16" s="8" t="str">
        <f t="array" ref="AH16">IF($C16&lt;&gt;"",IFERROR(IFERROR(IF(INDEX(t_Repos[Valeur],MATCH(MOD(_xlfn.ISOWEEKNUM(AH$7),8)&amp;WEEKDAY(AH$7,2),t_Repos[Code],0))="H","H",""),
INDEX(t_SaisieActivité[Symbole],MATCH($C16,IF(AH$7&gt;=t_SaisieActivité[Date début],IF(AH$7&lt;=t_SaisieActivité[Date fin],t_SaisieActivité[Salarié]),""),0))),""),"")</f>
        <v/>
      </c>
    </row>
    <row r="17" spans="3:34" x14ac:dyDescent="0.4">
      <c r="C17" s="15"/>
      <c r="D17" s="8" t="str">
        <f t="array" ref="D17">IF($C17&lt;&gt;"",IFERROR(IFERROR(IF(INDEX(t_Repos[Valeur],MATCH(MOD(_xlfn.ISOWEEKNUM(D$7),8)&amp;WEEKDAY(D$7,2),t_Repos[Code],0))="H","H",""),
INDEX(t_SaisieActivité[Symbole],MATCH($C17,IF(D$7&gt;=t_SaisieActivité[Date début],IF(D$7&lt;=t_SaisieActivité[Date fin],t_SaisieActivité[Salarié]),""),0))),""),"")</f>
        <v/>
      </c>
      <c r="E17" s="8" t="str">
        <f t="array" ref="E17">IF($C17&lt;&gt;"",IFERROR(IFERROR(IF(INDEX(t_Repos[Valeur],MATCH(MOD(_xlfn.ISOWEEKNUM(E$7),8)&amp;WEEKDAY(E$7,2),t_Repos[Code],0))="H","H",""),
INDEX(t_SaisieActivité[Symbole],MATCH($C17,IF(E$7&gt;=t_SaisieActivité[Date début],IF(E$7&lt;=t_SaisieActivité[Date fin],t_SaisieActivité[Salarié]),""),0))),""),"")</f>
        <v/>
      </c>
      <c r="F17" s="8" t="str">
        <f t="array" ref="F17">IF($C17&lt;&gt;"",IFERROR(IFERROR(IF(INDEX(t_Repos[Valeur],MATCH(MOD(_xlfn.ISOWEEKNUM(F$7),8)&amp;WEEKDAY(F$7,2),t_Repos[Code],0))="H","H",""),
INDEX(t_SaisieActivité[Symbole],MATCH($C17,IF(F$7&gt;=t_SaisieActivité[Date début],IF(F$7&lt;=t_SaisieActivité[Date fin],t_SaisieActivité[Salarié]),""),0))),""),"")</f>
        <v/>
      </c>
      <c r="G17" s="8" t="str">
        <f t="array" ref="G17">IF($C17&lt;&gt;"",IFERROR(IFERROR(IF(INDEX(t_Repos[Valeur],MATCH(MOD(_xlfn.ISOWEEKNUM(G$7),8)&amp;WEEKDAY(G$7,2),t_Repos[Code],0))="H","H",""),
INDEX(t_SaisieActivité[Symbole],MATCH($C17,IF(G$7&gt;=t_SaisieActivité[Date début],IF(G$7&lt;=t_SaisieActivité[Date fin],t_SaisieActivité[Salarié]),""),0))),""),"")</f>
        <v/>
      </c>
      <c r="H17" s="8" t="str">
        <f t="array" ref="H17">IF($C17&lt;&gt;"",IFERROR(IFERROR(IF(INDEX(t_Repos[Valeur],MATCH(MOD(_xlfn.ISOWEEKNUM(H$7),8)&amp;WEEKDAY(H$7,2),t_Repos[Code],0))="H","H",""),
INDEX(t_SaisieActivité[Symbole],MATCH($C17,IF(H$7&gt;=t_SaisieActivité[Date début],IF(H$7&lt;=t_SaisieActivité[Date fin],t_SaisieActivité[Salarié]),""),0))),""),"")</f>
        <v/>
      </c>
      <c r="I17" s="8" t="str">
        <f t="array" ref="I17">IF($C17&lt;&gt;"",IFERROR(IFERROR(IF(INDEX(t_Repos[Valeur],MATCH(MOD(_xlfn.ISOWEEKNUM(I$7),8)&amp;WEEKDAY(I$7,2),t_Repos[Code],0))="H","H",""),
INDEX(t_SaisieActivité[Symbole],MATCH($C17,IF(I$7&gt;=t_SaisieActivité[Date début],IF(I$7&lt;=t_SaisieActivité[Date fin],t_SaisieActivité[Salarié]),""),0))),""),"")</f>
        <v/>
      </c>
      <c r="J17" s="8" t="str">
        <f t="array" ref="J17">IF($C17&lt;&gt;"",IFERROR(IFERROR(IF(INDEX(t_Repos[Valeur],MATCH(MOD(_xlfn.ISOWEEKNUM(J$7),8)&amp;WEEKDAY(J$7,2),t_Repos[Code],0))="H","H",""),
INDEX(t_SaisieActivité[Symbole],MATCH($C17,IF(J$7&gt;=t_SaisieActivité[Date début],IF(J$7&lt;=t_SaisieActivité[Date fin],t_SaisieActivité[Salarié]),""),0))),""),"")</f>
        <v/>
      </c>
      <c r="K17" s="8" t="str">
        <f t="array" ref="K17">IF($C17&lt;&gt;"",IFERROR(IFERROR(IF(INDEX(t_Repos[Valeur],MATCH(MOD(_xlfn.ISOWEEKNUM(K$7),8)&amp;WEEKDAY(K$7,2),t_Repos[Code],0))="H","H",""),
INDEX(t_SaisieActivité[Symbole],MATCH($C17,IF(K$7&gt;=t_SaisieActivité[Date début],IF(K$7&lt;=t_SaisieActivité[Date fin],t_SaisieActivité[Salarié]),""),0))),""),"")</f>
        <v/>
      </c>
      <c r="L17" s="8" t="str">
        <f t="array" ref="L17">IF($C17&lt;&gt;"",IFERROR(IFERROR(IF(INDEX(t_Repos[Valeur],MATCH(MOD(_xlfn.ISOWEEKNUM(L$7),8)&amp;WEEKDAY(L$7,2),t_Repos[Code],0))="H","H",""),
INDEX(t_SaisieActivité[Symbole],MATCH($C17,IF(L$7&gt;=t_SaisieActivité[Date début],IF(L$7&lt;=t_SaisieActivité[Date fin],t_SaisieActivité[Salarié]),""),0))),""),"")</f>
        <v/>
      </c>
      <c r="M17" s="8" t="str">
        <f t="array" ref="M17">IF($C17&lt;&gt;"",IFERROR(IFERROR(IF(INDEX(t_Repos[Valeur],MATCH(MOD(_xlfn.ISOWEEKNUM(M$7),8)&amp;WEEKDAY(M$7,2),t_Repos[Code],0))="H","H",""),
INDEX(t_SaisieActivité[Symbole],MATCH($C17,IF(M$7&gt;=t_SaisieActivité[Date début],IF(M$7&lt;=t_SaisieActivité[Date fin],t_SaisieActivité[Salarié]),""),0))),""),"")</f>
        <v/>
      </c>
      <c r="N17" s="8" t="str">
        <f t="array" ref="N17">IF($C17&lt;&gt;"",IFERROR(IFERROR(IF(INDEX(t_Repos[Valeur],MATCH(MOD(_xlfn.ISOWEEKNUM(N$7),8)&amp;WEEKDAY(N$7,2),t_Repos[Code],0))="H","H",""),
INDEX(t_SaisieActivité[Symbole],MATCH($C17,IF(N$7&gt;=t_SaisieActivité[Date début],IF(N$7&lt;=t_SaisieActivité[Date fin],t_SaisieActivité[Salarié]),""),0))),""),"")</f>
        <v/>
      </c>
      <c r="O17" s="8" t="str">
        <f t="array" ref="O17">IF($C17&lt;&gt;"",IFERROR(IFERROR(IF(INDEX(t_Repos[Valeur],MATCH(MOD(_xlfn.ISOWEEKNUM(O$7),8)&amp;WEEKDAY(O$7,2),t_Repos[Code],0))="H","H",""),
INDEX(t_SaisieActivité[Symbole],MATCH($C17,IF(O$7&gt;=t_SaisieActivité[Date début],IF(O$7&lt;=t_SaisieActivité[Date fin],t_SaisieActivité[Salarié]),""),0))),""),"")</f>
        <v/>
      </c>
      <c r="P17" s="8" t="str">
        <f t="array" ref="P17">IF($C17&lt;&gt;"",IFERROR(IFERROR(IF(INDEX(t_Repos[Valeur],MATCH(MOD(_xlfn.ISOWEEKNUM(P$7),8)&amp;WEEKDAY(P$7,2),t_Repos[Code],0))="H","H",""),
INDEX(t_SaisieActivité[Symbole],MATCH($C17,IF(P$7&gt;=t_SaisieActivité[Date début],IF(P$7&lt;=t_SaisieActivité[Date fin],t_SaisieActivité[Salarié]),""),0))),""),"")</f>
        <v/>
      </c>
      <c r="Q17" s="8" t="str">
        <f t="array" ref="Q17">IF($C17&lt;&gt;"",IFERROR(IFERROR(IF(INDEX(t_Repos[Valeur],MATCH(MOD(_xlfn.ISOWEEKNUM(Q$7),8)&amp;WEEKDAY(Q$7,2),t_Repos[Code],0))="H","H",""),
INDEX(t_SaisieActivité[Symbole],MATCH($C17,IF(Q$7&gt;=t_SaisieActivité[Date début],IF(Q$7&lt;=t_SaisieActivité[Date fin],t_SaisieActivité[Salarié]),""),0))),""),"")</f>
        <v/>
      </c>
      <c r="R17" s="8" t="str">
        <f t="array" ref="R17">IF($C17&lt;&gt;"",IFERROR(IFERROR(IF(INDEX(t_Repos[Valeur],MATCH(MOD(_xlfn.ISOWEEKNUM(R$7),8)&amp;WEEKDAY(R$7,2),t_Repos[Code],0))="H","H",""),
INDEX(t_SaisieActivité[Symbole],MATCH($C17,IF(R$7&gt;=t_SaisieActivité[Date début],IF(R$7&lt;=t_SaisieActivité[Date fin],t_SaisieActivité[Salarié]),""),0))),""),"")</f>
        <v/>
      </c>
      <c r="S17" s="8" t="str">
        <f t="array" ref="S17">IF($C17&lt;&gt;"",IFERROR(IFERROR(IF(INDEX(t_Repos[Valeur],MATCH(MOD(_xlfn.ISOWEEKNUM(S$7),8)&amp;WEEKDAY(S$7,2),t_Repos[Code],0))="H","H",""),
INDEX(t_SaisieActivité[Symbole],MATCH($C17,IF(S$7&gt;=t_SaisieActivité[Date début],IF(S$7&lt;=t_SaisieActivité[Date fin],t_SaisieActivité[Salarié]),""),0))),""),"")</f>
        <v/>
      </c>
      <c r="T17" s="8" t="str">
        <f t="array" ref="T17">IF($C17&lt;&gt;"",IFERROR(IFERROR(IF(INDEX(t_Repos[Valeur],MATCH(MOD(_xlfn.ISOWEEKNUM(T$7),8)&amp;WEEKDAY(T$7,2),t_Repos[Code],0))="H","H",""),
INDEX(t_SaisieActivité[Symbole],MATCH($C17,IF(T$7&gt;=t_SaisieActivité[Date début],IF(T$7&lt;=t_SaisieActivité[Date fin],t_SaisieActivité[Salarié]),""),0))),""),"")</f>
        <v/>
      </c>
      <c r="U17" s="8" t="str">
        <f t="array" ref="U17">IF($C17&lt;&gt;"",IFERROR(IFERROR(IF(INDEX(t_Repos[Valeur],MATCH(MOD(_xlfn.ISOWEEKNUM(U$7),8)&amp;WEEKDAY(U$7,2),t_Repos[Code],0))="H","H",""),
INDEX(t_SaisieActivité[Symbole],MATCH($C17,IF(U$7&gt;=t_SaisieActivité[Date début],IF(U$7&lt;=t_SaisieActivité[Date fin],t_SaisieActivité[Salarié]),""),0))),""),"")</f>
        <v/>
      </c>
      <c r="V17" s="8" t="str">
        <f t="array" ref="V17">IF($C17&lt;&gt;"",IFERROR(IFERROR(IF(INDEX(t_Repos[Valeur],MATCH(MOD(_xlfn.ISOWEEKNUM(V$7),8)&amp;WEEKDAY(V$7,2),t_Repos[Code],0))="H","H",""),
INDEX(t_SaisieActivité[Symbole],MATCH($C17,IF(V$7&gt;=t_SaisieActivité[Date début],IF(V$7&lt;=t_SaisieActivité[Date fin],t_SaisieActivité[Salarié]),""),0))),""),"")</f>
        <v/>
      </c>
      <c r="W17" s="8" t="str">
        <f t="array" ref="W17">IF($C17&lt;&gt;"",IFERROR(IFERROR(IF(INDEX(t_Repos[Valeur],MATCH(MOD(_xlfn.ISOWEEKNUM(W$7),8)&amp;WEEKDAY(W$7,2),t_Repos[Code],0))="H","H",""),
INDEX(t_SaisieActivité[Symbole],MATCH($C17,IF(W$7&gt;=t_SaisieActivité[Date début],IF(W$7&lt;=t_SaisieActivité[Date fin],t_SaisieActivité[Salarié]),""),0))),""),"")</f>
        <v/>
      </c>
      <c r="X17" s="8" t="str">
        <f t="array" ref="X17">IF($C17&lt;&gt;"",IFERROR(IFERROR(IF(INDEX(t_Repos[Valeur],MATCH(MOD(_xlfn.ISOWEEKNUM(X$7),8)&amp;WEEKDAY(X$7,2),t_Repos[Code],0))="H","H",""),
INDEX(t_SaisieActivité[Symbole],MATCH($C17,IF(X$7&gt;=t_SaisieActivité[Date début],IF(X$7&lt;=t_SaisieActivité[Date fin],t_SaisieActivité[Salarié]),""),0))),""),"")</f>
        <v/>
      </c>
      <c r="Y17" s="8" t="str">
        <f t="array" ref="Y17">IF($C17&lt;&gt;"",IFERROR(IFERROR(IF(INDEX(t_Repos[Valeur],MATCH(MOD(_xlfn.ISOWEEKNUM(Y$7),8)&amp;WEEKDAY(Y$7,2),t_Repos[Code],0))="H","H",""),
INDEX(t_SaisieActivité[Symbole],MATCH($C17,IF(Y$7&gt;=t_SaisieActivité[Date début],IF(Y$7&lt;=t_SaisieActivité[Date fin],t_SaisieActivité[Salarié]),""),0))),""),"")</f>
        <v/>
      </c>
      <c r="Z17" s="8" t="str">
        <f t="array" ref="Z17">IF($C17&lt;&gt;"",IFERROR(IFERROR(IF(INDEX(t_Repos[Valeur],MATCH(MOD(_xlfn.ISOWEEKNUM(Z$7),8)&amp;WEEKDAY(Z$7,2),t_Repos[Code],0))="H","H",""),
INDEX(t_SaisieActivité[Symbole],MATCH($C17,IF(Z$7&gt;=t_SaisieActivité[Date début],IF(Z$7&lt;=t_SaisieActivité[Date fin],t_SaisieActivité[Salarié]),""),0))),""),"")</f>
        <v/>
      </c>
      <c r="AA17" s="8" t="str">
        <f t="array" ref="AA17">IF($C17&lt;&gt;"",IFERROR(IFERROR(IF(INDEX(t_Repos[Valeur],MATCH(MOD(_xlfn.ISOWEEKNUM(AA$7),8)&amp;WEEKDAY(AA$7,2),t_Repos[Code],0))="H","H",""),
INDEX(t_SaisieActivité[Symbole],MATCH($C17,IF(AA$7&gt;=t_SaisieActivité[Date début],IF(AA$7&lt;=t_SaisieActivité[Date fin],t_SaisieActivité[Salarié]),""),0))),""),"")</f>
        <v/>
      </c>
      <c r="AB17" s="8" t="str">
        <f t="array" ref="AB17">IF($C17&lt;&gt;"",IFERROR(IFERROR(IF(INDEX(t_Repos[Valeur],MATCH(MOD(_xlfn.ISOWEEKNUM(AB$7),8)&amp;WEEKDAY(AB$7,2),t_Repos[Code],0))="H","H",""),
INDEX(t_SaisieActivité[Symbole],MATCH($C17,IF(AB$7&gt;=t_SaisieActivité[Date début],IF(AB$7&lt;=t_SaisieActivité[Date fin],t_SaisieActivité[Salarié]),""),0))),""),"")</f>
        <v/>
      </c>
      <c r="AC17" s="8" t="str">
        <f t="array" ref="AC17">IF($C17&lt;&gt;"",IFERROR(IFERROR(IF(INDEX(t_Repos[Valeur],MATCH(MOD(_xlfn.ISOWEEKNUM(AC$7),8)&amp;WEEKDAY(AC$7,2),t_Repos[Code],0))="H","H",""),
INDEX(t_SaisieActivité[Symbole],MATCH($C17,IF(AC$7&gt;=t_SaisieActivité[Date début],IF(AC$7&lt;=t_SaisieActivité[Date fin],t_SaisieActivité[Salarié]),""),0))),""),"")</f>
        <v/>
      </c>
      <c r="AD17" s="8" t="str">
        <f t="array" ref="AD17">IF($C17&lt;&gt;"",IFERROR(IFERROR(IF(INDEX(t_Repos[Valeur],MATCH(MOD(_xlfn.ISOWEEKNUM(AD$7),8)&amp;WEEKDAY(AD$7,2),t_Repos[Code],0))="H","H",""),
INDEX(t_SaisieActivité[Symbole],MATCH($C17,IF(AD$7&gt;=t_SaisieActivité[Date début],IF(AD$7&lt;=t_SaisieActivité[Date fin],t_SaisieActivité[Salarié]),""),0))),""),"")</f>
        <v/>
      </c>
      <c r="AE17" s="8" t="str">
        <f t="array" ref="AE17">IF($C17&lt;&gt;"",IFERROR(IFERROR(IF(INDEX(t_Repos[Valeur],MATCH(MOD(_xlfn.ISOWEEKNUM(AE$7),8)&amp;WEEKDAY(AE$7,2),t_Repos[Code],0))="H","H",""),
INDEX(t_SaisieActivité[Symbole],MATCH($C17,IF(AE$7&gt;=t_SaisieActivité[Date début],IF(AE$7&lt;=t_SaisieActivité[Date fin],t_SaisieActivité[Salarié]),""),0))),""),"")</f>
        <v/>
      </c>
      <c r="AF17" s="8" t="str">
        <f t="array" ref="AF17">IF($C17&lt;&gt;"",IFERROR(IFERROR(IF(INDEX(t_Repos[Valeur],MATCH(MOD(_xlfn.ISOWEEKNUM(AF$7),8)&amp;WEEKDAY(AF$7,2),t_Repos[Code],0))="H","H",""),
INDEX(t_SaisieActivité[Symbole],MATCH($C17,IF(AF$7&gt;=t_SaisieActivité[Date début],IF(AF$7&lt;=t_SaisieActivité[Date fin],t_SaisieActivité[Salarié]),""),0))),""),"")</f>
        <v/>
      </c>
      <c r="AG17" s="8" t="str">
        <f t="array" ref="AG17">IF($C17&lt;&gt;"",IFERROR(IFERROR(IF(INDEX(t_Repos[Valeur],MATCH(MOD(_xlfn.ISOWEEKNUM(AG$7),8)&amp;WEEKDAY(AG$7,2),t_Repos[Code],0))="H","H",""),
INDEX(t_SaisieActivité[Symbole],MATCH($C17,IF(AG$7&gt;=t_SaisieActivité[Date début],IF(AG$7&lt;=t_SaisieActivité[Date fin],t_SaisieActivité[Salarié]),""),0))),""),"")</f>
        <v/>
      </c>
      <c r="AH17" s="8" t="str">
        <f t="array" ref="AH17">IF($C17&lt;&gt;"",IFERROR(IFERROR(IF(INDEX(t_Repos[Valeur],MATCH(MOD(_xlfn.ISOWEEKNUM(AH$7),8)&amp;WEEKDAY(AH$7,2),t_Repos[Code],0))="H","H",""),
INDEX(t_SaisieActivité[Symbole],MATCH($C17,IF(AH$7&gt;=t_SaisieActivité[Date début],IF(AH$7&lt;=t_SaisieActivité[Date fin],t_SaisieActivité[Salarié]),""),0))),""),"")</f>
        <v/>
      </c>
    </row>
    <row r="18" spans="3:34" x14ac:dyDescent="0.4">
      <c r="C18" s="15"/>
      <c r="D18" s="8" t="str">
        <f t="array" ref="D18">IF($C18&lt;&gt;"",IFERROR(IFERROR(IF(INDEX(t_Repos[Valeur],MATCH(MOD(_xlfn.ISOWEEKNUM(D$7),8)&amp;WEEKDAY(D$7,2),t_Repos[Code],0))="H","H",""),
INDEX(t_SaisieActivité[Symbole],MATCH($C18,IF(D$7&gt;=t_SaisieActivité[Date début],IF(D$7&lt;=t_SaisieActivité[Date fin],t_SaisieActivité[Salarié]),""),0))),""),"")</f>
        <v/>
      </c>
      <c r="E18" s="8" t="str">
        <f t="array" ref="E18">IF($C18&lt;&gt;"",IFERROR(IFERROR(IF(INDEX(t_Repos[Valeur],MATCH(MOD(_xlfn.ISOWEEKNUM(E$7),8)&amp;WEEKDAY(E$7,2),t_Repos[Code],0))="H","H",""),
INDEX(t_SaisieActivité[Symbole],MATCH($C18,IF(E$7&gt;=t_SaisieActivité[Date début],IF(E$7&lt;=t_SaisieActivité[Date fin],t_SaisieActivité[Salarié]),""),0))),""),"")</f>
        <v/>
      </c>
      <c r="F18" s="8" t="str">
        <f t="array" ref="F18">IF($C18&lt;&gt;"",IFERROR(IFERROR(IF(INDEX(t_Repos[Valeur],MATCH(MOD(_xlfn.ISOWEEKNUM(F$7),8)&amp;WEEKDAY(F$7,2),t_Repos[Code],0))="H","H",""),
INDEX(t_SaisieActivité[Symbole],MATCH($C18,IF(F$7&gt;=t_SaisieActivité[Date début],IF(F$7&lt;=t_SaisieActivité[Date fin],t_SaisieActivité[Salarié]),""),0))),""),"")</f>
        <v/>
      </c>
      <c r="G18" s="8" t="str">
        <f t="array" ref="G18">IF($C18&lt;&gt;"",IFERROR(IFERROR(IF(INDEX(t_Repos[Valeur],MATCH(MOD(_xlfn.ISOWEEKNUM(G$7),8)&amp;WEEKDAY(G$7,2),t_Repos[Code],0))="H","H",""),
INDEX(t_SaisieActivité[Symbole],MATCH($C18,IF(G$7&gt;=t_SaisieActivité[Date début],IF(G$7&lt;=t_SaisieActivité[Date fin],t_SaisieActivité[Salarié]),""),0))),""),"")</f>
        <v/>
      </c>
      <c r="H18" s="8" t="str">
        <f t="array" ref="H18">IF($C18&lt;&gt;"",IFERROR(IFERROR(IF(INDEX(t_Repos[Valeur],MATCH(MOD(_xlfn.ISOWEEKNUM(H$7),8)&amp;WEEKDAY(H$7,2),t_Repos[Code],0))="H","H",""),
INDEX(t_SaisieActivité[Symbole],MATCH($C18,IF(H$7&gt;=t_SaisieActivité[Date début],IF(H$7&lt;=t_SaisieActivité[Date fin],t_SaisieActivité[Salarié]),""),0))),""),"")</f>
        <v/>
      </c>
      <c r="I18" s="8" t="str">
        <f t="array" ref="I18">IF($C18&lt;&gt;"",IFERROR(IFERROR(IF(INDEX(t_Repos[Valeur],MATCH(MOD(_xlfn.ISOWEEKNUM(I$7),8)&amp;WEEKDAY(I$7,2),t_Repos[Code],0))="H","H",""),
INDEX(t_SaisieActivité[Symbole],MATCH($C18,IF(I$7&gt;=t_SaisieActivité[Date début],IF(I$7&lt;=t_SaisieActivité[Date fin],t_SaisieActivité[Salarié]),""),0))),""),"")</f>
        <v/>
      </c>
      <c r="J18" s="8" t="str">
        <f t="array" ref="J18">IF($C18&lt;&gt;"",IFERROR(IFERROR(IF(INDEX(t_Repos[Valeur],MATCH(MOD(_xlfn.ISOWEEKNUM(J$7),8)&amp;WEEKDAY(J$7,2),t_Repos[Code],0))="H","H",""),
INDEX(t_SaisieActivité[Symbole],MATCH($C18,IF(J$7&gt;=t_SaisieActivité[Date début],IF(J$7&lt;=t_SaisieActivité[Date fin],t_SaisieActivité[Salarié]),""),0))),""),"")</f>
        <v/>
      </c>
      <c r="K18" s="8" t="str">
        <f t="array" ref="K18">IF($C18&lt;&gt;"",IFERROR(IFERROR(IF(INDEX(t_Repos[Valeur],MATCH(MOD(_xlfn.ISOWEEKNUM(K$7),8)&amp;WEEKDAY(K$7,2),t_Repos[Code],0))="H","H",""),
INDEX(t_SaisieActivité[Symbole],MATCH($C18,IF(K$7&gt;=t_SaisieActivité[Date début],IF(K$7&lt;=t_SaisieActivité[Date fin],t_SaisieActivité[Salarié]),""),0))),""),"")</f>
        <v/>
      </c>
      <c r="L18" s="8" t="str">
        <f t="array" ref="L18">IF($C18&lt;&gt;"",IFERROR(IFERROR(IF(INDEX(t_Repos[Valeur],MATCH(MOD(_xlfn.ISOWEEKNUM(L$7),8)&amp;WEEKDAY(L$7,2),t_Repos[Code],0))="H","H",""),
INDEX(t_SaisieActivité[Symbole],MATCH($C18,IF(L$7&gt;=t_SaisieActivité[Date début],IF(L$7&lt;=t_SaisieActivité[Date fin],t_SaisieActivité[Salarié]),""),0))),""),"")</f>
        <v/>
      </c>
      <c r="M18" s="8" t="str">
        <f t="array" ref="M18">IF($C18&lt;&gt;"",IFERROR(IFERROR(IF(INDEX(t_Repos[Valeur],MATCH(MOD(_xlfn.ISOWEEKNUM(M$7),8)&amp;WEEKDAY(M$7,2),t_Repos[Code],0))="H","H",""),
INDEX(t_SaisieActivité[Symbole],MATCH($C18,IF(M$7&gt;=t_SaisieActivité[Date début],IF(M$7&lt;=t_SaisieActivité[Date fin],t_SaisieActivité[Salarié]),""),0))),""),"")</f>
        <v/>
      </c>
      <c r="N18" s="8" t="str">
        <f t="array" ref="N18">IF($C18&lt;&gt;"",IFERROR(IFERROR(IF(INDEX(t_Repos[Valeur],MATCH(MOD(_xlfn.ISOWEEKNUM(N$7),8)&amp;WEEKDAY(N$7,2),t_Repos[Code],0))="H","H",""),
INDEX(t_SaisieActivité[Symbole],MATCH($C18,IF(N$7&gt;=t_SaisieActivité[Date début],IF(N$7&lt;=t_SaisieActivité[Date fin],t_SaisieActivité[Salarié]),""),0))),""),"")</f>
        <v/>
      </c>
      <c r="O18" s="8" t="str">
        <f t="array" ref="O18">IF($C18&lt;&gt;"",IFERROR(IFERROR(IF(INDEX(t_Repos[Valeur],MATCH(MOD(_xlfn.ISOWEEKNUM(O$7),8)&amp;WEEKDAY(O$7,2),t_Repos[Code],0))="H","H",""),
INDEX(t_SaisieActivité[Symbole],MATCH($C18,IF(O$7&gt;=t_SaisieActivité[Date début],IF(O$7&lt;=t_SaisieActivité[Date fin],t_SaisieActivité[Salarié]),""),0))),""),"")</f>
        <v/>
      </c>
      <c r="P18" s="8" t="str">
        <f t="array" ref="P18">IF($C18&lt;&gt;"",IFERROR(IFERROR(IF(INDEX(t_Repos[Valeur],MATCH(MOD(_xlfn.ISOWEEKNUM(P$7),8)&amp;WEEKDAY(P$7,2),t_Repos[Code],0))="H","H",""),
INDEX(t_SaisieActivité[Symbole],MATCH($C18,IF(P$7&gt;=t_SaisieActivité[Date début],IF(P$7&lt;=t_SaisieActivité[Date fin],t_SaisieActivité[Salarié]),""),0))),""),"")</f>
        <v/>
      </c>
      <c r="Q18" s="8" t="str">
        <f t="array" ref="Q18">IF($C18&lt;&gt;"",IFERROR(IFERROR(IF(INDEX(t_Repos[Valeur],MATCH(MOD(_xlfn.ISOWEEKNUM(Q$7),8)&amp;WEEKDAY(Q$7,2),t_Repos[Code],0))="H","H",""),
INDEX(t_SaisieActivité[Symbole],MATCH($C18,IF(Q$7&gt;=t_SaisieActivité[Date début],IF(Q$7&lt;=t_SaisieActivité[Date fin],t_SaisieActivité[Salarié]),""),0))),""),"")</f>
        <v/>
      </c>
      <c r="R18" s="8" t="str">
        <f t="array" ref="R18">IF($C18&lt;&gt;"",IFERROR(IFERROR(IF(INDEX(t_Repos[Valeur],MATCH(MOD(_xlfn.ISOWEEKNUM(R$7),8)&amp;WEEKDAY(R$7,2),t_Repos[Code],0))="H","H",""),
INDEX(t_SaisieActivité[Symbole],MATCH($C18,IF(R$7&gt;=t_SaisieActivité[Date début],IF(R$7&lt;=t_SaisieActivité[Date fin],t_SaisieActivité[Salarié]),""),0))),""),"")</f>
        <v/>
      </c>
      <c r="S18" s="8" t="str">
        <f t="array" ref="S18">IF($C18&lt;&gt;"",IFERROR(IFERROR(IF(INDEX(t_Repos[Valeur],MATCH(MOD(_xlfn.ISOWEEKNUM(S$7),8)&amp;WEEKDAY(S$7,2),t_Repos[Code],0))="H","H",""),
INDEX(t_SaisieActivité[Symbole],MATCH($C18,IF(S$7&gt;=t_SaisieActivité[Date début],IF(S$7&lt;=t_SaisieActivité[Date fin],t_SaisieActivité[Salarié]),""),0))),""),"")</f>
        <v/>
      </c>
      <c r="T18" s="8" t="str">
        <f t="array" ref="T18">IF($C18&lt;&gt;"",IFERROR(IFERROR(IF(INDEX(t_Repos[Valeur],MATCH(MOD(_xlfn.ISOWEEKNUM(T$7),8)&amp;WEEKDAY(T$7,2),t_Repos[Code],0))="H","H",""),
INDEX(t_SaisieActivité[Symbole],MATCH($C18,IF(T$7&gt;=t_SaisieActivité[Date début],IF(T$7&lt;=t_SaisieActivité[Date fin],t_SaisieActivité[Salarié]),""),0))),""),"")</f>
        <v/>
      </c>
      <c r="U18" s="8" t="str">
        <f t="array" ref="U18">IF($C18&lt;&gt;"",IFERROR(IFERROR(IF(INDEX(t_Repos[Valeur],MATCH(MOD(_xlfn.ISOWEEKNUM(U$7),8)&amp;WEEKDAY(U$7,2),t_Repos[Code],0))="H","H",""),
INDEX(t_SaisieActivité[Symbole],MATCH($C18,IF(U$7&gt;=t_SaisieActivité[Date début],IF(U$7&lt;=t_SaisieActivité[Date fin],t_SaisieActivité[Salarié]),""),0))),""),"")</f>
        <v/>
      </c>
      <c r="V18" s="8" t="str">
        <f t="array" ref="V18">IF($C18&lt;&gt;"",IFERROR(IFERROR(IF(INDEX(t_Repos[Valeur],MATCH(MOD(_xlfn.ISOWEEKNUM(V$7),8)&amp;WEEKDAY(V$7,2),t_Repos[Code],0))="H","H",""),
INDEX(t_SaisieActivité[Symbole],MATCH($C18,IF(V$7&gt;=t_SaisieActivité[Date début],IF(V$7&lt;=t_SaisieActivité[Date fin],t_SaisieActivité[Salarié]),""),0))),""),"")</f>
        <v/>
      </c>
      <c r="W18" s="8" t="str">
        <f t="array" ref="W18">IF($C18&lt;&gt;"",IFERROR(IFERROR(IF(INDEX(t_Repos[Valeur],MATCH(MOD(_xlfn.ISOWEEKNUM(W$7),8)&amp;WEEKDAY(W$7,2),t_Repos[Code],0))="H","H",""),
INDEX(t_SaisieActivité[Symbole],MATCH($C18,IF(W$7&gt;=t_SaisieActivité[Date début],IF(W$7&lt;=t_SaisieActivité[Date fin],t_SaisieActivité[Salarié]),""),0))),""),"")</f>
        <v/>
      </c>
      <c r="X18" s="8" t="str">
        <f t="array" ref="X18">IF($C18&lt;&gt;"",IFERROR(IFERROR(IF(INDEX(t_Repos[Valeur],MATCH(MOD(_xlfn.ISOWEEKNUM(X$7),8)&amp;WEEKDAY(X$7,2),t_Repos[Code],0))="H","H",""),
INDEX(t_SaisieActivité[Symbole],MATCH($C18,IF(X$7&gt;=t_SaisieActivité[Date début],IF(X$7&lt;=t_SaisieActivité[Date fin],t_SaisieActivité[Salarié]),""),0))),""),"")</f>
        <v/>
      </c>
      <c r="Y18" s="8" t="str">
        <f t="array" ref="Y18">IF($C18&lt;&gt;"",IFERROR(IFERROR(IF(INDEX(t_Repos[Valeur],MATCH(MOD(_xlfn.ISOWEEKNUM(Y$7),8)&amp;WEEKDAY(Y$7,2),t_Repos[Code],0))="H","H",""),
INDEX(t_SaisieActivité[Symbole],MATCH($C18,IF(Y$7&gt;=t_SaisieActivité[Date début],IF(Y$7&lt;=t_SaisieActivité[Date fin],t_SaisieActivité[Salarié]),""),0))),""),"")</f>
        <v/>
      </c>
      <c r="Z18" s="8" t="str">
        <f t="array" ref="Z18">IF($C18&lt;&gt;"",IFERROR(IFERROR(IF(INDEX(t_Repos[Valeur],MATCH(MOD(_xlfn.ISOWEEKNUM(Z$7),8)&amp;WEEKDAY(Z$7,2),t_Repos[Code],0))="H","H",""),
INDEX(t_SaisieActivité[Symbole],MATCH($C18,IF(Z$7&gt;=t_SaisieActivité[Date début],IF(Z$7&lt;=t_SaisieActivité[Date fin],t_SaisieActivité[Salarié]),""),0))),""),"")</f>
        <v/>
      </c>
      <c r="AA18" s="8" t="str">
        <f t="array" ref="AA18">IF($C18&lt;&gt;"",IFERROR(IFERROR(IF(INDEX(t_Repos[Valeur],MATCH(MOD(_xlfn.ISOWEEKNUM(AA$7),8)&amp;WEEKDAY(AA$7,2),t_Repos[Code],0))="H","H",""),
INDEX(t_SaisieActivité[Symbole],MATCH($C18,IF(AA$7&gt;=t_SaisieActivité[Date début],IF(AA$7&lt;=t_SaisieActivité[Date fin],t_SaisieActivité[Salarié]),""),0))),""),"")</f>
        <v/>
      </c>
      <c r="AB18" s="8" t="str">
        <f t="array" ref="AB18">IF($C18&lt;&gt;"",IFERROR(IFERROR(IF(INDEX(t_Repos[Valeur],MATCH(MOD(_xlfn.ISOWEEKNUM(AB$7),8)&amp;WEEKDAY(AB$7,2),t_Repos[Code],0))="H","H",""),
INDEX(t_SaisieActivité[Symbole],MATCH($C18,IF(AB$7&gt;=t_SaisieActivité[Date début],IF(AB$7&lt;=t_SaisieActivité[Date fin],t_SaisieActivité[Salarié]),""),0))),""),"")</f>
        <v/>
      </c>
      <c r="AC18" s="8" t="str">
        <f t="array" ref="AC18">IF($C18&lt;&gt;"",IFERROR(IFERROR(IF(INDEX(t_Repos[Valeur],MATCH(MOD(_xlfn.ISOWEEKNUM(AC$7),8)&amp;WEEKDAY(AC$7,2),t_Repos[Code],0))="H","H",""),
INDEX(t_SaisieActivité[Symbole],MATCH($C18,IF(AC$7&gt;=t_SaisieActivité[Date début],IF(AC$7&lt;=t_SaisieActivité[Date fin],t_SaisieActivité[Salarié]),""),0))),""),"")</f>
        <v/>
      </c>
      <c r="AD18" s="8" t="str">
        <f t="array" ref="AD18">IF($C18&lt;&gt;"",IFERROR(IFERROR(IF(INDEX(t_Repos[Valeur],MATCH(MOD(_xlfn.ISOWEEKNUM(AD$7),8)&amp;WEEKDAY(AD$7,2),t_Repos[Code],0))="H","H",""),
INDEX(t_SaisieActivité[Symbole],MATCH($C18,IF(AD$7&gt;=t_SaisieActivité[Date début],IF(AD$7&lt;=t_SaisieActivité[Date fin],t_SaisieActivité[Salarié]),""),0))),""),"")</f>
        <v/>
      </c>
      <c r="AE18" s="8" t="str">
        <f t="array" ref="AE18">IF($C18&lt;&gt;"",IFERROR(IFERROR(IF(INDEX(t_Repos[Valeur],MATCH(MOD(_xlfn.ISOWEEKNUM(AE$7),8)&amp;WEEKDAY(AE$7,2),t_Repos[Code],0))="H","H",""),
INDEX(t_SaisieActivité[Symbole],MATCH($C18,IF(AE$7&gt;=t_SaisieActivité[Date début],IF(AE$7&lt;=t_SaisieActivité[Date fin],t_SaisieActivité[Salarié]),""),0))),""),"")</f>
        <v/>
      </c>
      <c r="AF18" s="8" t="str">
        <f t="array" ref="AF18">IF($C18&lt;&gt;"",IFERROR(IFERROR(IF(INDEX(t_Repos[Valeur],MATCH(MOD(_xlfn.ISOWEEKNUM(AF$7),8)&amp;WEEKDAY(AF$7,2),t_Repos[Code],0))="H","H",""),
INDEX(t_SaisieActivité[Symbole],MATCH($C18,IF(AF$7&gt;=t_SaisieActivité[Date début],IF(AF$7&lt;=t_SaisieActivité[Date fin],t_SaisieActivité[Salarié]),""),0))),""),"")</f>
        <v/>
      </c>
      <c r="AG18" s="8" t="str">
        <f t="array" ref="AG18">IF($C18&lt;&gt;"",IFERROR(IFERROR(IF(INDEX(t_Repos[Valeur],MATCH(MOD(_xlfn.ISOWEEKNUM(AG$7),8)&amp;WEEKDAY(AG$7,2),t_Repos[Code],0))="H","H",""),
INDEX(t_SaisieActivité[Symbole],MATCH($C18,IF(AG$7&gt;=t_SaisieActivité[Date début],IF(AG$7&lt;=t_SaisieActivité[Date fin],t_SaisieActivité[Salarié]),""),0))),""),"")</f>
        <v/>
      </c>
      <c r="AH18" s="8" t="str">
        <f t="array" ref="AH18">IF($C18&lt;&gt;"",IFERROR(IFERROR(IF(INDEX(t_Repos[Valeur],MATCH(MOD(_xlfn.ISOWEEKNUM(AH$7),8)&amp;WEEKDAY(AH$7,2),t_Repos[Code],0))="H","H",""),
INDEX(t_SaisieActivité[Symbole],MATCH($C18,IF(AH$7&gt;=t_SaisieActivité[Date début],IF(AH$7&lt;=t_SaisieActivité[Date fin],t_SaisieActivité[Salarié]),""),0))),""),"")</f>
        <v/>
      </c>
    </row>
    <row r="19" spans="3:34" x14ac:dyDescent="0.4">
      <c r="C19" s="15"/>
      <c r="D19" s="8" t="str">
        <f t="array" ref="D19">IF($C19&lt;&gt;"",IFERROR(IFERROR(IF(INDEX(t_Repos[Valeur],MATCH(MOD(_xlfn.ISOWEEKNUM(D$7),8)&amp;WEEKDAY(D$7,2),t_Repos[Code],0))="H","H",""),
INDEX(t_SaisieActivité[Symbole],MATCH($C19,IF(D$7&gt;=t_SaisieActivité[Date début],IF(D$7&lt;=t_SaisieActivité[Date fin],t_SaisieActivité[Salarié]),""),0))),""),"")</f>
        <v/>
      </c>
      <c r="E19" s="8" t="str">
        <f t="array" ref="E19">IF($C19&lt;&gt;"",IFERROR(IFERROR(IF(INDEX(t_Repos[Valeur],MATCH(MOD(_xlfn.ISOWEEKNUM(E$7),8)&amp;WEEKDAY(E$7,2),t_Repos[Code],0))="H","H",""),
INDEX(t_SaisieActivité[Symbole],MATCH($C19,IF(E$7&gt;=t_SaisieActivité[Date début],IF(E$7&lt;=t_SaisieActivité[Date fin],t_SaisieActivité[Salarié]),""),0))),""),"")</f>
        <v/>
      </c>
      <c r="F19" s="8" t="str">
        <f t="array" ref="F19">IF($C19&lt;&gt;"",IFERROR(IFERROR(IF(INDEX(t_Repos[Valeur],MATCH(MOD(_xlfn.ISOWEEKNUM(F$7),8)&amp;WEEKDAY(F$7,2),t_Repos[Code],0))="H","H",""),
INDEX(t_SaisieActivité[Symbole],MATCH($C19,IF(F$7&gt;=t_SaisieActivité[Date début],IF(F$7&lt;=t_SaisieActivité[Date fin],t_SaisieActivité[Salarié]),""),0))),""),"")</f>
        <v/>
      </c>
      <c r="G19" s="8" t="str">
        <f t="array" ref="G19">IF($C19&lt;&gt;"",IFERROR(IFERROR(IF(INDEX(t_Repos[Valeur],MATCH(MOD(_xlfn.ISOWEEKNUM(G$7),8)&amp;WEEKDAY(G$7,2),t_Repos[Code],0))="H","H",""),
INDEX(t_SaisieActivité[Symbole],MATCH($C19,IF(G$7&gt;=t_SaisieActivité[Date début],IF(G$7&lt;=t_SaisieActivité[Date fin],t_SaisieActivité[Salarié]),""),0))),""),"")</f>
        <v/>
      </c>
      <c r="H19" s="8" t="str">
        <f t="array" ref="H19">IF($C19&lt;&gt;"",IFERROR(IFERROR(IF(INDEX(t_Repos[Valeur],MATCH(MOD(_xlfn.ISOWEEKNUM(H$7),8)&amp;WEEKDAY(H$7,2),t_Repos[Code],0))="H","H",""),
INDEX(t_SaisieActivité[Symbole],MATCH($C19,IF(H$7&gt;=t_SaisieActivité[Date début],IF(H$7&lt;=t_SaisieActivité[Date fin],t_SaisieActivité[Salarié]),""),0))),""),"")</f>
        <v/>
      </c>
      <c r="I19" s="8" t="str">
        <f t="array" ref="I19">IF($C19&lt;&gt;"",IFERROR(IFERROR(IF(INDEX(t_Repos[Valeur],MATCH(MOD(_xlfn.ISOWEEKNUM(I$7),8)&amp;WEEKDAY(I$7,2),t_Repos[Code],0))="H","H",""),
INDEX(t_SaisieActivité[Symbole],MATCH($C19,IF(I$7&gt;=t_SaisieActivité[Date début],IF(I$7&lt;=t_SaisieActivité[Date fin],t_SaisieActivité[Salarié]),""),0))),""),"")</f>
        <v/>
      </c>
      <c r="J19" s="8" t="str">
        <f t="array" ref="J19">IF($C19&lt;&gt;"",IFERROR(IFERROR(IF(INDEX(t_Repos[Valeur],MATCH(MOD(_xlfn.ISOWEEKNUM(J$7),8)&amp;WEEKDAY(J$7,2),t_Repos[Code],0))="H","H",""),
INDEX(t_SaisieActivité[Symbole],MATCH($C19,IF(J$7&gt;=t_SaisieActivité[Date début],IF(J$7&lt;=t_SaisieActivité[Date fin],t_SaisieActivité[Salarié]),""),0))),""),"")</f>
        <v/>
      </c>
      <c r="K19" s="8" t="str">
        <f t="array" ref="K19">IF($C19&lt;&gt;"",IFERROR(IFERROR(IF(INDEX(t_Repos[Valeur],MATCH(MOD(_xlfn.ISOWEEKNUM(K$7),8)&amp;WEEKDAY(K$7,2),t_Repos[Code],0))="H","H",""),
INDEX(t_SaisieActivité[Symbole],MATCH($C19,IF(K$7&gt;=t_SaisieActivité[Date début],IF(K$7&lt;=t_SaisieActivité[Date fin],t_SaisieActivité[Salarié]),""),0))),""),"")</f>
        <v/>
      </c>
      <c r="L19" s="8" t="str">
        <f t="array" ref="L19">IF($C19&lt;&gt;"",IFERROR(IFERROR(IF(INDEX(t_Repos[Valeur],MATCH(MOD(_xlfn.ISOWEEKNUM(L$7),8)&amp;WEEKDAY(L$7,2),t_Repos[Code],0))="H","H",""),
INDEX(t_SaisieActivité[Symbole],MATCH($C19,IF(L$7&gt;=t_SaisieActivité[Date début],IF(L$7&lt;=t_SaisieActivité[Date fin],t_SaisieActivité[Salarié]),""),0))),""),"")</f>
        <v/>
      </c>
      <c r="M19" s="8" t="str">
        <f t="array" ref="M19">IF($C19&lt;&gt;"",IFERROR(IFERROR(IF(INDEX(t_Repos[Valeur],MATCH(MOD(_xlfn.ISOWEEKNUM(M$7),8)&amp;WEEKDAY(M$7,2),t_Repos[Code],0))="H","H",""),
INDEX(t_SaisieActivité[Symbole],MATCH($C19,IF(M$7&gt;=t_SaisieActivité[Date début],IF(M$7&lt;=t_SaisieActivité[Date fin],t_SaisieActivité[Salarié]),""),0))),""),"")</f>
        <v/>
      </c>
      <c r="N19" s="8" t="str">
        <f t="array" ref="N19">IF($C19&lt;&gt;"",IFERROR(IFERROR(IF(INDEX(t_Repos[Valeur],MATCH(MOD(_xlfn.ISOWEEKNUM(N$7),8)&amp;WEEKDAY(N$7,2),t_Repos[Code],0))="H","H",""),
INDEX(t_SaisieActivité[Symbole],MATCH($C19,IF(N$7&gt;=t_SaisieActivité[Date début],IF(N$7&lt;=t_SaisieActivité[Date fin],t_SaisieActivité[Salarié]),""),0))),""),"")</f>
        <v/>
      </c>
      <c r="O19" s="8" t="str">
        <f t="array" ref="O19">IF($C19&lt;&gt;"",IFERROR(IFERROR(IF(INDEX(t_Repos[Valeur],MATCH(MOD(_xlfn.ISOWEEKNUM(O$7),8)&amp;WEEKDAY(O$7,2),t_Repos[Code],0))="H","H",""),
INDEX(t_SaisieActivité[Symbole],MATCH($C19,IF(O$7&gt;=t_SaisieActivité[Date début],IF(O$7&lt;=t_SaisieActivité[Date fin],t_SaisieActivité[Salarié]),""),0))),""),"")</f>
        <v/>
      </c>
      <c r="P19" s="8" t="str">
        <f t="array" ref="P19">IF($C19&lt;&gt;"",IFERROR(IFERROR(IF(INDEX(t_Repos[Valeur],MATCH(MOD(_xlfn.ISOWEEKNUM(P$7),8)&amp;WEEKDAY(P$7,2),t_Repos[Code],0))="H","H",""),
INDEX(t_SaisieActivité[Symbole],MATCH($C19,IF(P$7&gt;=t_SaisieActivité[Date début],IF(P$7&lt;=t_SaisieActivité[Date fin],t_SaisieActivité[Salarié]),""),0))),""),"")</f>
        <v/>
      </c>
      <c r="Q19" s="8" t="str">
        <f t="array" ref="Q19">IF($C19&lt;&gt;"",IFERROR(IFERROR(IF(INDEX(t_Repos[Valeur],MATCH(MOD(_xlfn.ISOWEEKNUM(Q$7),8)&amp;WEEKDAY(Q$7,2),t_Repos[Code],0))="H","H",""),
INDEX(t_SaisieActivité[Symbole],MATCH($C19,IF(Q$7&gt;=t_SaisieActivité[Date début],IF(Q$7&lt;=t_SaisieActivité[Date fin],t_SaisieActivité[Salarié]),""),0))),""),"")</f>
        <v/>
      </c>
      <c r="R19" s="8" t="str">
        <f t="array" ref="R19">IF($C19&lt;&gt;"",IFERROR(IFERROR(IF(INDEX(t_Repos[Valeur],MATCH(MOD(_xlfn.ISOWEEKNUM(R$7),8)&amp;WEEKDAY(R$7,2),t_Repos[Code],0))="H","H",""),
INDEX(t_SaisieActivité[Symbole],MATCH($C19,IF(R$7&gt;=t_SaisieActivité[Date début],IF(R$7&lt;=t_SaisieActivité[Date fin],t_SaisieActivité[Salarié]),""),0))),""),"")</f>
        <v/>
      </c>
      <c r="S19" s="8" t="str">
        <f t="array" ref="S19">IF($C19&lt;&gt;"",IFERROR(IFERROR(IF(INDEX(t_Repos[Valeur],MATCH(MOD(_xlfn.ISOWEEKNUM(S$7),8)&amp;WEEKDAY(S$7,2),t_Repos[Code],0))="H","H",""),
INDEX(t_SaisieActivité[Symbole],MATCH($C19,IF(S$7&gt;=t_SaisieActivité[Date début],IF(S$7&lt;=t_SaisieActivité[Date fin],t_SaisieActivité[Salarié]),""),0))),""),"")</f>
        <v/>
      </c>
      <c r="T19" s="8" t="str">
        <f t="array" ref="T19">IF($C19&lt;&gt;"",IFERROR(IFERROR(IF(INDEX(t_Repos[Valeur],MATCH(MOD(_xlfn.ISOWEEKNUM(T$7),8)&amp;WEEKDAY(T$7,2),t_Repos[Code],0))="H","H",""),
INDEX(t_SaisieActivité[Symbole],MATCH($C19,IF(T$7&gt;=t_SaisieActivité[Date début],IF(T$7&lt;=t_SaisieActivité[Date fin],t_SaisieActivité[Salarié]),""),0))),""),"")</f>
        <v/>
      </c>
      <c r="U19" s="8" t="str">
        <f t="array" ref="U19">IF($C19&lt;&gt;"",IFERROR(IFERROR(IF(INDEX(t_Repos[Valeur],MATCH(MOD(_xlfn.ISOWEEKNUM(U$7),8)&amp;WEEKDAY(U$7,2),t_Repos[Code],0))="H","H",""),
INDEX(t_SaisieActivité[Symbole],MATCH($C19,IF(U$7&gt;=t_SaisieActivité[Date début],IF(U$7&lt;=t_SaisieActivité[Date fin],t_SaisieActivité[Salarié]),""),0))),""),"")</f>
        <v/>
      </c>
      <c r="V19" s="8" t="str">
        <f t="array" ref="V19">IF($C19&lt;&gt;"",IFERROR(IFERROR(IF(INDEX(t_Repos[Valeur],MATCH(MOD(_xlfn.ISOWEEKNUM(V$7),8)&amp;WEEKDAY(V$7,2),t_Repos[Code],0))="H","H",""),
INDEX(t_SaisieActivité[Symbole],MATCH($C19,IF(V$7&gt;=t_SaisieActivité[Date début],IF(V$7&lt;=t_SaisieActivité[Date fin],t_SaisieActivité[Salarié]),""),0))),""),"")</f>
        <v/>
      </c>
      <c r="W19" s="8" t="str">
        <f t="array" ref="W19">IF($C19&lt;&gt;"",IFERROR(IFERROR(IF(INDEX(t_Repos[Valeur],MATCH(MOD(_xlfn.ISOWEEKNUM(W$7),8)&amp;WEEKDAY(W$7,2),t_Repos[Code],0))="H","H",""),
INDEX(t_SaisieActivité[Symbole],MATCH($C19,IF(W$7&gt;=t_SaisieActivité[Date début],IF(W$7&lt;=t_SaisieActivité[Date fin],t_SaisieActivité[Salarié]),""),0))),""),"")</f>
        <v/>
      </c>
      <c r="X19" s="8" t="str">
        <f t="array" ref="X19">IF($C19&lt;&gt;"",IFERROR(IFERROR(IF(INDEX(t_Repos[Valeur],MATCH(MOD(_xlfn.ISOWEEKNUM(X$7),8)&amp;WEEKDAY(X$7,2),t_Repos[Code],0))="H","H",""),
INDEX(t_SaisieActivité[Symbole],MATCH($C19,IF(X$7&gt;=t_SaisieActivité[Date début],IF(X$7&lt;=t_SaisieActivité[Date fin],t_SaisieActivité[Salarié]),""),0))),""),"")</f>
        <v/>
      </c>
      <c r="Y19" s="8" t="str">
        <f t="array" ref="Y19">IF($C19&lt;&gt;"",IFERROR(IFERROR(IF(INDEX(t_Repos[Valeur],MATCH(MOD(_xlfn.ISOWEEKNUM(Y$7),8)&amp;WEEKDAY(Y$7,2),t_Repos[Code],0))="H","H",""),
INDEX(t_SaisieActivité[Symbole],MATCH($C19,IF(Y$7&gt;=t_SaisieActivité[Date début],IF(Y$7&lt;=t_SaisieActivité[Date fin],t_SaisieActivité[Salarié]),""),0))),""),"")</f>
        <v/>
      </c>
      <c r="Z19" s="8" t="str">
        <f t="array" ref="Z19">IF($C19&lt;&gt;"",IFERROR(IFERROR(IF(INDEX(t_Repos[Valeur],MATCH(MOD(_xlfn.ISOWEEKNUM(Z$7),8)&amp;WEEKDAY(Z$7,2),t_Repos[Code],0))="H","H",""),
INDEX(t_SaisieActivité[Symbole],MATCH($C19,IF(Z$7&gt;=t_SaisieActivité[Date début],IF(Z$7&lt;=t_SaisieActivité[Date fin],t_SaisieActivité[Salarié]),""),0))),""),"")</f>
        <v/>
      </c>
      <c r="AA19" s="8" t="str">
        <f t="array" ref="AA19">IF($C19&lt;&gt;"",IFERROR(IFERROR(IF(INDEX(t_Repos[Valeur],MATCH(MOD(_xlfn.ISOWEEKNUM(AA$7),8)&amp;WEEKDAY(AA$7,2),t_Repos[Code],0))="H","H",""),
INDEX(t_SaisieActivité[Symbole],MATCH($C19,IF(AA$7&gt;=t_SaisieActivité[Date début],IF(AA$7&lt;=t_SaisieActivité[Date fin],t_SaisieActivité[Salarié]),""),0))),""),"")</f>
        <v/>
      </c>
      <c r="AB19" s="8" t="str">
        <f t="array" ref="AB19">IF($C19&lt;&gt;"",IFERROR(IFERROR(IF(INDEX(t_Repos[Valeur],MATCH(MOD(_xlfn.ISOWEEKNUM(AB$7),8)&amp;WEEKDAY(AB$7,2),t_Repos[Code],0))="H","H",""),
INDEX(t_SaisieActivité[Symbole],MATCH($C19,IF(AB$7&gt;=t_SaisieActivité[Date début],IF(AB$7&lt;=t_SaisieActivité[Date fin],t_SaisieActivité[Salarié]),""),0))),""),"")</f>
        <v/>
      </c>
      <c r="AC19" s="8" t="str">
        <f t="array" ref="AC19">IF($C19&lt;&gt;"",IFERROR(IFERROR(IF(INDEX(t_Repos[Valeur],MATCH(MOD(_xlfn.ISOWEEKNUM(AC$7),8)&amp;WEEKDAY(AC$7,2),t_Repos[Code],0))="H","H",""),
INDEX(t_SaisieActivité[Symbole],MATCH($C19,IF(AC$7&gt;=t_SaisieActivité[Date début],IF(AC$7&lt;=t_SaisieActivité[Date fin],t_SaisieActivité[Salarié]),""),0))),""),"")</f>
        <v/>
      </c>
      <c r="AD19" s="8" t="str">
        <f t="array" ref="AD19">IF($C19&lt;&gt;"",IFERROR(IFERROR(IF(INDEX(t_Repos[Valeur],MATCH(MOD(_xlfn.ISOWEEKNUM(AD$7),8)&amp;WEEKDAY(AD$7,2),t_Repos[Code],0))="H","H",""),
INDEX(t_SaisieActivité[Symbole],MATCH($C19,IF(AD$7&gt;=t_SaisieActivité[Date début],IF(AD$7&lt;=t_SaisieActivité[Date fin],t_SaisieActivité[Salarié]),""),0))),""),"")</f>
        <v/>
      </c>
      <c r="AE19" s="8" t="str">
        <f t="array" ref="AE19">IF($C19&lt;&gt;"",IFERROR(IFERROR(IF(INDEX(t_Repos[Valeur],MATCH(MOD(_xlfn.ISOWEEKNUM(AE$7),8)&amp;WEEKDAY(AE$7,2),t_Repos[Code],0))="H","H",""),
INDEX(t_SaisieActivité[Symbole],MATCH($C19,IF(AE$7&gt;=t_SaisieActivité[Date début],IF(AE$7&lt;=t_SaisieActivité[Date fin],t_SaisieActivité[Salarié]),""),0))),""),"")</f>
        <v/>
      </c>
      <c r="AF19" s="8" t="str">
        <f t="array" ref="AF19">IF($C19&lt;&gt;"",IFERROR(IFERROR(IF(INDEX(t_Repos[Valeur],MATCH(MOD(_xlfn.ISOWEEKNUM(AF$7),8)&amp;WEEKDAY(AF$7,2),t_Repos[Code],0))="H","H",""),
INDEX(t_SaisieActivité[Symbole],MATCH($C19,IF(AF$7&gt;=t_SaisieActivité[Date début],IF(AF$7&lt;=t_SaisieActivité[Date fin],t_SaisieActivité[Salarié]),""),0))),""),"")</f>
        <v/>
      </c>
      <c r="AG19" s="8" t="str">
        <f t="array" ref="AG19">IF($C19&lt;&gt;"",IFERROR(IFERROR(IF(INDEX(t_Repos[Valeur],MATCH(MOD(_xlfn.ISOWEEKNUM(AG$7),8)&amp;WEEKDAY(AG$7,2),t_Repos[Code],0))="H","H",""),
INDEX(t_SaisieActivité[Symbole],MATCH($C19,IF(AG$7&gt;=t_SaisieActivité[Date début],IF(AG$7&lt;=t_SaisieActivité[Date fin],t_SaisieActivité[Salarié]),""),0))),""),"")</f>
        <v/>
      </c>
      <c r="AH19" s="8" t="str">
        <f t="array" ref="AH19">IF($C19&lt;&gt;"",IFERROR(IFERROR(IF(INDEX(t_Repos[Valeur],MATCH(MOD(_xlfn.ISOWEEKNUM(AH$7),8)&amp;WEEKDAY(AH$7,2),t_Repos[Code],0))="H","H",""),
INDEX(t_SaisieActivité[Symbole],MATCH($C19,IF(AH$7&gt;=t_SaisieActivité[Date début],IF(AH$7&lt;=t_SaisieActivité[Date fin],t_SaisieActivité[Salarié]),""),0))),""),"")</f>
        <v/>
      </c>
    </row>
    <row r="20" spans="3:34" x14ac:dyDescent="0.4">
      <c r="C20" s="15"/>
      <c r="D20" s="8" t="str">
        <f t="array" ref="D20">IF($C20&lt;&gt;"",IFERROR(IFERROR(IF(INDEX(t_Repos[Valeur],MATCH(MOD(_xlfn.ISOWEEKNUM(D$7),8)&amp;WEEKDAY(D$7,2),t_Repos[Code],0))="H","H",""),
INDEX(t_SaisieActivité[Symbole],MATCH($C20,IF(D$7&gt;=t_SaisieActivité[Date début],IF(D$7&lt;=t_SaisieActivité[Date fin],t_SaisieActivité[Salarié]),""),0))),""),"")</f>
        <v/>
      </c>
      <c r="E20" s="8" t="str">
        <f t="array" ref="E20">IF($C20&lt;&gt;"",IFERROR(IFERROR(IF(INDEX(t_Repos[Valeur],MATCH(MOD(_xlfn.ISOWEEKNUM(E$7),8)&amp;WEEKDAY(E$7,2),t_Repos[Code],0))="H","H",""),
INDEX(t_SaisieActivité[Symbole],MATCH($C20,IF(E$7&gt;=t_SaisieActivité[Date début],IF(E$7&lt;=t_SaisieActivité[Date fin],t_SaisieActivité[Salarié]),""),0))),""),"")</f>
        <v/>
      </c>
      <c r="F20" s="8" t="str">
        <f t="array" ref="F20">IF($C20&lt;&gt;"",IFERROR(IFERROR(IF(INDEX(t_Repos[Valeur],MATCH(MOD(_xlfn.ISOWEEKNUM(F$7),8)&amp;WEEKDAY(F$7,2),t_Repos[Code],0))="H","H",""),
INDEX(t_SaisieActivité[Symbole],MATCH($C20,IF(F$7&gt;=t_SaisieActivité[Date début],IF(F$7&lt;=t_SaisieActivité[Date fin],t_SaisieActivité[Salarié]),""),0))),""),"")</f>
        <v/>
      </c>
      <c r="G20" s="8" t="str">
        <f t="array" ref="G20">IF($C20&lt;&gt;"",IFERROR(IFERROR(IF(INDEX(t_Repos[Valeur],MATCH(MOD(_xlfn.ISOWEEKNUM(G$7),8)&amp;WEEKDAY(G$7,2),t_Repos[Code],0))="H","H",""),
INDEX(t_SaisieActivité[Symbole],MATCH($C20,IF(G$7&gt;=t_SaisieActivité[Date début],IF(G$7&lt;=t_SaisieActivité[Date fin],t_SaisieActivité[Salarié]),""),0))),""),"")</f>
        <v/>
      </c>
      <c r="H20" s="8" t="str">
        <f t="array" ref="H20">IF($C20&lt;&gt;"",IFERROR(IFERROR(IF(INDEX(t_Repos[Valeur],MATCH(MOD(_xlfn.ISOWEEKNUM(H$7),8)&amp;WEEKDAY(H$7,2),t_Repos[Code],0))="H","H",""),
INDEX(t_SaisieActivité[Symbole],MATCH($C20,IF(H$7&gt;=t_SaisieActivité[Date début],IF(H$7&lt;=t_SaisieActivité[Date fin],t_SaisieActivité[Salarié]),""),0))),""),"")</f>
        <v/>
      </c>
      <c r="I20" s="8" t="str">
        <f t="array" ref="I20">IF($C20&lt;&gt;"",IFERROR(IFERROR(IF(INDEX(t_Repos[Valeur],MATCH(MOD(_xlfn.ISOWEEKNUM(I$7),8)&amp;WEEKDAY(I$7,2),t_Repos[Code],0))="H","H",""),
INDEX(t_SaisieActivité[Symbole],MATCH($C20,IF(I$7&gt;=t_SaisieActivité[Date début],IF(I$7&lt;=t_SaisieActivité[Date fin],t_SaisieActivité[Salarié]),""),0))),""),"")</f>
        <v/>
      </c>
      <c r="J20" s="8" t="str">
        <f t="array" ref="J20">IF($C20&lt;&gt;"",IFERROR(IFERROR(IF(INDEX(t_Repos[Valeur],MATCH(MOD(_xlfn.ISOWEEKNUM(J$7),8)&amp;WEEKDAY(J$7,2),t_Repos[Code],0))="H","H",""),
INDEX(t_SaisieActivité[Symbole],MATCH($C20,IF(J$7&gt;=t_SaisieActivité[Date début],IF(J$7&lt;=t_SaisieActivité[Date fin],t_SaisieActivité[Salarié]),""),0))),""),"")</f>
        <v/>
      </c>
      <c r="K20" s="8" t="str">
        <f t="array" ref="K20">IF($C20&lt;&gt;"",IFERROR(IFERROR(IF(INDEX(t_Repos[Valeur],MATCH(MOD(_xlfn.ISOWEEKNUM(K$7),8)&amp;WEEKDAY(K$7,2),t_Repos[Code],0))="H","H",""),
INDEX(t_SaisieActivité[Symbole],MATCH($C20,IF(K$7&gt;=t_SaisieActivité[Date début],IF(K$7&lt;=t_SaisieActivité[Date fin],t_SaisieActivité[Salarié]),""),0))),""),"")</f>
        <v/>
      </c>
      <c r="L20" s="8" t="str">
        <f t="array" ref="L20">IF($C20&lt;&gt;"",IFERROR(IFERROR(IF(INDEX(t_Repos[Valeur],MATCH(MOD(_xlfn.ISOWEEKNUM(L$7),8)&amp;WEEKDAY(L$7,2),t_Repos[Code],0))="H","H",""),
INDEX(t_SaisieActivité[Symbole],MATCH($C20,IF(L$7&gt;=t_SaisieActivité[Date début],IF(L$7&lt;=t_SaisieActivité[Date fin],t_SaisieActivité[Salarié]),""),0))),""),"")</f>
        <v/>
      </c>
      <c r="M20" s="8" t="str">
        <f t="array" ref="M20">IF($C20&lt;&gt;"",IFERROR(IFERROR(IF(INDEX(t_Repos[Valeur],MATCH(MOD(_xlfn.ISOWEEKNUM(M$7),8)&amp;WEEKDAY(M$7,2),t_Repos[Code],0))="H","H",""),
INDEX(t_SaisieActivité[Symbole],MATCH($C20,IF(M$7&gt;=t_SaisieActivité[Date début],IF(M$7&lt;=t_SaisieActivité[Date fin],t_SaisieActivité[Salarié]),""),0))),""),"")</f>
        <v/>
      </c>
      <c r="N20" s="8" t="str">
        <f t="array" ref="N20">IF($C20&lt;&gt;"",IFERROR(IFERROR(IF(INDEX(t_Repos[Valeur],MATCH(MOD(_xlfn.ISOWEEKNUM(N$7),8)&amp;WEEKDAY(N$7,2),t_Repos[Code],0))="H","H",""),
INDEX(t_SaisieActivité[Symbole],MATCH($C20,IF(N$7&gt;=t_SaisieActivité[Date début],IF(N$7&lt;=t_SaisieActivité[Date fin],t_SaisieActivité[Salarié]),""),0))),""),"")</f>
        <v/>
      </c>
      <c r="O20" s="8" t="str">
        <f t="array" ref="O20">IF($C20&lt;&gt;"",IFERROR(IFERROR(IF(INDEX(t_Repos[Valeur],MATCH(MOD(_xlfn.ISOWEEKNUM(O$7),8)&amp;WEEKDAY(O$7,2),t_Repos[Code],0))="H","H",""),
INDEX(t_SaisieActivité[Symbole],MATCH($C20,IF(O$7&gt;=t_SaisieActivité[Date début],IF(O$7&lt;=t_SaisieActivité[Date fin],t_SaisieActivité[Salarié]),""),0))),""),"")</f>
        <v/>
      </c>
      <c r="P20" s="8" t="str">
        <f t="array" ref="P20">IF($C20&lt;&gt;"",IFERROR(IFERROR(IF(INDEX(t_Repos[Valeur],MATCH(MOD(_xlfn.ISOWEEKNUM(P$7),8)&amp;WEEKDAY(P$7,2),t_Repos[Code],0))="H","H",""),
INDEX(t_SaisieActivité[Symbole],MATCH($C20,IF(P$7&gt;=t_SaisieActivité[Date début],IF(P$7&lt;=t_SaisieActivité[Date fin],t_SaisieActivité[Salarié]),""),0))),""),"")</f>
        <v/>
      </c>
      <c r="Q20" s="8" t="str">
        <f t="array" ref="Q20">IF($C20&lt;&gt;"",IFERROR(IFERROR(IF(INDEX(t_Repos[Valeur],MATCH(MOD(_xlfn.ISOWEEKNUM(Q$7),8)&amp;WEEKDAY(Q$7,2),t_Repos[Code],0))="H","H",""),
INDEX(t_SaisieActivité[Symbole],MATCH($C20,IF(Q$7&gt;=t_SaisieActivité[Date début],IF(Q$7&lt;=t_SaisieActivité[Date fin],t_SaisieActivité[Salarié]),""),0))),""),"")</f>
        <v/>
      </c>
      <c r="R20" s="8" t="str">
        <f t="array" ref="R20">IF($C20&lt;&gt;"",IFERROR(IFERROR(IF(INDEX(t_Repos[Valeur],MATCH(MOD(_xlfn.ISOWEEKNUM(R$7),8)&amp;WEEKDAY(R$7,2),t_Repos[Code],0))="H","H",""),
INDEX(t_SaisieActivité[Symbole],MATCH($C20,IF(R$7&gt;=t_SaisieActivité[Date début],IF(R$7&lt;=t_SaisieActivité[Date fin],t_SaisieActivité[Salarié]),""),0))),""),"")</f>
        <v/>
      </c>
      <c r="S20" s="8" t="str">
        <f t="array" ref="S20">IF($C20&lt;&gt;"",IFERROR(IFERROR(IF(INDEX(t_Repos[Valeur],MATCH(MOD(_xlfn.ISOWEEKNUM(S$7),8)&amp;WEEKDAY(S$7,2),t_Repos[Code],0))="H","H",""),
INDEX(t_SaisieActivité[Symbole],MATCH($C20,IF(S$7&gt;=t_SaisieActivité[Date début],IF(S$7&lt;=t_SaisieActivité[Date fin],t_SaisieActivité[Salarié]),""),0))),""),"")</f>
        <v/>
      </c>
      <c r="T20" s="8" t="str">
        <f t="array" ref="T20">IF($C20&lt;&gt;"",IFERROR(IFERROR(IF(INDEX(t_Repos[Valeur],MATCH(MOD(_xlfn.ISOWEEKNUM(T$7),8)&amp;WEEKDAY(T$7,2),t_Repos[Code],0))="H","H",""),
INDEX(t_SaisieActivité[Symbole],MATCH($C20,IF(T$7&gt;=t_SaisieActivité[Date début],IF(T$7&lt;=t_SaisieActivité[Date fin],t_SaisieActivité[Salarié]),""),0))),""),"")</f>
        <v/>
      </c>
      <c r="U20" s="8" t="str">
        <f t="array" ref="U20">IF($C20&lt;&gt;"",IFERROR(IFERROR(IF(INDEX(t_Repos[Valeur],MATCH(MOD(_xlfn.ISOWEEKNUM(U$7),8)&amp;WEEKDAY(U$7,2),t_Repos[Code],0))="H","H",""),
INDEX(t_SaisieActivité[Symbole],MATCH($C20,IF(U$7&gt;=t_SaisieActivité[Date début],IF(U$7&lt;=t_SaisieActivité[Date fin],t_SaisieActivité[Salarié]),""),0))),""),"")</f>
        <v/>
      </c>
      <c r="V20" s="8" t="str">
        <f t="array" ref="V20">IF($C20&lt;&gt;"",IFERROR(IFERROR(IF(INDEX(t_Repos[Valeur],MATCH(MOD(_xlfn.ISOWEEKNUM(V$7),8)&amp;WEEKDAY(V$7,2),t_Repos[Code],0))="H","H",""),
INDEX(t_SaisieActivité[Symbole],MATCH($C20,IF(V$7&gt;=t_SaisieActivité[Date début],IF(V$7&lt;=t_SaisieActivité[Date fin],t_SaisieActivité[Salarié]),""),0))),""),"")</f>
        <v/>
      </c>
      <c r="W20" s="8" t="str">
        <f t="array" ref="W20">IF($C20&lt;&gt;"",IFERROR(IFERROR(IF(INDEX(t_Repos[Valeur],MATCH(MOD(_xlfn.ISOWEEKNUM(W$7),8)&amp;WEEKDAY(W$7,2),t_Repos[Code],0))="H","H",""),
INDEX(t_SaisieActivité[Symbole],MATCH($C20,IF(W$7&gt;=t_SaisieActivité[Date début],IF(W$7&lt;=t_SaisieActivité[Date fin],t_SaisieActivité[Salarié]),""),0))),""),"")</f>
        <v/>
      </c>
      <c r="X20" s="8" t="str">
        <f t="array" ref="X20">IF($C20&lt;&gt;"",IFERROR(IFERROR(IF(INDEX(t_Repos[Valeur],MATCH(MOD(_xlfn.ISOWEEKNUM(X$7),8)&amp;WEEKDAY(X$7,2),t_Repos[Code],0))="H","H",""),
INDEX(t_SaisieActivité[Symbole],MATCH($C20,IF(X$7&gt;=t_SaisieActivité[Date début],IF(X$7&lt;=t_SaisieActivité[Date fin],t_SaisieActivité[Salarié]),""),0))),""),"")</f>
        <v/>
      </c>
      <c r="Y20" s="8" t="str">
        <f t="array" ref="Y20">IF($C20&lt;&gt;"",IFERROR(IFERROR(IF(INDEX(t_Repos[Valeur],MATCH(MOD(_xlfn.ISOWEEKNUM(Y$7),8)&amp;WEEKDAY(Y$7,2),t_Repos[Code],0))="H","H",""),
INDEX(t_SaisieActivité[Symbole],MATCH($C20,IF(Y$7&gt;=t_SaisieActivité[Date début],IF(Y$7&lt;=t_SaisieActivité[Date fin],t_SaisieActivité[Salarié]),""),0))),""),"")</f>
        <v/>
      </c>
      <c r="Z20" s="8" t="str">
        <f t="array" ref="Z20">IF($C20&lt;&gt;"",IFERROR(IFERROR(IF(INDEX(t_Repos[Valeur],MATCH(MOD(_xlfn.ISOWEEKNUM(Z$7),8)&amp;WEEKDAY(Z$7,2),t_Repos[Code],0))="H","H",""),
INDEX(t_SaisieActivité[Symbole],MATCH($C20,IF(Z$7&gt;=t_SaisieActivité[Date début],IF(Z$7&lt;=t_SaisieActivité[Date fin],t_SaisieActivité[Salarié]),""),0))),""),"")</f>
        <v/>
      </c>
      <c r="AA20" s="8" t="str">
        <f t="array" ref="AA20">IF($C20&lt;&gt;"",IFERROR(IFERROR(IF(INDEX(t_Repos[Valeur],MATCH(MOD(_xlfn.ISOWEEKNUM(AA$7),8)&amp;WEEKDAY(AA$7,2),t_Repos[Code],0))="H","H",""),
INDEX(t_SaisieActivité[Symbole],MATCH($C20,IF(AA$7&gt;=t_SaisieActivité[Date début],IF(AA$7&lt;=t_SaisieActivité[Date fin],t_SaisieActivité[Salarié]),""),0))),""),"")</f>
        <v/>
      </c>
      <c r="AB20" s="8" t="str">
        <f t="array" ref="AB20">IF($C20&lt;&gt;"",IFERROR(IFERROR(IF(INDEX(t_Repos[Valeur],MATCH(MOD(_xlfn.ISOWEEKNUM(AB$7),8)&amp;WEEKDAY(AB$7,2),t_Repos[Code],0))="H","H",""),
INDEX(t_SaisieActivité[Symbole],MATCH($C20,IF(AB$7&gt;=t_SaisieActivité[Date début],IF(AB$7&lt;=t_SaisieActivité[Date fin],t_SaisieActivité[Salarié]),""),0))),""),"")</f>
        <v/>
      </c>
      <c r="AC20" s="8" t="str">
        <f t="array" ref="AC20">IF($C20&lt;&gt;"",IFERROR(IFERROR(IF(INDEX(t_Repos[Valeur],MATCH(MOD(_xlfn.ISOWEEKNUM(AC$7),8)&amp;WEEKDAY(AC$7,2),t_Repos[Code],0))="H","H",""),
INDEX(t_SaisieActivité[Symbole],MATCH($C20,IF(AC$7&gt;=t_SaisieActivité[Date début],IF(AC$7&lt;=t_SaisieActivité[Date fin],t_SaisieActivité[Salarié]),""),0))),""),"")</f>
        <v/>
      </c>
      <c r="AD20" s="8" t="str">
        <f t="array" ref="AD20">IF($C20&lt;&gt;"",IFERROR(IFERROR(IF(INDEX(t_Repos[Valeur],MATCH(MOD(_xlfn.ISOWEEKNUM(AD$7),8)&amp;WEEKDAY(AD$7,2),t_Repos[Code],0))="H","H",""),
INDEX(t_SaisieActivité[Symbole],MATCH($C20,IF(AD$7&gt;=t_SaisieActivité[Date début],IF(AD$7&lt;=t_SaisieActivité[Date fin],t_SaisieActivité[Salarié]),""),0))),""),"")</f>
        <v/>
      </c>
      <c r="AE20" s="8" t="str">
        <f t="array" ref="AE20">IF($C20&lt;&gt;"",IFERROR(IFERROR(IF(INDEX(t_Repos[Valeur],MATCH(MOD(_xlfn.ISOWEEKNUM(AE$7),8)&amp;WEEKDAY(AE$7,2),t_Repos[Code],0))="H","H",""),
INDEX(t_SaisieActivité[Symbole],MATCH($C20,IF(AE$7&gt;=t_SaisieActivité[Date début],IF(AE$7&lt;=t_SaisieActivité[Date fin],t_SaisieActivité[Salarié]),""),0))),""),"")</f>
        <v/>
      </c>
      <c r="AF20" s="8" t="str">
        <f t="array" ref="AF20">IF($C20&lt;&gt;"",IFERROR(IFERROR(IF(INDEX(t_Repos[Valeur],MATCH(MOD(_xlfn.ISOWEEKNUM(AF$7),8)&amp;WEEKDAY(AF$7,2),t_Repos[Code],0))="H","H",""),
INDEX(t_SaisieActivité[Symbole],MATCH($C20,IF(AF$7&gt;=t_SaisieActivité[Date début],IF(AF$7&lt;=t_SaisieActivité[Date fin],t_SaisieActivité[Salarié]),""),0))),""),"")</f>
        <v/>
      </c>
      <c r="AG20" s="8" t="str">
        <f t="array" ref="AG20">IF($C20&lt;&gt;"",IFERROR(IFERROR(IF(INDEX(t_Repos[Valeur],MATCH(MOD(_xlfn.ISOWEEKNUM(AG$7),8)&amp;WEEKDAY(AG$7,2),t_Repos[Code],0))="H","H",""),
INDEX(t_SaisieActivité[Symbole],MATCH($C20,IF(AG$7&gt;=t_SaisieActivité[Date début],IF(AG$7&lt;=t_SaisieActivité[Date fin],t_SaisieActivité[Salarié]),""),0))),""),"")</f>
        <v/>
      </c>
      <c r="AH20" s="8" t="str">
        <f t="array" ref="AH20">IF($C20&lt;&gt;"",IFERROR(IFERROR(IF(INDEX(t_Repos[Valeur],MATCH(MOD(_xlfn.ISOWEEKNUM(AH$7),8)&amp;WEEKDAY(AH$7,2),t_Repos[Code],0))="H","H",""),
INDEX(t_SaisieActivité[Symbole],MATCH($C20,IF(AH$7&gt;=t_SaisieActivité[Date début],IF(AH$7&lt;=t_SaisieActivité[Date fin],t_SaisieActivité[Salarié]),""),0))),""),"")</f>
        <v/>
      </c>
    </row>
    <row r="21" spans="3:34" x14ac:dyDescent="0.4">
      <c r="C21" s="15"/>
      <c r="D21" s="8" t="str">
        <f t="array" ref="D21">IF($C21&lt;&gt;"",IFERROR(IFERROR(IF(INDEX(t_Repos[Valeur],MATCH(MOD(_xlfn.ISOWEEKNUM(D$7),8)&amp;WEEKDAY(D$7,2),t_Repos[Code],0))="H","H",""),
INDEX(t_SaisieActivité[Symbole],MATCH($C21,IF(D$7&gt;=t_SaisieActivité[Date début],IF(D$7&lt;=t_SaisieActivité[Date fin],t_SaisieActivité[Salarié]),""),0))),""),"")</f>
        <v/>
      </c>
      <c r="E21" s="8" t="str">
        <f t="array" ref="E21">IF($C21&lt;&gt;"",IFERROR(IFERROR(IF(INDEX(t_Repos[Valeur],MATCH(MOD(_xlfn.ISOWEEKNUM(E$7),8)&amp;WEEKDAY(E$7,2),t_Repos[Code],0))="H","H",""),
INDEX(t_SaisieActivité[Symbole],MATCH($C21,IF(E$7&gt;=t_SaisieActivité[Date début],IF(E$7&lt;=t_SaisieActivité[Date fin],t_SaisieActivité[Salarié]),""),0))),""),"")</f>
        <v/>
      </c>
      <c r="F21" s="8" t="str">
        <f t="array" ref="F21">IF($C21&lt;&gt;"",IFERROR(IFERROR(IF(INDEX(t_Repos[Valeur],MATCH(MOD(_xlfn.ISOWEEKNUM(F$7),8)&amp;WEEKDAY(F$7,2),t_Repos[Code],0))="H","H",""),
INDEX(t_SaisieActivité[Symbole],MATCH($C21,IF(F$7&gt;=t_SaisieActivité[Date début],IF(F$7&lt;=t_SaisieActivité[Date fin],t_SaisieActivité[Salarié]),""),0))),""),"")</f>
        <v/>
      </c>
      <c r="G21" s="8" t="str">
        <f t="array" ref="G21">IF($C21&lt;&gt;"",IFERROR(IFERROR(IF(INDEX(t_Repos[Valeur],MATCH(MOD(_xlfn.ISOWEEKNUM(G$7),8)&amp;WEEKDAY(G$7,2),t_Repos[Code],0))="H","H",""),
INDEX(t_SaisieActivité[Symbole],MATCH($C21,IF(G$7&gt;=t_SaisieActivité[Date début],IF(G$7&lt;=t_SaisieActivité[Date fin],t_SaisieActivité[Salarié]),""),0))),""),"")</f>
        <v/>
      </c>
      <c r="H21" s="8" t="str">
        <f t="array" ref="H21">IF($C21&lt;&gt;"",IFERROR(IFERROR(IF(INDEX(t_Repos[Valeur],MATCH(MOD(_xlfn.ISOWEEKNUM(H$7),8)&amp;WEEKDAY(H$7,2),t_Repos[Code],0))="H","H",""),
INDEX(t_SaisieActivité[Symbole],MATCH($C21,IF(H$7&gt;=t_SaisieActivité[Date début],IF(H$7&lt;=t_SaisieActivité[Date fin],t_SaisieActivité[Salarié]),""),0))),""),"")</f>
        <v/>
      </c>
      <c r="I21" s="8" t="str">
        <f t="array" ref="I21">IF($C21&lt;&gt;"",IFERROR(IFERROR(IF(INDEX(t_Repos[Valeur],MATCH(MOD(_xlfn.ISOWEEKNUM(I$7),8)&amp;WEEKDAY(I$7,2),t_Repos[Code],0))="H","H",""),
INDEX(t_SaisieActivité[Symbole],MATCH($C21,IF(I$7&gt;=t_SaisieActivité[Date début],IF(I$7&lt;=t_SaisieActivité[Date fin],t_SaisieActivité[Salarié]),""),0))),""),"")</f>
        <v/>
      </c>
      <c r="J21" s="8" t="str">
        <f t="array" ref="J21">IF($C21&lt;&gt;"",IFERROR(IFERROR(IF(INDEX(t_Repos[Valeur],MATCH(MOD(_xlfn.ISOWEEKNUM(J$7),8)&amp;WEEKDAY(J$7,2),t_Repos[Code],0))="H","H",""),
INDEX(t_SaisieActivité[Symbole],MATCH($C21,IF(J$7&gt;=t_SaisieActivité[Date début],IF(J$7&lt;=t_SaisieActivité[Date fin],t_SaisieActivité[Salarié]),""),0))),""),"")</f>
        <v/>
      </c>
      <c r="K21" s="8" t="str">
        <f t="array" ref="K21">IF($C21&lt;&gt;"",IFERROR(IFERROR(IF(INDEX(t_Repos[Valeur],MATCH(MOD(_xlfn.ISOWEEKNUM(K$7),8)&amp;WEEKDAY(K$7,2),t_Repos[Code],0))="H","H",""),
INDEX(t_SaisieActivité[Symbole],MATCH($C21,IF(K$7&gt;=t_SaisieActivité[Date début],IF(K$7&lt;=t_SaisieActivité[Date fin],t_SaisieActivité[Salarié]),""),0))),""),"")</f>
        <v/>
      </c>
      <c r="L21" s="8" t="str">
        <f t="array" ref="L21">IF($C21&lt;&gt;"",IFERROR(IFERROR(IF(INDEX(t_Repos[Valeur],MATCH(MOD(_xlfn.ISOWEEKNUM(L$7),8)&amp;WEEKDAY(L$7,2),t_Repos[Code],0))="H","H",""),
INDEX(t_SaisieActivité[Symbole],MATCH($C21,IF(L$7&gt;=t_SaisieActivité[Date début],IF(L$7&lt;=t_SaisieActivité[Date fin],t_SaisieActivité[Salarié]),""),0))),""),"")</f>
        <v/>
      </c>
      <c r="M21" s="8" t="str">
        <f t="array" ref="M21">IF($C21&lt;&gt;"",IFERROR(IFERROR(IF(INDEX(t_Repos[Valeur],MATCH(MOD(_xlfn.ISOWEEKNUM(M$7),8)&amp;WEEKDAY(M$7,2),t_Repos[Code],0))="H","H",""),
INDEX(t_SaisieActivité[Symbole],MATCH($C21,IF(M$7&gt;=t_SaisieActivité[Date début],IF(M$7&lt;=t_SaisieActivité[Date fin],t_SaisieActivité[Salarié]),""),0))),""),"")</f>
        <v/>
      </c>
      <c r="N21" s="8" t="str">
        <f t="array" ref="N21">IF($C21&lt;&gt;"",IFERROR(IFERROR(IF(INDEX(t_Repos[Valeur],MATCH(MOD(_xlfn.ISOWEEKNUM(N$7),8)&amp;WEEKDAY(N$7,2),t_Repos[Code],0))="H","H",""),
INDEX(t_SaisieActivité[Symbole],MATCH($C21,IF(N$7&gt;=t_SaisieActivité[Date début],IF(N$7&lt;=t_SaisieActivité[Date fin],t_SaisieActivité[Salarié]),""),0))),""),"")</f>
        <v/>
      </c>
      <c r="O21" s="8" t="str">
        <f t="array" ref="O21">IF($C21&lt;&gt;"",IFERROR(IFERROR(IF(INDEX(t_Repos[Valeur],MATCH(MOD(_xlfn.ISOWEEKNUM(O$7),8)&amp;WEEKDAY(O$7,2),t_Repos[Code],0))="H","H",""),
INDEX(t_SaisieActivité[Symbole],MATCH($C21,IF(O$7&gt;=t_SaisieActivité[Date début],IF(O$7&lt;=t_SaisieActivité[Date fin],t_SaisieActivité[Salarié]),""),0))),""),"")</f>
        <v/>
      </c>
      <c r="P21" s="8" t="str">
        <f t="array" ref="P21">IF($C21&lt;&gt;"",IFERROR(IFERROR(IF(INDEX(t_Repos[Valeur],MATCH(MOD(_xlfn.ISOWEEKNUM(P$7),8)&amp;WEEKDAY(P$7,2),t_Repos[Code],0))="H","H",""),
INDEX(t_SaisieActivité[Symbole],MATCH($C21,IF(P$7&gt;=t_SaisieActivité[Date début],IF(P$7&lt;=t_SaisieActivité[Date fin],t_SaisieActivité[Salarié]),""),0))),""),"")</f>
        <v/>
      </c>
      <c r="Q21" s="8" t="str">
        <f t="array" ref="Q21">IF($C21&lt;&gt;"",IFERROR(IFERROR(IF(INDEX(t_Repos[Valeur],MATCH(MOD(_xlfn.ISOWEEKNUM(Q$7),8)&amp;WEEKDAY(Q$7,2),t_Repos[Code],0))="H","H",""),
INDEX(t_SaisieActivité[Symbole],MATCH($C21,IF(Q$7&gt;=t_SaisieActivité[Date début],IF(Q$7&lt;=t_SaisieActivité[Date fin],t_SaisieActivité[Salarié]),""),0))),""),"")</f>
        <v/>
      </c>
      <c r="R21" s="8" t="str">
        <f t="array" ref="R21">IF($C21&lt;&gt;"",IFERROR(IFERROR(IF(INDEX(t_Repos[Valeur],MATCH(MOD(_xlfn.ISOWEEKNUM(R$7),8)&amp;WEEKDAY(R$7,2),t_Repos[Code],0))="H","H",""),
INDEX(t_SaisieActivité[Symbole],MATCH($C21,IF(R$7&gt;=t_SaisieActivité[Date début],IF(R$7&lt;=t_SaisieActivité[Date fin],t_SaisieActivité[Salarié]),""),0))),""),"")</f>
        <v/>
      </c>
      <c r="S21" s="8" t="str">
        <f t="array" ref="S21">IF($C21&lt;&gt;"",IFERROR(IFERROR(IF(INDEX(t_Repos[Valeur],MATCH(MOD(_xlfn.ISOWEEKNUM(S$7),8)&amp;WEEKDAY(S$7,2),t_Repos[Code],0))="H","H",""),
INDEX(t_SaisieActivité[Symbole],MATCH($C21,IF(S$7&gt;=t_SaisieActivité[Date début],IF(S$7&lt;=t_SaisieActivité[Date fin],t_SaisieActivité[Salarié]),""),0))),""),"")</f>
        <v/>
      </c>
      <c r="T21" s="8" t="str">
        <f t="array" ref="T21">IF($C21&lt;&gt;"",IFERROR(IFERROR(IF(INDEX(t_Repos[Valeur],MATCH(MOD(_xlfn.ISOWEEKNUM(T$7),8)&amp;WEEKDAY(T$7,2),t_Repos[Code],0))="H","H",""),
INDEX(t_SaisieActivité[Symbole],MATCH($C21,IF(T$7&gt;=t_SaisieActivité[Date début],IF(T$7&lt;=t_SaisieActivité[Date fin],t_SaisieActivité[Salarié]),""),0))),""),"")</f>
        <v/>
      </c>
      <c r="U21" s="8" t="str">
        <f t="array" ref="U21">IF($C21&lt;&gt;"",IFERROR(IFERROR(IF(INDEX(t_Repos[Valeur],MATCH(MOD(_xlfn.ISOWEEKNUM(U$7),8)&amp;WEEKDAY(U$7,2),t_Repos[Code],0))="H","H",""),
INDEX(t_SaisieActivité[Symbole],MATCH($C21,IF(U$7&gt;=t_SaisieActivité[Date début],IF(U$7&lt;=t_SaisieActivité[Date fin],t_SaisieActivité[Salarié]),""),0))),""),"")</f>
        <v/>
      </c>
      <c r="V21" s="8" t="str">
        <f t="array" ref="V21">IF($C21&lt;&gt;"",IFERROR(IFERROR(IF(INDEX(t_Repos[Valeur],MATCH(MOD(_xlfn.ISOWEEKNUM(V$7),8)&amp;WEEKDAY(V$7,2),t_Repos[Code],0))="H","H",""),
INDEX(t_SaisieActivité[Symbole],MATCH($C21,IF(V$7&gt;=t_SaisieActivité[Date début],IF(V$7&lt;=t_SaisieActivité[Date fin],t_SaisieActivité[Salarié]),""),0))),""),"")</f>
        <v/>
      </c>
      <c r="W21" s="8" t="str">
        <f t="array" ref="W21">IF($C21&lt;&gt;"",IFERROR(IFERROR(IF(INDEX(t_Repos[Valeur],MATCH(MOD(_xlfn.ISOWEEKNUM(W$7),8)&amp;WEEKDAY(W$7,2),t_Repos[Code],0))="H","H",""),
INDEX(t_SaisieActivité[Symbole],MATCH($C21,IF(W$7&gt;=t_SaisieActivité[Date début],IF(W$7&lt;=t_SaisieActivité[Date fin],t_SaisieActivité[Salarié]),""),0))),""),"")</f>
        <v/>
      </c>
      <c r="X21" s="8" t="str">
        <f t="array" ref="X21">IF($C21&lt;&gt;"",IFERROR(IFERROR(IF(INDEX(t_Repos[Valeur],MATCH(MOD(_xlfn.ISOWEEKNUM(X$7),8)&amp;WEEKDAY(X$7,2),t_Repos[Code],0))="H","H",""),
INDEX(t_SaisieActivité[Symbole],MATCH($C21,IF(X$7&gt;=t_SaisieActivité[Date début],IF(X$7&lt;=t_SaisieActivité[Date fin],t_SaisieActivité[Salarié]),""),0))),""),"")</f>
        <v/>
      </c>
      <c r="Y21" s="8" t="str">
        <f t="array" ref="Y21">IF($C21&lt;&gt;"",IFERROR(IFERROR(IF(INDEX(t_Repos[Valeur],MATCH(MOD(_xlfn.ISOWEEKNUM(Y$7),8)&amp;WEEKDAY(Y$7,2),t_Repos[Code],0))="H","H",""),
INDEX(t_SaisieActivité[Symbole],MATCH($C21,IF(Y$7&gt;=t_SaisieActivité[Date début],IF(Y$7&lt;=t_SaisieActivité[Date fin],t_SaisieActivité[Salarié]),""),0))),""),"")</f>
        <v/>
      </c>
      <c r="Z21" s="8" t="str">
        <f t="array" ref="Z21">IF($C21&lt;&gt;"",IFERROR(IFERROR(IF(INDEX(t_Repos[Valeur],MATCH(MOD(_xlfn.ISOWEEKNUM(Z$7),8)&amp;WEEKDAY(Z$7,2),t_Repos[Code],0))="H","H",""),
INDEX(t_SaisieActivité[Symbole],MATCH($C21,IF(Z$7&gt;=t_SaisieActivité[Date début],IF(Z$7&lt;=t_SaisieActivité[Date fin],t_SaisieActivité[Salarié]),""),0))),""),"")</f>
        <v/>
      </c>
      <c r="AA21" s="8" t="str">
        <f t="array" ref="AA21">IF($C21&lt;&gt;"",IFERROR(IFERROR(IF(INDEX(t_Repos[Valeur],MATCH(MOD(_xlfn.ISOWEEKNUM(AA$7),8)&amp;WEEKDAY(AA$7,2),t_Repos[Code],0))="H","H",""),
INDEX(t_SaisieActivité[Symbole],MATCH($C21,IF(AA$7&gt;=t_SaisieActivité[Date début],IF(AA$7&lt;=t_SaisieActivité[Date fin],t_SaisieActivité[Salarié]),""),0))),""),"")</f>
        <v/>
      </c>
      <c r="AB21" s="8" t="str">
        <f t="array" ref="AB21">IF($C21&lt;&gt;"",IFERROR(IFERROR(IF(INDEX(t_Repos[Valeur],MATCH(MOD(_xlfn.ISOWEEKNUM(AB$7),8)&amp;WEEKDAY(AB$7,2),t_Repos[Code],0))="H","H",""),
INDEX(t_SaisieActivité[Symbole],MATCH($C21,IF(AB$7&gt;=t_SaisieActivité[Date début],IF(AB$7&lt;=t_SaisieActivité[Date fin],t_SaisieActivité[Salarié]),""),0))),""),"")</f>
        <v/>
      </c>
      <c r="AC21" s="8" t="str">
        <f t="array" ref="AC21">IF($C21&lt;&gt;"",IFERROR(IFERROR(IF(INDEX(t_Repos[Valeur],MATCH(MOD(_xlfn.ISOWEEKNUM(AC$7),8)&amp;WEEKDAY(AC$7,2),t_Repos[Code],0))="H","H",""),
INDEX(t_SaisieActivité[Symbole],MATCH($C21,IF(AC$7&gt;=t_SaisieActivité[Date début],IF(AC$7&lt;=t_SaisieActivité[Date fin],t_SaisieActivité[Salarié]),""),0))),""),"")</f>
        <v/>
      </c>
      <c r="AD21" s="8" t="str">
        <f t="array" ref="AD21">IF($C21&lt;&gt;"",IFERROR(IFERROR(IF(INDEX(t_Repos[Valeur],MATCH(MOD(_xlfn.ISOWEEKNUM(AD$7),8)&amp;WEEKDAY(AD$7,2),t_Repos[Code],0))="H","H",""),
INDEX(t_SaisieActivité[Symbole],MATCH($C21,IF(AD$7&gt;=t_SaisieActivité[Date début],IF(AD$7&lt;=t_SaisieActivité[Date fin],t_SaisieActivité[Salarié]),""),0))),""),"")</f>
        <v/>
      </c>
      <c r="AE21" s="8" t="str">
        <f t="array" ref="AE21">IF($C21&lt;&gt;"",IFERROR(IFERROR(IF(INDEX(t_Repos[Valeur],MATCH(MOD(_xlfn.ISOWEEKNUM(AE$7),8)&amp;WEEKDAY(AE$7,2),t_Repos[Code],0))="H","H",""),
INDEX(t_SaisieActivité[Symbole],MATCH($C21,IF(AE$7&gt;=t_SaisieActivité[Date début],IF(AE$7&lt;=t_SaisieActivité[Date fin],t_SaisieActivité[Salarié]),""),0))),""),"")</f>
        <v/>
      </c>
      <c r="AF21" s="8" t="str">
        <f t="array" ref="AF21">IF($C21&lt;&gt;"",IFERROR(IFERROR(IF(INDEX(t_Repos[Valeur],MATCH(MOD(_xlfn.ISOWEEKNUM(AF$7),8)&amp;WEEKDAY(AF$7,2),t_Repos[Code],0))="H","H",""),
INDEX(t_SaisieActivité[Symbole],MATCH($C21,IF(AF$7&gt;=t_SaisieActivité[Date début],IF(AF$7&lt;=t_SaisieActivité[Date fin],t_SaisieActivité[Salarié]),""),0))),""),"")</f>
        <v/>
      </c>
      <c r="AG21" s="8" t="str">
        <f t="array" ref="AG21">IF($C21&lt;&gt;"",IFERROR(IFERROR(IF(INDEX(t_Repos[Valeur],MATCH(MOD(_xlfn.ISOWEEKNUM(AG$7),8)&amp;WEEKDAY(AG$7,2),t_Repos[Code],0))="H","H",""),
INDEX(t_SaisieActivité[Symbole],MATCH($C21,IF(AG$7&gt;=t_SaisieActivité[Date début],IF(AG$7&lt;=t_SaisieActivité[Date fin],t_SaisieActivité[Salarié]),""),0))),""),"")</f>
        <v/>
      </c>
      <c r="AH21" s="8" t="str">
        <f t="array" ref="AH21">IF($C21&lt;&gt;"",IFERROR(IFERROR(IF(INDEX(t_Repos[Valeur],MATCH(MOD(_xlfn.ISOWEEKNUM(AH$7),8)&amp;WEEKDAY(AH$7,2),t_Repos[Code],0))="H","H",""),
INDEX(t_SaisieActivité[Symbole],MATCH($C21,IF(AH$7&gt;=t_SaisieActivité[Date début],IF(AH$7&lt;=t_SaisieActivité[Date fin],t_SaisieActivité[Salarié]),""),0))),""),"")</f>
        <v/>
      </c>
    </row>
    <row r="22" spans="3:34" x14ac:dyDescent="0.4">
      <c r="C22" s="15"/>
      <c r="D22" s="8" t="str">
        <f t="array" ref="D22">IF($C22&lt;&gt;"",IFERROR(IFERROR(IF(INDEX(t_Repos[Valeur],MATCH(MOD(_xlfn.ISOWEEKNUM(D$7),8)&amp;WEEKDAY(D$7,2),t_Repos[Code],0))="H","H",""),
INDEX(t_SaisieActivité[Symbole],MATCH($C22,IF(D$7&gt;=t_SaisieActivité[Date début],IF(D$7&lt;=t_SaisieActivité[Date fin],t_SaisieActivité[Salarié]),""),0))),""),"")</f>
        <v/>
      </c>
      <c r="E22" s="8" t="str">
        <f t="array" ref="E22">IF($C22&lt;&gt;"",IFERROR(IFERROR(IF(INDEX(t_Repos[Valeur],MATCH(MOD(_xlfn.ISOWEEKNUM(E$7),8)&amp;WEEKDAY(E$7,2),t_Repos[Code],0))="H","H",""),
INDEX(t_SaisieActivité[Symbole],MATCH($C22,IF(E$7&gt;=t_SaisieActivité[Date début],IF(E$7&lt;=t_SaisieActivité[Date fin],t_SaisieActivité[Salarié]),""),0))),""),"")</f>
        <v/>
      </c>
      <c r="F22" s="8" t="str">
        <f t="array" ref="F22">IF($C22&lt;&gt;"",IFERROR(IFERROR(IF(INDEX(t_Repos[Valeur],MATCH(MOD(_xlfn.ISOWEEKNUM(F$7),8)&amp;WEEKDAY(F$7,2),t_Repos[Code],0))="H","H",""),
INDEX(t_SaisieActivité[Symbole],MATCH($C22,IF(F$7&gt;=t_SaisieActivité[Date début],IF(F$7&lt;=t_SaisieActivité[Date fin],t_SaisieActivité[Salarié]),""),0))),""),"")</f>
        <v/>
      </c>
      <c r="G22" s="8" t="str">
        <f t="array" ref="G22">IF($C22&lt;&gt;"",IFERROR(IFERROR(IF(INDEX(t_Repos[Valeur],MATCH(MOD(_xlfn.ISOWEEKNUM(G$7),8)&amp;WEEKDAY(G$7,2),t_Repos[Code],0))="H","H",""),
INDEX(t_SaisieActivité[Symbole],MATCH($C22,IF(G$7&gt;=t_SaisieActivité[Date début],IF(G$7&lt;=t_SaisieActivité[Date fin],t_SaisieActivité[Salarié]),""),0))),""),"")</f>
        <v/>
      </c>
      <c r="H22" s="8" t="str">
        <f t="array" ref="H22">IF($C22&lt;&gt;"",IFERROR(IFERROR(IF(INDEX(t_Repos[Valeur],MATCH(MOD(_xlfn.ISOWEEKNUM(H$7),8)&amp;WEEKDAY(H$7,2),t_Repos[Code],0))="H","H",""),
INDEX(t_SaisieActivité[Symbole],MATCH($C22,IF(H$7&gt;=t_SaisieActivité[Date début],IF(H$7&lt;=t_SaisieActivité[Date fin],t_SaisieActivité[Salarié]),""),0))),""),"")</f>
        <v/>
      </c>
      <c r="I22" s="8" t="str">
        <f t="array" ref="I22">IF($C22&lt;&gt;"",IFERROR(IFERROR(IF(INDEX(t_Repos[Valeur],MATCH(MOD(_xlfn.ISOWEEKNUM(I$7),8)&amp;WEEKDAY(I$7,2),t_Repos[Code],0))="H","H",""),
INDEX(t_SaisieActivité[Symbole],MATCH($C22,IF(I$7&gt;=t_SaisieActivité[Date début],IF(I$7&lt;=t_SaisieActivité[Date fin],t_SaisieActivité[Salarié]),""),0))),""),"")</f>
        <v/>
      </c>
      <c r="J22" s="8" t="str">
        <f t="array" ref="J22">IF($C22&lt;&gt;"",IFERROR(IFERROR(IF(INDEX(t_Repos[Valeur],MATCH(MOD(_xlfn.ISOWEEKNUM(J$7),8)&amp;WEEKDAY(J$7,2),t_Repos[Code],0))="H","H",""),
INDEX(t_SaisieActivité[Symbole],MATCH($C22,IF(J$7&gt;=t_SaisieActivité[Date début],IF(J$7&lt;=t_SaisieActivité[Date fin],t_SaisieActivité[Salarié]),""),0))),""),"")</f>
        <v/>
      </c>
      <c r="K22" s="8" t="str">
        <f t="array" ref="K22">IF($C22&lt;&gt;"",IFERROR(IFERROR(IF(INDEX(t_Repos[Valeur],MATCH(MOD(_xlfn.ISOWEEKNUM(K$7),8)&amp;WEEKDAY(K$7,2),t_Repos[Code],0))="H","H",""),
INDEX(t_SaisieActivité[Symbole],MATCH($C22,IF(K$7&gt;=t_SaisieActivité[Date début],IF(K$7&lt;=t_SaisieActivité[Date fin],t_SaisieActivité[Salarié]),""),0))),""),"")</f>
        <v/>
      </c>
      <c r="L22" s="8" t="str">
        <f t="array" ref="L22">IF($C22&lt;&gt;"",IFERROR(IFERROR(IF(INDEX(t_Repos[Valeur],MATCH(MOD(_xlfn.ISOWEEKNUM(L$7),8)&amp;WEEKDAY(L$7,2),t_Repos[Code],0))="H","H",""),
INDEX(t_SaisieActivité[Symbole],MATCH($C22,IF(L$7&gt;=t_SaisieActivité[Date début],IF(L$7&lt;=t_SaisieActivité[Date fin],t_SaisieActivité[Salarié]),""),0))),""),"")</f>
        <v/>
      </c>
      <c r="M22" s="8" t="str">
        <f t="array" ref="M22">IF($C22&lt;&gt;"",IFERROR(IFERROR(IF(INDEX(t_Repos[Valeur],MATCH(MOD(_xlfn.ISOWEEKNUM(M$7),8)&amp;WEEKDAY(M$7,2),t_Repos[Code],0))="H","H",""),
INDEX(t_SaisieActivité[Symbole],MATCH($C22,IF(M$7&gt;=t_SaisieActivité[Date début],IF(M$7&lt;=t_SaisieActivité[Date fin],t_SaisieActivité[Salarié]),""),0))),""),"")</f>
        <v/>
      </c>
      <c r="N22" s="8" t="str">
        <f t="array" ref="N22">IF($C22&lt;&gt;"",IFERROR(IFERROR(IF(INDEX(t_Repos[Valeur],MATCH(MOD(_xlfn.ISOWEEKNUM(N$7),8)&amp;WEEKDAY(N$7,2),t_Repos[Code],0))="H","H",""),
INDEX(t_SaisieActivité[Symbole],MATCH($C22,IF(N$7&gt;=t_SaisieActivité[Date début],IF(N$7&lt;=t_SaisieActivité[Date fin],t_SaisieActivité[Salarié]),""),0))),""),"")</f>
        <v/>
      </c>
      <c r="O22" s="8" t="str">
        <f t="array" ref="O22">IF($C22&lt;&gt;"",IFERROR(IFERROR(IF(INDEX(t_Repos[Valeur],MATCH(MOD(_xlfn.ISOWEEKNUM(O$7),8)&amp;WEEKDAY(O$7,2),t_Repos[Code],0))="H","H",""),
INDEX(t_SaisieActivité[Symbole],MATCH($C22,IF(O$7&gt;=t_SaisieActivité[Date début],IF(O$7&lt;=t_SaisieActivité[Date fin],t_SaisieActivité[Salarié]),""),0))),""),"")</f>
        <v/>
      </c>
      <c r="P22" s="8" t="str">
        <f t="array" ref="P22">IF($C22&lt;&gt;"",IFERROR(IFERROR(IF(INDEX(t_Repos[Valeur],MATCH(MOD(_xlfn.ISOWEEKNUM(P$7),8)&amp;WEEKDAY(P$7,2),t_Repos[Code],0))="H","H",""),
INDEX(t_SaisieActivité[Symbole],MATCH($C22,IF(P$7&gt;=t_SaisieActivité[Date début],IF(P$7&lt;=t_SaisieActivité[Date fin],t_SaisieActivité[Salarié]),""),0))),""),"")</f>
        <v/>
      </c>
      <c r="Q22" s="8" t="str">
        <f t="array" ref="Q22">IF($C22&lt;&gt;"",IFERROR(IFERROR(IF(INDEX(t_Repos[Valeur],MATCH(MOD(_xlfn.ISOWEEKNUM(Q$7),8)&amp;WEEKDAY(Q$7,2),t_Repos[Code],0))="H","H",""),
INDEX(t_SaisieActivité[Symbole],MATCH($C22,IF(Q$7&gt;=t_SaisieActivité[Date début],IF(Q$7&lt;=t_SaisieActivité[Date fin],t_SaisieActivité[Salarié]),""),0))),""),"")</f>
        <v/>
      </c>
      <c r="R22" s="8" t="str">
        <f t="array" ref="R22">IF($C22&lt;&gt;"",IFERROR(IFERROR(IF(INDEX(t_Repos[Valeur],MATCH(MOD(_xlfn.ISOWEEKNUM(R$7),8)&amp;WEEKDAY(R$7,2),t_Repos[Code],0))="H","H",""),
INDEX(t_SaisieActivité[Symbole],MATCH($C22,IF(R$7&gt;=t_SaisieActivité[Date début],IF(R$7&lt;=t_SaisieActivité[Date fin],t_SaisieActivité[Salarié]),""),0))),""),"")</f>
        <v/>
      </c>
      <c r="S22" s="8" t="str">
        <f t="array" ref="S22">IF($C22&lt;&gt;"",IFERROR(IFERROR(IF(INDEX(t_Repos[Valeur],MATCH(MOD(_xlfn.ISOWEEKNUM(S$7),8)&amp;WEEKDAY(S$7,2),t_Repos[Code],0))="H","H",""),
INDEX(t_SaisieActivité[Symbole],MATCH($C22,IF(S$7&gt;=t_SaisieActivité[Date début],IF(S$7&lt;=t_SaisieActivité[Date fin],t_SaisieActivité[Salarié]),""),0))),""),"")</f>
        <v/>
      </c>
      <c r="T22" s="8" t="str">
        <f t="array" ref="T22">IF($C22&lt;&gt;"",IFERROR(IFERROR(IF(INDEX(t_Repos[Valeur],MATCH(MOD(_xlfn.ISOWEEKNUM(T$7),8)&amp;WEEKDAY(T$7,2),t_Repos[Code],0))="H","H",""),
INDEX(t_SaisieActivité[Symbole],MATCH($C22,IF(T$7&gt;=t_SaisieActivité[Date début],IF(T$7&lt;=t_SaisieActivité[Date fin],t_SaisieActivité[Salarié]),""),0))),""),"")</f>
        <v/>
      </c>
      <c r="U22" s="8" t="str">
        <f t="array" ref="U22">IF($C22&lt;&gt;"",IFERROR(IFERROR(IF(INDEX(t_Repos[Valeur],MATCH(MOD(_xlfn.ISOWEEKNUM(U$7),8)&amp;WEEKDAY(U$7,2),t_Repos[Code],0))="H","H",""),
INDEX(t_SaisieActivité[Symbole],MATCH($C22,IF(U$7&gt;=t_SaisieActivité[Date début],IF(U$7&lt;=t_SaisieActivité[Date fin],t_SaisieActivité[Salarié]),""),0))),""),"")</f>
        <v/>
      </c>
      <c r="V22" s="8" t="str">
        <f t="array" ref="V22">IF($C22&lt;&gt;"",IFERROR(IFERROR(IF(INDEX(t_Repos[Valeur],MATCH(MOD(_xlfn.ISOWEEKNUM(V$7),8)&amp;WEEKDAY(V$7,2),t_Repos[Code],0))="H","H",""),
INDEX(t_SaisieActivité[Symbole],MATCH($C22,IF(V$7&gt;=t_SaisieActivité[Date début],IF(V$7&lt;=t_SaisieActivité[Date fin],t_SaisieActivité[Salarié]),""),0))),""),"")</f>
        <v/>
      </c>
      <c r="W22" s="8" t="str">
        <f t="array" ref="W22">IF($C22&lt;&gt;"",IFERROR(IFERROR(IF(INDEX(t_Repos[Valeur],MATCH(MOD(_xlfn.ISOWEEKNUM(W$7),8)&amp;WEEKDAY(W$7,2),t_Repos[Code],0))="H","H",""),
INDEX(t_SaisieActivité[Symbole],MATCH($C22,IF(W$7&gt;=t_SaisieActivité[Date début],IF(W$7&lt;=t_SaisieActivité[Date fin],t_SaisieActivité[Salarié]),""),0))),""),"")</f>
        <v/>
      </c>
      <c r="X22" s="8" t="str">
        <f t="array" ref="X22">IF($C22&lt;&gt;"",IFERROR(IFERROR(IF(INDEX(t_Repos[Valeur],MATCH(MOD(_xlfn.ISOWEEKNUM(X$7),8)&amp;WEEKDAY(X$7,2),t_Repos[Code],0))="H","H",""),
INDEX(t_SaisieActivité[Symbole],MATCH($C22,IF(X$7&gt;=t_SaisieActivité[Date début],IF(X$7&lt;=t_SaisieActivité[Date fin],t_SaisieActivité[Salarié]),""),0))),""),"")</f>
        <v/>
      </c>
      <c r="Y22" s="8" t="str">
        <f t="array" ref="Y22">IF($C22&lt;&gt;"",IFERROR(IFERROR(IF(INDEX(t_Repos[Valeur],MATCH(MOD(_xlfn.ISOWEEKNUM(Y$7),8)&amp;WEEKDAY(Y$7,2),t_Repos[Code],0))="H","H",""),
INDEX(t_SaisieActivité[Symbole],MATCH($C22,IF(Y$7&gt;=t_SaisieActivité[Date début],IF(Y$7&lt;=t_SaisieActivité[Date fin],t_SaisieActivité[Salarié]),""),0))),""),"")</f>
        <v/>
      </c>
      <c r="Z22" s="8" t="str">
        <f t="array" ref="Z22">IF($C22&lt;&gt;"",IFERROR(IFERROR(IF(INDEX(t_Repos[Valeur],MATCH(MOD(_xlfn.ISOWEEKNUM(Z$7),8)&amp;WEEKDAY(Z$7,2),t_Repos[Code],0))="H","H",""),
INDEX(t_SaisieActivité[Symbole],MATCH($C22,IF(Z$7&gt;=t_SaisieActivité[Date début],IF(Z$7&lt;=t_SaisieActivité[Date fin],t_SaisieActivité[Salarié]),""),0))),""),"")</f>
        <v/>
      </c>
      <c r="AA22" s="8" t="str">
        <f t="array" ref="AA22">IF($C22&lt;&gt;"",IFERROR(IFERROR(IF(INDEX(t_Repos[Valeur],MATCH(MOD(_xlfn.ISOWEEKNUM(AA$7),8)&amp;WEEKDAY(AA$7,2),t_Repos[Code],0))="H","H",""),
INDEX(t_SaisieActivité[Symbole],MATCH($C22,IF(AA$7&gt;=t_SaisieActivité[Date début],IF(AA$7&lt;=t_SaisieActivité[Date fin],t_SaisieActivité[Salarié]),""),0))),""),"")</f>
        <v/>
      </c>
      <c r="AB22" s="8" t="str">
        <f t="array" ref="AB22">IF($C22&lt;&gt;"",IFERROR(IFERROR(IF(INDEX(t_Repos[Valeur],MATCH(MOD(_xlfn.ISOWEEKNUM(AB$7),8)&amp;WEEKDAY(AB$7,2),t_Repos[Code],0))="H","H",""),
INDEX(t_SaisieActivité[Symbole],MATCH($C22,IF(AB$7&gt;=t_SaisieActivité[Date début],IF(AB$7&lt;=t_SaisieActivité[Date fin],t_SaisieActivité[Salarié]),""),0))),""),"")</f>
        <v/>
      </c>
      <c r="AC22" s="8" t="str">
        <f t="array" ref="AC22">IF($C22&lt;&gt;"",IFERROR(IFERROR(IF(INDEX(t_Repos[Valeur],MATCH(MOD(_xlfn.ISOWEEKNUM(AC$7),8)&amp;WEEKDAY(AC$7,2),t_Repos[Code],0))="H","H",""),
INDEX(t_SaisieActivité[Symbole],MATCH($C22,IF(AC$7&gt;=t_SaisieActivité[Date début],IF(AC$7&lt;=t_SaisieActivité[Date fin],t_SaisieActivité[Salarié]),""),0))),""),"")</f>
        <v/>
      </c>
      <c r="AD22" s="8" t="str">
        <f t="array" ref="AD22">IF($C22&lt;&gt;"",IFERROR(IFERROR(IF(INDEX(t_Repos[Valeur],MATCH(MOD(_xlfn.ISOWEEKNUM(AD$7),8)&amp;WEEKDAY(AD$7,2),t_Repos[Code],0))="H","H",""),
INDEX(t_SaisieActivité[Symbole],MATCH($C22,IF(AD$7&gt;=t_SaisieActivité[Date début],IF(AD$7&lt;=t_SaisieActivité[Date fin],t_SaisieActivité[Salarié]),""),0))),""),"")</f>
        <v/>
      </c>
      <c r="AE22" s="8" t="str">
        <f t="array" ref="AE22">IF($C22&lt;&gt;"",IFERROR(IFERROR(IF(INDEX(t_Repos[Valeur],MATCH(MOD(_xlfn.ISOWEEKNUM(AE$7),8)&amp;WEEKDAY(AE$7,2),t_Repos[Code],0))="H","H",""),
INDEX(t_SaisieActivité[Symbole],MATCH($C22,IF(AE$7&gt;=t_SaisieActivité[Date début],IF(AE$7&lt;=t_SaisieActivité[Date fin],t_SaisieActivité[Salarié]),""),0))),""),"")</f>
        <v/>
      </c>
      <c r="AF22" s="8" t="str">
        <f t="array" ref="AF22">IF($C22&lt;&gt;"",IFERROR(IFERROR(IF(INDEX(t_Repos[Valeur],MATCH(MOD(_xlfn.ISOWEEKNUM(AF$7),8)&amp;WEEKDAY(AF$7,2),t_Repos[Code],0))="H","H",""),
INDEX(t_SaisieActivité[Symbole],MATCH($C22,IF(AF$7&gt;=t_SaisieActivité[Date début],IF(AF$7&lt;=t_SaisieActivité[Date fin],t_SaisieActivité[Salarié]),""),0))),""),"")</f>
        <v/>
      </c>
      <c r="AG22" s="8" t="str">
        <f t="array" ref="AG22">IF($C22&lt;&gt;"",IFERROR(IFERROR(IF(INDEX(t_Repos[Valeur],MATCH(MOD(_xlfn.ISOWEEKNUM(AG$7),8)&amp;WEEKDAY(AG$7,2),t_Repos[Code],0))="H","H",""),
INDEX(t_SaisieActivité[Symbole],MATCH($C22,IF(AG$7&gt;=t_SaisieActivité[Date début],IF(AG$7&lt;=t_SaisieActivité[Date fin],t_SaisieActivité[Salarié]),""),0))),""),"")</f>
        <v/>
      </c>
      <c r="AH22" s="8" t="str">
        <f t="array" ref="AH22">IF($C22&lt;&gt;"",IFERROR(IFERROR(IF(INDEX(t_Repos[Valeur],MATCH(MOD(_xlfn.ISOWEEKNUM(AH$7),8)&amp;WEEKDAY(AH$7,2),t_Repos[Code],0))="H","H",""),
INDEX(t_SaisieActivité[Symbole],MATCH($C22,IF(AH$7&gt;=t_SaisieActivité[Date début],IF(AH$7&lt;=t_SaisieActivité[Date fin],t_SaisieActivité[Salarié]),""),0))),""),"")</f>
        <v/>
      </c>
    </row>
    <row r="23" spans="3:34" x14ac:dyDescent="0.4">
      <c r="C23" s="15"/>
      <c r="D23" s="8" t="str">
        <f t="array" ref="D23">IF($C23&lt;&gt;"",IFERROR(IFERROR(IF(INDEX(t_Repos[Valeur],MATCH(MOD(_xlfn.ISOWEEKNUM(D$7),8)&amp;WEEKDAY(D$7,2),t_Repos[Code],0))="H","H",""),
INDEX(t_SaisieActivité[Symbole],MATCH($C23,IF(D$7&gt;=t_SaisieActivité[Date début],IF(D$7&lt;=t_SaisieActivité[Date fin],t_SaisieActivité[Salarié]),""),0))),""),"")</f>
        <v/>
      </c>
      <c r="E23" s="8" t="str">
        <f t="array" ref="E23">IF($C23&lt;&gt;"",IFERROR(IFERROR(IF(INDEX(t_Repos[Valeur],MATCH(MOD(_xlfn.ISOWEEKNUM(E$7),8)&amp;WEEKDAY(E$7,2),t_Repos[Code],0))="H","H",""),
INDEX(t_SaisieActivité[Symbole],MATCH($C23,IF(E$7&gt;=t_SaisieActivité[Date début],IF(E$7&lt;=t_SaisieActivité[Date fin],t_SaisieActivité[Salarié]),""),0))),""),"")</f>
        <v/>
      </c>
      <c r="F23" s="8" t="str">
        <f t="array" ref="F23">IF($C23&lt;&gt;"",IFERROR(IFERROR(IF(INDEX(t_Repos[Valeur],MATCH(MOD(_xlfn.ISOWEEKNUM(F$7),8)&amp;WEEKDAY(F$7,2),t_Repos[Code],0))="H","H",""),
INDEX(t_SaisieActivité[Symbole],MATCH($C23,IF(F$7&gt;=t_SaisieActivité[Date début],IF(F$7&lt;=t_SaisieActivité[Date fin],t_SaisieActivité[Salarié]),""),0))),""),"")</f>
        <v/>
      </c>
      <c r="G23" s="8" t="str">
        <f t="array" ref="G23">IF($C23&lt;&gt;"",IFERROR(IFERROR(IF(INDEX(t_Repos[Valeur],MATCH(MOD(_xlfn.ISOWEEKNUM(G$7),8)&amp;WEEKDAY(G$7,2),t_Repos[Code],0))="H","H",""),
INDEX(t_SaisieActivité[Symbole],MATCH($C23,IF(G$7&gt;=t_SaisieActivité[Date début],IF(G$7&lt;=t_SaisieActivité[Date fin],t_SaisieActivité[Salarié]),""),0))),""),"")</f>
        <v/>
      </c>
      <c r="H23" s="8" t="str">
        <f t="array" ref="H23">IF($C23&lt;&gt;"",IFERROR(IFERROR(IF(INDEX(t_Repos[Valeur],MATCH(MOD(_xlfn.ISOWEEKNUM(H$7),8)&amp;WEEKDAY(H$7,2),t_Repos[Code],0))="H","H",""),
INDEX(t_SaisieActivité[Symbole],MATCH($C23,IF(H$7&gt;=t_SaisieActivité[Date début],IF(H$7&lt;=t_SaisieActivité[Date fin],t_SaisieActivité[Salarié]),""),0))),""),"")</f>
        <v/>
      </c>
      <c r="I23" s="8" t="str">
        <f t="array" ref="I23">IF($C23&lt;&gt;"",IFERROR(IFERROR(IF(INDEX(t_Repos[Valeur],MATCH(MOD(_xlfn.ISOWEEKNUM(I$7),8)&amp;WEEKDAY(I$7,2),t_Repos[Code],0))="H","H",""),
INDEX(t_SaisieActivité[Symbole],MATCH($C23,IF(I$7&gt;=t_SaisieActivité[Date début],IF(I$7&lt;=t_SaisieActivité[Date fin],t_SaisieActivité[Salarié]),""),0))),""),"")</f>
        <v/>
      </c>
      <c r="J23" s="8" t="str">
        <f t="array" ref="J23">IF($C23&lt;&gt;"",IFERROR(IFERROR(IF(INDEX(t_Repos[Valeur],MATCH(MOD(_xlfn.ISOWEEKNUM(J$7),8)&amp;WEEKDAY(J$7,2),t_Repos[Code],0))="H","H",""),
INDEX(t_SaisieActivité[Symbole],MATCH($C23,IF(J$7&gt;=t_SaisieActivité[Date début],IF(J$7&lt;=t_SaisieActivité[Date fin],t_SaisieActivité[Salarié]),""),0))),""),"")</f>
        <v/>
      </c>
      <c r="K23" s="8" t="str">
        <f t="array" ref="K23">IF($C23&lt;&gt;"",IFERROR(IFERROR(IF(INDEX(t_Repos[Valeur],MATCH(MOD(_xlfn.ISOWEEKNUM(K$7),8)&amp;WEEKDAY(K$7,2),t_Repos[Code],0))="H","H",""),
INDEX(t_SaisieActivité[Symbole],MATCH($C23,IF(K$7&gt;=t_SaisieActivité[Date début],IF(K$7&lt;=t_SaisieActivité[Date fin],t_SaisieActivité[Salarié]),""),0))),""),"")</f>
        <v/>
      </c>
      <c r="L23" s="8" t="str">
        <f t="array" ref="L23">IF($C23&lt;&gt;"",IFERROR(IFERROR(IF(INDEX(t_Repos[Valeur],MATCH(MOD(_xlfn.ISOWEEKNUM(L$7),8)&amp;WEEKDAY(L$7,2),t_Repos[Code],0))="H","H",""),
INDEX(t_SaisieActivité[Symbole],MATCH($C23,IF(L$7&gt;=t_SaisieActivité[Date début],IF(L$7&lt;=t_SaisieActivité[Date fin],t_SaisieActivité[Salarié]),""),0))),""),"")</f>
        <v/>
      </c>
      <c r="M23" s="8" t="str">
        <f t="array" ref="M23">IF($C23&lt;&gt;"",IFERROR(IFERROR(IF(INDEX(t_Repos[Valeur],MATCH(MOD(_xlfn.ISOWEEKNUM(M$7),8)&amp;WEEKDAY(M$7,2),t_Repos[Code],0))="H","H",""),
INDEX(t_SaisieActivité[Symbole],MATCH($C23,IF(M$7&gt;=t_SaisieActivité[Date début],IF(M$7&lt;=t_SaisieActivité[Date fin],t_SaisieActivité[Salarié]),""),0))),""),"")</f>
        <v/>
      </c>
      <c r="N23" s="8" t="str">
        <f t="array" ref="N23">IF($C23&lt;&gt;"",IFERROR(IFERROR(IF(INDEX(t_Repos[Valeur],MATCH(MOD(_xlfn.ISOWEEKNUM(N$7),8)&amp;WEEKDAY(N$7,2),t_Repos[Code],0))="H","H",""),
INDEX(t_SaisieActivité[Symbole],MATCH($C23,IF(N$7&gt;=t_SaisieActivité[Date début],IF(N$7&lt;=t_SaisieActivité[Date fin],t_SaisieActivité[Salarié]),""),0))),""),"")</f>
        <v/>
      </c>
      <c r="O23" s="8" t="str">
        <f t="array" ref="O23">IF($C23&lt;&gt;"",IFERROR(IFERROR(IF(INDEX(t_Repos[Valeur],MATCH(MOD(_xlfn.ISOWEEKNUM(O$7),8)&amp;WEEKDAY(O$7,2),t_Repos[Code],0))="H","H",""),
INDEX(t_SaisieActivité[Symbole],MATCH($C23,IF(O$7&gt;=t_SaisieActivité[Date début],IF(O$7&lt;=t_SaisieActivité[Date fin],t_SaisieActivité[Salarié]),""),0))),""),"")</f>
        <v/>
      </c>
      <c r="P23" s="8" t="str">
        <f t="array" ref="P23">IF($C23&lt;&gt;"",IFERROR(IFERROR(IF(INDEX(t_Repos[Valeur],MATCH(MOD(_xlfn.ISOWEEKNUM(P$7),8)&amp;WEEKDAY(P$7,2),t_Repos[Code],0))="H","H",""),
INDEX(t_SaisieActivité[Symbole],MATCH($C23,IF(P$7&gt;=t_SaisieActivité[Date début],IF(P$7&lt;=t_SaisieActivité[Date fin],t_SaisieActivité[Salarié]),""),0))),""),"")</f>
        <v/>
      </c>
      <c r="Q23" s="8" t="str">
        <f t="array" ref="Q23">IF($C23&lt;&gt;"",IFERROR(IFERROR(IF(INDEX(t_Repos[Valeur],MATCH(MOD(_xlfn.ISOWEEKNUM(Q$7),8)&amp;WEEKDAY(Q$7,2),t_Repos[Code],0))="H","H",""),
INDEX(t_SaisieActivité[Symbole],MATCH($C23,IF(Q$7&gt;=t_SaisieActivité[Date début],IF(Q$7&lt;=t_SaisieActivité[Date fin],t_SaisieActivité[Salarié]),""),0))),""),"")</f>
        <v/>
      </c>
      <c r="R23" s="8" t="str">
        <f t="array" ref="R23">IF($C23&lt;&gt;"",IFERROR(IFERROR(IF(INDEX(t_Repos[Valeur],MATCH(MOD(_xlfn.ISOWEEKNUM(R$7),8)&amp;WEEKDAY(R$7,2),t_Repos[Code],0))="H","H",""),
INDEX(t_SaisieActivité[Symbole],MATCH($C23,IF(R$7&gt;=t_SaisieActivité[Date début],IF(R$7&lt;=t_SaisieActivité[Date fin],t_SaisieActivité[Salarié]),""),0))),""),"")</f>
        <v/>
      </c>
      <c r="S23" s="8" t="str">
        <f t="array" ref="S23">IF($C23&lt;&gt;"",IFERROR(IFERROR(IF(INDEX(t_Repos[Valeur],MATCH(MOD(_xlfn.ISOWEEKNUM(S$7),8)&amp;WEEKDAY(S$7,2),t_Repos[Code],0))="H","H",""),
INDEX(t_SaisieActivité[Symbole],MATCH($C23,IF(S$7&gt;=t_SaisieActivité[Date début],IF(S$7&lt;=t_SaisieActivité[Date fin],t_SaisieActivité[Salarié]),""),0))),""),"")</f>
        <v/>
      </c>
      <c r="T23" s="8" t="str">
        <f t="array" ref="T23">IF($C23&lt;&gt;"",IFERROR(IFERROR(IF(INDEX(t_Repos[Valeur],MATCH(MOD(_xlfn.ISOWEEKNUM(T$7),8)&amp;WEEKDAY(T$7,2),t_Repos[Code],0))="H","H",""),
INDEX(t_SaisieActivité[Symbole],MATCH($C23,IF(T$7&gt;=t_SaisieActivité[Date début],IF(T$7&lt;=t_SaisieActivité[Date fin],t_SaisieActivité[Salarié]),""),0))),""),"")</f>
        <v/>
      </c>
      <c r="U23" s="8" t="str">
        <f t="array" ref="U23">IF($C23&lt;&gt;"",IFERROR(IFERROR(IF(INDEX(t_Repos[Valeur],MATCH(MOD(_xlfn.ISOWEEKNUM(U$7),8)&amp;WEEKDAY(U$7,2),t_Repos[Code],0))="H","H",""),
INDEX(t_SaisieActivité[Symbole],MATCH($C23,IF(U$7&gt;=t_SaisieActivité[Date début],IF(U$7&lt;=t_SaisieActivité[Date fin],t_SaisieActivité[Salarié]),""),0))),""),"")</f>
        <v/>
      </c>
      <c r="V23" s="8" t="str">
        <f t="array" ref="V23">IF($C23&lt;&gt;"",IFERROR(IFERROR(IF(INDEX(t_Repos[Valeur],MATCH(MOD(_xlfn.ISOWEEKNUM(V$7),8)&amp;WEEKDAY(V$7,2),t_Repos[Code],0))="H","H",""),
INDEX(t_SaisieActivité[Symbole],MATCH($C23,IF(V$7&gt;=t_SaisieActivité[Date début],IF(V$7&lt;=t_SaisieActivité[Date fin],t_SaisieActivité[Salarié]),""),0))),""),"")</f>
        <v/>
      </c>
      <c r="W23" s="8" t="str">
        <f t="array" ref="W23">IF($C23&lt;&gt;"",IFERROR(IFERROR(IF(INDEX(t_Repos[Valeur],MATCH(MOD(_xlfn.ISOWEEKNUM(W$7),8)&amp;WEEKDAY(W$7,2),t_Repos[Code],0))="H","H",""),
INDEX(t_SaisieActivité[Symbole],MATCH($C23,IF(W$7&gt;=t_SaisieActivité[Date début],IF(W$7&lt;=t_SaisieActivité[Date fin],t_SaisieActivité[Salarié]),""),0))),""),"")</f>
        <v/>
      </c>
      <c r="X23" s="8" t="str">
        <f t="array" ref="X23">IF($C23&lt;&gt;"",IFERROR(IFERROR(IF(INDEX(t_Repos[Valeur],MATCH(MOD(_xlfn.ISOWEEKNUM(X$7),8)&amp;WEEKDAY(X$7,2),t_Repos[Code],0))="H","H",""),
INDEX(t_SaisieActivité[Symbole],MATCH($C23,IF(X$7&gt;=t_SaisieActivité[Date début],IF(X$7&lt;=t_SaisieActivité[Date fin],t_SaisieActivité[Salarié]),""),0))),""),"")</f>
        <v/>
      </c>
      <c r="Y23" s="8" t="str">
        <f t="array" ref="Y23">IF($C23&lt;&gt;"",IFERROR(IFERROR(IF(INDEX(t_Repos[Valeur],MATCH(MOD(_xlfn.ISOWEEKNUM(Y$7),8)&amp;WEEKDAY(Y$7,2),t_Repos[Code],0))="H","H",""),
INDEX(t_SaisieActivité[Symbole],MATCH($C23,IF(Y$7&gt;=t_SaisieActivité[Date début],IF(Y$7&lt;=t_SaisieActivité[Date fin],t_SaisieActivité[Salarié]),""),0))),""),"")</f>
        <v/>
      </c>
      <c r="Z23" s="8" t="str">
        <f t="array" ref="Z23">IF($C23&lt;&gt;"",IFERROR(IFERROR(IF(INDEX(t_Repos[Valeur],MATCH(MOD(_xlfn.ISOWEEKNUM(Z$7),8)&amp;WEEKDAY(Z$7,2),t_Repos[Code],0))="H","H",""),
INDEX(t_SaisieActivité[Symbole],MATCH($C23,IF(Z$7&gt;=t_SaisieActivité[Date début],IF(Z$7&lt;=t_SaisieActivité[Date fin],t_SaisieActivité[Salarié]),""),0))),""),"")</f>
        <v/>
      </c>
      <c r="AA23" s="8" t="str">
        <f t="array" ref="AA23">IF($C23&lt;&gt;"",IFERROR(IFERROR(IF(INDEX(t_Repos[Valeur],MATCH(MOD(_xlfn.ISOWEEKNUM(AA$7),8)&amp;WEEKDAY(AA$7,2),t_Repos[Code],0))="H","H",""),
INDEX(t_SaisieActivité[Symbole],MATCH($C23,IF(AA$7&gt;=t_SaisieActivité[Date début],IF(AA$7&lt;=t_SaisieActivité[Date fin],t_SaisieActivité[Salarié]),""),0))),""),"")</f>
        <v/>
      </c>
      <c r="AB23" s="8" t="str">
        <f t="array" ref="AB23">IF($C23&lt;&gt;"",IFERROR(IFERROR(IF(INDEX(t_Repos[Valeur],MATCH(MOD(_xlfn.ISOWEEKNUM(AB$7),8)&amp;WEEKDAY(AB$7,2),t_Repos[Code],0))="H","H",""),
INDEX(t_SaisieActivité[Symbole],MATCH($C23,IF(AB$7&gt;=t_SaisieActivité[Date début],IF(AB$7&lt;=t_SaisieActivité[Date fin],t_SaisieActivité[Salarié]),""),0))),""),"")</f>
        <v/>
      </c>
      <c r="AC23" s="8" t="str">
        <f t="array" ref="AC23">IF($C23&lt;&gt;"",IFERROR(IFERROR(IF(INDEX(t_Repos[Valeur],MATCH(MOD(_xlfn.ISOWEEKNUM(AC$7),8)&amp;WEEKDAY(AC$7,2),t_Repos[Code],0))="H","H",""),
INDEX(t_SaisieActivité[Symbole],MATCH($C23,IF(AC$7&gt;=t_SaisieActivité[Date début],IF(AC$7&lt;=t_SaisieActivité[Date fin],t_SaisieActivité[Salarié]),""),0))),""),"")</f>
        <v/>
      </c>
      <c r="AD23" s="8" t="str">
        <f t="array" ref="AD23">IF($C23&lt;&gt;"",IFERROR(IFERROR(IF(INDEX(t_Repos[Valeur],MATCH(MOD(_xlfn.ISOWEEKNUM(AD$7),8)&amp;WEEKDAY(AD$7,2),t_Repos[Code],0))="H","H",""),
INDEX(t_SaisieActivité[Symbole],MATCH($C23,IF(AD$7&gt;=t_SaisieActivité[Date début],IF(AD$7&lt;=t_SaisieActivité[Date fin],t_SaisieActivité[Salarié]),""),0))),""),"")</f>
        <v/>
      </c>
      <c r="AE23" s="8" t="str">
        <f t="array" ref="AE23">IF($C23&lt;&gt;"",IFERROR(IFERROR(IF(INDEX(t_Repos[Valeur],MATCH(MOD(_xlfn.ISOWEEKNUM(AE$7),8)&amp;WEEKDAY(AE$7,2),t_Repos[Code],0))="H","H",""),
INDEX(t_SaisieActivité[Symbole],MATCH($C23,IF(AE$7&gt;=t_SaisieActivité[Date début],IF(AE$7&lt;=t_SaisieActivité[Date fin],t_SaisieActivité[Salarié]),""),0))),""),"")</f>
        <v/>
      </c>
      <c r="AF23" s="8" t="str">
        <f t="array" ref="AF23">IF($C23&lt;&gt;"",IFERROR(IFERROR(IF(INDEX(t_Repos[Valeur],MATCH(MOD(_xlfn.ISOWEEKNUM(AF$7),8)&amp;WEEKDAY(AF$7,2),t_Repos[Code],0))="H","H",""),
INDEX(t_SaisieActivité[Symbole],MATCH($C23,IF(AF$7&gt;=t_SaisieActivité[Date début],IF(AF$7&lt;=t_SaisieActivité[Date fin],t_SaisieActivité[Salarié]),""),0))),""),"")</f>
        <v/>
      </c>
      <c r="AG23" s="8" t="str">
        <f t="array" ref="AG23">IF($C23&lt;&gt;"",IFERROR(IFERROR(IF(INDEX(t_Repos[Valeur],MATCH(MOD(_xlfn.ISOWEEKNUM(AG$7),8)&amp;WEEKDAY(AG$7,2),t_Repos[Code],0))="H","H",""),
INDEX(t_SaisieActivité[Symbole],MATCH($C23,IF(AG$7&gt;=t_SaisieActivité[Date début],IF(AG$7&lt;=t_SaisieActivité[Date fin],t_SaisieActivité[Salarié]),""),0))),""),"")</f>
        <v/>
      </c>
      <c r="AH23" s="8" t="str">
        <f t="array" ref="AH23">IF($C23&lt;&gt;"",IFERROR(IFERROR(IF(INDEX(t_Repos[Valeur],MATCH(MOD(_xlfn.ISOWEEKNUM(AH$7),8)&amp;WEEKDAY(AH$7,2),t_Repos[Code],0))="H","H",""),
INDEX(t_SaisieActivité[Symbole],MATCH($C23,IF(AH$7&gt;=t_SaisieActivité[Date début],IF(AH$7&lt;=t_SaisieActivité[Date fin],t_SaisieActivité[Salarié]),""),0))),""),"")</f>
        <v/>
      </c>
    </row>
    <row r="24" spans="3:34" x14ac:dyDescent="0.4">
      <c r="C24" s="15"/>
      <c r="D24" s="8" t="str">
        <f t="array" ref="D24">IF($C24&lt;&gt;"",IFERROR(IFERROR(IF(INDEX(t_Repos[Valeur],MATCH(MOD(_xlfn.ISOWEEKNUM(D$7),8)&amp;WEEKDAY(D$7,2),t_Repos[Code],0))="H","H",""),
INDEX(t_SaisieActivité[Symbole],MATCH($C24,IF(D$7&gt;=t_SaisieActivité[Date début],IF(D$7&lt;=t_SaisieActivité[Date fin],t_SaisieActivité[Salarié]),""),0))),""),"")</f>
        <v/>
      </c>
      <c r="E24" s="8" t="str">
        <f t="array" ref="E24">IF($C24&lt;&gt;"",IFERROR(IFERROR(IF(INDEX(t_Repos[Valeur],MATCH(MOD(_xlfn.ISOWEEKNUM(E$7),8)&amp;WEEKDAY(E$7,2),t_Repos[Code],0))="H","H",""),
INDEX(t_SaisieActivité[Symbole],MATCH($C24,IF(E$7&gt;=t_SaisieActivité[Date début],IF(E$7&lt;=t_SaisieActivité[Date fin],t_SaisieActivité[Salarié]),""),0))),""),"")</f>
        <v/>
      </c>
      <c r="F24" s="8" t="str">
        <f t="array" ref="F24">IF($C24&lt;&gt;"",IFERROR(IFERROR(IF(INDEX(t_Repos[Valeur],MATCH(MOD(_xlfn.ISOWEEKNUM(F$7),8)&amp;WEEKDAY(F$7,2),t_Repos[Code],0))="H","H",""),
INDEX(t_SaisieActivité[Symbole],MATCH($C24,IF(F$7&gt;=t_SaisieActivité[Date début],IF(F$7&lt;=t_SaisieActivité[Date fin],t_SaisieActivité[Salarié]),""),0))),""),"")</f>
        <v/>
      </c>
      <c r="G24" s="8" t="str">
        <f t="array" ref="G24">IF($C24&lt;&gt;"",IFERROR(IFERROR(IF(INDEX(t_Repos[Valeur],MATCH(MOD(_xlfn.ISOWEEKNUM(G$7),8)&amp;WEEKDAY(G$7,2),t_Repos[Code],0))="H","H",""),
INDEX(t_SaisieActivité[Symbole],MATCH($C24,IF(G$7&gt;=t_SaisieActivité[Date début],IF(G$7&lt;=t_SaisieActivité[Date fin],t_SaisieActivité[Salarié]),""),0))),""),"")</f>
        <v/>
      </c>
      <c r="H24" s="8" t="str">
        <f t="array" ref="H24">IF($C24&lt;&gt;"",IFERROR(IFERROR(IF(INDEX(t_Repos[Valeur],MATCH(MOD(_xlfn.ISOWEEKNUM(H$7),8)&amp;WEEKDAY(H$7,2),t_Repos[Code],0))="H","H",""),
INDEX(t_SaisieActivité[Symbole],MATCH($C24,IF(H$7&gt;=t_SaisieActivité[Date début],IF(H$7&lt;=t_SaisieActivité[Date fin],t_SaisieActivité[Salarié]),""),0))),""),"")</f>
        <v/>
      </c>
      <c r="I24" s="8" t="str">
        <f t="array" ref="I24">IF($C24&lt;&gt;"",IFERROR(IFERROR(IF(INDEX(t_Repos[Valeur],MATCH(MOD(_xlfn.ISOWEEKNUM(I$7),8)&amp;WEEKDAY(I$7,2),t_Repos[Code],0))="H","H",""),
INDEX(t_SaisieActivité[Symbole],MATCH($C24,IF(I$7&gt;=t_SaisieActivité[Date début],IF(I$7&lt;=t_SaisieActivité[Date fin],t_SaisieActivité[Salarié]),""),0))),""),"")</f>
        <v/>
      </c>
      <c r="J24" s="8" t="str">
        <f t="array" ref="J24">IF($C24&lt;&gt;"",IFERROR(IFERROR(IF(INDEX(t_Repos[Valeur],MATCH(MOD(_xlfn.ISOWEEKNUM(J$7),8)&amp;WEEKDAY(J$7,2),t_Repos[Code],0))="H","H",""),
INDEX(t_SaisieActivité[Symbole],MATCH($C24,IF(J$7&gt;=t_SaisieActivité[Date début],IF(J$7&lt;=t_SaisieActivité[Date fin],t_SaisieActivité[Salarié]),""),0))),""),"")</f>
        <v/>
      </c>
      <c r="K24" s="8" t="str">
        <f t="array" ref="K24">IF($C24&lt;&gt;"",IFERROR(IFERROR(IF(INDEX(t_Repos[Valeur],MATCH(MOD(_xlfn.ISOWEEKNUM(K$7),8)&amp;WEEKDAY(K$7,2),t_Repos[Code],0))="H","H",""),
INDEX(t_SaisieActivité[Symbole],MATCH($C24,IF(K$7&gt;=t_SaisieActivité[Date début],IF(K$7&lt;=t_SaisieActivité[Date fin],t_SaisieActivité[Salarié]),""),0))),""),"")</f>
        <v/>
      </c>
      <c r="L24" s="8" t="str">
        <f t="array" ref="L24">IF($C24&lt;&gt;"",IFERROR(IFERROR(IF(INDEX(t_Repos[Valeur],MATCH(MOD(_xlfn.ISOWEEKNUM(L$7),8)&amp;WEEKDAY(L$7,2),t_Repos[Code],0))="H","H",""),
INDEX(t_SaisieActivité[Symbole],MATCH($C24,IF(L$7&gt;=t_SaisieActivité[Date début],IF(L$7&lt;=t_SaisieActivité[Date fin],t_SaisieActivité[Salarié]),""),0))),""),"")</f>
        <v/>
      </c>
      <c r="M24" s="8" t="str">
        <f t="array" ref="M24">IF($C24&lt;&gt;"",IFERROR(IFERROR(IF(INDEX(t_Repos[Valeur],MATCH(MOD(_xlfn.ISOWEEKNUM(M$7),8)&amp;WEEKDAY(M$7,2),t_Repos[Code],0))="H","H",""),
INDEX(t_SaisieActivité[Symbole],MATCH($C24,IF(M$7&gt;=t_SaisieActivité[Date début],IF(M$7&lt;=t_SaisieActivité[Date fin],t_SaisieActivité[Salarié]),""),0))),""),"")</f>
        <v/>
      </c>
      <c r="N24" s="8" t="str">
        <f t="array" ref="N24">IF($C24&lt;&gt;"",IFERROR(IFERROR(IF(INDEX(t_Repos[Valeur],MATCH(MOD(_xlfn.ISOWEEKNUM(N$7),8)&amp;WEEKDAY(N$7,2),t_Repos[Code],0))="H","H",""),
INDEX(t_SaisieActivité[Symbole],MATCH($C24,IF(N$7&gt;=t_SaisieActivité[Date début],IF(N$7&lt;=t_SaisieActivité[Date fin],t_SaisieActivité[Salarié]),""),0))),""),"")</f>
        <v/>
      </c>
      <c r="O24" s="8" t="str">
        <f t="array" ref="O24">IF($C24&lt;&gt;"",IFERROR(IFERROR(IF(INDEX(t_Repos[Valeur],MATCH(MOD(_xlfn.ISOWEEKNUM(O$7),8)&amp;WEEKDAY(O$7,2),t_Repos[Code],0))="H","H",""),
INDEX(t_SaisieActivité[Symbole],MATCH($C24,IF(O$7&gt;=t_SaisieActivité[Date début],IF(O$7&lt;=t_SaisieActivité[Date fin],t_SaisieActivité[Salarié]),""),0))),""),"")</f>
        <v/>
      </c>
      <c r="P24" s="8" t="str">
        <f t="array" ref="P24">IF($C24&lt;&gt;"",IFERROR(IFERROR(IF(INDEX(t_Repos[Valeur],MATCH(MOD(_xlfn.ISOWEEKNUM(P$7),8)&amp;WEEKDAY(P$7,2),t_Repos[Code],0))="H","H",""),
INDEX(t_SaisieActivité[Symbole],MATCH($C24,IF(P$7&gt;=t_SaisieActivité[Date début],IF(P$7&lt;=t_SaisieActivité[Date fin],t_SaisieActivité[Salarié]),""),0))),""),"")</f>
        <v/>
      </c>
      <c r="Q24" s="8" t="str">
        <f t="array" ref="Q24">IF($C24&lt;&gt;"",IFERROR(IFERROR(IF(INDEX(t_Repos[Valeur],MATCH(MOD(_xlfn.ISOWEEKNUM(Q$7),8)&amp;WEEKDAY(Q$7,2),t_Repos[Code],0))="H","H",""),
INDEX(t_SaisieActivité[Symbole],MATCH($C24,IF(Q$7&gt;=t_SaisieActivité[Date début],IF(Q$7&lt;=t_SaisieActivité[Date fin],t_SaisieActivité[Salarié]),""),0))),""),"")</f>
        <v/>
      </c>
      <c r="R24" s="8" t="str">
        <f t="array" ref="R24">IF($C24&lt;&gt;"",IFERROR(IFERROR(IF(INDEX(t_Repos[Valeur],MATCH(MOD(_xlfn.ISOWEEKNUM(R$7),8)&amp;WEEKDAY(R$7,2),t_Repos[Code],0))="H","H",""),
INDEX(t_SaisieActivité[Symbole],MATCH($C24,IF(R$7&gt;=t_SaisieActivité[Date début],IF(R$7&lt;=t_SaisieActivité[Date fin],t_SaisieActivité[Salarié]),""),0))),""),"")</f>
        <v/>
      </c>
      <c r="S24" s="8" t="str">
        <f t="array" ref="S24">IF($C24&lt;&gt;"",IFERROR(IFERROR(IF(INDEX(t_Repos[Valeur],MATCH(MOD(_xlfn.ISOWEEKNUM(S$7),8)&amp;WEEKDAY(S$7,2),t_Repos[Code],0))="H","H",""),
INDEX(t_SaisieActivité[Symbole],MATCH($C24,IF(S$7&gt;=t_SaisieActivité[Date début],IF(S$7&lt;=t_SaisieActivité[Date fin],t_SaisieActivité[Salarié]),""),0))),""),"")</f>
        <v/>
      </c>
      <c r="T24" s="8" t="str">
        <f t="array" ref="T24">IF($C24&lt;&gt;"",IFERROR(IFERROR(IF(INDEX(t_Repos[Valeur],MATCH(MOD(_xlfn.ISOWEEKNUM(T$7),8)&amp;WEEKDAY(T$7,2),t_Repos[Code],0))="H","H",""),
INDEX(t_SaisieActivité[Symbole],MATCH($C24,IF(T$7&gt;=t_SaisieActivité[Date début],IF(T$7&lt;=t_SaisieActivité[Date fin],t_SaisieActivité[Salarié]),""),0))),""),"")</f>
        <v/>
      </c>
      <c r="U24" s="8" t="str">
        <f t="array" ref="U24">IF($C24&lt;&gt;"",IFERROR(IFERROR(IF(INDEX(t_Repos[Valeur],MATCH(MOD(_xlfn.ISOWEEKNUM(U$7),8)&amp;WEEKDAY(U$7,2),t_Repos[Code],0))="H","H",""),
INDEX(t_SaisieActivité[Symbole],MATCH($C24,IF(U$7&gt;=t_SaisieActivité[Date début],IF(U$7&lt;=t_SaisieActivité[Date fin],t_SaisieActivité[Salarié]),""),0))),""),"")</f>
        <v/>
      </c>
      <c r="V24" s="8" t="str">
        <f t="array" ref="V24">IF($C24&lt;&gt;"",IFERROR(IFERROR(IF(INDEX(t_Repos[Valeur],MATCH(MOD(_xlfn.ISOWEEKNUM(V$7),8)&amp;WEEKDAY(V$7,2),t_Repos[Code],0))="H","H",""),
INDEX(t_SaisieActivité[Symbole],MATCH($C24,IF(V$7&gt;=t_SaisieActivité[Date début],IF(V$7&lt;=t_SaisieActivité[Date fin],t_SaisieActivité[Salarié]),""),0))),""),"")</f>
        <v/>
      </c>
      <c r="W24" s="8" t="str">
        <f t="array" ref="W24">IF($C24&lt;&gt;"",IFERROR(IFERROR(IF(INDEX(t_Repos[Valeur],MATCH(MOD(_xlfn.ISOWEEKNUM(W$7),8)&amp;WEEKDAY(W$7,2),t_Repos[Code],0))="H","H",""),
INDEX(t_SaisieActivité[Symbole],MATCH($C24,IF(W$7&gt;=t_SaisieActivité[Date début],IF(W$7&lt;=t_SaisieActivité[Date fin],t_SaisieActivité[Salarié]),""),0))),""),"")</f>
        <v/>
      </c>
      <c r="X24" s="8" t="str">
        <f t="array" ref="X24">IF($C24&lt;&gt;"",IFERROR(IFERROR(IF(INDEX(t_Repos[Valeur],MATCH(MOD(_xlfn.ISOWEEKNUM(X$7),8)&amp;WEEKDAY(X$7,2),t_Repos[Code],0))="H","H",""),
INDEX(t_SaisieActivité[Symbole],MATCH($C24,IF(X$7&gt;=t_SaisieActivité[Date début],IF(X$7&lt;=t_SaisieActivité[Date fin],t_SaisieActivité[Salarié]),""),0))),""),"")</f>
        <v/>
      </c>
      <c r="Y24" s="8" t="str">
        <f t="array" ref="Y24">IF($C24&lt;&gt;"",IFERROR(IFERROR(IF(INDEX(t_Repos[Valeur],MATCH(MOD(_xlfn.ISOWEEKNUM(Y$7),8)&amp;WEEKDAY(Y$7,2),t_Repos[Code],0))="H","H",""),
INDEX(t_SaisieActivité[Symbole],MATCH($C24,IF(Y$7&gt;=t_SaisieActivité[Date début],IF(Y$7&lt;=t_SaisieActivité[Date fin],t_SaisieActivité[Salarié]),""),0))),""),"")</f>
        <v/>
      </c>
      <c r="Z24" s="8" t="str">
        <f t="array" ref="Z24">IF($C24&lt;&gt;"",IFERROR(IFERROR(IF(INDEX(t_Repos[Valeur],MATCH(MOD(_xlfn.ISOWEEKNUM(Z$7),8)&amp;WEEKDAY(Z$7,2),t_Repos[Code],0))="H","H",""),
INDEX(t_SaisieActivité[Symbole],MATCH($C24,IF(Z$7&gt;=t_SaisieActivité[Date début],IF(Z$7&lt;=t_SaisieActivité[Date fin],t_SaisieActivité[Salarié]),""),0))),""),"")</f>
        <v/>
      </c>
      <c r="AA24" s="8" t="str">
        <f t="array" ref="AA24">IF($C24&lt;&gt;"",IFERROR(IFERROR(IF(INDEX(t_Repos[Valeur],MATCH(MOD(_xlfn.ISOWEEKNUM(AA$7),8)&amp;WEEKDAY(AA$7,2),t_Repos[Code],0))="H","H",""),
INDEX(t_SaisieActivité[Symbole],MATCH($C24,IF(AA$7&gt;=t_SaisieActivité[Date début],IF(AA$7&lt;=t_SaisieActivité[Date fin],t_SaisieActivité[Salarié]),""),0))),""),"")</f>
        <v/>
      </c>
      <c r="AB24" s="8" t="str">
        <f t="array" ref="AB24">IF($C24&lt;&gt;"",IFERROR(IFERROR(IF(INDEX(t_Repos[Valeur],MATCH(MOD(_xlfn.ISOWEEKNUM(AB$7),8)&amp;WEEKDAY(AB$7,2),t_Repos[Code],0))="H","H",""),
INDEX(t_SaisieActivité[Symbole],MATCH($C24,IF(AB$7&gt;=t_SaisieActivité[Date début],IF(AB$7&lt;=t_SaisieActivité[Date fin],t_SaisieActivité[Salarié]),""),0))),""),"")</f>
        <v/>
      </c>
      <c r="AC24" s="8" t="str">
        <f t="array" ref="AC24">IF($C24&lt;&gt;"",IFERROR(IFERROR(IF(INDEX(t_Repos[Valeur],MATCH(MOD(_xlfn.ISOWEEKNUM(AC$7),8)&amp;WEEKDAY(AC$7,2),t_Repos[Code],0))="H","H",""),
INDEX(t_SaisieActivité[Symbole],MATCH($C24,IF(AC$7&gt;=t_SaisieActivité[Date début],IF(AC$7&lt;=t_SaisieActivité[Date fin],t_SaisieActivité[Salarié]),""),0))),""),"")</f>
        <v/>
      </c>
      <c r="AD24" s="8" t="str">
        <f t="array" ref="AD24">IF($C24&lt;&gt;"",IFERROR(IFERROR(IF(INDEX(t_Repos[Valeur],MATCH(MOD(_xlfn.ISOWEEKNUM(AD$7),8)&amp;WEEKDAY(AD$7,2),t_Repos[Code],0))="H","H",""),
INDEX(t_SaisieActivité[Symbole],MATCH($C24,IF(AD$7&gt;=t_SaisieActivité[Date début],IF(AD$7&lt;=t_SaisieActivité[Date fin],t_SaisieActivité[Salarié]),""),0))),""),"")</f>
        <v/>
      </c>
      <c r="AE24" s="8" t="str">
        <f t="array" ref="AE24">IF($C24&lt;&gt;"",IFERROR(IFERROR(IF(INDEX(t_Repos[Valeur],MATCH(MOD(_xlfn.ISOWEEKNUM(AE$7),8)&amp;WEEKDAY(AE$7,2),t_Repos[Code],0))="H","H",""),
INDEX(t_SaisieActivité[Symbole],MATCH($C24,IF(AE$7&gt;=t_SaisieActivité[Date début],IF(AE$7&lt;=t_SaisieActivité[Date fin],t_SaisieActivité[Salarié]),""),0))),""),"")</f>
        <v/>
      </c>
      <c r="AF24" s="8" t="str">
        <f t="array" ref="AF24">IF($C24&lt;&gt;"",IFERROR(IFERROR(IF(INDEX(t_Repos[Valeur],MATCH(MOD(_xlfn.ISOWEEKNUM(AF$7),8)&amp;WEEKDAY(AF$7,2),t_Repos[Code],0))="H","H",""),
INDEX(t_SaisieActivité[Symbole],MATCH($C24,IF(AF$7&gt;=t_SaisieActivité[Date début],IF(AF$7&lt;=t_SaisieActivité[Date fin],t_SaisieActivité[Salarié]),""),0))),""),"")</f>
        <v/>
      </c>
      <c r="AG24" s="8" t="str">
        <f t="array" ref="AG24">IF($C24&lt;&gt;"",IFERROR(IFERROR(IF(INDEX(t_Repos[Valeur],MATCH(MOD(_xlfn.ISOWEEKNUM(AG$7),8)&amp;WEEKDAY(AG$7,2),t_Repos[Code],0))="H","H",""),
INDEX(t_SaisieActivité[Symbole],MATCH($C24,IF(AG$7&gt;=t_SaisieActivité[Date début],IF(AG$7&lt;=t_SaisieActivité[Date fin],t_SaisieActivité[Salarié]),""),0))),""),"")</f>
        <v/>
      </c>
      <c r="AH24" s="8" t="str">
        <f t="array" ref="AH24">IF($C24&lt;&gt;"",IFERROR(IFERROR(IF(INDEX(t_Repos[Valeur],MATCH(MOD(_xlfn.ISOWEEKNUM(AH$7),8)&amp;WEEKDAY(AH$7,2),t_Repos[Code],0))="H","H",""),
INDEX(t_SaisieActivité[Symbole],MATCH($C24,IF(AH$7&gt;=t_SaisieActivité[Date début],IF(AH$7&lt;=t_SaisieActivité[Date fin],t_SaisieActivité[Salarié]),""),0))),""),"")</f>
        <v/>
      </c>
    </row>
    <row r="25" spans="3:34" x14ac:dyDescent="0.4">
      <c r="C25" s="15"/>
      <c r="D25" s="8" t="str">
        <f t="array" ref="D25">IF($C25&lt;&gt;"",IFERROR(IFERROR(IF(INDEX(t_Repos[Valeur],MATCH(MOD(_xlfn.ISOWEEKNUM(D$7),8)&amp;WEEKDAY(D$7,2),t_Repos[Code],0))="H","H",""),
INDEX(t_SaisieActivité[Symbole],MATCH($C25,IF(D$7&gt;=t_SaisieActivité[Date début],IF(D$7&lt;=t_SaisieActivité[Date fin],t_SaisieActivité[Salarié]),""),0))),""),"")</f>
        <v/>
      </c>
      <c r="E25" s="8" t="str">
        <f t="array" ref="E25">IF($C25&lt;&gt;"",IFERROR(IFERROR(IF(INDEX(t_Repos[Valeur],MATCH(MOD(_xlfn.ISOWEEKNUM(E$7),8)&amp;WEEKDAY(E$7,2),t_Repos[Code],0))="H","H",""),
INDEX(t_SaisieActivité[Symbole],MATCH($C25,IF(E$7&gt;=t_SaisieActivité[Date début],IF(E$7&lt;=t_SaisieActivité[Date fin],t_SaisieActivité[Salarié]),""),0))),""),"")</f>
        <v/>
      </c>
      <c r="F25" s="8" t="str">
        <f t="array" ref="F25">IF($C25&lt;&gt;"",IFERROR(IFERROR(IF(INDEX(t_Repos[Valeur],MATCH(MOD(_xlfn.ISOWEEKNUM(F$7),8)&amp;WEEKDAY(F$7,2),t_Repos[Code],0))="H","H",""),
INDEX(t_SaisieActivité[Symbole],MATCH($C25,IF(F$7&gt;=t_SaisieActivité[Date début],IF(F$7&lt;=t_SaisieActivité[Date fin],t_SaisieActivité[Salarié]),""),0))),""),"")</f>
        <v/>
      </c>
      <c r="G25" s="8" t="str">
        <f t="array" ref="G25">IF($C25&lt;&gt;"",IFERROR(IFERROR(IF(INDEX(t_Repos[Valeur],MATCH(MOD(_xlfn.ISOWEEKNUM(G$7),8)&amp;WEEKDAY(G$7,2),t_Repos[Code],0))="H","H",""),
INDEX(t_SaisieActivité[Symbole],MATCH($C25,IF(G$7&gt;=t_SaisieActivité[Date début],IF(G$7&lt;=t_SaisieActivité[Date fin],t_SaisieActivité[Salarié]),""),0))),""),"")</f>
        <v/>
      </c>
      <c r="H25" s="8" t="str">
        <f t="array" ref="H25">IF($C25&lt;&gt;"",IFERROR(IFERROR(IF(INDEX(t_Repos[Valeur],MATCH(MOD(_xlfn.ISOWEEKNUM(H$7),8)&amp;WEEKDAY(H$7,2),t_Repos[Code],0))="H","H",""),
INDEX(t_SaisieActivité[Symbole],MATCH($C25,IF(H$7&gt;=t_SaisieActivité[Date début],IF(H$7&lt;=t_SaisieActivité[Date fin],t_SaisieActivité[Salarié]),""),0))),""),"")</f>
        <v/>
      </c>
      <c r="I25" s="8" t="str">
        <f t="array" ref="I25">IF($C25&lt;&gt;"",IFERROR(IFERROR(IF(INDEX(t_Repos[Valeur],MATCH(MOD(_xlfn.ISOWEEKNUM(I$7),8)&amp;WEEKDAY(I$7,2),t_Repos[Code],0))="H","H",""),
INDEX(t_SaisieActivité[Symbole],MATCH($C25,IF(I$7&gt;=t_SaisieActivité[Date début],IF(I$7&lt;=t_SaisieActivité[Date fin],t_SaisieActivité[Salarié]),""),0))),""),"")</f>
        <v/>
      </c>
      <c r="J25" s="8" t="str">
        <f t="array" ref="J25">IF($C25&lt;&gt;"",IFERROR(IFERROR(IF(INDEX(t_Repos[Valeur],MATCH(MOD(_xlfn.ISOWEEKNUM(J$7),8)&amp;WEEKDAY(J$7,2),t_Repos[Code],0))="H","H",""),
INDEX(t_SaisieActivité[Symbole],MATCH($C25,IF(J$7&gt;=t_SaisieActivité[Date début],IF(J$7&lt;=t_SaisieActivité[Date fin],t_SaisieActivité[Salarié]),""),0))),""),"")</f>
        <v/>
      </c>
      <c r="K25" s="8" t="str">
        <f t="array" ref="K25">IF($C25&lt;&gt;"",IFERROR(IFERROR(IF(INDEX(t_Repos[Valeur],MATCH(MOD(_xlfn.ISOWEEKNUM(K$7),8)&amp;WEEKDAY(K$7,2),t_Repos[Code],0))="H","H",""),
INDEX(t_SaisieActivité[Symbole],MATCH($C25,IF(K$7&gt;=t_SaisieActivité[Date début],IF(K$7&lt;=t_SaisieActivité[Date fin],t_SaisieActivité[Salarié]),""),0))),""),"")</f>
        <v/>
      </c>
      <c r="L25" s="8" t="str">
        <f t="array" ref="L25">IF($C25&lt;&gt;"",IFERROR(IFERROR(IF(INDEX(t_Repos[Valeur],MATCH(MOD(_xlfn.ISOWEEKNUM(L$7),8)&amp;WEEKDAY(L$7,2),t_Repos[Code],0))="H","H",""),
INDEX(t_SaisieActivité[Symbole],MATCH($C25,IF(L$7&gt;=t_SaisieActivité[Date début],IF(L$7&lt;=t_SaisieActivité[Date fin],t_SaisieActivité[Salarié]),""),0))),""),"")</f>
        <v/>
      </c>
      <c r="M25" s="8" t="str">
        <f t="array" ref="M25">IF($C25&lt;&gt;"",IFERROR(IFERROR(IF(INDEX(t_Repos[Valeur],MATCH(MOD(_xlfn.ISOWEEKNUM(M$7),8)&amp;WEEKDAY(M$7,2),t_Repos[Code],0))="H","H",""),
INDEX(t_SaisieActivité[Symbole],MATCH($C25,IF(M$7&gt;=t_SaisieActivité[Date début],IF(M$7&lt;=t_SaisieActivité[Date fin],t_SaisieActivité[Salarié]),""),0))),""),"")</f>
        <v/>
      </c>
      <c r="N25" s="8" t="str">
        <f t="array" ref="N25">IF($C25&lt;&gt;"",IFERROR(IFERROR(IF(INDEX(t_Repos[Valeur],MATCH(MOD(_xlfn.ISOWEEKNUM(N$7),8)&amp;WEEKDAY(N$7,2),t_Repos[Code],0))="H","H",""),
INDEX(t_SaisieActivité[Symbole],MATCH($C25,IF(N$7&gt;=t_SaisieActivité[Date début],IF(N$7&lt;=t_SaisieActivité[Date fin],t_SaisieActivité[Salarié]),""),0))),""),"")</f>
        <v/>
      </c>
      <c r="O25" s="8" t="str">
        <f t="array" ref="O25">IF($C25&lt;&gt;"",IFERROR(IFERROR(IF(INDEX(t_Repos[Valeur],MATCH(MOD(_xlfn.ISOWEEKNUM(O$7),8)&amp;WEEKDAY(O$7,2),t_Repos[Code],0))="H","H",""),
INDEX(t_SaisieActivité[Symbole],MATCH($C25,IF(O$7&gt;=t_SaisieActivité[Date début],IF(O$7&lt;=t_SaisieActivité[Date fin],t_SaisieActivité[Salarié]),""),0))),""),"")</f>
        <v/>
      </c>
      <c r="P25" s="8" t="str">
        <f t="array" ref="P25">IF($C25&lt;&gt;"",IFERROR(IFERROR(IF(INDEX(t_Repos[Valeur],MATCH(MOD(_xlfn.ISOWEEKNUM(P$7),8)&amp;WEEKDAY(P$7,2),t_Repos[Code],0))="H","H",""),
INDEX(t_SaisieActivité[Symbole],MATCH($C25,IF(P$7&gt;=t_SaisieActivité[Date début],IF(P$7&lt;=t_SaisieActivité[Date fin],t_SaisieActivité[Salarié]),""),0))),""),"")</f>
        <v/>
      </c>
      <c r="Q25" s="8" t="str">
        <f t="array" ref="Q25">IF($C25&lt;&gt;"",IFERROR(IFERROR(IF(INDEX(t_Repos[Valeur],MATCH(MOD(_xlfn.ISOWEEKNUM(Q$7),8)&amp;WEEKDAY(Q$7,2),t_Repos[Code],0))="H","H",""),
INDEX(t_SaisieActivité[Symbole],MATCH($C25,IF(Q$7&gt;=t_SaisieActivité[Date début],IF(Q$7&lt;=t_SaisieActivité[Date fin],t_SaisieActivité[Salarié]),""),0))),""),"")</f>
        <v/>
      </c>
      <c r="R25" s="8" t="str">
        <f t="array" ref="R25">IF($C25&lt;&gt;"",IFERROR(IFERROR(IF(INDEX(t_Repos[Valeur],MATCH(MOD(_xlfn.ISOWEEKNUM(R$7),8)&amp;WEEKDAY(R$7,2),t_Repos[Code],0))="H","H",""),
INDEX(t_SaisieActivité[Symbole],MATCH($C25,IF(R$7&gt;=t_SaisieActivité[Date début],IF(R$7&lt;=t_SaisieActivité[Date fin],t_SaisieActivité[Salarié]),""),0))),""),"")</f>
        <v/>
      </c>
      <c r="S25" s="8" t="str">
        <f t="array" ref="S25">IF($C25&lt;&gt;"",IFERROR(IFERROR(IF(INDEX(t_Repos[Valeur],MATCH(MOD(_xlfn.ISOWEEKNUM(S$7),8)&amp;WEEKDAY(S$7,2),t_Repos[Code],0))="H","H",""),
INDEX(t_SaisieActivité[Symbole],MATCH($C25,IF(S$7&gt;=t_SaisieActivité[Date début],IF(S$7&lt;=t_SaisieActivité[Date fin],t_SaisieActivité[Salarié]),""),0))),""),"")</f>
        <v/>
      </c>
      <c r="T25" s="8" t="str">
        <f t="array" ref="T25">IF($C25&lt;&gt;"",IFERROR(IFERROR(IF(INDEX(t_Repos[Valeur],MATCH(MOD(_xlfn.ISOWEEKNUM(T$7),8)&amp;WEEKDAY(T$7,2),t_Repos[Code],0))="H","H",""),
INDEX(t_SaisieActivité[Symbole],MATCH($C25,IF(T$7&gt;=t_SaisieActivité[Date début],IF(T$7&lt;=t_SaisieActivité[Date fin],t_SaisieActivité[Salarié]),""),0))),""),"")</f>
        <v/>
      </c>
      <c r="U25" s="8" t="str">
        <f t="array" ref="U25">IF($C25&lt;&gt;"",IFERROR(IFERROR(IF(INDEX(t_Repos[Valeur],MATCH(MOD(_xlfn.ISOWEEKNUM(U$7),8)&amp;WEEKDAY(U$7,2),t_Repos[Code],0))="H","H",""),
INDEX(t_SaisieActivité[Symbole],MATCH($C25,IF(U$7&gt;=t_SaisieActivité[Date début],IF(U$7&lt;=t_SaisieActivité[Date fin],t_SaisieActivité[Salarié]),""),0))),""),"")</f>
        <v/>
      </c>
      <c r="V25" s="8" t="str">
        <f t="array" ref="V25">IF($C25&lt;&gt;"",IFERROR(IFERROR(IF(INDEX(t_Repos[Valeur],MATCH(MOD(_xlfn.ISOWEEKNUM(V$7),8)&amp;WEEKDAY(V$7,2),t_Repos[Code],0))="H","H",""),
INDEX(t_SaisieActivité[Symbole],MATCH($C25,IF(V$7&gt;=t_SaisieActivité[Date début],IF(V$7&lt;=t_SaisieActivité[Date fin],t_SaisieActivité[Salarié]),""),0))),""),"")</f>
        <v/>
      </c>
      <c r="W25" s="8" t="str">
        <f t="array" ref="W25">IF($C25&lt;&gt;"",IFERROR(IFERROR(IF(INDEX(t_Repos[Valeur],MATCH(MOD(_xlfn.ISOWEEKNUM(W$7),8)&amp;WEEKDAY(W$7,2),t_Repos[Code],0))="H","H",""),
INDEX(t_SaisieActivité[Symbole],MATCH($C25,IF(W$7&gt;=t_SaisieActivité[Date début],IF(W$7&lt;=t_SaisieActivité[Date fin],t_SaisieActivité[Salarié]),""),0))),""),"")</f>
        <v/>
      </c>
      <c r="X25" s="8" t="str">
        <f t="array" ref="X25">IF($C25&lt;&gt;"",IFERROR(IFERROR(IF(INDEX(t_Repos[Valeur],MATCH(MOD(_xlfn.ISOWEEKNUM(X$7),8)&amp;WEEKDAY(X$7,2),t_Repos[Code],0))="H","H",""),
INDEX(t_SaisieActivité[Symbole],MATCH($C25,IF(X$7&gt;=t_SaisieActivité[Date début],IF(X$7&lt;=t_SaisieActivité[Date fin],t_SaisieActivité[Salarié]),""),0))),""),"")</f>
        <v/>
      </c>
      <c r="Y25" s="8" t="str">
        <f t="array" ref="Y25">IF($C25&lt;&gt;"",IFERROR(IFERROR(IF(INDEX(t_Repos[Valeur],MATCH(MOD(_xlfn.ISOWEEKNUM(Y$7),8)&amp;WEEKDAY(Y$7,2),t_Repos[Code],0))="H","H",""),
INDEX(t_SaisieActivité[Symbole],MATCH($C25,IF(Y$7&gt;=t_SaisieActivité[Date début],IF(Y$7&lt;=t_SaisieActivité[Date fin],t_SaisieActivité[Salarié]),""),0))),""),"")</f>
        <v/>
      </c>
      <c r="Z25" s="8" t="str">
        <f t="array" ref="Z25">IF($C25&lt;&gt;"",IFERROR(IFERROR(IF(INDEX(t_Repos[Valeur],MATCH(MOD(_xlfn.ISOWEEKNUM(Z$7),8)&amp;WEEKDAY(Z$7,2),t_Repos[Code],0))="H","H",""),
INDEX(t_SaisieActivité[Symbole],MATCH($C25,IF(Z$7&gt;=t_SaisieActivité[Date début],IF(Z$7&lt;=t_SaisieActivité[Date fin],t_SaisieActivité[Salarié]),""),0))),""),"")</f>
        <v/>
      </c>
      <c r="AA25" s="8" t="str">
        <f t="array" ref="AA25">IF($C25&lt;&gt;"",IFERROR(IFERROR(IF(INDEX(t_Repos[Valeur],MATCH(MOD(_xlfn.ISOWEEKNUM(AA$7),8)&amp;WEEKDAY(AA$7,2),t_Repos[Code],0))="H","H",""),
INDEX(t_SaisieActivité[Symbole],MATCH($C25,IF(AA$7&gt;=t_SaisieActivité[Date début],IF(AA$7&lt;=t_SaisieActivité[Date fin],t_SaisieActivité[Salarié]),""),0))),""),"")</f>
        <v/>
      </c>
      <c r="AB25" s="8" t="str">
        <f t="array" ref="AB25">IF($C25&lt;&gt;"",IFERROR(IFERROR(IF(INDEX(t_Repos[Valeur],MATCH(MOD(_xlfn.ISOWEEKNUM(AB$7),8)&amp;WEEKDAY(AB$7,2),t_Repos[Code],0))="H","H",""),
INDEX(t_SaisieActivité[Symbole],MATCH($C25,IF(AB$7&gt;=t_SaisieActivité[Date début],IF(AB$7&lt;=t_SaisieActivité[Date fin],t_SaisieActivité[Salarié]),""),0))),""),"")</f>
        <v/>
      </c>
      <c r="AC25" s="8" t="str">
        <f t="array" ref="AC25">IF($C25&lt;&gt;"",IFERROR(IFERROR(IF(INDEX(t_Repos[Valeur],MATCH(MOD(_xlfn.ISOWEEKNUM(AC$7),8)&amp;WEEKDAY(AC$7,2),t_Repos[Code],0))="H","H",""),
INDEX(t_SaisieActivité[Symbole],MATCH($C25,IF(AC$7&gt;=t_SaisieActivité[Date début],IF(AC$7&lt;=t_SaisieActivité[Date fin],t_SaisieActivité[Salarié]),""),0))),""),"")</f>
        <v/>
      </c>
      <c r="AD25" s="8" t="str">
        <f t="array" ref="AD25">IF($C25&lt;&gt;"",IFERROR(IFERROR(IF(INDEX(t_Repos[Valeur],MATCH(MOD(_xlfn.ISOWEEKNUM(AD$7),8)&amp;WEEKDAY(AD$7,2),t_Repos[Code],0))="H","H",""),
INDEX(t_SaisieActivité[Symbole],MATCH($C25,IF(AD$7&gt;=t_SaisieActivité[Date début],IF(AD$7&lt;=t_SaisieActivité[Date fin],t_SaisieActivité[Salarié]),""),0))),""),"")</f>
        <v/>
      </c>
      <c r="AE25" s="8" t="str">
        <f t="array" ref="AE25">IF($C25&lt;&gt;"",IFERROR(IFERROR(IF(INDEX(t_Repos[Valeur],MATCH(MOD(_xlfn.ISOWEEKNUM(AE$7),8)&amp;WEEKDAY(AE$7,2),t_Repos[Code],0))="H","H",""),
INDEX(t_SaisieActivité[Symbole],MATCH($C25,IF(AE$7&gt;=t_SaisieActivité[Date début],IF(AE$7&lt;=t_SaisieActivité[Date fin],t_SaisieActivité[Salarié]),""),0))),""),"")</f>
        <v/>
      </c>
      <c r="AF25" s="8" t="str">
        <f t="array" ref="AF25">IF($C25&lt;&gt;"",IFERROR(IFERROR(IF(INDEX(t_Repos[Valeur],MATCH(MOD(_xlfn.ISOWEEKNUM(AF$7),8)&amp;WEEKDAY(AF$7,2),t_Repos[Code],0))="H","H",""),
INDEX(t_SaisieActivité[Symbole],MATCH($C25,IF(AF$7&gt;=t_SaisieActivité[Date début],IF(AF$7&lt;=t_SaisieActivité[Date fin],t_SaisieActivité[Salarié]),""),0))),""),"")</f>
        <v/>
      </c>
      <c r="AG25" s="8" t="str">
        <f t="array" ref="AG25">IF($C25&lt;&gt;"",IFERROR(IFERROR(IF(INDEX(t_Repos[Valeur],MATCH(MOD(_xlfn.ISOWEEKNUM(AG$7),8)&amp;WEEKDAY(AG$7,2),t_Repos[Code],0))="H","H",""),
INDEX(t_SaisieActivité[Symbole],MATCH($C25,IF(AG$7&gt;=t_SaisieActivité[Date début],IF(AG$7&lt;=t_SaisieActivité[Date fin],t_SaisieActivité[Salarié]),""),0))),""),"")</f>
        <v/>
      </c>
      <c r="AH25" s="8" t="str">
        <f t="array" ref="AH25">IF($C25&lt;&gt;"",IFERROR(IFERROR(IF(INDEX(t_Repos[Valeur],MATCH(MOD(_xlfn.ISOWEEKNUM(AH$7),8)&amp;WEEKDAY(AH$7,2),t_Repos[Code],0))="H","H",""),
INDEX(t_SaisieActivité[Symbole],MATCH($C25,IF(AH$7&gt;=t_SaisieActivité[Date début],IF(AH$7&lt;=t_SaisieActivité[Date fin],t_SaisieActivité[Salarié]),""),0))),""),"")</f>
        <v/>
      </c>
    </row>
  </sheetData>
  <conditionalFormatting sqref="D5:AH5">
    <cfRule type="expression" dxfId="12" priority="3">
      <formula>D$7=EOMONTH(_DebMois,0)</formula>
    </cfRule>
    <cfRule type="expression" dxfId="11" priority="5">
      <formula>D$7&lt;&gt;""</formula>
    </cfRule>
    <cfRule type="expression" dxfId="10" priority="9">
      <formula>D5&lt;&gt;""</formula>
    </cfRule>
  </conditionalFormatting>
  <conditionalFormatting sqref="D6:AH25">
    <cfRule type="expression" dxfId="3" priority="6">
      <formula>WEEKDAY(D$7,2)&gt;5</formula>
    </cfRule>
    <cfRule type="expression" dxfId="4" priority="8">
      <formula>D$7&lt;&gt;""</formula>
    </cfRule>
    <cfRule type="expression" dxfId="2" priority="1">
      <formula>COUNTIF(l_Feries,D$7)</formula>
    </cfRule>
  </conditionalFormatting>
  <dataValidations count="2">
    <dataValidation type="list" allowBlank="1" showInputMessage="1" showErrorMessage="1" sqref="C3" xr:uid="{90B4B6D0-176A-49E7-88F0-DE60585D2009}">
      <formula1>l_Mois</formula1>
    </dataValidation>
    <dataValidation type="list" allowBlank="1" showInputMessage="1" showErrorMessage="1" sqref="C8:C25" xr:uid="{32B304EA-A1CD-49C0-81E0-D6ABF27B4AA6}">
      <formula1>l_Personnel</formula1>
    </dataValidation>
  </dataValidations>
  <printOptions horizontalCentered="1" verticalCentered="1"/>
  <pageMargins left="0" right="0" top="0" bottom="0" header="0" footer="0"/>
  <pageSetup paperSize="9" scale="8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3</xdr:col>
                    <xdr:colOff>15240</xdr:colOff>
                    <xdr:row>1</xdr:row>
                    <xdr:rowOff>15240</xdr:rowOff>
                  </from>
                  <to>
                    <xdr:col>3</xdr:col>
                    <xdr:colOff>198120</xdr:colOff>
                    <xdr:row>1</xdr:row>
                    <xdr:rowOff>198120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945468-BC4C-4914-8A93-746F90887F22}">
  <dimension ref="B1:V50"/>
  <sheetViews>
    <sheetView showGridLines="0" workbookViewId="0">
      <selection activeCell="E3" sqref="E3:E15"/>
    </sheetView>
  </sheetViews>
  <sheetFormatPr baseColWidth="10" defaultRowHeight="16.8" x14ac:dyDescent="0.4"/>
  <cols>
    <col min="1" max="1" width="3.69921875" style="33" customWidth="1"/>
    <col min="2" max="2" width="12.69921875" style="33" customWidth="1"/>
    <col min="3" max="3" width="3.69921875" style="33" customWidth="1"/>
    <col min="4" max="4" width="18.69921875" style="39" customWidth="1"/>
    <col min="5" max="5" width="11.69921875" style="33" customWidth="1"/>
    <col min="6" max="6" width="3.69921875" style="33" customWidth="1"/>
    <col min="7" max="8" width="11.69921875" style="33" customWidth="1"/>
    <col min="9" max="9" width="20.69921875" style="33" customWidth="1"/>
    <col min="10" max="10" width="3.69921875" style="33" customWidth="1"/>
    <col min="11" max="11" width="52.09765625" style="33" bestFit="1" customWidth="1"/>
    <col min="12" max="12" width="3.69921875" style="33" customWidth="1"/>
    <col min="13" max="13" width="27.69921875" style="33" customWidth="1"/>
    <col min="14" max="14" width="9.69921875" style="33" customWidth="1"/>
    <col min="15" max="16" width="13.69921875" style="33" customWidth="1"/>
    <col min="17" max="17" width="3.69921875" style="33" customWidth="1"/>
    <col min="18" max="18" width="19.59765625" style="33" bestFit="1" customWidth="1"/>
    <col min="19" max="19" width="11.69921875" style="33" customWidth="1"/>
    <col min="20" max="20" width="3.69921875" style="33" customWidth="1"/>
    <col min="21" max="21" width="6.69921875" style="33" customWidth="1"/>
    <col min="22" max="22" width="8.69921875" style="33" customWidth="1"/>
    <col min="23" max="16384" width="11.19921875" style="33"/>
  </cols>
  <sheetData>
    <row r="1" spans="2:22" x14ac:dyDescent="0.4">
      <c r="D1" s="33"/>
      <c r="K1" s="40" t="s">
        <v>181</v>
      </c>
    </row>
    <row r="2" spans="2:22" ht="17.399999999999999" thickBot="1" x14ac:dyDescent="0.45">
      <c r="B2" s="34" t="s">
        <v>1</v>
      </c>
      <c r="D2" s="34" t="s">
        <v>14</v>
      </c>
      <c r="E2" s="35" t="s">
        <v>28</v>
      </c>
      <c r="G2" s="34" t="s">
        <v>29</v>
      </c>
      <c r="H2" s="34" t="s">
        <v>30</v>
      </c>
      <c r="I2" s="34" t="s">
        <v>31</v>
      </c>
      <c r="K2" s="10" t="s">
        <v>167</v>
      </c>
      <c r="M2" s="34" t="s">
        <v>168</v>
      </c>
      <c r="N2" s="34" t="s">
        <v>169</v>
      </c>
      <c r="O2" s="35" t="s">
        <v>170</v>
      </c>
      <c r="P2" s="35" t="s">
        <v>180</v>
      </c>
      <c r="R2" s="34" t="s">
        <v>194</v>
      </c>
      <c r="S2" s="34" t="s">
        <v>190</v>
      </c>
      <c r="U2" s="41" t="s">
        <v>211</v>
      </c>
      <c r="V2" s="41" t="s">
        <v>212</v>
      </c>
    </row>
    <row r="3" spans="2:22" ht="17.399999999999999" thickTop="1" x14ac:dyDescent="0.4">
      <c r="B3" s="34" t="s">
        <v>2</v>
      </c>
      <c r="D3" s="34" t="s">
        <v>15</v>
      </c>
      <c r="E3" s="36" cm="1">
        <f t="array" ref="E3">DATE(YEAR(_DebMois),1,1)</f>
        <v>45292</v>
      </c>
      <c r="G3" s="34" t="s">
        <v>32</v>
      </c>
      <c r="H3" s="34" t="s">
        <v>33</v>
      </c>
      <c r="I3" s="34" t="s">
        <v>34</v>
      </c>
      <c r="K3" s="37" t="str">
        <f>"https://vacances-scolaires.education/annee-"&amp;_Annee-1&amp;"-"&amp;_Annee&amp;".php"</f>
        <v>https://vacances-scolaires.education/annee-2023-2024.php</v>
      </c>
      <c r="M3" s="34" t="s">
        <v>172</v>
      </c>
      <c r="N3" s="34" t="s">
        <v>171</v>
      </c>
      <c r="O3" s="36">
        <v>45220</v>
      </c>
      <c r="P3" s="36">
        <v>45236</v>
      </c>
      <c r="R3" s="34" t="s">
        <v>191</v>
      </c>
      <c r="S3" s="34" t="s">
        <v>192</v>
      </c>
      <c r="U3" s="42" t="str">
        <f>Cycle!Y10&amp;Cycle!Z10</f>
        <v>14</v>
      </c>
      <c r="V3" s="43" t="s">
        <v>210</v>
      </c>
    </row>
    <row r="4" spans="2:22" x14ac:dyDescent="0.4">
      <c r="B4" s="34" t="s">
        <v>3</v>
      </c>
      <c r="D4" s="34" t="s">
        <v>16</v>
      </c>
      <c r="E4" s="36" cm="1">
        <f t="array" ref="E4">FLOOR(DAY(MINUTE(YEAR(_DebMois)/38)/2+56)&amp;"/5/"&amp;YEAR(_DebMois),7)-34</f>
        <v>45382</v>
      </c>
      <c r="G4" s="34" t="s">
        <v>35</v>
      </c>
      <c r="H4" s="34" t="s">
        <v>36</v>
      </c>
      <c r="I4" s="34" t="s">
        <v>37</v>
      </c>
      <c r="K4" s="38" t="str">
        <f>"https://vacances-scolaires.education/annee-"&amp;_Annee&amp;"-"&amp;_Annee+1&amp;".php"</f>
        <v>https://vacances-scolaires.education/annee-2024-2025.php</v>
      </c>
      <c r="M4" s="34" t="s">
        <v>173</v>
      </c>
      <c r="N4" s="34" t="s">
        <v>171</v>
      </c>
      <c r="O4" s="36">
        <v>45283</v>
      </c>
      <c r="P4" s="36">
        <v>45299</v>
      </c>
      <c r="R4" s="34" t="s">
        <v>194</v>
      </c>
      <c r="S4" s="34" t="s">
        <v>214</v>
      </c>
      <c r="U4" s="42" t="str">
        <f>Cycle!Y11&amp;Cycle!Z11</f>
        <v>15</v>
      </c>
      <c r="V4" s="43" t="s">
        <v>210</v>
      </c>
    </row>
    <row r="5" spans="2:22" x14ac:dyDescent="0.4">
      <c r="B5" s="34" t="s">
        <v>4</v>
      </c>
      <c r="D5" s="34" t="s">
        <v>17</v>
      </c>
      <c r="E5" s="36">
        <f>E4+1</f>
        <v>45383</v>
      </c>
      <c r="G5" s="34" t="s">
        <v>38</v>
      </c>
      <c r="H5" s="34" t="s">
        <v>39</v>
      </c>
      <c r="I5" s="34" t="s">
        <v>40</v>
      </c>
      <c r="M5" s="34" t="s">
        <v>174</v>
      </c>
      <c r="N5" s="34" t="s">
        <v>171</v>
      </c>
      <c r="O5" s="36">
        <v>45339</v>
      </c>
      <c r="P5" s="36">
        <v>45355</v>
      </c>
      <c r="R5" s="34" t="s">
        <v>215</v>
      </c>
      <c r="S5" s="34" t="s">
        <v>209</v>
      </c>
      <c r="U5" s="42" t="str">
        <f>Cycle!Y12&amp;Cycle!Z12</f>
        <v>26</v>
      </c>
      <c r="V5" s="43" t="s">
        <v>210</v>
      </c>
    </row>
    <row r="6" spans="2:22" x14ac:dyDescent="0.4">
      <c r="B6" s="34" t="s">
        <v>5</v>
      </c>
      <c r="D6" s="34" t="s">
        <v>18</v>
      </c>
      <c r="E6" s="36" cm="1">
        <f t="array" ref="E6">DATE(YEAR(_DebMois),5,1)</f>
        <v>45413</v>
      </c>
      <c r="G6" s="34" t="s">
        <v>41</v>
      </c>
      <c r="H6" s="34" t="s">
        <v>42</v>
      </c>
      <c r="I6" s="34" t="s">
        <v>43</v>
      </c>
      <c r="K6" s="40" t="s">
        <v>188</v>
      </c>
      <c r="M6" s="34" t="s">
        <v>175</v>
      </c>
      <c r="N6" s="34" t="s">
        <v>171</v>
      </c>
      <c r="O6" s="36">
        <v>45395</v>
      </c>
      <c r="P6" s="36">
        <v>45411</v>
      </c>
      <c r="R6" s="34" t="s">
        <v>216</v>
      </c>
      <c r="S6" s="34" t="s">
        <v>210</v>
      </c>
      <c r="U6" s="42" t="str">
        <f>Cycle!Y13&amp;Cycle!Z13</f>
        <v>27</v>
      </c>
      <c r="V6" s="43" t="s">
        <v>210</v>
      </c>
    </row>
    <row r="7" spans="2:22" x14ac:dyDescent="0.4">
      <c r="B7" s="34" t="s">
        <v>6</v>
      </c>
      <c r="D7" s="34" t="s">
        <v>19</v>
      </c>
      <c r="E7" s="36" cm="1">
        <f t="array" ref="E7">DATE(YEAR(_DebMois),5,8)</f>
        <v>45420</v>
      </c>
      <c r="G7" s="34" t="s">
        <v>44</v>
      </c>
      <c r="H7" s="34" t="s">
        <v>45</v>
      </c>
      <c r="I7" s="34" t="s">
        <v>46</v>
      </c>
      <c r="M7" s="34" t="s">
        <v>176</v>
      </c>
      <c r="N7" s="34" t="s">
        <v>171</v>
      </c>
      <c r="O7" s="36">
        <v>45420</v>
      </c>
      <c r="P7" s="36">
        <v>45425</v>
      </c>
      <c r="R7" s="34" t="s">
        <v>213</v>
      </c>
      <c r="S7" s="34" t="s">
        <v>208</v>
      </c>
      <c r="U7" s="42" t="str">
        <f>Cycle!Y14&amp;Cycle!Z14</f>
        <v>36</v>
      </c>
      <c r="V7" s="43" t="s">
        <v>210</v>
      </c>
    </row>
    <row r="8" spans="2:22" x14ac:dyDescent="0.4">
      <c r="B8" s="34" t="s">
        <v>7</v>
      </c>
      <c r="D8" s="34" t="s">
        <v>20</v>
      </c>
      <c r="E8" s="36">
        <f>E4+39</f>
        <v>45421</v>
      </c>
      <c r="G8" s="34" t="s">
        <v>47</v>
      </c>
      <c r="H8" s="34" t="s">
        <v>48</v>
      </c>
      <c r="I8" s="34" t="s">
        <v>49</v>
      </c>
      <c r="M8" s="34" t="s">
        <v>177</v>
      </c>
      <c r="N8" s="34" t="s">
        <v>171</v>
      </c>
      <c r="O8" s="36">
        <v>45479</v>
      </c>
      <c r="P8" s="36">
        <v>45537</v>
      </c>
      <c r="R8" s="34" t="s">
        <v>195</v>
      </c>
      <c r="S8" s="34" t="s">
        <v>196</v>
      </c>
      <c r="U8" s="42" t="str">
        <f>Cycle!Y15&amp;Cycle!Z15</f>
        <v>37</v>
      </c>
      <c r="V8" s="43" t="s">
        <v>210</v>
      </c>
    </row>
    <row r="9" spans="2:22" x14ac:dyDescent="0.4">
      <c r="B9" s="34" t="s">
        <v>8</v>
      </c>
      <c r="D9" s="34" t="s">
        <v>21</v>
      </c>
      <c r="E9" s="36">
        <f>E4+49</f>
        <v>45431</v>
      </c>
      <c r="G9" s="34" t="s">
        <v>50</v>
      </c>
      <c r="H9" s="34" t="s">
        <v>51</v>
      </c>
      <c r="I9" s="34" t="s">
        <v>52</v>
      </c>
      <c r="M9" s="34" t="s">
        <v>182</v>
      </c>
      <c r="N9" s="34" t="s">
        <v>171</v>
      </c>
      <c r="O9" s="36">
        <v>45584</v>
      </c>
      <c r="P9" s="36">
        <v>45600</v>
      </c>
      <c r="U9" s="42" t="str">
        <f>Cycle!Y16&amp;Cycle!Z16</f>
        <v>46</v>
      </c>
      <c r="V9" s="43" t="s">
        <v>210</v>
      </c>
    </row>
    <row r="10" spans="2:22" x14ac:dyDescent="0.4">
      <c r="B10" s="34" t="s">
        <v>9</v>
      </c>
      <c r="D10" s="34" t="s">
        <v>22</v>
      </c>
      <c r="E10" s="36">
        <f>E4+50</f>
        <v>45432</v>
      </c>
      <c r="G10" s="34" t="s">
        <v>53</v>
      </c>
      <c r="H10" s="34" t="s">
        <v>54</v>
      </c>
      <c r="I10" s="34" t="s">
        <v>55</v>
      </c>
      <c r="M10" s="34" t="s">
        <v>183</v>
      </c>
      <c r="N10" s="34" t="s">
        <v>171</v>
      </c>
      <c r="O10" s="36">
        <v>45647</v>
      </c>
      <c r="P10" s="36">
        <v>45663</v>
      </c>
      <c r="U10" s="42" t="str">
        <f>Cycle!Y17&amp;Cycle!Z17</f>
        <v>47</v>
      </c>
      <c r="V10" s="43" t="s">
        <v>210</v>
      </c>
    </row>
    <row r="11" spans="2:22" x14ac:dyDescent="0.4">
      <c r="B11" s="34" t="s">
        <v>10</v>
      </c>
      <c r="D11" s="34" t="s">
        <v>23</v>
      </c>
      <c r="E11" s="36" cm="1">
        <f t="array" ref="E11">DATE(YEAR(_DebMois),7,14)</f>
        <v>45487</v>
      </c>
      <c r="G11" s="34" t="s">
        <v>56</v>
      </c>
      <c r="H11" s="34" t="s">
        <v>57</v>
      </c>
      <c r="I11" s="34" t="s">
        <v>58</v>
      </c>
      <c r="M11" s="34" t="s">
        <v>184</v>
      </c>
      <c r="N11" s="34" t="s">
        <v>171</v>
      </c>
      <c r="O11" s="36">
        <v>45710</v>
      </c>
      <c r="P11" s="36">
        <v>45726</v>
      </c>
      <c r="U11" s="42" t="str">
        <f>Cycle!Y18&amp;Cycle!Z18</f>
        <v>54</v>
      </c>
      <c r="V11" s="43" t="s">
        <v>210</v>
      </c>
    </row>
    <row r="12" spans="2:22" x14ac:dyDescent="0.4">
      <c r="B12" s="34" t="s">
        <v>11</v>
      </c>
      <c r="D12" s="34" t="s">
        <v>24</v>
      </c>
      <c r="E12" s="36" cm="1">
        <f t="array" ref="E12">DATE(YEAR(_DebMois),8,15)</f>
        <v>45519</v>
      </c>
      <c r="G12" s="34" t="s">
        <v>59</v>
      </c>
      <c r="H12" s="34" t="s">
        <v>60</v>
      </c>
      <c r="I12" s="34" t="s">
        <v>61</v>
      </c>
      <c r="M12" s="34" t="s">
        <v>185</v>
      </c>
      <c r="N12" s="34" t="s">
        <v>171</v>
      </c>
      <c r="O12" s="36">
        <v>45766</v>
      </c>
      <c r="P12" s="36">
        <v>45782</v>
      </c>
      <c r="U12" s="42" t="str">
        <f>Cycle!Y19&amp;Cycle!Z19</f>
        <v>55</v>
      </c>
      <c r="V12" s="43" t="s">
        <v>210</v>
      </c>
    </row>
    <row r="13" spans="2:22" x14ac:dyDescent="0.4">
      <c r="B13" s="34" t="s">
        <v>12</v>
      </c>
      <c r="D13" s="34" t="s">
        <v>25</v>
      </c>
      <c r="E13" s="36" cm="1">
        <f t="array" ref="E13">DATE(YEAR(_DebMois),11,1)</f>
        <v>45597</v>
      </c>
      <c r="G13" s="34" t="s">
        <v>62</v>
      </c>
      <c r="H13" s="34" t="s">
        <v>63</v>
      </c>
      <c r="I13" s="34" t="s">
        <v>64</v>
      </c>
      <c r="M13" s="34" t="s">
        <v>186</v>
      </c>
      <c r="N13" s="34" t="s">
        <v>171</v>
      </c>
      <c r="O13" s="36">
        <v>45806</v>
      </c>
      <c r="P13" s="36">
        <v>45810</v>
      </c>
      <c r="U13" s="42" t="str">
        <f>Cycle!Y20&amp;Cycle!Z20</f>
        <v>66</v>
      </c>
      <c r="V13" s="44" t="s">
        <v>210</v>
      </c>
    </row>
    <row r="14" spans="2:22" x14ac:dyDescent="0.4">
      <c r="B14" s="34" t="s">
        <v>13</v>
      </c>
      <c r="D14" s="34" t="s">
        <v>26</v>
      </c>
      <c r="E14" s="36" cm="1">
        <f t="array" ref="E14">DATE(YEAR(_DebMois),11,11)</f>
        <v>45607</v>
      </c>
      <c r="G14" s="34" t="s">
        <v>65</v>
      </c>
      <c r="H14" s="34" t="s">
        <v>66</v>
      </c>
      <c r="I14" s="34" t="s">
        <v>67</v>
      </c>
      <c r="M14" s="34" t="s">
        <v>187</v>
      </c>
      <c r="N14" s="34" t="s">
        <v>171</v>
      </c>
      <c r="O14" s="36">
        <v>45843</v>
      </c>
      <c r="P14" s="36"/>
      <c r="U14" s="42" t="str">
        <f>Cycle!Y21&amp;Cycle!Z21</f>
        <v>67</v>
      </c>
      <c r="V14" s="44" t="s">
        <v>210</v>
      </c>
    </row>
    <row r="15" spans="2:22" x14ac:dyDescent="0.4">
      <c r="D15" s="34" t="s">
        <v>27</v>
      </c>
      <c r="E15" s="36" cm="1">
        <f t="array" ref="E15">DATE(YEAR(_DebMois),12,25)</f>
        <v>45651</v>
      </c>
      <c r="G15" s="34" t="s">
        <v>68</v>
      </c>
      <c r="H15" s="34" t="s">
        <v>69</v>
      </c>
      <c r="I15" s="34" t="s">
        <v>70</v>
      </c>
      <c r="M15" s="34" t="s">
        <v>172</v>
      </c>
      <c r="N15" s="34" t="s">
        <v>178</v>
      </c>
      <c r="O15" s="36">
        <v>45220</v>
      </c>
      <c r="P15" s="36">
        <v>45236</v>
      </c>
      <c r="U15" s="42" t="str">
        <f>Cycle!Y22&amp;Cycle!Z22</f>
        <v>74</v>
      </c>
      <c r="V15" s="44" t="s">
        <v>210</v>
      </c>
    </row>
    <row r="16" spans="2:22" x14ac:dyDescent="0.4">
      <c r="G16" s="34" t="s">
        <v>71</v>
      </c>
      <c r="H16" s="34" t="s">
        <v>72</v>
      </c>
      <c r="I16" s="34" t="s">
        <v>73</v>
      </c>
      <c r="M16" s="34" t="s">
        <v>173</v>
      </c>
      <c r="N16" s="34" t="s">
        <v>178</v>
      </c>
      <c r="O16" s="36">
        <v>45283</v>
      </c>
      <c r="P16" s="36">
        <v>45299</v>
      </c>
      <c r="U16" s="42" t="str">
        <f>Cycle!Y23&amp;Cycle!Z23</f>
        <v>75</v>
      </c>
      <c r="V16" s="44" t="s">
        <v>210</v>
      </c>
    </row>
    <row r="17" spans="7:22" x14ac:dyDescent="0.4">
      <c r="G17" s="34" t="s">
        <v>74</v>
      </c>
      <c r="H17" s="34" t="s">
        <v>75</v>
      </c>
      <c r="I17" s="34" t="s">
        <v>76</v>
      </c>
      <c r="M17" s="34" t="s">
        <v>174</v>
      </c>
      <c r="N17" s="34" t="s">
        <v>178</v>
      </c>
      <c r="O17" s="36">
        <v>45346</v>
      </c>
      <c r="P17" s="36">
        <v>45362</v>
      </c>
      <c r="U17" s="42" t="str">
        <f>Cycle!Y24&amp;Cycle!Z24</f>
        <v>86</v>
      </c>
      <c r="V17" s="44" t="s">
        <v>210</v>
      </c>
    </row>
    <row r="18" spans="7:22" x14ac:dyDescent="0.4">
      <c r="G18" s="34" t="s">
        <v>77</v>
      </c>
      <c r="H18" s="34" t="s">
        <v>78</v>
      </c>
      <c r="I18" s="34" t="s">
        <v>79</v>
      </c>
      <c r="M18" s="34" t="s">
        <v>175</v>
      </c>
      <c r="N18" s="34" t="s">
        <v>178</v>
      </c>
      <c r="O18" s="36">
        <v>45402</v>
      </c>
      <c r="P18" s="36">
        <v>45418</v>
      </c>
      <c r="U18" s="42" t="str">
        <f>Cycle!Y25&amp;Cycle!Z25</f>
        <v>87</v>
      </c>
      <c r="V18" s="44" t="s">
        <v>210</v>
      </c>
    </row>
    <row r="19" spans="7:22" x14ac:dyDescent="0.4">
      <c r="G19" s="34" t="s">
        <v>80</v>
      </c>
      <c r="H19" s="34" t="s">
        <v>81</v>
      </c>
      <c r="I19" s="34" t="s">
        <v>82</v>
      </c>
      <c r="M19" s="34" t="s">
        <v>176</v>
      </c>
      <c r="N19" s="34" t="s">
        <v>178</v>
      </c>
      <c r="O19" s="36">
        <v>45420</v>
      </c>
      <c r="P19" s="36">
        <v>45425</v>
      </c>
    </row>
    <row r="20" spans="7:22" x14ac:dyDescent="0.4">
      <c r="G20" s="34" t="s">
        <v>83</v>
      </c>
      <c r="H20" s="34" t="s">
        <v>84</v>
      </c>
      <c r="I20" s="34" t="s">
        <v>85</v>
      </c>
      <c r="M20" s="34" t="s">
        <v>177</v>
      </c>
      <c r="N20" s="34" t="s">
        <v>178</v>
      </c>
      <c r="O20" s="36">
        <v>45479</v>
      </c>
      <c r="P20" s="36">
        <v>45537</v>
      </c>
    </row>
    <row r="21" spans="7:22" x14ac:dyDescent="0.4">
      <c r="G21" s="34" t="s">
        <v>86</v>
      </c>
      <c r="H21" s="34" t="s">
        <v>87</v>
      </c>
      <c r="I21" s="34" t="s">
        <v>88</v>
      </c>
      <c r="M21" s="34" t="s">
        <v>182</v>
      </c>
      <c r="N21" s="34" t="s">
        <v>178</v>
      </c>
      <c r="O21" s="36">
        <v>45584</v>
      </c>
      <c r="P21" s="36">
        <v>45600</v>
      </c>
    </row>
    <row r="22" spans="7:22" x14ac:dyDescent="0.4">
      <c r="G22" s="34" t="s">
        <v>89</v>
      </c>
      <c r="H22" s="34" t="s">
        <v>90</v>
      </c>
      <c r="I22" s="34" t="s">
        <v>91</v>
      </c>
      <c r="M22" s="34" t="s">
        <v>183</v>
      </c>
      <c r="N22" s="34" t="s">
        <v>178</v>
      </c>
      <c r="O22" s="36">
        <v>45647</v>
      </c>
      <c r="P22" s="36">
        <v>45663</v>
      </c>
    </row>
    <row r="23" spans="7:22" x14ac:dyDescent="0.4">
      <c r="G23" s="34" t="s">
        <v>92</v>
      </c>
      <c r="H23" s="34" t="s">
        <v>93</v>
      </c>
      <c r="I23" s="34" t="s">
        <v>94</v>
      </c>
      <c r="M23" s="34" t="s">
        <v>184</v>
      </c>
      <c r="N23" s="34" t="s">
        <v>178</v>
      </c>
      <c r="O23" s="36">
        <v>45696</v>
      </c>
      <c r="P23" s="36">
        <v>45712</v>
      </c>
    </row>
    <row r="24" spans="7:22" x14ac:dyDescent="0.4">
      <c r="G24" s="34" t="s">
        <v>95</v>
      </c>
      <c r="H24" s="34" t="s">
        <v>96</v>
      </c>
      <c r="I24" s="34" t="s">
        <v>97</v>
      </c>
      <c r="M24" s="34" t="s">
        <v>185</v>
      </c>
      <c r="N24" s="34" t="s">
        <v>178</v>
      </c>
      <c r="O24" s="36">
        <v>45752</v>
      </c>
      <c r="P24" s="36">
        <v>45769</v>
      </c>
    </row>
    <row r="25" spans="7:22" x14ac:dyDescent="0.4">
      <c r="G25" s="34" t="s">
        <v>98</v>
      </c>
      <c r="H25" s="34" t="s">
        <v>99</v>
      </c>
      <c r="I25" s="34" t="s">
        <v>100</v>
      </c>
      <c r="M25" s="34" t="s">
        <v>186</v>
      </c>
      <c r="N25" s="34" t="s">
        <v>178</v>
      </c>
      <c r="O25" s="36">
        <v>45806</v>
      </c>
      <c r="P25" s="36">
        <v>45810</v>
      </c>
    </row>
    <row r="26" spans="7:22" x14ac:dyDescent="0.4">
      <c r="G26" s="34" t="s">
        <v>101</v>
      </c>
      <c r="H26" s="34" t="s">
        <v>102</v>
      </c>
      <c r="I26" s="34" t="s">
        <v>103</v>
      </c>
      <c r="M26" s="34" t="s">
        <v>187</v>
      </c>
      <c r="N26" s="34" t="s">
        <v>178</v>
      </c>
      <c r="O26" s="36">
        <v>45843</v>
      </c>
      <c r="P26" s="36"/>
    </row>
    <row r="27" spans="7:22" x14ac:dyDescent="0.4">
      <c r="G27" s="34" t="s">
        <v>32</v>
      </c>
      <c r="H27" s="34" t="s">
        <v>104</v>
      </c>
      <c r="I27" s="34" t="s">
        <v>105</v>
      </c>
      <c r="M27" s="34" t="s">
        <v>172</v>
      </c>
      <c r="N27" s="34" t="s">
        <v>179</v>
      </c>
      <c r="O27" s="36">
        <v>45220</v>
      </c>
      <c r="P27" s="36">
        <v>45236</v>
      </c>
    </row>
    <row r="28" spans="7:22" x14ac:dyDescent="0.4">
      <c r="G28" s="34" t="s">
        <v>106</v>
      </c>
      <c r="H28" s="34" t="s">
        <v>107</v>
      </c>
      <c r="I28" s="34" t="s">
        <v>108</v>
      </c>
      <c r="M28" s="34" t="s">
        <v>173</v>
      </c>
      <c r="N28" s="34" t="s">
        <v>179</v>
      </c>
      <c r="O28" s="36">
        <v>45283</v>
      </c>
      <c r="P28" s="36">
        <v>45299</v>
      </c>
    </row>
    <row r="29" spans="7:22" x14ac:dyDescent="0.4">
      <c r="G29" s="34" t="s">
        <v>109</v>
      </c>
      <c r="H29" s="34" t="s">
        <v>110</v>
      </c>
      <c r="I29" s="34" t="s">
        <v>111</v>
      </c>
      <c r="M29" s="34" t="s">
        <v>174</v>
      </c>
      <c r="N29" s="34" t="s">
        <v>179</v>
      </c>
      <c r="O29" s="36">
        <v>45332</v>
      </c>
      <c r="P29" s="36">
        <v>45348</v>
      </c>
    </row>
    <row r="30" spans="7:22" x14ac:dyDescent="0.4">
      <c r="G30" s="34" t="s">
        <v>112</v>
      </c>
      <c r="H30" s="34" t="s">
        <v>113</v>
      </c>
      <c r="I30" s="34" t="s">
        <v>114</v>
      </c>
      <c r="M30" s="34" t="s">
        <v>175</v>
      </c>
      <c r="N30" s="34" t="s">
        <v>179</v>
      </c>
      <c r="O30" s="36">
        <v>45388</v>
      </c>
      <c r="P30" s="36">
        <v>45404</v>
      </c>
    </row>
    <row r="31" spans="7:22" x14ac:dyDescent="0.4">
      <c r="G31" s="34" t="s">
        <v>115</v>
      </c>
      <c r="H31" s="34" t="s">
        <v>116</v>
      </c>
      <c r="I31" s="34" t="s">
        <v>117</v>
      </c>
      <c r="M31" s="34" t="s">
        <v>176</v>
      </c>
      <c r="N31" s="34" t="s">
        <v>179</v>
      </c>
      <c r="O31" s="36">
        <v>45420</v>
      </c>
      <c r="P31" s="36">
        <v>45425</v>
      </c>
    </row>
    <row r="32" spans="7:22" x14ac:dyDescent="0.4">
      <c r="G32" s="34" t="s">
        <v>118</v>
      </c>
      <c r="H32" s="34" t="s">
        <v>119</v>
      </c>
      <c r="I32" s="34" t="s">
        <v>120</v>
      </c>
      <c r="M32" s="34" t="s">
        <v>177</v>
      </c>
      <c r="N32" s="34" t="s">
        <v>179</v>
      </c>
      <c r="O32" s="36">
        <v>45479</v>
      </c>
      <c r="P32" s="36">
        <v>45537</v>
      </c>
    </row>
    <row r="33" spans="7:16" x14ac:dyDescent="0.4">
      <c r="G33" s="34" t="s">
        <v>121</v>
      </c>
      <c r="H33" s="34" t="s">
        <v>122</v>
      </c>
      <c r="I33" s="34" t="s">
        <v>123</v>
      </c>
      <c r="M33" s="34" t="s">
        <v>182</v>
      </c>
      <c r="N33" s="34" t="s">
        <v>179</v>
      </c>
      <c r="O33" s="36">
        <v>45584</v>
      </c>
      <c r="P33" s="36">
        <v>45600</v>
      </c>
    </row>
    <row r="34" spans="7:16" x14ac:dyDescent="0.4">
      <c r="G34" s="34" t="s">
        <v>124</v>
      </c>
      <c r="H34" s="34" t="s">
        <v>125</v>
      </c>
      <c r="I34" s="34" t="s">
        <v>126</v>
      </c>
      <c r="M34" s="34" t="s">
        <v>183</v>
      </c>
      <c r="N34" s="34" t="s">
        <v>179</v>
      </c>
      <c r="O34" s="36">
        <v>45647</v>
      </c>
      <c r="P34" s="36">
        <v>45663</v>
      </c>
    </row>
    <row r="35" spans="7:16" x14ac:dyDescent="0.4">
      <c r="G35" s="34" t="s">
        <v>32</v>
      </c>
      <c r="H35" s="34" t="s">
        <v>127</v>
      </c>
      <c r="I35" s="34" t="s">
        <v>128</v>
      </c>
      <c r="M35" s="34" t="s">
        <v>184</v>
      </c>
      <c r="N35" s="34" t="s">
        <v>179</v>
      </c>
      <c r="O35" s="36">
        <v>45703</v>
      </c>
      <c r="P35" s="36">
        <v>45719</v>
      </c>
    </row>
    <row r="36" spans="7:16" x14ac:dyDescent="0.4">
      <c r="G36" s="34" t="s">
        <v>129</v>
      </c>
      <c r="H36" s="34" t="s">
        <v>130</v>
      </c>
      <c r="I36" s="34" t="s">
        <v>131</v>
      </c>
      <c r="M36" s="34" t="s">
        <v>185</v>
      </c>
      <c r="N36" s="34" t="s">
        <v>179</v>
      </c>
      <c r="O36" s="36">
        <v>45759</v>
      </c>
      <c r="P36" s="36">
        <v>45775</v>
      </c>
    </row>
    <row r="37" spans="7:16" x14ac:dyDescent="0.4">
      <c r="G37" s="34" t="s">
        <v>132</v>
      </c>
      <c r="H37" s="34" t="s">
        <v>133</v>
      </c>
      <c r="I37" s="34" t="s">
        <v>134</v>
      </c>
      <c r="M37" s="34" t="s">
        <v>186</v>
      </c>
      <c r="N37" s="34" t="s">
        <v>179</v>
      </c>
      <c r="O37" s="36">
        <v>45806</v>
      </c>
      <c r="P37" s="36">
        <v>45810</v>
      </c>
    </row>
    <row r="38" spans="7:16" x14ac:dyDescent="0.4">
      <c r="G38" s="34" t="s">
        <v>135</v>
      </c>
      <c r="H38" s="34" t="s">
        <v>136</v>
      </c>
      <c r="I38" s="34" t="s">
        <v>137</v>
      </c>
      <c r="M38" s="34" t="s">
        <v>187</v>
      </c>
      <c r="N38" s="34" t="s">
        <v>179</v>
      </c>
      <c r="O38" s="36">
        <v>45843</v>
      </c>
      <c r="P38" s="36"/>
    </row>
    <row r="39" spans="7:16" x14ac:dyDescent="0.4">
      <c r="G39" s="34" t="s">
        <v>138</v>
      </c>
      <c r="H39" s="34" t="s">
        <v>139</v>
      </c>
      <c r="I39" s="34" t="s">
        <v>140</v>
      </c>
    </row>
    <row r="40" spans="7:16" x14ac:dyDescent="0.4">
      <c r="G40" s="34" t="s">
        <v>141</v>
      </c>
      <c r="H40" s="34" t="s">
        <v>142</v>
      </c>
      <c r="I40" s="34" t="s">
        <v>143</v>
      </c>
    </row>
    <row r="41" spans="7:16" x14ac:dyDescent="0.4">
      <c r="G41" s="34" t="s">
        <v>62</v>
      </c>
      <c r="H41" s="34" t="s">
        <v>144</v>
      </c>
      <c r="I41" s="34" t="s">
        <v>145</v>
      </c>
    </row>
    <row r="42" spans="7:16" x14ac:dyDescent="0.4">
      <c r="G42" s="34" t="s">
        <v>146</v>
      </c>
      <c r="H42" s="34" t="s">
        <v>147</v>
      </c>
      <c r="I42" s="34" t="s">
        <v>148</v>
      </c>
    </row>
    <row r="43" spans="7:16" x14ac:dyDescent="0.4">
      <c r="G43" s="34" t="s">
        <v>32</v>
      </c>
      <c r="H43" s="34" t="s">
        <v>149</v>
      </c>
      <c r="I43" s="34" t="s">
        <v>150</v>
      </c>
    </row>
    <row r="44" spans="7:16" x14ac:dyDescent="0.4">
      <c r="G44" s="34" t="s">
        <v>151</v>
      </c>
      <c r="H44" s="34" t="s">
        <v>152</v>
      </c>
      <c r="I44" s="34" t="s">
        <v>153</v>
      </c>
    </row>
    <row r="45" spans="7:16" x14ac:dyDescent="0.4">
      <c r="G45" s="34" t="s">
        <v>154</v>
      </c>
      <c r="H45" s="34" t="s">
        <v>155</v>
      </c>
      <c r="I45" s="34" t="s">
        <v>156</v>
      </c>
    </row>
    <row r="46" spans="7:16" x14ac:dyDescent="0.4">
      <c r="G46" s="34" t="s">
        <v>32</v>
      </c>
      <c r="H46" s="34" t="s">
        <v>157</v>
      </c>
      <c r="I46" s="34" t="s">
        <v>158</v>
      </c>
    </row>
    <row r="47" spans="7:16" x14ac:dyDescent="0.4">
      <c r="G47" s="34" t="s">
        <v>44</v>
      </c>
      <c r="H47" s="34" t="s">
        <v>155</v>
      </c>
      <c r="I47" s="34" t="s">
        <v>159</v>
      </c>
    </row>
    <row r="48" spans="7:16" x14ac:dyDescent="0.4">
      <c r="G48" s="34" t="s">
        <v>95</v>
      </c>
      <c r="H48" s="34" t="s">
        <v>160</v>
      </c>
      <c r="I48" s="34" t="s">
        <v>161</v>
      </c>
    </row>
    <row r="49" spans="7:9" x14ac:dyDescent="0.4">
      <c r="G49" s="34" t="s">
        <v>32</v>
      </c>
      <c r="H49" s="34" t="s">
        <v>162</v>
      </c>
      <c r="I49" s="34" t="s">
        <v>163</v>
      </c>
    </row>
    <row r="50" spans="7:9" x14ac:dyDescent="0.4">
      <c r="G50" s="34" t="s">
        <v>164</v>
      </c>
      <c r="H50" s="34" t="s">
        <v>165</v>
      </c>
      <c r="I50" s="34" t="s">
        <v>166</v>
      </c>
    </row>
  </sheetData>
  <phoneticPr fontId="3" type="noConversion"/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BFB7C-E9FA-4F7F-9583-D53802F1B5BD}">
  <dimension ref="B2:F7"/>
  <sheetViews>
    <sheetView showGridLines="0" workbookViewId="0">
      <selection activeCell="F3" sqref="F3"/>
    </sheetView>
  </sheetViews>
  <sheetFormatPr baseColWidth="10" defaultRowHeight="16.8" x14ac:dyDescent="0.4"/>
  <cols>
    <col min="1" max="1" width="3.69921875" style="1" customWidth="1"/>
    <col min="2" max="3" width="20.69921875" style="1" customWidth="1"/>
    <col min="4" max="4" width="11.5" style="1" customWidth="1"/>
    <col min="5" max="5" width="11.19921875" style="1"/>
    <col min="6" max="6" width="10.69921875" style="1" customWidth="1"/>
    <col min="7" max="7" width="3.69921875" style="1" customWidth="1"/>
    <col min="8" max="16384" width="11.19921875" style="1"/>
  </cols>
  <sheetData>
    <row r="2" spans="2:6" x14ac:dyDescent="0.4">
      <c r="B2" s="3" t="s">
        <v>189</v>
      </c>
      <c r="C2" s="3" t="s">
        <v>194</v>
      </c>
      <c r="D2" s="8" t="s">
        <v>170</v>
      </c>
      <c r="E2" s="8" t="s">
        <v>180</v>
      </c>
      <c r="F2" s="3" t="s">
        <v>190</v>
      </c>
    </row>
    <row r="3" spans="2:6" x14ac:dyDescent="0.4">
      <c r="B3" s="3" t="s">
        <v>34</v>
      </c>
      <c r="C3" s="3" t="s">
        <v>191</v>
      </c>
      <c r="D3" s="9">
        <v>45355</v>
      </c>
      <c r="E3" s="9">
        <v>45361</v>
      </c>
      <c r="F3" s="3" t="str">
        <f>IF(t_SaisieActivité[[#This Row],[Absence]]&lt;&gt;"",INDEX(t_Absences[Symbole],MATCH(t_SaisieActivité[[#This Row],[Absence]],t_Absences[Absence],0)),"")</f>
        <v>CP</v>
      </c>
    </row>
    <row r="4" spans="2:6" x14ac:dyDescent="0.4">
      <c r="B4" s="3" t="s">
        <v>34</v>
      </c>
      <c r="C4" s="3" t="s">
        <v>195</v>
      </c>
      <c r="D4" s="9">
        <v>45376</v>
      </c>
      <c r="E4" s="9">
        <v>45377</v>
      </c>
      <c r="F4" s="3" t="str">
        <f>IF(t_SaisieActivité[[#This Row],[Absence]]&lt;&gt;"",INDEX(t_Absences[Symbole],MATCH(t_SaisieActivité[[#This Row],[Absence]],t_Absences[Absence],0)),"")</f>
        <v>FM</v>
      </c>
    </row>
    <row r="5" spans="2:6" x14ac:dyDescent="0.4">
      <c r="B5" s="3" t="s">
        <v>34</v>
      </c>
      <c r="C5" s="3" t="s">
        <v>191</v>
      </c>
      <c r="D5" s="9">
        <v>45397</v>
      </c>
      <c r="E5" s="9">
        <v>45403</v>
      </c>
      <c r="F5" s="3" t="str">
        <f>IF(t_SaisieActivité[[#This Row],[Absence]]&lt;&gt;"",INDEX(t_Absences[Symbole],MATCH(t_SaisieActivité[[#This Row],[Absence]],t_Absences[Absence],0)),"")</f>
        <v>CP</v>
      </c>
    </row>
    <row r="6" spans="2:6" x14ac:dyDescent="0.4">
      <c r="B6" s="3" t="s">
        <v>34</v>
      </c>
      <c r="C6" s="3" t="s">
        <v>191</v>
      </c>
      <c r="D6" s="9">
        <v>45488</v>
      </c>
      <c r="E6" s="9">
        <v>45501</v>
      </c>
      <c r="F6" s="3" t="str">
        <f>IF(t_SaisieActivité[[#This Row],[Absence]]&lt;&gt;"",INDEX(t_Absences[Symbole],MATCH(t_SaisieActivité[[#This Row],[Absence]],t_Absences[Absence],0)),"")</f>
        <v>CP</v>
      </c>
    </row>
    <row r="7" spans="2:6" x14ac:dyDescent="0.4">
      <c r="B7" s="3" t="s">
        <v>34</v>
      </c>
      <c r="C7" s="3" t="s">
        <v>193</v>
      </c>
      <c r="D7" s="9">
        <v>45541</v>
      </c>
      <c r="E7" s="9">
        <v>45541</v>
      </c>
      <c r="F7" s="3" t="e">
        <f>IF(t_SaisieActivité[[#This Row],[Absence]]&lt;&gt;"",INDEX(t_Absences[Symbole],MATCH(t_SaisieActivité[[#This Row],[Absence]],t_Absences[Absence],0)),"")</f>
        <v>#N/A</v>
      </c>
    </row>
  </sheetData>
  <dataValidations count="2">
    <dataValidation type="list" allowBlank="1" showInputMessage="1" showErrorMessage="1" sqref="B3:B7" xr:uid="{D2B47819-D11A-4624-8C77-922CF49C3AAD}">
      <formula1>l_Personnel</formula1>
    </dataValidation>
    <dataValidation type="list" allowBlank="1" showInputMessage="1" showErrorMessage="1" sqref="C3:C7" xr:uid="{74C78971-7BB8-4BBE-88FE-815C0BEBF12D}">
      <formula1>l_Absence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0D9E6-745F-4752-B8A6-5643B356D1C3}">
  <sheetPr>
    <tabColor rgb="FF00B050"/>
  </sheetPr>
  <dimension ref="A1:BE398"/>
  <sheetViews>
    <sheetView topLeftCell="H1" zoomScale="90" zoomScaleNormal="90" workbookViewId="0">
      <selection activeCell="W10" sqref="W10"/>
    </sheetView>
  </sheetViews>
  <sheetFormatPr baseColWidth="10" defaultColWidth="9.796875" defaultRowHeight="10.199999999999999" x14ac:dyDescent="0.2"/>
  <cols>
    <col min="1" max="1" width="17.296875" style="18" customWidth="1"/>
    <col min="2" max="6" width="5.8984375" style="18" customWidth="1"/>
    <col min="7" max="7" width="16" style="18" bestFit="1" customWidth="1"/>
    <col min="8" max="18" width="5.8984375" style="18" customWidth="1"/>
    <col min="19" max="19" width="18.3984375" style="18" bestFit="1" customWidth="1"/>
    <col min="20" max="57" width="5.8984375" style="18" customWidth="1"/>
    <col min="58" max="16384" width="9.796875" style="18"/>
  </cols>
  <sheetData>
    <row r="1" spans="1:57" ht="23.4" x14ac:dyDescent="0.2">
      <c r="B1" s="19" t="s">
        <v>197</v>
      </c>
      <c r="C1" s="19"/>
      <c r="D1" s="19"/>
      <c r="E1" s="19"/>
      <c r="F1" s="19"/>
      <c r="G1" s="19"/>
    </row>
    <row r="4" spans="1:57" ht="23.4" x14ac:dyDescent="0.2">
      <c r="B4" s="20" t="s">
        <v>198</v>
      </c>
      <c r="C4" s="20"/>
      <c r="D4" s="20"/>
      <c r="E4" s="20"/>
    </row>
    <row r="5" spans="1:57" x14ac:dyDescent="0.2">
      <c r="A5" s="21"/>
      <c r="B5" s="22" t="s">
        <v>199</v>
      </c>
      <c r="C5" s="22" t="s">
        <v>200</v>
      </c>
      <c r="D5" s="22" t="s">
        <v>201</v>
      </c>
      <c r="E5" s="22" t="s">
        <v>202</v>
      </c>
      <c r="F5" s="22" t="s">
        <v>203</v>
      </c>
      <c r="G5" s="22" t="s">
        <v>204</v>
      </c>
      <c r="H5" s="22" t="s">
        <v>205</v>
      </c>
      <c r="I5" s="22" t="s">
        <v>199</v>
      </c>
      <c r="J5" s="22" t="s">
        <v>200</v>
      </c>
      <c r="K5" s="22" t="s">
        <v>201</v>
      </c>
      <c r="L5" s="22" t="s">
        <v>202</v>
      </c>
      <c r="M5" s="22" t="s">
        <v>203</v>
      </c>
      <c r="N5" s="22" t="s">
        <v>204</v>
      </c>
      <c r="O5" s="22" t="s">
        <v>205</v>
      </c>
      <c r="P5" s="22" t="s">
        <v>199</v>
      </c>
      <c r="Q5" s="22" t="s">
        <v>200</v>
      </c>
      <c r="R5" s="22" t="s">
        <v>201</v>
      </c>
      <c r="S5" s="22" t="s">
        <v>202</v>
      </c>
      <c r="T5" s="22" t="s">
        <v>203</v>
      </c>
      <c r="U5" s="22" t="s">
        <v>204</v>
      </c>
      <c r="V5" s="22" t="s">
        <v>205</v>
      </c>
      <c r="W5" s="22" t="s">
        <v>199</v>
      </c>
      <c r="X5" s="22" t="s">
        <v>200</v>
      </c>
      <c r="Y5" s="22" t="s">
        <v>201</v>
      </c>
      <c r="Z5" s="22" t="s">
        <v>202</v>
      </c>
      <c r="AA5" s="22" t="s">
        <v>203</v>
      </c>
      <c r="AB5" s="22" t="s">
        <v>204</v>
      </c>
      <c r="AC5" s="22" t="s">
        <v>205</v>
      </c>
      <c r="AD5" s="22" t="s">
        <v>199</v>
      </c>
      <c r="AE5" s="22" t="s">
        <v>200</v>
      </c>
      <c r="AF5" s="22" t="s">
        <v>201</v>
      </c>
      <c r="AG5" s="22" t="s">
        <v>202</v>
      </c>
      <c r="AH5" s="22" t="s">
        <v>203</v>
      </c>
      <c r="AI5" s="22" t="s">
        <v>204</v>
      </c>
      <c r="AJ5" s="22" t="s">
        <v>205</v>
      </c>
      <c r="AK5" s="22" t="s">
        <v>199</v>
      </c>
      <c r="AL5" s="22" t="s">
        <v>200</v>
      </c>
      <c r="AM5" s="22" t="s">
        <v>201</v>
      </c>
      <c r="AN5" s="22" t="s">
        <v>202</v>
      </c>
      <c r="AO5" s="22" t="s">
        <v>203</v>
      </c>
      <c r="AP5" s="22" t="s">
        <v>204</v>
      </c>
      <c r="AQ5" s="22" t="s">
        <v>205</v>
      </c>
      <c r="AR5" s="22" t="s">
        <v>199</v>
      </c>
      <c r="AS5" s="22" t="s">
        <v>200</v>
      </c>
      <c r="AT5" s="22" t="s">
        <v>201</v>
      </c>
      <c r="AU5" s="22" t="s">
        <v>202</v>
      </c>
      <c r="AV5" s="22" t="s">
        <v>203</v>
      </c>
      <c r="AW5" s="22" t="s">
        <v>204</v>
      </c>
      <c r="AX5" s="22" t="s">
        <v>205</v>
      </c>
      <c r="AY5" s="22" t="s">
        <v>199</v>
      </c>
      <c r="AZ5" s="22" t="s">
        <v>200</v>
      </c>
      <c r="BA5" s="22" t="s">
        <v>201</v>
      </c>
      <c r="BB5" s="22" t="s">
        <v>202</v>
      </c>
      <c r="BC5" s="22" t="s">
        <v>203</v>
      </c>
      <c r="BD5" s="22" t="s">
        <v>204</v>
      </c>
      <c r="BE5" s="22" t="s">
        <v>205</v>
      </c>
    </row>
    <row r="6" spans="1:57" x14ac:dyDescent="0.2">
      <c r="A6" s="23" t="s">
        <v>206</v>
      </c>
      <c r="B6" s="23">
        <v>1</v>
      </c>
      <c r="C6" s="23">
        <v>2</v>
      </c>
      <c r="D6" s="23">
        <v>3</v>
      </c>
      <c r="E6" s="23">
        <v>4</v>
      </c>
      <c r="F6" s="23">
        <v>5</v>
      </c>
      <c r="G6" s="23">
        <v>6</v>
      </c>
      <c r="H6" s="23">
        <v>7</v>
      </c>
      <c r="I6" s="23">
        <v>8</v>
      </c>
      <c r="J6" s="23">
        <v>9</v>
      </c>
      <c r="K6" s="23">
        <v>10</v>
      </c>
      <c r="L6" s="23">
        <v>11</v>
      </c>
      <c r="M6" s="23">
        <v>12</v>
      </c>
      <c r="N6" s="23">
        <v>13</v>
      </c>
      <c r="O6" s="23">
        <v>14</v>
      </c>
      <c r="P6" s="23">
        <v>15</v>
      </c>
      <c r="Q6" s="23">
        <v>16</v>
      </c>
      <c r="R6" s="23">
        <v>17</v>
      </c>
      <c r="S6" s="23">
        <v>18</v>
      </c>
      <c r="T6" s="23">
        <v>19</v>
      </c>
      <c r="U6" s="23">
        <v>20</v>
      </c>
      <c r="V6" s="23">
        <v>21</v>
      </c>
      <c r="W6" s="23">
        <v>22</v>
      </c>
      <c r="X6" s="23">
        <v>23</v>
      </c>
      <c r="Y6" s="23">
        <v>24</v>
      </c>
      <c r="Z6" s="23">
        <v>25</v>
      </c>
      <c r="AA6" s="23">
        <v>26</v>
      </c>
      <c r="AB6" s="23">
        <v>27</v>
      </c>
      <c r="AC6" s="23">
        <v>28</v>
      </c>
      <c r="AD6" s="23">
        <v>29</v>
      </c>
      <c r="AE6" s="23">
        <v>30</v>
      </c>
      <c r="AF6" s="23">
        <v>31</v>
      </c>
      <c r="AG6" s="23">
        <v>32</v>
      </c>
      <c r="AH6" s="23">
        <v>33</v>
      </c>
      <c r="AI6" s="23">
        <v>34</v>
      </c>
      <c r="AJ6" s="23">
        <v>35</v>
      </c>
      <c r="AK6" s="23">
        <v>36</v>
      </c>
      <c r="AL6" s="23">
        <v>37</v>
      </c>
      <c r="AM6" s="23">
        <v>38</v>
      </c>
      <c r="AN6" s="23">
        <v>39</v>
      </c>
      <c r="AO6" s="23">
        <v>40</v>
      </c>
      <c r="AP6" s="23">
        <v>41</v>
      </c>
      <c r="AQ6" s="23">
        <v>42</v>
      </c>
      <c r="AR6" s="23">
        <v>43</v>
      </c>
      <c r="AS6" s="23">
        <v>44</v>
      </c>
      <c r="AT6" s="23">
        <v>45</v>
      </c>
      <c r="AU6" s="23">
        <v>46</v>
      </c>
      <c r="AV6" s="23">
        <v>47</v>
      </c>
      <c r="AW6" s="23">
        <v>48</v>
      </c>
      <c r="AX6" s="23">
        <v>49</v>
      </c>
      <c r="AY6" s="23">
        <v>50</v>
      </c>
      <c r="AZ6" s="23">
        <v>51</v>
      </c>
      <c r="BA6" s="23">
        <v>52</v>
      </c>
      <c r="BB6" s="23">
        <v>53</v>
      </c>
      <c r="BC6" s="23">
        <v>54</v>
      </c>
      <c r="BD6" s="23">
        <v>55</v>
      </c>
      <c r="BE6" s="23">
        <v>56</v>
      </c>
    </row>
    <row r="7" spans="1:57" x14ac:dyDescent="0.2">
      <c r="A7" s="24" t="s">
        <v>207</v>
      </c>
      <c r="B7" s="21" t="s">
        <v>208</v>
      </c>
      <c r="C7" s="21" t="s">
        <v>208</v>
      </c>
      <c r="D7" s="21" t="s">
        <v>209</v>
      </c>
      <c r="E7" s="21" t="s">
        <v>210</v>
      </c>
      <c r="F7" s="21" t="s">
        <v>210</v>
      </c>
      <c r="G7" s="21" t="s">
        <v>208</v>
      </c>
      <c r="H7" s="21" t="s">
        <v>208</v>
      </c>
      <c r="I7" s="21" t="s">
        <v>209</v>
      </c>
      <c r="J7" s="21" t="s">
        <v>209</v>
      </c>
      <c r="K7" s="21" t="s">
        <v>208</v>
      </c>
      <c r="L7" s="21" t="s">
        <v>208</v>
      </c>
      <c r="M7" s="21" t="s">
        <v>209</v>
      </c>
      <c r="N7" s="21" t="s">
        <v>210</v>
      </c>
      <c r="O7" s="21" t="s">
        <v>210</v>
      </c>
      <c r="P7" s="21" t="s">
        <v>208</v>
      </c>
      <c r="Q7" s="21" t="s">
        <v>208</v>
      </c>
      <c r="R7" s="21" t="s">
        <v>209</v>
      </c>
      <c r="S7" s="21" t="s">
        <v>209</v>
      </c>
      <c r="T7" s="21" t="s">
        <v>208</v>
      </c>
      <c r="U7" s="21" t="s">
        <v>210</v>
      </c>
      <c r="V7" s="21" t="s">
        <v>210</v>
      </c>
      <c r="W7" s="21" t="s">
        <v>208</v>
      </c>
      <c r="X7" s="21" t="s">
        <v>208</v>
      </c>
      <c r="Y7" s="21" t="s">
        <v>209</v>
      </c>
      <c r="Z7" s="21" t="s">
        <v>209</v>
      </c>
      <c r="AA7" s="21" t="s">
        <v>208</v>
      </c>
      <c r="AB7" s="21" t="s">
        <v>210</v>
      </c>
      <c r="AC7" s="21" t="s">
        <v>210</v>
      </c>
      <c r="AD7" s="21" t="s">
        <v>208</v>
      </c>
      <c r="AE7" s="21" t="s">
        <v>208</v>
      </c>
      <c r="AF7" s="21" t="s">
        <v>209</v>
      </c>
      <c r="AG7" s="21" t="s">
        <v>210</v>
      </c>
      <c r="AH7" s="21" t="s">
        <v>210</v>
      </c>
      <c r="AI7" s="21" t="s">
        <v>208</v>
      </c>
      <c r="AJ7" s="21" t="s">
        <v>208</v>
      </c>
      <c r="AK7" s="21" t="s">
        <v>209</v>
      </c>
      <c r="AL7" s="21" t="s">
        <v>209</v>
      </c>
      <c r="AM7" s="21" t="s">
        <v>208</v>
      </c>
      <c r="AN7" s="21" t="s">
        <v>208</v>
      </c>
      <c r="AO7" s="21" t="s">
        <v>209</v>
      </c>
      <c r="AP7" s="21" t="s">
        <v>210</v>
      </c>
      <c r="AQ7" s="21" t="s">
        <v>210</v>
      </c>
      <c r="AR7" s="21" t="s">
        <v>208</v>
      </c>
      <c r="AS7" s="21" t="s">
        <v>208</v>
      </c>
      <c r="AT7" s="21" t="s">
        <v>209</v>
      </c>
      <c r="AU7" s="21" t="s">
        <v>210</v>
      </c>
      <c r="AV7" s="21" t="s">
        <v>210</v>
      </c>
      <c r="AW7" s="21" t="s">
        <v>208</v>
      </c>
      <c r="AX7" s="21" t="s">
        <v>208</v>
      </c>
      <c r="AY7" s="21" t="s">
        <v>209</v>
      </c>
      <c r="AZ7" s="21" t="s">
        <v>209</v>
      </c>
      <c r="BA7" s="21" t="s">
        <v>208</v>
      </c>
      <c r="BB7" s="21" t="s">
        <v>208</v>
      </c>
      <c r="BC7" s="21" t="s">
        <v>209</v>
      </c>
      <c r="BD7" s="21" t="s">
        <v>210</v>
      </c>
      <c r="BE7" s="21" t="s">
        <v>210</v>
      </c>
    </row>
    <row r="8" spans="1:57" x14ac:dyDescent="0.2">
      <c r="A8" s="25"/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</row>
    <row r="9" spans="1:57" x14ac:dyDescent="0.2">
      <c r="A9" s="26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</row>
    <row r="10" spans="1:57" x14ac:dyDescent="0.2">
      <c r="A10" s="27">
        <v>45292</v>
      </c>
      <c r="B10" s="23">
        <v>1</v>
      </c>
      <c r="C10" s="21" t="s">
        <v>208</v>
      </c>
      <c r="D10" s="26" t="str">
        <f>IF(C10="H",B10,"")</f>
        <v/>
      </c>
      <c r="E10" s="26"/>
      <c r="F10" s="26"/>
      <c r="G10" s="27" t="str">
        <f>IF(C10="H",A10,"")</f>
        <v/>
      </c>
      <c r="H10" s="26">
        <f>_xlfn.ISOWEEKNUM(A10)</f>
        <v>1</v>
      </c>
      <c r="I10" s="26"/>
      <c r="J10" s="26"/>
      <c r="K10" s="26"/>
      <c r="L10" s="28">
        <f>MOD(A10,7)</f>
        <v>2</v>
      </c>
      <c r="M10" s="28">
        <f>MOD(B10,7)</f>
        <v>1</v>
      </c>
      <c r="N10" s="28">
        <f>MOD(H10,8)</f>
        <v>1</v>
      </c>
      <c r="O10" s="26"/>
      <c r="P10" s="26"/>
      <c r="Q10" s="26">
        <v>1</v>
      </c>
      <c r="R10" s="26">
        <f>MOD(Q10,8)</f>
        <v>1</v>
      </c>
      <c r="S10" s="27">
        <v>45292</v>
      </c>
      <c r="T10" s="26">
        <f>_xlfn.ISOWEEKNUM(S10)</f>
        <v>1</v>
      </c>
      <c r="U10" s="26">
        <f>MOD(T10,8)</f>
        <v>1</v>
      </c>
      <c r="V10" s="26"/>
      <c r="W10" s="26" t="str">
        <f>IFERROR(INDEX(t_Repos[Valeur],MATCH(MOD(_xlfn.ISOWEEKNUM(S10),8)&amp;WEEKDAY(S10,2),t_Repos[Code],0)),"")</f>
        <v/>
      </c>
      <c r="X10" s="27" t="str">
        <f>MOD(_xlfn.ISOWEEKNUM(S10),8)&amp;WEEKDAY(S10,2)</f>
        <v>11</v>
      </c>
      <c r="Y10" s="28">
        <v>1</v>
      </c>
      <c r="Z10" s="28">
        <v>4</v>
      </c>
      <c r="AA10" s="26" t="s">
        <v>210</v>
      </c>
      <c r="AB10" s="26"/>
      <c r="AE10" s="26"/>
      <c r="AF10" s="32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</row>
    <row r="11" spans="1:57" x14ac:dyDescent="0.2">
      <c r="A11" s="27">
        <f>A10+1</f>
        <v>45293</v>
      </c>
      <c r="B11" s="23">
        <v>2</v>
      </c>
      <c r="C11" s="21" t="s">
        <v>208</v>
      </c>
      <c r="D11" s="26" t="str">
        <f t="shared" ref="D11:D65" si="0">IF(C11="H",B11,"")</f>
        <v/>
      </c>
      <c r="E11" s="26"/>
      <c r="F11" s="26"/>
      <c r="G11" s="27" t="str">
        <f t="shared" ref="G11:G65" si="1">IF(C11="H",A11,"")</f>
        <v/>
      </c>
      <c r="H11" s="26">
        <f t="shared" ref="H11:H65" si="2">_xlfn.ISOWEEKNUM(A11)</f>
        <v>1</v>
      </c>
      <c r="I11" s="26"/>
      <c r="J11" s="26"/>
      <c r="K11" s="26"/>
      <c r="L11" s="28">
        <f t="shared" ref="L11:M65" si="3">MOD(A11,7)</f>
        <v>3</v>
      </c>
      <c r="M11" s="28">
        <f t="shared" si="3"/>
        <v>2</v>
      </c>
      <c r="N11" s="28">
        <f t="shared" ref="N11:N65" si="4">MOD(H11,8)</f>
        <v>1</v>
      </c>
      <c r="O11" s="26"/>
      <c r="P11" s="26"/>
      <c r="Q11" s="26">
        <v>2</v>
      </c>
      <c r="R11" s="26">
        <f t="shared" ref="R11:R62" si="5">MOD(Q11,8)</f>
        <v>2</v>
      </c>
      <c r="S11" s="27">
        <f>S10+1</f>
        <v>45293</v>
      </c>
      <c r="T11" s="26">
        <f t="shared" ref="T11:T74" si="6">_xlfn.ISOWEEKNUM(S11)</f>
        <v>1</v>
      </c>
      <c r="U11" s="26">
        <f t="shared" ref="U11:U74" si="7">MOD(T11,8)</f>
        <v>1</v>
      </c>
      <c r="V11" s="26"/>
      <c r="W11" s="26" t="str">
        <f>IFERROR(INDEX(t_Repos[Valeur],MATCH(MOD(_xlfn.ISOWEEKNUM(S11),8)&amp;WEEKDAY(S11,2),t_Repos[Code],0)),"")</f>
        <v/>
      </c>
      <c r="X11" s="27" t="str">
        <f t="shared" ref="X11:X74" si="8">MOD(_xlfn.ISOWEEKNUM(S11),8)&amp;WEEKDAY(S11,2)</f>
        <v>12</v>
      </c>
      <c r="Y11" s="28">
        <v>1</v>
      </c>
      <c r="Z11" s="28">
        <v>5</v>
      </c>
      <c r="AA11" s="26" t="s">
        <v>210</v>
      </c>
      <c r="AB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</row>
    <row r="12" spans="1:57" x14ac:dyDescent="0.2">
      <c r="A12" s="27">
        <f t="shared" ref="A12:A65" si="9">A11+1</f>
        <v>45294</v>
      </c>
      <c r="B12" s="23">
        <v>3</v>
      </c>
      <c r="C12" s="21" t="s">
        <v>209</v>
      </c>
      <c r="D12" s="26" t="str">
        <f t="shared" si="0"/>
        <v/>
      </c>
      <c r="E12" s="26"/>
      <c r="F12" s="26"/>
      <c r="G12" s="27" t="str">
        <f t="shared" si="1"/>
        <v/>
      </c>
      <c r="H12" s="26">
        <f t="shared" si="2"/>
        <v>1</v>
      </c>
      <c r="I12" s="26"/>
      <c r="J12" s="26"/>
      <c r="K12" s="26"/>
      <c r="L12" s="28">
        <f t="shared" si="3"/>
        <v>4</v>
      </c>
      <c r="M12" s="28">
        <f t="shared" si="3"/>
        <v>3</v>
      </c>
      <c r="N12" s="28">
        <f t="shared" si="4"/>
        <v>1</v>
      </c>
      <c r="O12" s="26"/>
      <c r="P12" s="26"/>
      <c r="Q12" s="26">
        <v>3</v>
      </c>
      <c r="R12" s="26">
        <f t="shared" si="5"/>
        <v>3</v>
      </c>
      <c r="S12" s="27">
        <f t="shared" ref="S12:S75" si="10">S11+1</f>
        <v>45294</v>
      </c>
      <c r="T12" s="26">
        <f t="shared" si="6"/>
        <v>1</v>
      </c>
      <c r="U12" s="26">
        <f t="shared" si="7"/>
        <v>1</v>
      </c>
      <c r="V12" s="26"/>
      <c r="W12" s="26" t="str">
        <f>IFERROR(INDEX(t_Repos[Valeur],MATCH(MOD(_xlfn.ISOWEEKNUM(S12),8)&amp;WEEKDAY(S12,2),t_Repos[Code],0)),"")</f>
        <v/>
      </c>
      <c r="X12" s="27" t="str">
        <f t="shared" si="8"/>
        <v>13</v>
      </c>
      <c r="Y12" s="28">
        <v>2</v>
      </c>
      <c r="Z12" s="28">
        <v>6</v>
      </c>
      <c r="AA12" s="26" t="s">
        <v>210</v>
      </c>
      <c r="AB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</row>
    <row r="13" spans="1:57" x14ac:dyDescent="0.2">
      <c r="A13" s="27">
        <f t="shared" si="9"/>
        <v>45295</v>
      </c>
      <c r="B13" s="23">
        <v>4</v>
      </c>
      <c r="C13" s="21" t="s">
        <v>210</v>
      </c>
      <c r="D13" s="26">
        <f t="shared" si="0"/>
        <v>4</v>
      </c>
      <c r="E13" s="26">
        <f>D13</f>
        <v>4</v>
      </c>
      <c r="F13" s="26"/>
      <c r="G13" s="27">
        <f t="shared" si="1"/>
        <v>45295</v>
      </c>
      <c r="H13" s="26">
        <f t="shared" si="2"/>
        <v>1</v>
      </c>
      <c r="I13" s="29"/>
      <c r="J13" s="29"/>
      <c r="K13" s="26"/>
      <c r="L13" s="28">
        <f t="shared" si="3"/>
        <v>5</v>
      </c>
      <c r="M13" s="28">
        <f t="shared" si="3"/>
        <v>4</v>
      </c>
      <c r="N13" s="28">
        <f t="shared" si="4"/>
        <v>1</v>
      </c>
      <c r="O13" s="29"/>
      <c r="P13" s="26"/>
      <c r="Q13" s="26">
        <v>4</v>
      </c>
      <c r="R13" s="26">
        <f t="shared" si="5"/>
        <v>4</v>
      </c>
      <c r="S13" s="27">
        <f t="shared" si="10"/>
        <v>45295</v>
      </c>
      <c r="T13" s="26">
        <f t="shared" si="6"/>
        <v>1</v>
      </c>
      <c r="U13" s="26">
        <f t="shared" si="7"/>
        <v>1</v>
      </c>
      <c r="V13" s="26"/>
      <c r="W13" s="26" t="str">
        <f>IFERROR(INDEX(t_Repos[Valeur],MATCH(MOD(_xlfn.ISOWEEKNUM(S13),8)&amp;WEEKDAY(S13,2),t_Repos[Code],0)),"")</f>
        <v>H</v>
      </c>
      <c r="X13" s="27" t="str">
        <f t="shared" si="8"/>
        <v>14</v>
      </c>
      <c r="Y13" s="28">
        <v>2</v>
      </c>
      <c r="Z13" s="28">
        <v>7</v>
      </c>
      <c r="AA13" s="29" t="s">
        <v>210</v>
      </c>
      <c r="AB13" s="26"/>
      <c r="AE13" s="29"/>
      <c r="AF13" s="26"/>
      <c r="AG13" s="26"/>
      <c r="AH13" s="29"/>
      <c r="AI13" s="26"/>
      <c r="AJ13" s="26"/>
      <c r="AK13" s="29"/>
      <c r="AL13" s="29"/>
      <c r="AM13" s="26"/>
      <c r="AN13" s="26"/>
      <c r="AO13" s="26"/>
      <c r="AP13" s="29"/>
      <c r="AQ13" s="29"/>
      <c r="AR13" s="26"/>
      <c r="AS13" s="26"/>
      <c r="AT13" s="29"/>
      <c r="AU13" s="29"/>
      <c r="AV13" s="26"/>
      <c r="AW13" s="26"/>
      <c r="AX13" s="26"/>
      <c r="AY13" s="29"/>
      <c r="AZ13" s="29"/>
      <c r="BA13" s="26"/>
      <c r="BB13" s="26"/>
      <c r="BC13" s="26"/>
      <c r="BD13" s="29"/>
      <c r="BE13" s="29"/>
    </row>
    <row r="14" spans="1:57" x14ac:dyDescent="0.2">
      <c r="A14" s="27">
        <f t="shared" si="9"/>
        <v>45296</v>
      </c>
      <c r="B14" s="23">
        <v>5</v>
      </c>
      <c r="C14" s="21" t="s">
        <v>210</v>
      </c>
      <c r="D14" s="26">
        <f t="shared" si="0"/>
        <v>5</v>
      </c>
      <c r="E14" s="29"/>
      <c r="F14" s="29"/>
      <c r="G14" s="27">
        <f t="shared" si="1"/>
        <v>45296</v>
      </c>
      <c r="H14" s="26">
        <f t="shared" si="2"/>
        <v>1</v>
      </c>
      <c r="I14" s="29"/>
      <c r="J14" s="29"/>
      <c r="K14" s="26"/>
      <c r="L14" s="28">
        <f t="shared" si="3"/>
        <v>6</v>
      </c>
      <c r="M14" s="28">
        <f t="shared" si="3"/>
        <v>5</v>
      </c>
      <c r="N14" s="28">
        <f t="shared" si="4"/>
        <v>1</v>
      </c>
      <c r="O14" s="26"/>
      <c r="P14" s="29"/>
      <c r="Q14" s="26">
        <v>5</v>
      </c>
      <c r="R14" s="26">
        <f t="shared" si="5"/>
        <v>5</v>
      </c>
      <c r="S14" s="27">
        <f t="shared" si="10"/>
        <v>45296</v>
      </c>
      <c r="T14" s="26">
        <f t="shared" si="6"/>
        <v>1</v>
      </c>
      <c r="U14" s="26">
        <f t="shared" si="7"/>
        <v>1</v>
      </c>
      <c r="V14" s="26"/>
      <c r="W14" s="26" t="str">
        <f>IFERROR(INDEX(t_Repos[Valeur],MATCH(MOD(_xlfn.ISOWEEKNUM(S14),8)&amp;WEEKDAY(S14,2),t_Repos[Code],0)),"")</f>
        <v>H</v>
      </c>
      <c r="X14" s="27" t="str">
        <f t="shared" si="8"/>
        <v>15</v>
      </c>
      <c r="Y14" s="28">
        <v>3</v>
      </c>
      <c r="Z14" s="28">
        <v>6</v>
      </c>
      <c r="AA14" s="26" t="s">
        <v>210</v>
      </c>
      <c r="AB14" s="29"/>
      <c r="AE14" s="26"/>
      <c r="AF14" s="26"/>
      <c r="AG14" s="29"/>
      <c r="AH14" s="29"/>
      <c r="AI14" s="26"/>
      <c r="AJ14" s="26"/>
      <c r="AK14" s="29"/>
      <c r="AL14" s="29"/>
      <c r="AM14" s="26"/>
      <c r="AN14" s="26"/>
      <c r="AO14" s="26"/>
      <c r="AP14" s="29"/>
      <c r="AQ14" s="29"/>
      <c r="AR14" s="26"/>
      <c r="AS14" s="26"/>
      <c r="AT14" s="26"/>
      <c r="AU14" s="29"/>
      <c r="AV14" s="29"/>
      <c r="AW14" s="26"/>
      <c r="AX14" s="26"/>
      <c r="AY14" s="29"/>
      <c r="AZ14" s="29"/>
      <c r="BA14" s="26"/>
      <c r="BB14" s="26"/>
      <c r="BC14" s="26"/>
      <c r="BD14" s="29"/>
      <c r="BE14" s="29"/>
    </row>
    <row r="15" spans="1:57" x14ac:dyDescent="0.2">
      <c r="A15" s="27">
        <f t="shared" si="9"/>
        <v>45297</v>
      </c>
      <c r="B15" s="23">
        <v>6</v>
      </c>
      <c r="C15" s="21" t="s">
        <v>208</v>
      </c>
      <c r="D15" s="26" t="str">
        <f t="shared" si="0"/>
        <v/>
      </c>
      <c r="E15" s="26"/>
      <c r="F15" s="26"/>
      <c r="G15" s="27" t="str">
        <f t="shared" si="1"/>
        <v/>
      </c>
      <c r="H15" s="26">
        <f t="shared" si="2"/>
        <v>1</v>
      </c>
      <c r="I15" s="26"/>
      <c r="J15" s="26"/>
      <c r="K15" s="29"/>
      <c r="L15" s="28">
        <f t="shared" si="3"/>
        <v>0</v>
      </c>
      <c r="M15" s="28">
        <f t="shared" si="3"/>
        <v>6</v>
      </c>
      <c r="N15" s="28">
        <f t="shared" si="4"/>
        <v>1</v>
      </c>
      <c r="O15" s="26"/>
      <c r="P15" s="26"/>
      <c r="Q15" s="26">
        <v>6</v>
      </c>
      <c r="R15" s="26">
        <f t="shared" si="5"/>
        <v>6</v>
      </c>
      <c r="S15" s="27">
        <f t="shared" si="10"/>
        <v>45297</v>
      </c>
      <c r="T15" s="26">
        <f t="shared" si="6"/>
        <v>1</v>
      </c>
      <c r="U15" s="26">
        <f t="shared" si="7"/>
        <v>1</v>
      </c>
      <c r="V15" s="29"/>
      <c r="W15" s="26" t="str">
        <f>IFERROR(INDEX(t_Repos[Valeur],MATCH(MOD(_xlfn.ISOWEEKNUM(S15),8)&amp;WEEKDAY(S15,2),t_Repos[Code],0)),"")</f>
        <v/>
      </c>
      <c r="X15" s="27" t="str">
        <f t="shared" si="8"/>
        <v>16</v>
      </c>
      <c r="Y15" s="28">
        <v>3</v>
      </c>
      <c r="Z15" s="28">
        <v>7</v>
      </c>
      <c r="AA15" s="26" t="s">
        <v>210</v>
      </c>
      <c r="AB15" s="26"/>
      <c r="AE15" s="29"/>
      <c r="AF15" s="26"/>
      <c r="AG15" s="26"/>
      <c r="AH15" s="29"/>
      <c r="AI15" s="29"/>
      <c r="AJ15" s="26"/>
      <c r="AK15" s="26"/>
      <c r="AL15" s="26"/>
      <c r="AM15" s="29"/>
      <c r="AN15" s="29"/>
      <c r="AO15" s="29"/>
      <c r="AP15" s="26"/>
      <c r="AQ15" s="26"/>
      <c r="AR15" s="29"/>
      <c r="AS15" s="26"/>
      <c r="AT15" s="26"/>
      <c r="AU15" s="26"/>
      <c r="AV15" s="26"/>
      <c r="AW15" s="29"/>
      <c r="AX15" s="29"/>
      <c r="AY15" s="26"/>
      <c r="AZ15" s="26"/>
      <c r="BA15" s="29"/>
      <c r="BB15" s="29"/>
      <c r="BC15" s="26"/>
      <c r="BD15" s="26"/>
      <c r="BE15" s="26"/>
    </row>
    <row r="16" spans="1:57" x14ac:dyDescent="0.2">
      <c r="A16" s="27">
        <f t="shared" si="9"/>
        <v>45298</v>
      </c>
      <c r="B16" s="23">
        <v>7</v>
      </c>
      <c r="C16" s="21" t="s">
        <v>208</v>
      </c>
      <c r="D16" s="26" t="str">
        <f t="shared" si="0"/>
        <v/>
      </c>
      <c r="E16" s="26"/>
      <c r="F16" s="26"/>
      <c r="G16" s="27" t="str">
        <f t="shared" si="1"/>
        <v/>
      </c>
      <c r="H16" s="26">
        <f t="shared" si="2"/>
        <v>1</v>
      </c>
      <c r="I16" s="26"/>
      <c r="J16" s="26"/>
      <c r="K16" s="26"/>
      <c r="L16" s="28">
        <f t="shared" si="3"/>
        <v>1</v>
      </c>
      <c r="M16" s="28">
        <f t="shared" si="3"/>
        <v>0</v>
      </c>
      <c r="N16" s="28">
        <f t="shared" si="4"/>
        <v>1</v>
      </c>
      <c r="O16" s="26"/>
      <c r="P16" s="29"/>
      <c r="Q16" s="26">
        <v>7</v>
      </c>
      <c r="R16" s="26">
        <f t="shared" si="5"/>
        <v>7</v>
      </c>
      <c r="S16" s="27">
        <f t="shared" si="10"/>
        <v>45298</v>
      </c>
      <c r="T16" s="26">
        <f t="shared" si="6"/>
        <v>1</v>
      </c>
      <c r="U16" s="26">
        <f t="shared" si="7"/>
        <v>1</v>
      </c>
      <c r="V16" s="29"/>
      <c r="W16" s="26" t="str">
        <f>IFERROR(INDEX(t_Repos[Valeur],MATCH(MOD(_xlfn.ISOWEEKNUM(S16),8)&amp;WEEKDAY(S16,2),t_Repos[Code],0)),"")</f>
        <v/>
      </c>
      <c r="X16" s="27" t="str">
        <f t="shared" si="8"/>
        <v>17</v>
      </c>
      <c r="Y16" s="28">
        <v>4</v>
      </c>
      <c r="Z16" s="28">
        <v>6</v>
      </c>
      <c r="AA16" s="26" t="s">
        <v>210</v>
      </c>
      <c r="AB16" s="26"/>
      <c r="AE16" s="29"/>
      <c r="AF16" s="29"/>
      <c r="AG16" s="26"/>
      <c r="AH16" s="26"/>
      <c r="AI16" s="29"/>
      <c r="AJ16" s="29"/>
      <c r="AK16" s="26"/>
      <c r="AL16" s="26"/>
      <c r="AM16" s="29"/>
      <c r="AN16" s="29"/>
      <c r="AO16" s="26"/>
      <c r="AP16" s="26"/>
      <c r="AQ16" s="26"/>
      <c r="AR16" s="29"/>
      <c r="AS16" s="29"/>
      <c r="AT16" s="26"/>
      <c r="AU16" s="26"/>
      <c r="AV16" s="29"/>
      <c r="AW16" s="29"/>
      <c r="AX16" s="26"/>
      <c r="AY16" s="26"/>
      <c r="AZ16" s="26"/>
      <c r="BA16" s="29"/>
      <c r="BB16" s="29"/>
      <c r="BC16" s="26"/>
      <c r="BD16" s="26"/>
      <c r="BE16" s="26"/>
    </row>
    <row r="17" spans="1:57" x14ac:dyDescent="0.2">
      <c r="A17" s="27">
        <f t="shared" si="9"/>
        <v>45299</v>
      </c>
      <c r="B17" s="23">
        <v>8</v>
      </c>
      <c r="C17" s="21" t="s">
        <v>209</v>
      </c>
      <c r="D17" s="26" t="str">
        <f t="shared" si="0"/>
        <v/>
      </c>
      <c r="E17" s="29"/>
      <c r="F17" s="26"/>
      <c r="G17" s="27" t="str">
        <f t="shared" si="1"/>
        <v/>
      </c>
      <c r="H17" s="26">
        <f t="shared" si="2"/>
        <v>2</v>
      </c>
      <c r="I17" s="29"/>
      <c r="J17" s="29"/>
      <c r="K17" s="26"/>
      <c r="L17" s="28">
        <f t="shared" si="3"/>
        <v>2</v>
      </c>
      <c r="M17" s="28">
        <f t="shared" si="3"/>
        <v>1</v>
      </c>
      <c r="N17" s="28">
        <f t="shared" si="4"/>
        <v>2</v>
      </c>
      <c r="O17" s="29"/>
      <c r="P17" s="26"/>
      <c r="Q17" s="26">
        <v>8</v>
      </c>
      <c r="R17" s="26">
        <f t="shared" si="5"/>
        <v>0</v>
      </c>
      <c r="S17" s="27">
        <f t="shared" si="10"/>
        <v>45299</v>
      </c>
      <c r="T17" s="26">
        <f t="shared" si="6"/>
        <v>2</v>
      </c>
      <c r="U17" s="26">
        <f t="shared" si="7"/>
        <v>2</v>
      </c>
      <c r="V17" s="26"/>
      <c r="W17" s="26" t="str">
        <f>IFERROR(INDEX(t_Repos[Valeur],MATCH(MOD(_xlfn.ISOWEEKNUM(S17),8)&amp;WEEKDAY(S17,2),t_Repos[Code],0)),"")</f>
        <v/>
      </c>
      <c r="X17" s="27" t="str">
        <f t="shared" si="8"/>
        <v>21</v>
      </c>
      <c r="Y17" s="28">
        <v>4</v>
      </c>
      <c r="Z17" s="28">
        <v>7</v>
      </c>
      <c r="AA17" s="26" t="s">
        <v>210</v>
      </c>
      <c r="AB17" s="29"/>
      <c r="AE17" s="26"/>
      <c r="AF17" s="29"/>
      <c r="AG17" s="29"/>
      <c r="AH17" s="26"/>
      <c r="AI17" s="26"/>
      <c r="AJ17" s="26"/>
      <c r="AK17" s="29"/>
      <c r="AL17" s="29"/>
      <c r="AM17" s="26"/>
      <c r="AN17" s="26"/>
      <c r="AO17" s="29"/>
      <c r="AP17" s="26"/>
      <c r="AQ17" s="26"/>
      <c r="AR17" s="29"/>
      <c r="AS17" s="29"/>
      <c r="AT17" s="26"/>
      <c r="AU17" s="26"/>
      <c r="AV17" s="29"/>
      <c r="AW17" s="26"/>
      <c r="AX17" s="26"/>
      <c r="AY17" s="29"/>
      <c r="AZ17" s="29"/>
      <c r="BA17" s="26"/>
      <c r="BB17" s="26"/>
      <c r="BC17" s="26"/>
      <c r="BD17" s="29"/>
      <c r="BE17" s="29"/>
    </row>
    <row r="18" spans="1:57" x14ac:dyDescent="0.2">
      <c r="A18" s="27">
        <f t="shared" si="9"/>
        <v>45300</v>
      </c>
      <c r="B18" s="23">
        <v>9</v>
      </c>
      <c r="C18" s="21" t="s">
        <v>209</v>
      </c>
      <c r="D18" s="26" t="str">
        <f t="shared" si="0"/>
        <v/>
      </c>
      <c r="E18" s="29"/>
      <c r="F18" s="29"/>
      <c r="G18" s="27" t="str">
        <f t="shared" si="1"/>
        <v/>
      </c>
      <c r="H18" s="26">
        <f t="shared" si="2"/>
        <v>2</v>
      </c>
      <c r="I18" s="26"/>
      <c r="J18" s="29"/>
      <c r="K18" s="29"/>
      <c r="L18" s="28">
        <f t="shared" si="3"/>
        <v>3</v>
      </c>
      <c r="M18" s="28">
        <f t="shared" si="3"/>
        <v>2</v>
      </c>
      <c r="N18" s="28">
        <f t="shared" si="4"/>
        <v>2</v>
      </c>
      <c r="O18" s="29"/>
      <c r="P18" s="26"/>
      <c r="Q18" s="26">
        <v>9</v>
      </c>
      <c r="R18" s="26">
        <f t="shared" si="5"/>
        <v>1</v>
      </c>
      <c r="S18" s="27">
        <f t="shared" si="10"/>
        <v>45300</v>
      </c>
      <c r="T18" s="26">
        <f t="shared" si="6"/>
        <v>2</v>
      </c>
      <c r="U18" s="26">
        <f t="shared" si="7"/>
        <v>2</v>
      </c>
      <c r="V18" s="26"/>
      <c r="W18" s="26" t="str">
        <f>IFERROR(INDEX(t_Repos[Valeur],MATCH(MOD(_xlfn.ISOWEEKNUM(S18),8)&amp;WEEKDAY(S18,2),t_Repos[Code],0)),"")</f>
        <v/>
      </c>
      <c r="X18" s="27" t="str">
        <f t="shared" si="8"/>
        <v>22</v>
      </c>
      <c r="Y18" s="28">
        <v>5</v>
      </c>
      <c r="Z18" s="28">
        <v>4</v>
      </c>
      <c r="AA18" s="26" t="s">
        <v>210</v>
      </c>
      <c r="AB18" s="29"/>
      <c r="AE18" s="26"/>
      <c r="AF18" s="29"/>
      <c r="AG18" s="29"/>
      <c r="AH18" s="26"/>
      <c r="AI18" s="26"/>
      <c r="AJ18" s="26"/>
      <c r="AK18" s="29"/>
      <c r="AL18" s="29"/>
      <c r="AM18" s="26"/>
      <c r="AN18" s="26"/>
      <c r="AO18" s="26"/>
      <c r="AP18" s="29"/>
      <c r="AQ18" s="29"/>
      <c r="AR18" s="26"/>
      <c r="AS18" s="26"/>
      <c r="AT18" s="29"/>
      <c r="AU18" s="29"/>
      <c r="AV18" s="26"/>
      <c r="AW18" s="26"/>
      <c r="AX18" s="26"/>
      <c r="AY18" s="29"/>
      <c r="AZ18" s="29"/>
      <c r="BA18" s="26"/>
      <c r="BB18" s="26"/>
      <c r="BC18" s="29"/>
      <c r="BD18" s="26"/>
      <c r="BE18" s="26"/>
    </row>
    <row r="19" spans="1:57" x14ac:dyDescent="0.2">
      <c r="A19" s="27">
        <f t="shared" si="9"/>
        <v>45301</v>
      </c>
      <c r="B19" s="23">
        <v>10</v>
      </c>
      <c r="C19" s="21" t="s">
        <v>208</v>
      </c>
      <c r="D19" s="26" t="str">
        <f t="shared" si="0"/>
        <v/>
      </c>
      <c r="E19" s="26"/>
      <c r="F19" s="26"/>
      <c r="G19" s="27" t="str">
        <f t="shared" si="1"/>
        <v/>
      </c>
      <c r="H19" s="26">
        <f t="shared" si="2"/>
        <v>2</v>
      </c>
      <c r="I19" s="26"/>
      <c r="J19" s="26"/>
      <c r="K19" s="29"/>
      <c r="L19" s="28">
        <f t="shared" si="3"/>
        <v>4</v>
      </c>
      <c r="M19" s="28">
        <f t="shared" si="3"/>
        <v>3</v>
      </c>
      <c r="N19" s="28">
        <f t="shared" si="4"/>
        <v>2</v>
      </c>
      <c r="O19" s="26"/>
      <c r="P19" s="29"/>
      <c r="Q19" s="26">
        <v>10</v>
      </c>
      <c r="R19" s="26">
        <f t="shared" si="5"/>
        <v>2</v>
      </c>
      <c r="S19" s="27">
        <f t="shared" si="10"/>
        <v>45301</v>
      </c>
      <c r="T19" s="26">
        <f t="shared" si="6"/>
        <v>2</v>
      </c>
      <c r="U19" s="26">
        <f t="shared" si="7"/>
        <v>2</v>
      </c>
      <c r="V19" s="26"/>
      <c r="W19" s="26" t="str">
        <f>IFERROR(INDEX(t_Repos[Valeur],MATCH(MOD(_xlfn.ISOWEEKNUM(S19),8)&amp;WEEKDAY(S19,2),t_Repos[Code],0)),"")</f>
        <v/>
      </c>
      <c r="X19" s="27" t="str">
        <f t="shared" si="8"/>
        <v>23</v>
      </c>
      <c r="Y19" s="28">
        <v>5</v>
      </c>
      <c r="Z19" s="28">
        <v>5</v>
      </c>
      <c r="AA19" s="29" t="s">
        <v>210</v>
      </c>
      <c r="AB19" s="26"/>
      <c r="AE19" s="29"/>
      <c r="AF19" s="26"/>
      <c r="AG19" s="26"/>
      <c r="AH19" s="26"/>
      <c r="AI19" s="29"/>
      <c r="AJ19" s="29"/>
      <c r="AK19" s="26"/>
      <c r="AL19" s="26"/>
      <c r="AM19" s="29"/>
      <c r="AN19" s="29"/>
      <c r="AO19" s="26"/>
      <c r="AP19" s="26"/>
      <c r="AQ19" s="26"/>
      <c r="AR19" s="26"/>
      <c r="AS19" s="29"/>
      <c r="AT19" s="29"/>
      <c r="AU19" s="26"/>
      <c r="AV19" s="26"/>
      <c r="AW19" s="29"/>
      <c r="AX19" s="29"/>
      <c r="AY19" s="26"/>
      <c r="AZ19" s="26"/>
      <c r="BA19" s="26"/>
      <c r="BB19" s="29"/>
      <c r="BC19" s="29"/>
      <c r="BD19" s="26"/>
      <c r="BE19" s="26"/>
    </row>
    <row r="20" spans="1:57" x14ac:dyDescent="0.2">
      <c r="A20" s="27">
        <f t="shared" si="9"/>
        <v>45302</v>
      </c>
      <c r="B20" s="23">
        <v>11</v>
      </c>
      <c r="C20" s="21" t="s">
        <v>208</v>
      </c>
      <c r="D20" s="26" t="str">
        <f t="shared" si="0"/>
        <v/>
      </c>
      <c r="G20" s="27" t="str">
        <f t="shared" si="1"/>
        <v/>
      </c>
      <c r="H20" s="26">
        <f t="shared" si="2"/>
        <v>2</v>
      </c>
      <c r="L20" s="28">
        <f t="shared" si="3"/>
        <v>5</v>
      </c>
      <c r="M20" s="28">
        <f t="shared" si="3"/>
        <v>4</v>
      </c>
      <c r="N20" s="28">
        <f t="shared" si="4"/>
        <v>2</v>
      </c>
      <c r="Q20" s="26">
        <v>11</v>
      </c>
      <c r="R20" s="26">
        <f t="shared" si="5"/>
        <v>3</v>
      </c>
      <c r="S20" s="27">
        <f t="shared" si="10"/>
        <v>45302</v>
      </c>
      <c r="T20" s="26">
        <f t="shared" si="6"/>
        <v>2</v>
      </c>
      <c r="U20" s="26">
        <f t="shared" si="7"/>
        <v>2</v>
      </c>
      <c r="W20" s="26" t="str">
        <f>IFERROR(INDEX(t_Repos[Valeur],MATCH(MOD(_xlfn.ISOWEEKNUM(S20),8)&amp;WEEKDAY(S20,2),t_Repos[Code],0)),"")</f>
        <v/>
      </c>
      <c r="X20" s="27" t="str">
        <f t="shared" si="8"/>
        <v>24</v>
      </c>
      <c r="Y20" s="30">
        <v>6</v>
      </c>
      <c r="Z20" s="28">
        <v>6</v>
      </c>
      <c r="AA20" s="18" t="s">
        <v>210</v>
      </c>
    </row>
    <row r="21" spans="1:57" x14ac:dyDescent="0.2">
      <c r="A21" s="27">
        <f t="shared" si="9"/>
        <v>45303</v>
      </c>
      <c r="B21" s="23">
        <v>12</v>
      </c>
      <c r="C21" s="21" t="s">
        <v>209</v>
      </c>
      <c r="D21" s="26" t="str">
        <f t="shared" si="0"/>
        <v/>
      </c>
      <c r="G21" s="27" t="str">
        <f t="shared" si="1"/>
        <v/>
      </c>
      <c r="H21" s="26">
        <f t="shared" si="2"/>
        <v>2</v>
      </c>
      <c r="L21" s="28">
        <f t="shared" si="3"/>
        <v>6</v>
      </c>
      <c r="M21" s="28">
        <f t="shared" si="3"/>
        <v>5</v>
      </c>
      <c r="N21" s="28">
        <f t="shared" si="4"/>
        <v>2</v>
      </c>
      <c r="Q21" s="26">
        <v>12</v>
      </c>
      <c r="R21" s="26">
        <f t="shared" si="5"/>
        <v>4</v>
      </c>
      <c r="S21" s="27">
        <f t="shared" si="10"/>
        <v>45303</v>
      </c>
      <c r="T21" s="26">
        <f t="shared" si="6"/>
        <v>2</v>
      </c>
      <c r="U21" s="26">
        <f t="shared" si="7"/>
        <v>2</v>
      </c>
      <c r="W21" s="26" t="str">
        <f>IFERROR(INDEX(t_Repos[Valeur],MATCH(MOD(_xlfn.ISOWEEKNUM(S21),8)&amp;WEEKDAY(S21,2),t_Repos[Code],0)),"")</f>
        <v/>
      </c>
      <c r="X21" s="27" t="str">
        <f t="shared" si="8"/>
        <v>25</v>
      </c>
      <c r="Y21" s="30">
        <v>6</v>
      </c>
      <c r="Z21" s="28">
        <v>7</v>
      </c>
      <c r="AA21" s="18" t="s">
        <v>210</v>
      </c>
    </row>
    <row r="22" spans="1:57" x14ac:dyDescent="0.2">
      <c r="A22" s="27">
        <f t="shared" si="9"/>
        <v>45304</v>
      </c>
      <c r="B22" s="23">
        <v>13</v>
      </c>
      <c r="C22" s="21" t="s">
        <v>210</v>
      </c>
      <c r="D22" s="26">
        <f t="shared" si="0"/>
        <v>13</v>
      </c>
      <c r="E22" s="26">
        <f>D22</f>
        <v>13</v>
      </c>
      <c r="F22" s="18">
        <f>E22-E13</f>
        <v>9</v>
      </c>
      <c r="G22" s="27">
        <f t="shared" si="1"/>
        <v>45304</v>
      </c>
      <c r="H22" s="26">
        <f t="shared" si="2"/>
        <v>2</v>
      </c>
      <c r="L22" s="28">
        <f t="shared" si="3"/>
        <v>0</v>
      </c>
      <c r="M22" s="28">
        <f t="shared" si="3"/>
        <v>6</v>
      </c>
      <c r="N22" s="28">
        <f t="shared" si="4"/>
        <v>2</v>
      </c>
      <c r="Q22" s="26">
        <v>13</v>
      </c>
      <c r="R22" s="26">
        <f t="shared" si="5"/>
        <v>5</v>
      </c>
      <c r="S22" s="27">
        <f t="shared" si="10"/>
        <v>45304</v>
      </c>
      <c r="T22" s="26">
        <f t="shared" si="6"/>
        <v>2</v>
      </c>
      <c r="U22" s="26">
        <f t="shared" si="7"/>
        <v>2</v>
      </c>
      <c r="W22" s="26" t="str">
        <f>IFERROR(INDEX(t_Repos[Valeur],MATCH(MOD(_xlfn.ISOWEEKNUM(S22),8)&amp;WEEKDAY(S22,2),t_Repos[Code],0)),"")</f>
        <v>H</v>
      </c>
      <c r="X22" s="27" t="str">
        <f t="shared" si="8"/>
        <v>26</v>
      </c>
      <c r="Y22" s="30">
        <v>7</v>
      </c>
      <c r="Z22" s="28">
        <v>4</v>
      </c>
      <c r="AA22" s="18" t="s">
        <v>210</v>
      </c>
    </row>
    <row r="23" spans="1:57" x14ac:dyDescent="0.2">
      <c r="A23" s="27">
        <f t="shared" si="9"/>
        <v>45305</v>
      </c>
      <c r="B23" s="23">
        <v>14</v>
      </c>
      <c r="C23" s="21" t="s">
        <v>210</v>
      </c>
      <c r="D23" s="26">
        <f t="shared" si="0"/>
        <v>14</v>
      </c>
      <c r="G23" s="27">
        <f t="shared" si="1"/>
        <v>45305</v>
      </c>
      <c r="H23" s="26">
        <f t="shared" si="2"/>
        <v>2</v>
      </c>
      <c r="L23" s="28">
        <f t="shared" si="3"/>
        <v>1</v>
      </c>
      <c r="M23" s="28">
        <f t="shared" si="3"/>
        <v>0</v>
      </c>
      <c r="N23" s="28">
        <f t="shared" si="4"/>
        <v>2</v>
      </c>
      <c r="Q23" s="26">
        <v>14</v>
      </c>
      <c r="R23" s="26">
        <f t="shared" si="5"/>
        <v>6</v>
      </c>
      <c r="S23" s="27">
        <f t="shared" si="10"/>
        <v>45305</v>
      </c>
      <c r="T23" s="26">
        <f t="shared" si="6"/>
        <v>2</v>
      </c>
      <c r="U23" s="26">
        <f t="shared" si="7"/>
        <v>2</v>
      </c>
      <c r="W23" s="26" t="str">
        <f>IFERROR(INDEX(t_Repos[Valeur],MATCH(MOD(_xlfn.ISOWEEKNUM(S23),8)&amp;WEEKDAY(S23,2),t_Repos[Code],0)),"")</f>
        <v>H</v>
      </c>
      <c r="X23" s="27" t="str">
        <f t="shared" si="8"/>
        <v>27</v>
      </c>
      <c r="Y23" s="30">
        <v>7</v>
      </c>
      <c r="Z23" s="28">
        <v>5</v>
      </c>
      <c r="AA23" s="18" t="s">
        <v>210</v>
      </c>
    </row>
    <row r="24" spans="1:57" x14ac:dyDescent="0.2">
      <c r="A24" s="27">
        <f t="shared" si="9"/>
        <v>45306</v>
      </c>
      <c r="B24" s="23">
        <v>15</v>
      </c>
      <c r="C24" s="21" t="s">
        <v>208</v>
      </c>
      <c r="D24" s="26" t="str">
        <f t="shared" si="0"/>
        <v/>
      </c>
      <c r="G24" s="27" t="str">
        <f t="shared" si="1"/>
        <v/>
      </c>
      <c r="H24" s="26">
        <f t="shared" si="2"/>
        <v>3</v>
      </c>
      <c r="L24" s="28">
        <f t="shared" si="3"/>
        <v>2</v>
      </c>
      <c r="M24" s="28">
        <f t="shared" si="3"/>
        <v>1</v>
      </c>
      <c r="N24" s="28">
        <f t="shared" si="4"/>
        <v>3</v>
      </c>
      <c r="Q24" s="26">
        <v>15</v>
      </c>
      <c r="R24" s="26">
        <f t="shared" si="5"/>
        <v>7</v>
      </c>
      <c r="S24" s="27">
        <f t="shared" si="10"/>
        <v>45306</v>
      </c>
      <c r="T24" s="26">
        <f t="shared" si="6"/>
        <v>3</v>
      </c>
      <c r="U24" s="26">
        <f t="shared" si="7"/>
        <v>3</v>
      </c>
      <c r="W24" s="26" t="str">
        <f>IFERROR(INDEX(t_Repos[Valeur],MATCH(MOD(_xlfn.ISOWEEKNUM(S24),8)&amp;WEEKDAY(S24,2),t_Repos[Code],0)),"")</f>
        <v/>
      </c>
      <c r="X24" s="27" t="str">
        <f t="shared" si="8"/>
        <v>31</v>
      </c>
      <c r="Y24" s="30">
        <v>8</v>
      </c>
      <c r="Z24" s="28">
        <v>6</v>
      </c>
      <c r="AA24" s="18" t="s">
        <v>210</v>
      </c>
    </row>
    <row r="25" spans="1:57" x14ac:dyDescent="0.2">
      <c r="A25" s="27">
        <f t="shared" si="9"/>
        <v>45307</v>
      </c>
      <c r="B25" s="23">
        <v>16</v>
      </c>
      <c r="C25" s="21" t="s">
        <v>208</v>
      </c>
      <c r="D25" s="26" t="str">
        <f t="shared" si="0"/>
        <v/>
      </c>
      <c r="G25" s="27" t="str">
        <f t="shared" si="1"/>
        <v/>
      </c>
      <c r="H25" s="26">
        <f t="shared" si="2"/>
        <v>3</v>
      </c>
      <c r="L25" s="28">
        <f t="shared" si="3"/>
        <v>3</v>
      </c>
      <c r="M25" s="28">
        <f t="shared" si="3"/>
        <v>2</v>
      </c>
      <c r="N25" s="28">
        <f t="shared" si="4"/>
        <v>3</v>
      </c>
      <c r="Q25" s="26">
        <v>16</v>
      </c>
      <c r="R25" s="26">
        <f t="shared" si="5"/>
        <v>0</v>
      </c>
      <c r="S25" s="27">
        <f t="shared" si="10"/>
        <v>45307</v>
      </c>
      <c r="T25" s="26">
        <f t="shared" si="6"/>
        <v>3</v>
      </c>
      <c r="U25" s="26">
        <f t="shared" si="7"/>
        <v>3</v>
      </c>
      <c r="W25" s="26" t="str">
        <f>IFERROR(INDEX(t_Repos[Valeur],MATCH(MOD(_xlfn.ISOWEEKNUM(S25),8)&amp;WEEKDAY(S25,2),t_Repos[Code],0)),"")</f>
        <v/>
      </c>
      <c r="X25" s="27" t="str">
        <f t="shared" si="8"/>
        <v>32</v>
      </c>
      <c r="Y25" s="30">
        <v>8</v>
      </c>
      <c r="Z25" s="28">
        <v>7</v>
      </c>
      <c r="AA25" s="18" t="s">
        <v>210</v>
      </c>
    </row>
    <row r="26" spans="1:57" x14ac:dyDescent="0.2">
      <c r="A26" s="27">
        <f t="shared" si="9"/>
        <v>45308</v>
      </c>
      <c r="B26" s="23">
        <v>17</v>
      </c>
      <c r="C26" s="21" t="s">
        <v>209</v>
      </c>
      <c r="D26" s="26" t="str">
        <f t="shared" si="0"/>
        <v/>
      </c>
      <c r="G26" s="27" t="str">
        <f t="shared" si="1"/>
        <v/>
      </c>
      <c r="H26" s="26">
        <f t="shared" si="2"/>
        <v>3</v>
      </c>
      <c r="L26" s="28">
        <f t="shared" si="3"/>
        <v>4</v>
      </c>
      <c r="M26" s="28">
        <f t="shared" si="3"/>
        <v>3</v>
      </c>
      <c r="N26" s="28">
        <f t="shared" si="4"/>
        <v>3</v>
      </c>
      <c r="Q26" s="26">
        <v>17</v>
      </c>
      <c r="R26" s="26">
        <f t="shared" si="5"/>
        <v>1</v>
      </c>
      <c r="S26" s="27">
        <f t="shared" si="10"/>
        <v>45308</v>
      </c>
      <c r="T26" s="26">
        <f t="shared" si="6"/>
        <v>3</v>
      </c>
      <c r="U26" s="26">
        <f t="shared" si="7"/>
        <v>3</v>
      </c>
      <c r="W26" s="26" t="str">
        <f>IFERROR(INDEX(t_Repos[Valeur],MATCH(MOD(_xlfn.ISOWEEKNUM(S26),8)&amp;WEEKDAY(S26,2),t_Repos[Code],0)),"")</f>
        <v/>
      </c>
      <c r="X26" s="27" t="str">
        <f t="shared" si="8"/>
        <v>33</v>
      </c>
    </row>
    <row r="27" spans="1:57" x14ac:dyDescent="0.2">
      <c r="A27" s="27">
        <f t="shared" si="9"/>
        <v>45309</v>
      </c>
      <c r="B27" s="23">
        <v>18</v>
      </c>
      <c r="C27" s="21" t="s">
        <v>209</v>
      </c>
      <c r="D27" s="26" t="str">
        <f t="shared" si="0"/>
        <v/>
      </c>
      <c r="G27" s="27" t="str">
        <f t="shared" si="1"/>
        <v/>
      </c>
      <c r="H27" s="26">
        <f t="shared" si="2"/>
        <v>3</v>
      </c>
      <c r="L27" s="28">
        <f t="shared" si="3"/>
        <v>5</v>
      </c>
      <c r="M27" s="28">
        <f t="shared" si="3"/>
        <v>4</v>
      </c>
      <c r="N27" s="28">
        <f t="shared" si="4"/>
        <v>3</v>
      </c>
      <c r="Q27" s="26">
        <v>18</v>
      </c>
      <c r="R27" s="26">
        <f t="shared" si="5"/>
        <v>2</v>
      </c>
      <c r="S27" s="27">
        <f t="shared" si="10"/>
        <v>45309</v>
      </c>
      <c r="T27" s="26">
        <f t="shared" si="6"/>
        <v>3</v>
      </c>
      <c r="U27" s="26">
        <f t="shared" si="7"/>
        <v>3</v>
      </c>
      <c r="W27" s="26" t="str">
        <f>IFERROR(INDEX(t_Repos[Valeur],MATCH(MOD(_xlfn.ISOWEEKNUM(S27),8)&amp;WEEKDAY(S27,2),t_Repos[Code],0)),"")</f>
        <v/>
      </c>
      <c r="X27" s="27" t="str">
        <f t="shared" si="8"/>
        <v>34</v>
      </c>
    </row>
    <row r="28" spans="1:57" x14ac:dyDescent="0.2">
      <c r="A28" s="27">
        <f t="shared" si="9"/>
        <v>45310</v>
      </c>
      <c r="B28" s="23">
        <v>19</v>
      </c>
      <c r="C28" s="21" t="s">
        <v>208</v>
      </c>
      <c r="D28" s="26" t="str">
        <f t="shared" si="0"/>
        <v/>
      </c>
      <c r="G28" s="27" t="str">
        <f t="shared" si="1"/>
        <v/>
      </c>
      <c r="H28" s="26">
        <f t="shared" si="2"/>
        <v>3</v>
      </c>
      <c r="L28" s="28">
        <f t="shared" si="3"/>
        <v>6</v>
      </c>
      <c r="M28" s="28">
        <f t="shared" si="3"/>
        <v>5</v>
      </c>
      <c r="N28" s="28">
        <f t="shared" si="4"/>
        <v>3</v>
      </c>
      <c r="Q28" s="26">
        <v>19</v>
      </c>
      <c r="R28" s="26">
        <f t="shared" si="5"/>
        <v>3</v>
      </c>
      <c r="S28" s="27">
        <f t="shared" si="10"/>
        <v>45310</v>
      </c>
      <c r="T28" s="26">
        <f t="shared" si="6"/>
        <v>3</v>
      </c>
      <c r="U28" s="26">
        <f t="shared" si="7"/>
        <v>3</v>
      </c>
      <c r="W28" s="26" t="str">
        <f>IFERROR(INDEX(t_Repos[Valeur],MATCH(MOD(_xlfn.ISOWEEKNUM(S28),8)&amp;WEEKDAY(S28,2),t_Repos[Code],0)),"")</f>
        <v/>
      </c>
      <c r="X28" s="27" t="str">
        <f t="shared" si="8"/>
        <v>35</v>
      </c>
    </row>
    <row r="29" spans="1:57" x14ac:dyDescent="0.2">
      <c r="A29" s="27">
        <f t="shared" si="9"/>
        <v>45311</v>
      </c>
      <c r="B29" s="23">
        <v>20</v>
      </c>
      <c r="C29" s="21" t="s">
        <v>210</v>
      </c>
      <c r="D29" s="26">
        <f t="shared" si="0"/>
        <v>20</v>
      </c>
      <c r="E29" s="26">
        <f>D29</f>
        <v>20</v>
      </c>
      <c r="F29" s="18">
        <f>E29-E22</f>
        <v>7</v>
      </c>
      <c r="G29" s="27">
        <f t="shared" si="1"/>
        <v>45311</v>
      </c>
      <c r="H29" s="26">
        <f t="shared" si="2"/>
        <v>3</v>
      </c>
      <c r="L29" s="28">
        <f t="shared" si="3"/>
        <v>0</v>
      </c>
      <c r="M29" s="28">
        <f t="shared" si="3"/>
        <v>6</v>
      </c>
      <c r="N29" s="28">
        <f t="shared" si="4"/>
        <v>3</v>
      </c>
      <c r="Q29" s="26">
        <v>20</v>
      </c>
      <c r="R29" s="26">
        <f t="shared" si="5"/>
        <v>4</v>
      </c>
      <c r="S29" s="27">
        <f t="shared" si="10"/>
        <v>45311</v>
      </c>
      <c r="T29" s="26">
        <f t="shared" si="6"/>
        <v>3</v>
      </c>
      <c r="U29" s="26">
        <f t="shared" si="7"/>
        <v>3</v>
      </c>
      <c r="W29" s="26" t="str">
        <f>IFERROR(INDEX(t_Repos[Valeur],MATCH(MOD(_xlfn.ISOWEEKNUM(S29),8)&amp;WEEKDAY(S29,2),t_Repos[Code],0)),"")</f>
        <v>H</v>
      </c>
      <c r="X29" s="27" t="str">
        <f t="shared" si="8"/>
        <v>36</v>
      </c>
    </row>
    <row r="30" spans="1:57" x14ac:dyDescent="0.2">
      <c r="A30" s="27">
        <f t="shared" si="9"/>
        <v>45312</v>
      </c>
      <c r="B30" s="23">
        <v>21</v>
      </c>
      <c r="C30" s="21" t="s">
        <v>210</v>
      </c>
      <c r="D30" s="26">
        <f t="shared" si="0"/>
        <v>21</v>
      </c>
      <c r="G30" s="27">
        <f t="shared" si="1"/>
        <v>45312</v>
      </c>
      <c r="H30" s="26">
        <f t="shared" si="2"/>
        <v>3</v>
      </c>
      <c r="L30" s="28">
        <f t="shared" si="3"/>
        <v>1</v>
      </c>
      <c r="M30" s="28">
        <f t="shared" si="3"/>
        <v>0</v>
      </c>
      <c r="N30" s="28">
        <f t="shared" si="4"/>
        <v>3</v>
      </c>
      <c r="Q30" s="26">
        <v>21</v>
      </c>
      <c r="R30" s="26">
        <f t="shared" si="5"/>
        <v>5</v>
      </c>
      <c r="S30" s="27">
        <f t="shared" si="10"/>
        <v>45312</v>
      </c>
      <c r="T30" s="26">
        <f t="shared" si="6"/>
        <v>3</v>
      </c>
      <c r="U30" s="26">
        <f t="shared" si="7"/>
        <v>3</v>
      </c>
      <c r="W30" s="26" t="str">
        <f>IFERROR(INDEX(t_Repos[Valeur],MATCH(MOD(_xlfn.ISOWEEKNUM(S30),8)&amp;WEEKDAY(S30,2),t_Repos[Code],0)),"")</f>
        <v>H</v>
      </c>
      <c r="X30" s="27" t="str">
        <f t="shared" si="8"/>
        <v>37</v>
      </c>
    </row>
    <row r="31" spans="1:57" x14ac:dyDescent="0.2">
      <c r="A31" s="27">
        <f t="shared" si="9"/>
        <v>45313</v>
      </c>
      <c r="B31" s="23">
        <v>22</v>
      </c>
      <c r="C31" s="21" t="s">
        <v>208</v>
      </c>
      <c r="D31" s="26" t="str">
        <f t="shared" si="0"/>
        <v/>
      </c>
      <c r="G31" s="27" t="str">
        <f t="shared" si="1"/>
        <v/>
      </c>
      <c r="H31" s="26">
        <f t="shared" si="2"/>
        <v>4</v>
      </c>
      <c r="L31" s="28">
        <f t="shared" si="3"/>
        <v>2</v>
      </c>
      <c r="M31" s="28">
        <f t="shared" si="3"/>
        <v>1</v>
      </c>
      <c r="N31" s="28">
        <f t="shared" si="4"/>
        <v>4</v>
      </c>
      <c r="Q31" s="26">
        <v>22</v>
      </c>
      <c r="R31" s="26">
        <f t="shared" si="5"/>
        <v>6</v>
      </c>
      <c r="S31" s="27">
        <f t="shared" si="10"/>
        <v>45313</v>
      </c>
      <c r="T31" s="26">
        <f t="shared" si="6"/>
        <v>4</v>
      </c>
      <c r="U31" s="26">
        <f t="shared" si="7"/>
        <v>4</v>
      </c>
      <c r="W31" s="26" t="str">
        <f>IFERROR(INDEX(t_Repos[Valeur],MATCH(MOD(_xlfn.ISOWEEKNUM(S31),8)&amp;WEEKDAY(S31,2),t_Repos[Code],0)),"")</f>
        <v/>
      </c>
      <c r="X31" s="27" t="str">
        <f t="shared" si="8"/>
        <v>41</v>
      </c>
    </row>
    <row r="32" spans="1:57" x14ac:dyDescent="0.2">
      <c r="A32" s="27">
        <f t="shared" si="9"/>
        <v>45314</v>
      </c>
      <c r="B32" s="23">
        <v>23</v>
      </c>
      <c r="C32" s="21" t="s">
        <v>208</v>
      </c>
      <c r="D32" s="26" t="str">
        <f t="shared" si="0"/>
        <v/>
      </c>
      <c r="G32" s="27" t="str">
        <f t="shared" si="1"/>
        <v/>
      </c>
      <c r="H32" s="26">
        <f t="shared" si="2"/>
        <v>4</v>
      </c>
      <c r="L32" s="28">
        <f t="shared" si="3"/>
        <v>3</v>
      </c>
      <c r="M32" s="28">
        <f t="shared" si="3"/>
        <v>2</v>
      </c>
      <c r="N32" s="28">
        <f t="shared" si="4"/>
        <v>4</v>
      </c>
      <c r="Q32" s="26">
        <v>23</v>
      </c>
      <c r="R32" s="26">
        <f t="shared" si="5"/>
        <v>7</v>
      </c>
      <c r="S32" s="27">
        <f t="shared" si="10"/>
        <v>45314</v>
      </c>
      <c r="T32" s="26">
        <f t="shared" si="6"/>
        <v>4</v>
      </c>
      <c r="U32" s="26">
        <f t="shared" si="7"/>
        <v>4</v>
      </c>
      <c r="W32" s="26" t="str">
        <f>IFERROR(INDEX(t_Repos[Valeur],MATCH(MOD(_xlfn.ISOWEEKNUM(S32),8)&amp;WEEKDAY(S32,2),t_Repos[Code],0)),"")</f>
        <v/>
      </c>
      <c r="X32" s="27" t="str">
        <f t="shared" si="8"/>
        <v>42</v>
      </c>
    </row>
    <row r="33" spans="1:24" x14ac:dyDescent="0.2">
      <c r="A33" s="27">
        <f t="shared" si="9"/>
        <v>45315</v>
      </c>
      <c r="B33" s="23">
        <v>24</v>
      </c>
      <c r="C33" s="21" t="s">
        <v>209</v>
      </c>
      <c r="D33" s="26" t="str">
        <f t="shared" si="0"/>
        <v/>
      </c>
      <c r="G33" s="27" t="str">
        <f t="shared" si="1"/>
        <v/>
      </c>
      <c r="H33" s="26">
        <f t="shared" si="2"/>
        <v>4</v>
      </c>
      <c r="L33" s="28">
        <f t="shared" si="3"/>
        <v>4</v>
      </c>
      <c r="M33" s="28">
        <f t="shared" si="3"/>
        <v>3</v>
      </c>
      <c r="N33" s="28">
        <f t="shared" si="4"/>
        <v>4</v>
      </c>
      <c r="Q33" s="26">
        <v>24</v>
      </c>
      <c r="R33" s="26">
        <f t="shared" si="5"/>
        <v>0</v>
      </c>
      <c r="S33" s="27">
        <f t="shared" si="10"/>
        <v>45315</v>
      </c>
      <c r="T33" s="26">
        <f t="shared" si="6"/>
        <v>4</v>
      </c>
      <c r="U33" s="26">
        <f t="shared" si="7"/>
        <v>4</v>
      </c>
      <c r="W33" s="26" t="str">
        <f>IFERROR(INDEX(t_Repos[Valeur],MATCH(MOD(_xlfn.ISOWEEKNUM(S33),8)&amp;WEEKDAY(S33,2),t_Repos[Code],0)),"")</f>
        <v/>
      </c>
      <c r="X33" s="27" t="str">
        <f t="shared" si="8"/>
        <v>43</v>
      </c>
    </row>
    <row r="34" spans="1:24" x14ac:dyDescent="0.2">
      <c r="A34" s="27">
        <f t="shared" si="9"/>
        <v>45316</v>
      </c>
      <c r="B34" s="23">
        <v>25</v>
      </c>
      <c r="C34" s="21" t="s">
        <v>209</v>
      </c>
      <c r="D34" s="26" t="str">
        <f t="shared" si="0"/>
        <v/>
      </c>
      <c r="G34" s="27" t="str">
        <f t="shared" si="1"/>
        <v/>
      </c>
      <c r="H34" s="26">
        <f t="shared" si="2"/>
        <v>4</v>
      </c>
      <c r="L34" s="28">
        <f t="shared" si="3"/>
        <v>5</v>
      </c>
      <c r="M34" s="28">
        <f t="shared" si="3"/>
        <v>4</v>
      </c>
      <c r="N34" s="28">
        <f t="shared" si="4"/>
        <v>4</v>
      </c>
      <c r="Q34" s="26">
        <v>25</v>
      </c>
      <c r="R34" s="26">
        <f t="shared" si="5"/>
        <v>1</v>
      </c>
      <c r="S34" s="27">
        <f t="shared" si="10"/>
        <v>45316</v>
      </c>
      <c r="T34" s="26">
        <f t="shared" si="6"/>
        <v>4</v>
      </c>
      <c r="U34" s="26">
        <f t="shared" si="7"/>
        <v>4</v>
      </c>
      <c r="W34" s="26" t="str">
        <f>IFERROR(INDEX(t_Repos[Valeur],MATCH(MOD(_xlfn.ISOWEEKNUM(S34),8)&amp;WEEKDAY(S34,2),t_Repos[Code],0)),"")</f>
        <v/>
      </c>
      <c r="X34" s="27" t="str">
        <f t="shared" si="8"/>
        <v>44</v>
      </c>
    </row>
    <row r="35" spans="1:24" x14ac:dyDescent="0.2">
      <c r="A35" s="27">
        <f t="shared" si="9"/>
        <v>45317</v>
      </c>
      <c r="B35" s="23">
        <v>26</v>
      </c>
      <c r="C35" s="21" t="s">
        <v>208</v>
      </c>
      <c r="D35" s="26" t="str">
        <f t="shared" si="0"/>
        <v/>
      </c>
      <c r="G35" s="27" t="str">
        <f t="shared" si="1"/>
        <v/>
      </c>
      <c r="H35" s="26">
        <f t="shared" si="2"/>
        <v>4</v>
      </c>
      <c r="L35" s="28">
        <f t="shared" si="3"/>
        <v>6</v>
      </c>
      <c r="M35" s="28">
        <f t="shared" si="3"/>
        <v>5</v>
      </c>
      <c r="N35" s="28">
        <f t="shared" si="4"/>
        <v>4</v>
      </c>
      <c r="Q35" s="26">
        <v>26</v>
      </c>
      <c r="R35" s="26">
        <f t="shared" si="5"/>
        <v>2</v>
      </c>
      <c r="S35" s="27">
        <f t="shared" si="10"/>
        <v>45317</v>
      </c>
      <c r="T35" s="26">
        <f t="shared" si="6"/>
        <v>4</v>
      </c>
      <c r="U35" s="26">
        <f t="shared" si="7"/>
        <v>4</v>
      </c>
      <c r="W35" s="26" t="str">
        <f>IFERROR(INDEX(t_Repos[Valeur],MATCH(MOD(_xlfn.ISOWEEKNUM(S35),8)&amp;WEEKDAY(S35,2),t_Repos[Code],0)),"")</f>
        <v/>
      </c>
      <c r="X35" s="27" t="str">
        <f t="shared" si="8"/>
        <v>45</v>
      </c>
    </row>
    <row r="36" spans="1:24" x14ac:dyDescent="0.2">
      <c r="A36" s="27">
        <f t="shared" si="9"/>
        <v>45318</v>
      </c>
      <c r="B36" s="23">
        <v>27</v>
      </c>
      <c r="C36" s="21" t="s">
        <v>210</v>
      </c>
      <c r="D36" s="26">
        <f t="shared" si="0"/>
        <v>27</v>
      </c>
      <c r="E36" s="26">
        <f>D36</f>
        <v>27</v>
      </c>
      <c r="F36" s="18">
        <f>E36-E29</f>
        <v>7</v>
      </c>
      <c r="G36" s="27">
        <f t="shared" si="1"/>
        <v>45318</v>
      </c>
      <c r="H36" s="26">
        <f t="shared" si="2"/>
        <v>4</v>
      </c>
      <c r="L36" s="28">
        <f t="shared" si="3"/>
        <v>0</v>
      </c>
      <c r="M36" s="28">
        <f t="shared" si="3"/>
        <v>6</v>
      </c>
      <c r="N36" s="28">
        <f t="shared" si="4"/>
        <v>4</v>
      </c>
      <c r="Q36" s="26">
        <v>27</v>
      </c>
      <c r="R36" s="26">
        <f t="shared" si="5"/>
        <v>3</v>
      </c>
      <c r="S36" s="27">
        <f t="shared" si="10"/>
        <v>45318</v>
      </c>
      <c r="T36" s="26">
        <f t="shared" si="6"/>
        <v>4</v>
      </c>
      <c r="U36" s="26">
        <f t="shared" si="7"/>
        <v>4</v>
      </c>
      <c r="W36" s="26" t="str">
        <f>IFERROR(INDEX(t_Repos[Valeur],MATCH(MOD(_xlfn.ISOWEEKNUM(S36),8)&amp;WEEKDAY(S36,2),t_Repos[Code],0)),"")</f>
        <v>H</v>
      </c>
      <c r="X36" s="27" t="str">
        <f t="shared" si="8"/>
        <v>46</v>
      </c>
    </row>
    <row r="37" spans="1:24" x14ac:dyDescent="0.2">
      <c r="A37" s="27">
        <f t="shared" si="9"/>
        <v>45319</v>
      </c>
      <c r="B37" s="23">
        <v>28</v>
      </c>
      <c r="C37" s="21" t="s">
        <v>210</v>
      </c>
      <c r="D37" s="26">
        <f t="shared" si="0"/>
        <v>28</v>
      </c>
      <c r="G37" s="27">
        <f t="shared" si="1"/>
        <v>45319</v>
      </c>
      <c r="H37" s="26">
        <f t="shared" si="2"/>
        <v>4</v>
      </c>
      <c r="L37" s="28">
        <f t="shared" si="3"/>
        <v>1</v>
      </c>
      <c r="M37" s="28">
        <f t="shared" si="3"/>
        <v>0</v>
      </c>
      <c r="N37" s="28">
        <f t="shared" si="4"/>
        <v>4</v>
      </c>
      <c r="Q37" s="26">
        <v>28</v>
      </c>
      <c r="R37" s="26">
        <f t="shared" si="5"/>
        <v>4</v>
      </c>
      <c r="S37" s="27">
        <f t="shared" si="10"/>
        <v>45319</v>
      </c>
      <c r="T37" s="26">
        <f t="shared" si="6"/>
        <v>4</v>
      </c>
      <c r="U37" s="26">
        <f t="shared" si="7"/>
        <v>4</v>
      </c>
      <c r="W37" s="26" t="str">
        <f>IFERROR(INDEX(t_Repos[Valeur],MATCH(MOD(_xlfn.ISOWEEKNUM(S37),8)&amp;WEEKDAY(S37,2),t_Repos[Code],0)),"")</f>
        <v>H</v>
      </c>
      <c r="X37" s="27" t="str">
        <f t="shared" si="8"/>
        <v>47</v>
      </c>
    </row>
    <row r="38" spans="1:24" x14ac:dyDescent="0.2">
      <c r="A38" s="27">
        <f t="shared" si="9"/>
        <v>45320</v>
      </c>
      <c r="B38" s="23">
        <v>29</v>
      </c>
      <c r="C38" s="21" t="s">
        <v>208</v>
      </c>
      <c r="D38" s="26" t="str">
        <f t="shared" si="0"/>
        <v/>
      </c>
      <c r="G38" s="27" t="str">
        <f t="shared" si="1"/>
        <v/>
      </c>
      <c r="H38" s="26">
        <f t="shared" si="2"/>
        <v>5</v>
      </c>
      <c r="L38" s="28">
        <f t="shared" si="3"/>
        <v>2</v>
      </c>
      <c r="M38" s="28">
        <f t="shared" si="3"/>
        <v>1</v>
      </c>
      <c r="N38" s="28">
        <f t="shared" si="4"/>
        <v>5</v>
      </c>
      <c r="Q38" s="26">
        <v>29</v>
      </c>
      <c r="R38" s="26">
        <f t="shared" si="5"/>
        <v>5</v>
      </c>
      <c r="S38" s="27">
        <f t="shared" si="10"/>
        <v>45320</v>
      </c>
      <c r="T38" s="26">
        <f t="shared" si="6"/>
        <v>5</v>
      </c>
      <c r="U38" s="26">
        <f t="shared" si="7"/>
        <v>5</v>
      </c>
      <c r="W38" s="26" t="str">
        <f>IFERROR(INDEX(t_Repos[Valeur],MATCH(MOD(_xlfn.ISOWEEKNUM(S38),8)&amp;WEEKDAY(S38,2),t_Repos[Code],0)),"")</f>
        <v/>
      </c>
      <c r="X38" s="27" t="str">
        <f t="shared" si="8"/>
        <v>51</v>
      </c>
    </row>
    <row r="39" spans="1:24" x14ac:dyDescent="0.2">
      <c r="A39" s="27">
        <f t="shared" si="9"/>
        <v>45321</v>
      </c>
      <c r="B39" s="23">
        <v>30</v>
      </c>
      <c r="C39" s="21" t="s">
        <v>208</v>
      </c>
      <c r="D39" s="26" t="str">
        <f t="shared" si="0"/>
        <v/>
      </c>
      <c r="G39" s="27" t="str">
        <f t="shared" si="1"/>
        <v/>
      </c>
      <c r="H39" s="26">
        <f t="shared" si="2"/>
        <v>5</v>
      </c>
      <c r="L39" s="28">
        <f t="shared" si="3"/>
        <v>3</v>
      </c>
      <c r="M39" s="28">
        <f t="shared" si="3"/>
        <v>2</v>
      </c>
      <c r="N39" s="28">
        <f t="shared" si="4"/>
        <v>5</v>
      </c>
      <c r="Q39" s="26">
        <v>30</v>
      </c>
      <c r="R39" s="26">
        <f t="shared" si="5"/>
        <v>6</v>
      </c>
      <c r="S39" s="27">
        <f t="shared" si="10"/>
        <v>45321</v>
      </c>
      <c r="T39" s="26">
        <f t="shared" si="6"/>
        <v>5</v>
      </c>
      <c r="U39" s="26">
        <f t="shared" si="7"/>
        <v>5</v>
      </c>
      <c r="W39" s="26" t="str">
        <f>IFERROR(INDEX(t_Repos[Valeur],MATCH(MOD(_xlfn.ISOWEEKNUM(S39),8)&amp;WEEKDAY(S39,2),t_Repos[Code],0)),"")</f>
        <v/>
      </c>
      <c r="X39" s="27" t="str">
        <f t="shared" si="8"/>
        <v>52</v>
      </c>
    </row>
    <row r="40" spans="1:24" x14ac:dyDescent="0.2">
      <c r="A40" s="27">
        <f t="shared" si="9"/>
        <v>45322</v>
      </c>
      <c r="B40" s="23">
        <v>31</v>
      </c>
      <c r="C40" s="21" t="s">
        <v>209</v>
      </c>
      <c r="D40" s="26" t="str">
        <f t="shared" si="0"/>
        <v/>
      </c>
      <c r="G40" s="27" t="str">
        <f t="shared" si="1"/>
        <v/>
      </c>
      <c r="H40" s="26">
        <f t="shared" si="2"/>
        <v>5</v>
      </c>
      <c r="L40" s="28">
        <f t="shared" si="3"/>
        <v>4</v>
      </c>
      <c r="M40" s="28">
        <f t="shared" si="3"/>
        <v>3</v>
      </c>
      <c r="N40" s="28">
        <f t="shared" si="4"/>
        <v>5</v>
      </c>
      <c r="Q40" s="26">
        <v>31</v>
      </c>
      <c r="R40" s="26">
        <f t="shared" si="5"/>
        <v>7</v>
      </c>
      <c r="S40" s="27">
        <f t="shared" si="10"/>
        <v>45322</v>
      </c>
      <c r="T40" s="26">
        <f t="shared" si="6"/>
        <v>5</v>
      </c>
      <c r="U40" s="26">
        <f t="shared" si="7"/>
        <v>5</v>
      </c>
      <c r="W40" s="26" t="str">
        <f>IFERROR(INDEX(t_Repos[Valeur],MATCH(MOD(_xlfn.ISOWEEKNUM(S40),8)&amp;WEEKDAY(S40,2),t_Repos[Code],0)),"")</f>
        <v/>
      </c>
      <c r="X40" s="27" t="str">
        <f t="shared" si="8"/>
        <v>53</v>
      </c>
    </row>
    <row r="41" spans="1:24" x14ac:dyDescent="0.2">
      <c r="A41" s="27">
        <f t="shared" si="9"/>
        <v>45323</v>
      </c>
      <c r="B41" s="23">
        <v>32</v>
      </c>
      <c r="C41" s="21" t="s">
        <v>210</v>
      </c>
      <c r="D41" s="26">
        <f t="shared" si="0"/>
        <v>32</v>
      </c>
      <c r="E41" s="26">
        <f>D41</f>
        <v>32</v>
      </c>
      <c r="F41" s="18">
        <f>E41-E36</f>
        <v>5</v>
      </c>
      <c r="G41" s="27">
        <f t="shared" si="1"/>
        <v>45323</v>
      </c>
      <c r="H41" s="26">
        <f t="shared" si="2"/>
        <v>5</v>
      </c>
      <c r="L41" s="28">
        <f t="shared" si="3"/>
        <v>5</v>
      </c>
      <c r="M41" s="28">
        <f t="shared" si="3"/>
        <v>4</v>
      </c>
      <c r="N41" s="28">
        <f t="shared" si="4"/>
        <v>5</v>
      </c>
      <c r="Q41" s="26">
        <v>32</v>
      </c>
      <c r="R41" s="26">
        <f t="shared" si="5"/>
        <v>0</v>
      </c>
      <c r="S41" s="27">
        <f t="shared" si="10"/>
        <v>45323</v>
      </c>
      <c r="T41" s="26">
        <f t="shared" si="6"/>
        <v>5</v>
      </c>
      <c r="U41" s="26">
        <f t="shared" si="7"/>
        <v>5</v>
      </c>
      <c r="W41" s="26" t="str">
        <f>IFERROR(INDEX(t_Repos[Valeur],MATCH(MOD(_xlfn.ISOWEEKNUM(S41),8)&amp;WEEKDAY(S41,2),t_Repos[Code],0)),"")</f>
        <v>H</v>
      </c>
      <c r="X41" s="27" t="str">
        <f t="shared" si="8"/>
        <v>54</v>
      </c>
    </row>
    <row r="42" spans="1:24" x14ac:dyDescent="0.2">
      <c r="A42" s="27">
        <f t="shared" si="9"/>
        <v>45324</v>
      </c>
      <c r="B42" s="23">
        <v>33</v>
      </c>
      <c r="C42" s="21" t="s">
        <v>210</v>
      </c>
      <c r="D42" s="26">
        <f t="shared" si="0"/>
        <v>33</v>
      </c>
      <c r="G42" s="27">
        <f t="shared" si="1"/>
        <v>45324</v>
      </c>
      <c r="H42" s="26">
        <f t="shared" si="2"/>
        <v>5</v>
      </c>
      <c r="L42" s="28">
        <f t="shared" si="3"/>
        <v>6</v>
      </c>
      <c r="M42" s="28">
        <f t="shared" si="3"/>
        <v>5</v>
      </c>
      <c r="N42" s="28">
        <f t="shared" si="4"/>
        <v>5</v>
      </c>
      <c r="Q42" s="26">
        <v>33</v>
      </c>
      <c r="R42" s="26">
        <f t="shared" si="5"/>
        <v>1</v>
      </c>
      <c r="S42" s="27">
        <f t="shared" si="10"/>
        <v>45324</v>
      </c>
      <c r="T42" s="26">
        <f t="shared" si="6"/>
        <v>5</v>
      </c>
      <c r="U42" s="26">
        <f t="shared" si="7"/>
        <v>5</v>
      </c>
      <c r="W42" s="26" t="str">
        <f>IFERROR(INDEX(t_Repos[Valeur],MATCH(MOD(_xlfn.ISOWEEKNUM(S42),8)&amp;WEEKDAY(S42,2),t_Repos[Code],0)),"")</f>
        <v>H</v>
      </c>
      <c r="X42" s="27" t="str">
        <f t="shared" si="8"/>
        <v>55</v>
      </c>
    </row>
    <row r="43" spans="1:24" x14ac:dyDescent="0.2">
      <c r="A43" s="27">
        <f t="shared" si="9"/>
        <v>45325</v>
      </c>
      <c r="B43" s="23">
        <v>34</v>
      </c>
      <c r="C43" s="21" t="s">
        <v>208</v>
      </c>
      <c r="D43" s="26" t="str">
        <f t="shared" si="0"/>
        <v/>
      </c>
      <c r="G43" s="27" t="str">
        <f t="shared" si="1"/>
        <v/>
      </c>
      <c r="H43" s="26">
        <f t="shared" si="2"/>
        <v>5</v>
      </c>
      <c r="L43" s="28">
        <f t="shared" si="3"/>
        <v>0</v>
      </c>
      <c r="M43" s="28">
        <f t="shared" si="3"/>
        <v>6</v>
      </c>
      <c r="N43" s="28">
        <f t="shared" si="4"/>
        <v>5</v>
      </c>
      <c r="Q43" s="26">
        <v>34</v>
      </c>
      <c r="R43" s="26">
        <f t="shared" si="5"/>
        <v>2</v>
      </c>
      <c r="S43" s="27">
        <f t="shared" si="10"/>
        <v>45325</v>
      </c>
      <c r="T43" s="26">
        <f t="shared" si="6"/>
        <v>5</v>
      </c>
      <c r="U43" s="26">
        <f t="shared" si="7"/>
        <v>5</v>
      </c>
      <c r="W43" s="26" t="str">
        <f>IFERROR(INDEX(t_Repos[Valeur],MATCH(MOD(_xlfn.ISOWEEKNUM(S43),8)&amp;WEEKDAY(S43,2),t_Repos[Code],0)),"")</f>
        <v/>
      </c>
      <c r="X43" s="27" t="str">
        <f t="shared" si="8"/>
        <v>56</v>
      </c>
    </row>
    <row r="44" spans="1:24" x14ac:dyDescent="0.2">
      <c r="A44" s="27">
        <f t="shared" si="9"/>
        <v>45326</v>
      </c>
      <c r="B44" s="23">
        <v>35</v>
      </c>
      <c r="C44" s="21" t="s">
        <v>208</v>
      </c>
      <c r="D44" s="26" t="str">
        <f t="shared" si="0"/>
        <v/>
      </c>
      <c r="G44" s="27" t="str">
        <f t="shared" si="1"/>
        <v/>
      </c>
      <c r="H44" s="26">
        <f t="shared" si="2"/>
        <v>5</v>
      </c>
      <c r="L44" s="28">
        <f t="shared" si="3"/>
        <v>1</v>
      </c>
      <c r="M44" s="28">
        <f t="shared" si="3"/>
        <v>0</v>
      </c>
      <c r="N44" s="28">
        <f t="shared" si="4"/>
        <v>5</v>
      </c>
      <c r="Q44" s="26">
        <v>35</v>
      </c>
      <c r="R44" s="26">
        <f t="shared" si="5"/>
        <v>3</v>
      </c>
      <c r="S44" s="27">
        <f t="shared" si="10"/>
        <v>45326</v>
      </c>
      <c r="T44" s="26">
        <f t="shared" si="6"/>
        <v>5</v>
      </c>
      <c r="U44" s="26">
        <f t="shared" si="7"/>
        <v>5</v>
      </c>
      <c r="W44" s="26" t="str">
        <f>IFERROR(INDEX(t_Repos[Valeur],MATCH(MOD(_xlfn.ISOWEEKNUM(S44),8)&amp;WEEKDAY(S44,2),t_Repos[Code],0)),"")</f>
        <v/>
      </c>
      <c r="X44" s="27" t="str">
        <f t="shared" si="8"/>
        <v>57</v>
      </c>
    </row>
    <row r="45" spans="1:24" x14ac:dyDescent="0.2">
      <c r="A45" s="27">
        <f t="shared" si="9"/>
        <v>45327</v>
      </c>
      <c r="B45" s="23">
        <v>36</v>
      </c>
      <c r="C45" s="21" t="s">
        <v>209</v>
      </c>
      <c r="D45" s="26" t="str">
        <f t="shared" si="0"/>
        <v/>
      </c>
      <c r="G45" s="27" t="str">
        <f t="shared" si="1"/>
        <v/>
      </c>
      <c r="H45" s="26">
        <f t="shared" si="2"/>
        <v>6</v>
      </c>
      <c r="L45" s="28">
        <f t="shared" si="3"/>
        <v>2</v>
      </c>
      <c r="M45" s="28">
        <f t="shared" si="3"/>
        <v>1</v>
      </c>
      <c r="N45" s="28">
        <f t="shared" si="4"/>
        <v>6</v>
      </c>
      <c r="Q45" s="26">
        <v>36</v>
      </c>
      <c r="R45" s="26">
        <f t="shared" si="5"/>
        <v>4</v>
      </c>
      <c r="S45" s="27">
        <f t="shared" si="10"/>
        <v>45327</v>
      </c>
      <c r="T45" s="26">
        <f t="shared" si="6"/>
        <v>6</v>
      </c>
      <c r="U45" s="26">
        <f t="shared" si="7"/>
        <v>6</v>
      </c>
      <c r="W45" s="26" t="str">
        <f>IFERROR(INDEX(t_Repos[Valeur],MATCH(MOD(_xlfn.ISOWEEKNUM(S45),8)&amp;WEEKDAY(S45,2),t_Repos[Code],0)),"")</f>
        <v/>
      </c>
      <c r="X45" s="27" t="str">
        <f t="shared" si="8"/>
        <v>61</v>
      </c>
    </row>
    <row r="46" spans="1:24" x14ac:dyDescent="0.2">
      <c r="A46" s="27">
        <f t="shared" si="9"/>
        <v>45328</v>
      </c>
      <c r="B46" s="23">
        <v>37</v>
      </c>
      <c r="C46" s="21" t="s">
        <v>209</v>
      </c>
      <c r="D46" s="26" t="str">
        <f t="shared" si="0"/>
        <v/>
      </c>
      <c r="G46" s="27" t="str">
        <f t="shared" si="1"/>
        <v/>
      </c>
      <c r="H46" s="26">
        <f t="shared" si="2"/>
        <v>6</v>
      </c>
      <c r="L46" s="28">
        <f t="shared" si="3"/>
        <v>3</v>
      </c>
      <c r="M46" s="28">
        <f t="shared" si="3"/>
        <v>2</v>
      </c>
      <c r="N46" s="28">
        <f t="shared" si="4"/>
        <v>6</v>
      </c>
      <c r="Q46" s="26">
        <v>37</v>
      </c>
      <c r="R46" s="26">
        <f t="shared" si="5"/>
        <v>5</v>
      </c>
      <c r="S46" s="27">
        <f t="shared" si="10"/>
        <v>45328</v>
      </c>
      <c r="T46" s="26">
        <f t="shared" si="6"/>
        <v>6</v>
      </c>
      <c r="U46" s="26">
        <f t="shared" si="7"/>
        <v>6</v>
      </c>
      <c r="W46" s="26" t="str">
        <f>IFERROR(INDEX(t_Repos[Valeur],MATCH(MOD(_xlfn.ISOWEEKNUM(S46),8)&amp;WEEKDAY(S46,2),t_Repos[Code],0)),"")</f>
        <v/>
      </c>
      <c r="X46" s="27" t="str">
        <f t="shared" si="8"/>
        <v>62</v>
      </c>
    </row>
    <row r="47" spans="1:24" x14ac:dyDescent="0.2">
      <c r="A47" s="27">
        <f t="shared" si="9"/>
        <v>45329</v>
      </c>
      <c r="B47" s="23">
        <v>38</v>
      </c>
      <c r="C47" s="21" t="s">
        <v>208</v>
      </c>
      <c r="D47" s="26" t="str">
        <f t="shared" si="0"/>
        <v/>
      </c>
      <c r="G47" s="27" t="str">
        <f t="shared" si="1"/>
        <v/>
      </c>
      <c r="H47" s="26">
        <f t="shared" si="2"/>
        <v>6</v>
      </c>
      <c r="L47" s="28">
        <f t="shared" si="3"/>
        <v>4</v>
      </c>
      <c r="M47" s="28">
        <f t="shared" si="3"/>
        <v>3</v>
      </c>
      <c r="N47" s="28">
        <f t="shared" si="4"/>
        <v>6</v>
      </c>
      <c r="Q47" s="26">
        <v>38</v>
      </c>
      <c r="R47" s="26">
        <f t="shared" si="5"/>
        <v>6</v>
      </c>
      <c r="S47" s="27">
        <f t="shared" si="10"/>
        <v>45329</v>
      </c>
      <c r="T47" s="26">
        <f t="shared" si="6"/>
        <v>6</v>
      </c>
      <c r="U47" s="26">
        <f t="shared" si="7"/>
        <v>6</v>
      </c>
      <c r="W47" s="26" t="str">
        <f>IFERROR(INDEX(t_Repos[Valeur],MATCH(MOD(_xlfn.ISOWEEKNUM(S47),8)&amp;WEEKDAY(S47,2),t_Repos[Code],0)),"")</f>
        <v/>
      </c>
      <c r="X47" s="27" t="str">
        <f t="shared" si="8"/>
        <v>63</v>
      </c>
    </row>
    <row r="48" spans="1:24" x14ac:dyDescent="0.2">
      <c r="A48" s="27">
        <f t="shared" si="9"/>
        <v>45330</v>
      </c>
      <c r="B48" s="23">
        <v>39</v>
      </c>
      <c r="C48" s="21" t="s">
        <v>208</v>
      </c>
      <c r="D48" s="26" t="str">
        <f t="shared" si="0"/>
        <v/>
      </c>
      <c r="G48" s="27" t="str">
        <f t="shared" si="1"/>
        <v/>
      </c>
      <c r="H48" s="26">
        <f t="shared" si="2"/>
        <v>6</v>
      </c>
      <c r="L48" s="28">
        <f t="shared" si="3"/>
        <v>5</v>
      </c>
      <c r="M48" s="28">
        <f t="shared" si="3"/>
        <v>4</v>
      </c>
      <c r="N48" s="28">
        <f t="shared" si="4"/>
        <v>6</v>
      </c>
      <c r="Q48" s="26">
        <v>39</v>
      </c>
      <c r="R48" s="26">
        <f t="shared" si="5"/>
        <v>7</v>
      </c>
      <c r="S48" s="27">
        <f t="shared" si="10"/>
        <v>45330</v>
      </c>
      <c r="T48" s="26">
        <f t="shared" si="6"/>
        <v>6</v>
      </c>
      <c r="U48" s="26">
        <f t="shared" si="7"/>
        <v>6</v>
      </c>
      <c r="W48" s="26" t="str">
        <f>IFERROR(INDEX(t_Repos[Valeur],MATCH(MOD(_xlfn.ISOWEEKNUM(S48),8)&amp;WEEKDAY(S48,2),t_Repos[Code],0)),"")</f>
        <v/>
      </c>
      <c r="X48" s="27" t="str">
        <f t="shared" si="8"/>
        <v>64</v>
      </c>
    </row>
    <row r="49" spans="1:24" x14ac:dyDescent="0.2">
      <c r="A49" s="27">
        <f t="shared" si="9"/>
        <v>45331</v>
      </c>
      <c r="B49" s="23">
        <v>40</v>
      </c>
      <c r="C49" s="21" t="s">
        <v>209</v>
      </c>
      <c r="D49" s="26" t="str">
        <f t="shared" si="0"/>
        <v/>
      </c>
      <c r="G49" s="27" t="str">
        <f t="shared" si="1"/>
        <v/>
      </c>
      <c r="H49" s="26">
        <f t="shared" si="2"/>
        <v>6</v>
      </c>
      <c r="L49" s="28">
        <f t="shared" si="3"/>
        <v>6</v>
      </c>
      <c r="M49" s="28">
        <f t="shared" si="3"/>
        <v>5</v>
      </c>
      <c r="N49" s="28">
        <f t="shared" si="4"/>
        <v>6</v>
      </c>
      <c r="Q49" s="26">
        <v>40</v>
      </c>
      <c r="R49" s="26">
        <f t="shared" si="5"/>
        <v>0</v>
      </c>
      <c r="S49" s="27">
        <f t="shared" si="10"/>
        <v>45331</v>
      </c>
      <c r="T49" s="26">
        <f t="shared" si="6"/>
        <v>6</v>
      </c>
      <c r="U49" s="26">
        <f t="shared" si="7"/>
        <v>6</v>
      </c>
      <c r="W49" s="26" t="str">
        <f>IFERROR(INDEX(t_Repos[Valeur],MATCH(MOD(_xlfn.ISOWEEKNUM(S49),8)&amp;WEEKDAY(S49,2),t_Repos[Code],0)),"")</f>
        <v/>
      </c>
      <c r="X49" s="27" t="str">
        <f t="shared" si="8"/>
        <v>65</v>
      </c>
    </row>
    <row r="50" spans="1:24" x14ac:dyDescent="0.2">
      <c r="A50" s="27">
        <f t="shared" si="9"/>
        <v>45332</v>
      </c>
      <c r="B50" s="23">
        <v>41</v>
      </c>
      <c r="C50" s="21" t="s">
        <v>210</v>
      </c>
      <c r="D50" s="26">
        <f t="shared" si="0"/>
        <v>41</v>
      </c>
      <c r="E50" s="26">
        <f>D50</f>
        <v>41</v>
      </c>
      <c r="F50" s="18">
        <f>E50-E41</f>
        <v>9</v>
      </c>
      <c r="G50" s="27">
        <f t="shared" si="1"/>
        <v>45332</v>
      </c>
      <c r="H50" s="26">
        <f t="shared" si="2"/>
        <v>6</v>
      </c>
      <c r="L50" s="28">
        <f t="shared" si="3"/>
        <v>0</v>
      </c>
      <c r="M50" s="28">
        <f t="shared" si="3"/>
        <v>6</v>
      </c>
      <c r="N50" s="28">
        <f t="shared" si="4"/>
        <v>6</v>
      </c>
      <c r="Q50" s="26">
        <v>41</v>
      </c>
      <c r="R50" s="26">
        <f t="shared" si="5"/>
        <v>1</v>
      </c>
      <c r="S50" s="27">
        <f t="shared" si="10"/>
        <v>45332</v>
      </c>
      <c r="T50" s="26">
        <f t="shared" si="6"/>
        <v>6</v>
      </c>
      <c r="U50" s="26">
        <f t="shared" si="7"/>
        <v>6</v>
      </c>
      <c r="W50" s="26" t="str">
        <f>IFERROR(INDEX(t_Repos[Valeur],MATCH(MOD(_xlfn.ISOWEEKNUM(S50),8)&amp;WEEKDAY(S50,2),t_Repos[Code],0)),"")</f>
        <v>H</v>
      </c>
      <c r="X50" s="27" t="str">
        <f t="shared" si="8"/>
        <v>66</v>
      </c>
    </row>
    <row r="51" spans="1:24" x14ac:dyDescent="0.2">
      <c r="A51" s="27">
        <f t="shared" si="9"/>
        <v>45333</v>
      </c>
      <c r="B51" s="23">
        <v>42</v>
      </c>
      <c r="C51" s="21" t="s">
        <v>210</v>
      </c>
      <c r="D51" s="26">
        <f t="shared" si="0"/>
        <v>42</v>
      </c>
      <c r="G51" s="27">
        <f t="shared" si="1"/>
        <v>45333</v>
      </c>
      <c r="H51" s="26">
        <f t="shared" si="2"/>
        <v>6</v>
      </c>
      <c r="L51" s="28">
        <f t="shared" si="3"/>
        <v>1</v>
      </c>
      <c r="M51" s="28">
        <f t="shared" si="3"/>
        <v>0</v>
      </c>
      <c r="N51" s="28">
        <f t="shared" si="4"/>
        <v>6</v>
      </c>
      <c r="Q51" s="26">
        <v>42</v>
      </c>
      <c r="R51" s="26">
        <f t="shared" si="5"/>
        <v>2</v>
      </c>
      <c r="S51" s="27">
        <f t="shared" si="10"/>
        <v>45333</v>
      </c>
      <c r="T51" s="26">
        <f t="shared" si="6"/>
        <v>6</v>
      </c>
      <c r="U51" s="26">
        <f t="shared" si="7"/>
        <v>6</v>
      </c>
      <c r="W51" s="26" t="str">
        <f>IFERROR(INDEX(t_Repos[Valeur],MATCH(MOD(_xlfn.ISOWEEKNUM(S51),8)&amp;WEEKDAY(S51,2),t_Repos[Code],0)),"")</f>
        <v>H</v>
      </c>
      <c r="X51" s="27" t="str">
        <f t="shared" si="8"/>
        <v>67</v>
      </c>
    </row>
    <row r="52" spans="1:24" x14ac:dyDescent="0.2">
      <c r="A52" s="27">
        <f t="shared" si="9"/>
        <v>45334</v>
      </c>
      <c r="B52" s="23">
        <v>43</v>
      </c>
      <c r="C52" s="21" t="s">
        <v>208</v>
      </c>
      <c r="D52" s="26" t="str">
        <f t="shared" si="0"/>
        <v/>
      </c>
      <c r="G52" s="27" t="str">
        <f t="shared" si="1"/>
        <v/>
      </c>
      <c r="H52" s="26">
        <f t="shared" si="2"/>
        <v>7</v>
      </c>
      <c r="L52" s="28">
        <f t="shared" si="3"/>
        <v>2</v>
      </c>
      <c r="M52" s="28">
        <f t="shared" si="3"/>
        <v>1</v>
      </c>
      <c r="N52" s="28">
        <f t="shared" si="4"/>
        <v>7</v>
      </c>
      <c r="Q52" s="26">
        <v>43</v>
      </c>
      <c r="R52" s="26">
        <f t="shared" si="5"/>
        <v>3</v>
      </c>
      <c r="S52" s="27">
        <f t="shared" si="10"/>
        <v>45334</v>
      </c>
      <c r="T52" s="26">
        <f t="shared" si="6"/>
        <v>7</v>
      </c>
      <c r="U52" s="26">
        <f t="shared" si="7"/>
        <v>7</v>
      </c>
      <c r="W52" s="26" t="str">
        <f>IFERROR(INDEX(t_Repos[Valeur],MATCH(MOD(_xlfn.ISOWEEKNUM(S52),8)&amp;WEEKDAY(S52,2),t_Repos[Code],0)),"")</f>
        <v/>
      </c>
      <c r="X52" s="27" t="str">
        <f t="shared" si="8"/>
        <v>71</v>
      </c>
    </row>
    <row r="53" spans="1:24" x14ac:dyDescent="0.2">
      <c r="A53" s="27">
        <f t="shared" si="9"/>
        <v>45335</v>
      </c>
      <c r="B53" s="23">
        <v>44</v>
      </c>
      <c r="C53" s="21" t="s">
        <v>208</v>
      </c>
      <c r="D53" s="26" t="str">
        <f t="shared" si="0"/>
        <v/>
      </c>
      <c r="G53" s="27" t="str">
        <f t="shared" si="1"/>
        <v/>
      </c>
      <c r="H53" s="26">
        <f t="shared" si="2"/>
        <v>7</v>
      </c>
      <c r="L53" s="28">
        <f t="shared" si="3"/>
        <v>3</v>
      </c>
      <c r="M53" s="28">
        <f t="shared" si="3"/>
        <v>2</v>
      </c>
      <c r="N53" s="28">
        <f t="shared" si="4"/>
        <v>7</v>
      </c>
      <c r="Q53" s="26">
        <v>44</v>
      </c>
      <c r="R53" s="26">
        <f t="shared" si="5"/>
        <v>4</v>
      </c>
      <c r="S53" s="27">
        <f t="shared" si="10"/>
        <v>45335</v>
      </c>
      <c r="T53" s="26">
        <f t="shared" si="6"/>
        <v>7</v>
      </c>
      <c r="U53" s="26">
        <f t="shared" si="7"/>
        <v>7</v>
      </c>
      <c r="W53" s="26" t="str">
        <f>IFERROR(INDEX(t_Repos[Valeur],MATCH(MOD(_xlfn.ISOWEEKNUM(S53),8)&amp;WEEKDAY(S53,2),t_Repos[Code],0)),"")</f>
        <v/>
      </c>
      <c r="X53" s="27" t="str">
        <f t="shared" si="8"/>
        <v>72</v>
      </c>
    </row>
    <row r="54" spans="1:24" x14ac:dyDescent="0.2">
      <c r="A54" s="27">
        <f t="shared" si="9"/>
        <v>45336</v>
      </c>
      <c r="B54" s="23">
        <v>45</v>
      </c>
      <c r="C54" s="21" t="s">
        <v>209</v>
      </c>
      <c r="D54" s="26" t="str">
        <f t="shared" si="0"/>
        <v/>
      </c>
      <c r="G54" s="27" t="str">
        <f t="shared" si="1"/>
        <v/>
      </c>
      <c r="H54" s="26">
        <f t="shared" si="2"/>
        <v>7</v>
      </c>
      <c r="L54" s="28">
        <f t="shared" si="3"/>
        <v>4</v>
      </c>
      <c r="M54" s="28">
        <f t="shared" si="3"/>
        <v>3</v>
      </c>
      <c r="N54" s="28">
        <f t="shared" si="4"/>
        <v>7</v>
      </c>
      <c r="Q54" s="26">
        <v>45</v>
      </c>
      <c r="R54" s="26">
        <f t="shared" si="5"/>
        <v>5</v>
      </c>
      <c r="S54" s="27">
        <f t="shared" si="10"/>
        <v>45336</v>
      </c>
      <c r="T54" s="26">
        <f t="shared" si="6"/>
        <v>7</v>
      </c>
      <c r="U54" s="26">
        <f t="shared" si="7"/>
        <v>7</v>
      </c>
      <c r="W54" s="26" t="str">
        <f>IFERROR(INDEX(t_Repos[Valeur],MATCH(MOD(_xlfn.ISOWEEKNUM(S54),8)&amp;WEEKDAY(S54,2),t_Repos[Code],0)),"")</f>
        <v/>
      </c>
      <c r="X54" s="27" t="str">
        <f t="shared" si="8"/>
        <v>73</v>
      </c>
    </row>
    <row r="55" spans="1:24" x14ac:dyDescent="0.2">
      <c r="A55" s="27">
        <f t="shared" si="9"/>
        <v>45337</v>
      </c>
      <c r="B55" s="23">
        <v>46</v>
      </c>
      <c r="C55" s="21" t="s">
        <v>210</v>
      </c>
      <c r="D55" s="26">
        <f t="shared" si="0"/>
        <v>46</v>
      </c>
      <c r="E55" s="26">
        <f>D55</f>
        <v>46</v>
      </c>
      <c r="F55" s="18">
        <f>E55-E50</f>
        <v>5</v>
      </c>
      <c r="G55" s="27">
        <f t="shared" si="1"/>
        <v>45337</v>
      </c>
      <c r="H55" s="26">
        <f t="shared" si="2"/>
        <v>7</v>
      </c>
      <c r="L55" s="28">
        <f t="shared" si="3"/>
        <v>5</v>
      </c>
      <c r="M55" s="28">
        <f t="shared" si="3"/>
        <v>4</v>
      </c>
      <c r="N55" s="28">
        <f t="shared" si="4"/>
        <v>7</v>
      </c>
      <c r="Q55" s="26">
        <v>46</v>
      </c>
      <c r="R55" s="26">
        <f t="shared" si="5"/>
        <v>6</v>
      </c>
      <c r="S55" s="27">
        <f t="shared" si="10"/>
        <v>45337</v>
      </c>
      <c r="T55" s="26">
        <f t="shared" si="6"/>
        <v>7</v>
      </c>
      <c r="U55" s="26">
        <f t="shared" si="7"/>
        <v>7</v>
      </c>
      <c r="W55" s="26" t="str">
        <f>IFERROR(INDEX(t_Repos[Valeur],MATCH(MOD(_xlfn.ISOWEEKNUM(S55),8)&amp;WEEKDAY(S55,2),t_Repos[Code],0)),"")</f>
        <v>H</v>
      </c>
      <c r="X55" s="27" t="str">
        <f t="shared" si="8"/>
        <v>74</v>
      </c>
    </row>
    <row r="56" spans="1:24" x14ac:dyDescent="0.2">
      <c r="A56" s="27">
        <f t="shared" si="9"/>
        <v>45338</v>
      </c>
      <c r="B56" s="23">
        <v>47</v>
      </c>
      <c r="C56" s="21" t="s">
        <v>210</v>
      </c>
      <c r="D56" s="26">
        <f t="shared" si="0"/>
        <v>47</v>
      </c>
      <c r="G56" s="27">
        <f t="shared" si="1"/>
        <v>45338</v>
      </c>
      <c r="H56" s="26">
        <f t="shared" si="2"/>
        <v>7</v>
      </c>
      <c r="L56" s="28">
        <f t="shared" si="3"/>
        <v>6</v>
      </c>
      <c r="M56" s="28">
        <f t="shared" si="3"/>
        <v>5</v>
      </c>
      <c r="N56" s="28">
        <f t="shared" si="4"/>
        <v>7</v>
      </c>
      <c r="Q56" s="26">
        <v>47</v>
      </c>
      <c r="R56" s="26">
        <f t="shared" si="5"/>
        <v>7</v>
      </c>
      <c r="S56" s="27">
        <f t="shared" si="10"/>
        <v>45338</v>
      </c>
      <c r="T56" s="26">
        <f t="shared" si="6"/>
        <v>7</v>
      </c>
      <c r="U56" s="26">
        <f t="shared" si="7"/>
        <v>7</v>
      </c>
      <c r="W56" s="26" t="str">
        <f>IFERROR(INDEX(t_Repos[Valeur],MATCH(MOD(_xlfn.ISOWEEKNUM(S56),8)&amp;WEEKDAY(S56,2),t_Repos[Code],0)),"")</f>
        <v>H</v>
      </c>
      <c r="X56" s="27" t="str">
        <f t="shared" si="8"/>
        <v>75</v>
      </c>
    </row>
    <row r="57" spans="1:24" x14ac:dyDescent="0.2">
      <c r="A57" s="27">
        <f t="shared" si="9"/>
        <v>45339</v>
      </c>
      <c r="B57" s="23">
        <v>48</v>
      </c>
      <c r="C57" s="21" t="s">
        <v>208</v>
      </c>
      <c r="D57" s="26" t="str">
        <f t="shared" si="0"/>
        <v/>
      </c>
      <c r="G57" s="27" t="str">
        <f t="shared" si="1"/>
        <v/>
      </c>
      <c r="H57" s="26">
        <f t="shared" si="2"/>
        <v>7</v>
      </c>
      <c r="L57" s="28">
        <f t="shared" si="3"/>
        <v>0</v>
      </c>
      <c r="M57" s="28">
        <f t="shared" si="3"/>
        <v>6</v>
      </c>
      <c r="N57" s="28">
        <f t="shared" si="4"/>
        <v>7</v>
      </c>
      <c r="Q57" s="26">
        <v>48</v>
      </c>
      <c r="R57" s="26">
        <f t="shared" si="5"/>
        <v>0</v>
      </c>
      <c r="S57" s="27">
        <f t="shared" si="10"/>
        <v>45339</v>
      </c>
      <c r="T57" s="26">
        <f t="shared" si="6"/>
        <v>7</v>
      </c>
      <c r="U57" s="26">
        <f t="shared" si="7"/>
        <v>7</v>
      </c>
      <c r="W57" s="26" t="str">
        <f>IFERROR(INDEX(t_Repos[Valeur],MATCH(MOD(_xlfn.ISOWEEKNUM(S57),8)&amp;WEEKDAY(S57,2),t_Repos[Code],0)),"")</f>
        <v/>
      </c>
      <c r="X57" s="27" t="str">
        <f t="shared" si="8"/>
        <v>76</v>
      </c>
    </row>
    <row r="58" spans="1:24" x14ac:dyDescent="0.2">
      <c r="A58" s="27">
        <f t="shared" si="9"/>
        <v>45340</v>
      </c>
      <c r="B58" s="23">
        <v>49</v>
      </c>
      <c r="C58" s="21" t="s">
        <v>208</v>
      </c>
      <c r="D58" s="26" t="str">
        <f t="shared" si="0"/>
        <v/>
      </c>
      <c r="G58" s="27" t="str">
        <f t="shared" si="1"/>
        <v/>
      </c>
      <c r="H58" s="26">
        <f t="shared" si="2"/>
        <v>7</v>
      </c>
      <c r="L58" s="28">
        <f t="shared" si="3"/>
        <v>1</v>
      </c>
      <c r="M58" s="28">
        <f t="shared" si="3"/>
        <v>0</v>
      </c>
      <c r="N58" s="28">
        <f t="shared" si="4"/>
        <v>7</v>
      </c>
      <c r="Q58" s="26">
        <v>49</v>
      </c>
      <c r="R58" s="26">
        <f t="shared" si="5"/>
        <v>1</v>
      </c>
      <c r="S58" s="27">
        <f t="shared" si="10"/>
        <v>45340</v>
      </c>
      <c r="T58" s="26">
        <f t="shared" si="6"/>
        <v>7</v>
      </c>
      <c r="U58" s="26">
        <f t="shared" si="7"/>
        <v>7</v>
      </c>
      <c r="W58" s="26" t="str">
        <f>IFERROR(INDEX(t_Repos[Valeur],MATCH(MOD(_xlfn.ISOWEEKNUM(S58),8)&amp;WEEKDAY(S58,2),t_Repos[Code],0)),"")</f>
        <v/>
      </c>
      <c r="X58" s="27" t="str">
        <f t="shared" si="8"/>
        <v>77</v>
      </c>
    </row>
    <row r="59" spans="1:24" x14ac:dyDescent="0.2">
      <c r="A59" s="27">
        <f t="shared" si="9"/>
        <v>45341</v>
      </c>
      <c r="B59" s="23">
        <v>50</v>
      </c>
      <c r="C59" s="21" t="s">
        <v>209</v>
      </c>
      <c r="D59" s="26" t="str">
        <f t="shared" si="0"/>
        <v/>
      </c>
      <c r="G59" s="27" t="str">
        <f t="shared" si="1"/>
        <v/>
      </c>
      <c r="H59" s="26">
        <f t="shared" si="2"/>
        <v>8</v>
      </c>
      <c r="L59" s="28">
        <f t="shared" si="3"/>
        <v>2</v>
      </c>
      <c r="M59" s="28">
        <f t="shared" si="3"/>
        <v>1</v>
      </c>
      <c r="N59" s="28">
        <f t="shared" si="4"/>
        <v>0</v>
      </c>
      <c r="Q59" s="26">
        <v>50</v>
      </c>
      <c r="R59" s="26">
        <f t="shared" si="5"/>
        <v>2</v>
      </c>
      <c r="S59" s="27">
        <f t="shared" si="10"/>
        <v>45341</v>
      </c>
      <c r="T59" s="26">
        <f t="shared" si="6"/>
        <v>8</v>
      </c>
      <c r="U59" s="26">
        <f t="shared" si="7"/>
        <v>0</v>
      </c>
      <c r="W59" s="26" t="str">
        <f>IFERROR(INDEX(t_Repos[Valeur],MATCH(MOD(_xlfn.ISOWEEKNUM(S59),8)&amp;WEEKDAY(S59,2),t_Repos[Code],0)),"")</f>
        <v/>
      </c>
      <c r="X59" s="27" t="str">
        <f t="shared" si="8"/>
        <v>01</v>
      </c>
    </row>
    <row r="60" spans="1:24" x14ac:dyDescent="0.2">
      <c r="A60" s="27">
        <f t="shared" si="9"/>
        <v>45342</v>
      </c>
      <c r="B60" s="23">
        <v>51</v>
      </c>
      <c r="C60" s="21" t="s">
        <v>209</v>
      </c>
      <c r="D60" s="26" t="str">
        <f t="shared" si="0"/>
        <v/>
      </c>
      <c r="G60" s="27" t="str">
        <f t="shared" si="1"/>
        <v/>
      </c>
      <c r="H60" s="26">
        <f t="shared" si="2"/>
        <v>8</v>
      </c>
      <c r="L60" s="28">
        <f t="shared" si="3"/>
        <v>3</v>
      </c>
      <c r="M60" s="28">
        <f t="shared" si="3"/>
        <v>2</v>
      </c>
      <c r="N60" s="28">
        <f t="shared" si="4"/>
        <v>0</v>
      </c>
      <c r="Q60" s="26">
        <v>51</v>
      </c>
      <c r="R60" s="26">
        <f t="shared" si="5"/>
        <v>3</v>
      </c>
      <c r="S60" s="27">
        <f t="shared" si="10"/>
        <v>45342</v>
      </c>
      <c r="T60" s="26">
        <f t="shared" si="6"/>
        <v>8</v>
      </c>
      <c r="U60" s="26">
        <f t="shared" si="7"/>
        <v>0</v>
      </c>
      <c r="W60" s="26" t="str">
        <f>IFERROR(INDEX(t_Repos[Valeur],MATCH(MOD(_xlfn.ISOWEEKNUM(S60),8)&amp;WEEKDAY(S60,2),t_Repos[Code],0)),"")</f>
        <v/>
      </c>
      <c r="X60" s="27" t="str">
        <f t="shared" si="8"/>
        <v>02</v>
      </c>
    </row>
    <row r="61" spans="1:24" x14ac:dyDescent="0.2">
      <c r="A61" s="27">
        <f t="shared" si="9"/>
        <v>45343</v>
      </c>
      <c r="B61" s="23">
        <v>52</v>
      </c>
      <c r="C61" s="21" t="s">
        <v>208</v>
      </c>
      <c r="D61" s="26" t="str">
        <f t="shared" si="0"/>
        <v/>
      </c>
      <c r="G61" s="27" t="str">
        <f t="shared" si="1"/>
        <v/>
      </c>
      <c r="H61" s="26">
        <f t="shared" si="2"/>
        <v>8</v>
      </c>
      <c r="L61" s="28">
        <f t="shared" si="3"/>
        <v>4</v>
      </c>
      <c r="M61" s="28">
        <f t="shared" si="3"/>
        <v>3</v>
      </c>
      <c r="N61" s="28">
        <f t="shared" si="4"/>
        <v>0</v>
      </c>
      <c r="Q61" s="26">
        <v>52</v>
      </c>
      <c r="R61" s="26">
        <f t="shared" si="5"/>
        <v>4</v>
      </c>
      <c r="S61" s="27">
        <f t="shared" si="10"/>
        <v>45343</v>
      </c>
      <c r="T61" s="26">
        <f t="shared" si="6"/>
        <v>8</v>
      </c>
      <c r="U61" s="26">
        <f t="shared" si="7"/>
        <v>0</v>
      </c>
      <c r="W61" s="26" t="str">
        <f>IFERROR(INDEX(t_Repos[Valeur],MATCH(MOD(_xlfn.ISOWEEKNUM(S61),8)&amp;WEEKDAY(S61,2),t_Repos[Code],0)),"")</f>
        <v/>
      </c>
      <c r="X61" s="27" t="str">
        <f t="shared" si="8"/>
        <v>03</v>
      </c>
    </row>
    <row r="62" spans="1:24" x14ac:dyDescent="0.2">
      <c r="A62" s="27">
        <f t="shared" si="9"/>
        <v>45344</v>
      </c>
      <c r="B62" s="23">
        <v>53</v>
      </c>
      <c r="C62" s="21" t="s">
        <v>208</v>
      </c>
      <c r="D62" s="26" t="str">
        <f t="shared" si="0"/>
        <v/>
      </c>
      <c r="G62" s="27" t="str">
        <f t="shared" si="1"/>
        <v/>
      </c>
      <c r="H62" s="26">
        <f t="shared" si="2"/>
        <v>8</v>
      </c>
      <c r="L62" s="28">
        <f t="shared" si="3"/>
        <v>5</v>
      </c>
      <c r="M62" s="28">
        <f t="shared" si="3"/>
        <v>4</v>
      </c>
      <c r="N62" s="28">
        <f t="shared" si="4"/>
        <v>0</v>
      </c>
      <c r="Q62" s="26">
        <v>53</v>
      </c>
      <c r="R62" s="26">
        <f t="shared" si="5"/>
        <v>5</v>
      </c>
      <c r="S62" s="27">
        <f t="shared" si="10"/>
        <v>45344</v>
      </c>
      <c r="T62" s="26">
        <f t="shared" si="6"/>
        <v>8</v>
      </c>
      <c r="U62" s="26">
        <f t="shared" si="7"/>
        <v>0</v>
      </c>
      <c r="W62" s="26" t="str">
        <f>IFERROR(INDEX(t_Repos[Valeur],MATCH(MOD(_xlfn.ISOWEEKNUM(S62),8)&amp;WEEKDAY(S62,2),t_Repos[Code],0)),"")</f>
        <v/>
      </c>
      <c r="X62" s="27" t="str">
        <f t="shared" si="8"/>
        <v>04</v>
      </c>
    </row>
    <row r="63" spans="1:24" x14ac:dyDescent="0.2">
      <c r="A63" s="27">
        <f t="shared" si="9"/>
        <v>45345</v>
      </c>
      <c r="B63" s="23">
        <v>54</v>
      </c>
      <c r="C63" s="21" t="s">
        <v>209</v>
      </c>
      <c r="D63" s="26" t="str">
        <f t="shared" si="0"/>
        <v/>
      </c>
      <c r="G63" s="27" t="str">
        <f t="shared" si="1"/>
        <v/>
      </c>
      <c r="H63" s="26">
        <f t="shared" si="2"/>
        <v>8</v>
      </c>
      <c r="L63" s="28">
        <f t="shared" si="3"/>
        <v>6</v>
      </c>
      <c r="M63" s="28">
        <f t="shared" si="3"/>
        <v>5</v>
      </c>
      <c r="N63" s="28">
        <f t="shared" si="4"/>
        <v>0</v>
      </c>
      <c r="S63" s="27">
        <f t="shared" si="10"/>
        <v>45345</v>
      </c>
      <c r="T63" s="26">
        <f t="shared" si="6"/>
        <v>8</v>
      </c>
      <c r="U63" s="26">
        <f t="shared" si="7"/>
        <v>0</v>
      </c>
      <c r="W63" s="26" t="str">
        <f>IFERROR(INDEX(t_Repos[Valeur],MATCH(MOD(_xlfn.ISOWEEKNUM(S63),8)&amp;WEEKDAY(S63,2),t_Repos[Code],0)),"")</f>
        <v/>
      </c>
      <c r="X63" s="27" t="str">
        <f t="shared" si="8"/>
        <v>05</v>
      </c>
    </row>
    <row r="64" spans="1:24" x14ac:dyDescent="0.2">
      <c r="A64" s="27">
        <f t="shared" si="9"/>
        <v>45346</v>
      </c>
      <c r="B64" s="23">
        <v>55</v>
      </c>
      <c r="C64" s="21" t="s">
        <v>210</v>
      </c>
      <c r="D64" s="26">
        <f t="shared" si="0"/>
        <v>55</v>
      </c>
      <c r="E64" s="26">
        <f>D64</f>
        <v>55</v>
      </c>
      <c r="F64" s="18">
        <f>E64-E55</f>
        <v>9</v>
      </c>
      <c r="G64" s="27">
        <f t="shared" si="1"/>
        <v>45346</v>
      </c>
      <c r="H64" s="26">
        <f t="shared" si="2"/>
        <v>8</v>
      </c>
      <c r="L64" s="28">
        <f t="shared" si="3"/>
        <v>0</v>
      </c>
      <c r="M64" s="28">
        <f t="shared" si="3"/>
        <v>6</v>
      </c>
      <c r="N64" s="28">
        <f t="shared" si="4"/>
        <v>0</v>
      </c>
      <c r="S64" s="27">
        <f t="shared" si="10"/>
        <v>45346</v>
      </c>
      <c r="T64" s="26">
        <f t="shared" si="6"/>
        <v>8</v>
      </c>
      <c r="U64" s="26">
        <f t="shared" si="7"/>
        <v>0</v>
      </c>
      <c r="W64" s="26" t="str">
        <f>IFERROR(INDEX(t_Repos[Valeur],MATCH(MOD(_xlfn.ISOWEEKNUM(S64),8)&amp;WEEKDAY(S64,2),t_Repos[Code],0)),"")</f>
        <v/>
      </c>
      <c r="X64" s="27" t="str">
        <f t="shared" si="8"/>
        <v>06</v>
      </c>
    </row>
    <row r="65" spans="1:24" x14ac:dyDescent="0.2">
      <c r="A65" s="27">
        <f t="shared" si="9"/>
        <v>45347</v>
      </c>
      <c r="B65" s="23">
        <v>56</v>
      </c>
      <c r="C65" s="21" t="s">
        <v>210</v>
      </c>
      <c r="D65" s="26">
        <f t="shared" si="0"/>
        <v>56</v>
      </c>
      <c r="G65" s="27">
        <f t="shared" si="1"/>
        <v>45347</v>
      </c>
      <c r="H65" s="26">
        <f t="shared" si="2"/>
        <v>8</v>
      </c>
      <c r="L65" s="28">
        <f t="shared" si="3"/>
        <v>1</v>
      </c>
      <c r="M65" s="28">
        <f t="shared" si="3"/>
        <v>0</v>
      </c>
      <c r="N65" s="28">
        <f t="shared" si="4"/>
        <v>0</v>
      </c>
      <c r="S65" s="27">
        <f t="shared" si="10"/>
        <v>45347</v>
      </c>
      <c r="T65" s="26">
        <f t="shared" si="6"/>
        <v>8</v>
      </c>
      <c r="U65" s="26">
        <f t="shared" si="7"/>
        <v>0</v>
      </c>
      <c r="W65" s="26" t="str">
        <f>IFERROR(INDEX(t_Repos[Valeur],MATCH(MOD(_xlfn.ISOWEEKNUM(S65),8)&amp;WEEKDAY(S65,2),t_Repos[Code],0)),"")</f>
        <v/>
      </c>
      <c r="X65" s="27" t="str">
        <f t="shared" si="8"/>
        <v>07</v>
      </c>
    </row>
    <row r="66" spans="1:24" x14ac:dyDescent="0.2">
      <c r="S66" s="27">
        <f t="shared" si="10"/>
        <v>45348</v>
      </c>
      <c r="T66" s="26">
        <f t="shared" si="6"/>
        <v>9</v>
      </c>
      <c r="U66" s="26">
        <f t="shared" si="7"/>
        <v>1</v>
      </c>
      <c r="W66" s="26" t="str">
        <f>IFERROR(INDEX(t_Repos[Valeur],MATCH(MOD(_xlfn.ISOWEEKNUM(S66),8)&amp;WEEKDAY(S66,2),t_Repos[Code],0)),"")</f>
        <v/>
      </c>
      <c r="X66" s="27" t="str">
        <f t="shared" si="8"/>
        <v>11</v>
      </c>
    </row>
    <row r="67" spans="1:24" x14ac:dyDescent="0.2">
      <c r="S67" s="27">
        <f t="shared" si="10"/>
        <v>45349</v>
      </c>
      <c r="T67" s="26">
        <f t="shared" si="6"/>
        <v>9</v>
      </c>
      <c r="U67" s="26">
        <f t="shared" si="7"/>
        <v>1</v>
      </c>
      <c r="W67" s="26" t="str">
        <f>IFERROR(INDEX(t_Repos[Valeur],MATCH(MOD(_xlfn.ISOWEEKNUM(S67),8)&amp;WEEKDAY(S67,2),t_Repos[Code],0)),"")</f>
        <v/>
      </c>
      <c r="X67" s="27" t="str">
        <f t="shared" si="8"/>
        <v>12</v>
      </c>
    </row>
    <row r="68" spans="1:24" x14ac:dyDescent="0.2">
      <c r="S68" s="27">
        <f t="shared" si="10"/>
        <v>45350</v>
      </c>
      <c r="T68" s="26">
        <f t="shared" si="6"/>
        <v>9</v>
      </c>
      <c r="U68" s="26">
        <f t="shared" si="7"/>
        <v>1</v>
      </c>
      <c r="W68" s="26" t="str">
        <f>IFERROR(INDEX(t_Repos[Valeur],MATCH(MOD(_xlfn.ISOWEEKNUM(S68),8)&amp;WEEKDAY(S68,2),t_Repos[Code],0)),"")</f>
        <v/>
      </c>
      <c r="X68" s="27" t="str">
        <f t="shared" si="8"/>
        <v>13</v>
      </c>
    </row>
    <row r="69" spans="1:24" x14ac:dyDescent="0.2">
      <c r="S69" s="27">
        <f t="shared" si="10"/>
        <v>45351</v>
      </c>
      <c r="T69" s="26">
        <f t="shared" si="6"/>
        <v>9</v>
      </c>
      <c r="U69" s="26">
        <f t="shared" si="7"/>
        <v>1</v>
      </c>
      <c r="W69" s="26" t="str">
        <f>IFERROR(INDEX(t_Repos[Valeur],MATCH(MOD(_xlfn.ISOWEEKNUM(S69),8)&amp;WEEKDAY(S69,2),t_Repos[Code],0)),"")</f>
        <v>H</v>
      </c>
      <c r="X69" s="27" t="str">
        <f t="shared" si="8"/>
        <v>14</v>
      </c>
    </row>
    <row r="70" spans="1:24" x14ac:dyDescent="0.2">
      <c r="S70" s="27">
        <f t="shared" si="10"/>
        <v>45352</v>
      </c>
      <c r="T70" s="26">
        <f t="shared" si="6"/>
        <v>9</v>
      </c>
      <c r="U70" s="26">
        <f t="shared" si="7"/>
        <v>1</v>
      </c>
      <c r="W70" s="26" t="str">
        <f>IFERROR(INDEX(t_Repos[Valeur],MATCH(MOD(_xlfn.ISOWEEKNUM(S70),8)&amp;WEEKDAY(S70,2),t_Repos[Code],0)),"")</f>
        <v>H</v>
      </c>
      <c r="X70" s="27" t="str">
        <f t="shared" si="8"/>
        <v>15</v>
      </c>
    </row>
    <row r="71" spans="1:24" x14ac:dyDescent="0.2">
      <c r="S71" s="27">
        <f t="shared" si="10"/>
        <v>45353</v>
      </c>
      <c r="T71" s="26">
        <f t="shared" si="6"/>
        <v>9</v>
      </c>
      <c r="U71" s="26">
        <f t="shared" si="7"/>
        <v>1</v>
      </c>
      <c r="W71" s="26" t="str">
        <f>IFERROR(INDEX(t_Repos[Valeur],MATCH(MOD(_xlfn.ISOWEEKNUM(S71),8)&amp;WEEKDAY(S71,2),t_Repos[Code],0)),"")</f>
        <v/>
      </c>
      <c r="X71" s="27" t="str">
        <f t="shared" si="8"/>
        <v>16</v>
      </c>
    </row>
    <row r="72" spans="1:24" x14ac:dyDescent="0.2">
      <c r="S72" s="27">
        <f t="shared" si="10"/>
        <v>45354</v>
      </c>
      <c r="T72" s="26">
        <f t="shared" si="6"/>
        <v>9</v>
      </c>
      <c r="U72" s="26">
        <f t="shared" si="7"/>
        <v>1</v>
      </c>
      <c r="W72" s="26" t="str">
        <f>IFERROR(INDEX(t_Repos[Valeur],MATCH(MOD(_xlfn.ISOWEEKNUM(S72),8)&amp;WEEKDAY(S72,2),t_Repos[Code],0)),"")</f>
        <v/>
      </c>
      <c r="X72" s="27" t="str">
        <f t="shared" si="8"/>
        <v>17</v>
      </c>
    </row>
    <row r="73" spans="1:24" x14ac:dyDescent="0.2">
      <c r="S73" s="27">
        <f t="shared" si="10"/>
        <v>45355</v>
      </c>
      <c r="T73" s="26">
        <f t="shared" si="6"/>
        <v>10</v>
      </c>
      <c r="U73" s="26">
        <f t="shared" si="7"/>
        <v>2</v>
      </c>
      <c r="W73" s="26" t="str">
        <f>IFERROR(INDEX(t_Repos[Valeur],MATCH(MOD(_xlfn.ISOWEEKNUM(S73),8)&amp;WEEKDAY(S73,2),t_Repos[Code],0)),"")</f>
        <v/>
      </c>
      <c r="X73" s="27" t="str">
        <f t="shared" si="8"/>
        <v>21</v>
      </c>
    </row>
    <row r="74" spans="1:24" x14ac:dyDescent="0.2">
      <c r="S74" s="27">
        <f t="shared" si="10"/>
        <v>45356</v>
      </c>
      <c r="T74" s="26">
        <f t="shared" si="6"/>
        <v>10</v>
      </c>
      <c r="U74" s="26">
        <f t="shared" si="7"/>
        <v>2</v>
      </c>
      <c r="W74" s="26" t="str">
        <f>IFERROR(INDEX(t_Repos[Valeur],MATCH(MOD(_xlfn.ISOWEEKNUM(S74),8)&amp;WEEKDAY(S74,2),t_Repos[Code],0)),"")</f>
        <v/>
      </c>
      <c r="X74" s="27" t="str">
        <f t="shared" si="8"/>
        <v>22</v>
      </c>
    </row>
    <row r="75" spans="1:24" x14ac:dyDescent="0.2">
      <c r="S75" s="27">
        <f t="shared" si="10"/>
        <v>45357</v>
      </c>
      <c r="T75" s="26">
        <f t="shared" ref="T75:T138" si="11">_xlfn.ISOWEEKNUM(S75)</f>
        <v>10</v>
      </c>
      <c r="U75" s="26">
        <f t="shared" ref="U75:U138" si="12">MOD(T75,8)</f>
        <v>2</v>
      </c>
      <c r="W75" s="26" t="str">
        <f>IFERROR(INDEX(t_Repos[Valeur],MATCH(MOD(_xlfn.ISOWEEKNUM(S75),8)&amp;WEEKDAY(S75,2),t_Repos[Code],0)),"")</f>
        <v/>
      </c>
      <c r="X75" s="27" t="str">
        <f t="shared" ref="X75:X138" si="13">MOD(_xlfn.ISOWEEKNUM(S75),8)&amp;WEEKDAY(S75,2)</f>
        <v>23</v>
      </c>
    </row>
    <row r="76" spans="1:24" x14ac:dyDescent="0.2">
      <c r="S76" s="27">
        <f t="shared" ref="S76:S139" si="14">S75+1</f>
        <v>45358</v>
      </c>
      <c r="T76" s="26">
        <f t="shared" si="11"/>
        <v>10</v>
      </c>
      <c r="U76" s="26">
        <f t="shared" si="12"/>
        <v>2</v>
      </c>
      <c r="W76" s="26" t="str">
        <f>IFERROR(INDEX(t_Repos[Valeur],MATCH(MOD(_xlfn.ISOWEEKNUM(S76),8)&amp;WEEKDAY(S76,2),t_Repos[Code],0)),"")</f>
        <v/>
      </c>
      <c r="X76" s="27" t="str">
        <f t="shared" si="13"/>
        <v>24</v>
      </c>
    </row>
    <row r="77" spans="1:24" x14ac:dyDescent="0.2">
      <c r="S77" s="27">
        <f t="shared" si="14"/>
        <v>45359</v>
      </c>
      <c r="T77" s="26">
        <f t="shared" si="11"/>
        <v>10</v>
      </c>
      <c r="U77" s="26">
        <f t="shared" si="12"/>
        <v>2</v>
      </c>
      <c r="W77" s="26" t="str">
        <f>IFERROR(INDEX(t_Repos[Valeur],MATCH(MOD(_xlfn.ISOWEEKNUM(S77),8)&amp;WEEKDAY(S77,2),t_Repos[Code],0)),"")</f>
        <v/>
      </c>
      <c r="X77" s="27" t="str">
        <f t="shared" si="13"/>
        <v>25</v>
      </c>
    </row>
    <row r="78" spans="1:24" x14ac:dyDescent="0.2">
      <c r="S78" s="27">
        <f t="shared" si="14"/>
        <v>45360</v>
      </c>
      <c r="T78" s="26">
        <f t="shared" si="11"/>
        <v>10</v>
      </c>
      <c r="U78" s="26">
        <f t="shared" si="12"/>
        <v>2</v>
      </c>
      <c r="W78" s="26" t="str">
        <f>IFERROR(INDEX(t_Repos[Valeur],MATCH(MOD(_xlfn.ISOWEEKNUM(S78),8)&amp;WEEKDAY(S78,2),t_Repos[Code],0)),"")</f>
        <v>H</v>
      </c>
      <c r="X78" s="27" t="str">
        <f t="shared" si="13"/>
        <v>26</v>
      </c>
    </row>
    <row r="79" spans="1:24" x14ac:dyDescent="0.2">
      <c r="S79" s="27">
        <f t="shared" si="14"/>
        <v>45361</v>
      </c>
      <c r="T79" s="26">
        <f t="shared" si="11"/>
        <v>10</v>
      </c>
      <c r="U79" s="26">
        <f t="shared" si="12"/>
        <v>2</v>
      </c>
      <c r="W79" s="26" t="str">
        <f>IFERROR(INDEX(t_Repos[Valeur],MATCH(MOD(_xlfn.ISOWEEKNUM(S79),8)&amp;WEEKDAY(S79,2),t_Repos[Code],0)),"")</f>
        <v>H</v>
      </c>
      <c r="X79" s="27" t="str">
        <f t="shared" si="13"/>
        <v>27</v>
      </c>
    </row>
    <row r="80" spans="1:24" x14ac:dyDescent="0.2">
      <c r="S80" s="27">
        <f t="shared" si="14"/>
        <v>45362</v>
      </c>
      <c r="T80" s="26">
        <f t="shared" si="11"/>
        <v>11</v>
      </c>
      <c r="U80" s="26">
        <f t="shared" si="12"/>
        <v>3</v>
      </c>
      <c r="W80" s="26" t="str">
        <f>IFERROR(INDEX(t_Repos[Valeur],MATCH(MOD(_xlfn.ISOWEEKNUM(S80),8)&amp;WEEKDAY(S80,2),t_Repos[Code],0)),"")</f>
        <v/>
      </c>
      <c r="X80" s="27" t="str">
        <f t="shared" si="13"/>
        <v>31</v>
      </c>
    </row>
    <row r="81" spans="19:24" x14ac:dyDescent="0.2">
      <c r="S81" s="27">
        <f t="shared" si="14"/>
        <v>45363</v>
      </c>
      <c r="T81" s="26">
        <f t="shared" si="11"/>
        <v>11</v>
      </c>
      <c r="U81" s="26">
        <f t="shared" si="12"/>
        <v>3</v>
      </c>
      <c r="W81" s="26" t="str">
        <f>IFERROR(INDEX(t_Repos[Valeur],MATCH(MOD(_xlfn.ISOWEEKNUM(S81),8)&amp;WEEKDAY(S81,2),t_Repos[Code],0)),"")</f>
        <v/>
      </c>
      <c r="X81" s="27" t="str">
        <f t="shared" si="13"/>
        <v>32</v>
      </c>
    </row>
    <row r="82" spans="19:24" x14ac:dyDescent="0.2">
      <c r="S82" s="27">
        <f t="shared" si="14"/>
        <v>45364</v>
      </c>
      <c r="T82" s="26">
        <f t="shared" si="11"/>
        <v>11</v>
      </c>
      <c r="U82" s="26">
        <f t="shared" si="12"/>
        <v>3</v>
      </c>
      <c r="W82" s="26" t="str">
        <f>IFERROR(INDEX(t_Repos[Valeur],MATCH(MOD(_xlfn.ISOWEEKNUM(S82),8)&amp;WEEKDAY(S82,2),t_Repos[Code],0)),"")</f>
        <v/>
      </c>
      <c r="X82" s="27" t="str">
        <f t="shared" si="13"/>
        <v>33</v>
      </c>
    </row>
    <row r="83" spans="19:24" x14ac:dyDescent="0.2">
      <c r="S83" s="27">
        <f t="shared" si="14"/>
        <v>45365</v>
      </c>
      <c r="T83" s="26">
        <f t="shared" si="11"/>
        <v>11</v>
      </c>
      <c r="U83" s="26">
        <f t="shared" si="12"/>
        <v>3</v>
      </c>
      <c r="W83" s="26" t="str">
        <f>IFERROR(INDEX(t_Repos[Valeur],MATCH(MOD(_xlfn.ISOWEEKNUM(S83),8)&amp;WEEKDAY(S83,2),t_Repos[Code],0)),"")</f>
        <v/>
      </c>
      <c r="X83" s="27" t="str">
        <f t="shared" si="13"/>
        <v>34</v>
      </c>
    </row>
    <row r="84" spans="19:24" x14ac:dyDescent="0.2">
      <c r="S84" s="27">
        <f t="shared" si="14"/>
        <v>45366</v>
      </c>
      <c r="T84" s="26">
        <f t="shared" si="11"/>
        <v>11</v>
      </c>
      <c r="U84" s="26">
        <f t="shared" si="12"/>
        <v>3</v>
      </c>
      <c r="W84" s="26" t="str">
        <f>IFERROR(INDEX(t_Repos[Valeur],MATCH(MOD(_xlfn.ISOWEEKNUM(S84),8)&amp;WEEKDAY(S84,2),t_Repos[Code],0)),"")</f>
        <v/>
      </c>
      <c r="X84" s="27" t="str">
        <f t="shared" si="13"/>
        <v>35</v>
      </c>
    </row>
    <row r="85" spans="19:24" x14ac:dyDescent="0.2">
      <c r="S85" s="27">
        <f t="shared" si="14"/>
        <v>45367</v>
      </c>
      <c r="T85" s="26">
        <f t="shared" si="11"/>
        <v>11</v>
      </c>
      <c r="U85" s="26">
        <f t="shared" si="12"/>
        <v>3</v>
      </c>
      <c r="W85" s="26" t="str">
        <f>IFERROR(INDEX(t_Repos[Valeur],MATCH(MOD(_xlfn.ISOWEEKNUM(S85),8)&amp;WEEKDAY(S85,2),t_Repos[Code],0)),"")</f>
        <v>H</v>
      </c>
      <c r="X85" s="27" t="str">
        <f t="shared" si="13"/>
        <v>36</v>
      </c>
    </row>
    <row r="86" spans="19:24" x14ac:dyDescent="0.2">
      <c r="S86" s="27">
        <f t="shared" si="14"/>
        <v>45368</v>
      </c>
      <c r="T86" s="26">
        <f t="shared" si="11"/>
        <v>11</v>
      </c>
      <c r="U86" s="26">
        <f t="shared" si="12"/>
        <v>3</v>
      </c>
      <c r="W86" s="26" t="str">
        <f>IFERROR(INDEX(t_Repos[Valeur],MATCH(MOD(_xlfn.ISOWEEKNUM(S86),8)&amp;WEEKDAY(S86,2),t_Repos[Code],0)),"")</f>
        <v>H</v>
      </c>
      <c r="X86" s="27" t="str">
        <f t="shared" si="13"/>
        <v>37</v>
      </c>
    </row>
    <row r="87" spans="19:24" x14ac:dyDescent="0.2">
      <c r="S87" s="27">
        <f t="shared" si="14"/>
        <v>45369</v>
      </c>
      <c r="T87" s="26">
        <f t="shared" si="11"/>
        <v>12</v>
      </c>
      <c r="U87" s="26">
        <f t="shared" si="12"/>
        <v>4</v>
      </c>
      <c r="W87" s="26" t="str">
        <f>IFERROR(INDEX(t_Repos[Valeur],MATCH(MOD(_xlfn.ISOWEEKNUM(S87),8)&amp;WEEKDAY(S87,2),t_Repos[Code],0)),"")</f>
        <v/>
      </c>
      <c r="X87" s="27" t="str">
        <f t="shared" si="13"/>
        <v>41</v>
      </c>
    </row>
    <row r="88" spans="19:24" x14ac:dyDescent="0.2">
      <c r="S88" s="27">
        <f t="shared" si="14"/>
        <v>45370</v>
      </c>
      <c r="T88" s="26">
        <f t="shared" si="11"/>
        <v>12</v>
      </c>
      <c r="U88" s="26">
        <f t="shared" si="12"/>
        <v>4</v>
      </c>
      <c r="W88" s="26" t="str">
        <f>IFERROR(INDEX(t_Repos[Valeur],MATCH(MOD(_xlfn.ISOWEEKNUM(S88),8)&amp;WEEKDAY(S88,2),t_Repos[Code],0)),"")</f>
        <v/>
      </c>
      <c r="X88" s="27" t="str">
        <f t="shared" si="13"/>
        <v>42</v>
      </c>
    </row>
    <row r="89" spans="19:24" x14ac:dyDescent="0.2">
      <c r="S89" s="27">
        <f t="shared" si="14"/>
        <v>45371</v>
      </c>
      <c r="T89" s="26">
        <f t="shared" si="11"/>
        <v>12</v>
      </c>
      <c r="U89" s="26">
        <f t="shared" si="12"/>
        <v>4</v>
      </c>
      <c r="W89" s="26" t="str">
        <f>IFERROR(INDEX(t_Repos[Valeur],MATCH(MOD(_xlfn.ISOWEEKNUM(S89),8)&amp;WEEKDAY(S89,2),t_Repos[Code],0)),"")</f>
        <v/>
      </c>
      <c r="X89" s="27" t="str">
        <f t="shared" si="13"/>
        <v>43</v>
      </c>
    </row>
    <row r="90" spans="19:24" x14ac:dyDescent="0.2">
      <c r="S90" s="27">
        <f t="shared" si="14"/>
        <v>45372</v>
      </c>
      <c r="T90" s="26">
        <f t="shared" si="11"/>
        <v>12</v>
      </c>
      <c r="U90" s="26">
        <f t="shared" si="12"/>
        <v>4</v>
      </c>
      <c r="W90" s="26" t="str">
        <f>IFERROR(INDEX(t_Repos[Valeur],MATCH(MOD(_xlfn.ISOWEEKNUM(S90),8)&amp;WEEKDAY(S90,2),t_Repos[Code],0)),"")</f>
        <v/>
      </c>
      <c r="X90" s="27" t="str">
        <f t="shared" si="13"/>
        <v>44</v>
      </c>
    </row>
    <row r="91" spans="19:24" x14ac:dyDescent="0.2">
      <c r="S91" s="27">
        <f t="shared" si="14"/>
        <v>45373</v>
      </c>
      <c r="T91" s="26">
        <f t="shared" si="11"/>
        <v>12</v>
      </c>
      <c r="U91" s="26">
        <f t="shared" si="12"/>
        <v>4</v>
      </c>
      <c r="W91" s="26" t="str">
        <f>IFERROR(INDEX(t_Repos[Valeur],MATCH(MOD(_xlfn.ISOWEEKNUM(S91),8)&amp;WEEKDAY(S91,2),t_Repos[Code],0)),"")</f>
        <v/>
      </c>
      <c r="X91" s="27" t="str">
        <f t="shared" si="13"/>
        <v>45</v>
      </c>
    </row>
    <row r="92" spans="19:24" x14ac:dyDescent="0.2">
      <c r="S92" s="27">
        <f t="shared" si="14"/>
        <v>45374</v>
      </c>
      <c r="T92" s="26">
        <f t="shared" si="11"/>
        <v>12</v>
      </c>
      <c r="U92" s="26">
        <f t="shared" si="12"/>
        <v>4</v>
      </c>
      <c r="W92" s="26" t="str">
        <f>IFERROR(INDEX(t_Repos[Valeur],MATCH(MOD(_xlfn.ISOWEEKNUM(S92),8)&amp;WEEKDAY(S92,2),t_Repos[Code],0)),"")</f>
        <v>H</v>
      </c>
      <c r="X92" s="27" t="str">
        <f t="shared" si="13"/>
        <v>46</v>
      </c>
    </row>
    <row r="93" spans="19:24" x14ac:dyDescent="0.2">
      <c r="S93" s="27">
        <f t="shared" si="14"/>
        <v>45375</v>
      </c>
      <c r="T93" s="26">
        <f t="shared" si="11"/>
        <v>12</v>
      </c>
      <c r="U93" s="26">
        <f t="shared" si="12"/>
        <v>4</v>
      </c>
      <c r="W93" s="26" t="str">
        <f>IFERROR(INDEX(t_Repos[Valeur],MATCH(MOD(_xlfn.ISOWEEKNUM(S93),8)&amp;WEEKDAY(S93,2),t_Repos[Code],0)),"")</f>
        <v>H</v>
      </c>
      <c r="X93" s="27" t="str">
        <f t="shared" si="13"/>
        <v>47</v>
      </c>
    </row>
    <row r="94" spans="19:24" x14ac:dyDescent="0.2">
      <c r="S94" s="27">
        <f t="shared" si="14"/>
        <v>45376</v>
      </c>
      <c r="T94" s="26">
        <f t="shared" si="11"/>
        <v>13</v>
      </c>
      <c r="U94" s="26">
        <f t="shared" si="12"/>
        <v>5</v>
      </c>
      <c r="W94" s="26" t="str">
        <f>IFERROR(INDEX(t_Repos[Valeur],MATCH(MOD(_xlfn.ISOWEEKNUM(S94),8)&amp;WEEKDAY(S94,2),t_Repos[Code],0)),"")</f>
        <v/>
      </c>
      <c r="X94" s="27" t="str">
        <f t="shared" si="13"/>
        <v>51</v>
      </c>
    </row>
    <row r="95" spans="19:24" x14ac:dyDescent="0.2">
      <c r="S95" s="27">
        <f t="shared" si="14"/>
        <v>45377</v>
      </c>
      <c r="T95" s="26">
        <f t="shared" si="11"/>
        <v>13</v>
      </c>
      <c r="U95" s="26">
        <f t="shared" si="12"/>
        <v>5</v>
      </c>
      <c r="W95" s="26" t="str">
        <f>IFERROR(INDEX(t_Repos[Valeur],MATCH(MOD(_xlfn.ISOWEEKNUM(S95),8)&amp;WEEKDAY(S95,2),t_Repos[Code],0)),"")</f>
        <v/>
      </c>
      <c r="X95" s="27" t="str">
        <f t="shared" si="13"/>
        <v>52</v>
      </c>
    </row>
    <row r="96" spans="19:24" x14ac:dyDescent="0.2">
      <c r="S96" s="27">
        <f t="shared" si="14"/>
        <v>45378</v>
      </c>
      <c r="T96" s="26">
        <f t="shared" si="11"/>
        <v>13</v>
      </c>
      <c r="U96" s="26">
        <f t="shared" si="12"/>
        <v>5</v>
      </c>
      <c r="W96" s="26" t="str">
        <f>IFERROR(INDEX(t_Repos[Valeur],MATCH(MOD(_xlfn.ISOWEEKNUM(S96),8)&amp;WEEKDAY(S96,2),t_Repos[Code],0)),"")</f>
        <v/>
      </c>
      <c r="X96" s="27" t="str">
        <f t="shared" si="13"/>
        <v>53</v>
      </c>
    </row>
    <row r="97" spans="19:24" x14ac:dyDescent="0.2">
      <c r="S97" s="27">
        <f t="shared" si="14"/>
        <v>45379</v>
      </c>
      <c r="T97" s="26">
        <f t="shared" si="11"/>
        <v>13</v>
      </c>
      <c r="U97" s="26">
        <f t="shared" si="12"/>
        <v>5</v>
      </c>
      <c r="W97" s="26" t="str">
        <f>IFERROR(INDEX(t_Repos[Valeur],MATCH(MOD(_xlfn.ISOWEEKNUM(S97),8)&amp;WEEKDAY(S97,2),t_Repos[Code],0)),"")</f>
        <v>H</v>
      </c>
      <c r="X97" s="27" t="str">
        <f t="shared" si="13"/>
        <v>54</v>
      </c>
    </row>
    <row r="98" spans="19:24" x14ac:dyDescent="0.2">
      <c r="S98" s="27">
        <f t="shared" si="14"/>
        <v>45380</v>
      </c>
      <c r="T98" s="26">
        <f t="shared" si="11"/>
        <v>13</v>
      </c>
      <c r="U98" s="26">
        <f t="shared" si="12"/>
        <v>5</v>
      </c>
      <c r="W98" s="26" t="str">
        <f>IFERROR(INDEX(t_Repos[Valeur],MATCH(MOD(_xlfn.ISOWEEKNUM(S98),8)&amp;WEEKDAY(S98,2),t_Repos[Code],0)),"")</f>
        <v>H</v>
      </c>
      <c r="X98" s="27" t="str">
        <f t="shared" si="13"/>
        <v>55</v>
      </c>
    </row>
    <row r="99" spans="19:24" x14ac:dyDescent="0.2">
      <c r="S99" s="27">
        <f t="shared" si="14"/>
        <v>45381</v>
      </c>
      <c r="T99" s="26">
        <f t="shared" si="11"/>
        <v>13</v>
      </c>
      <c r="U99" s="26">
        <f t="shared" si="12"/>
        <v>5</v>
      </c>
      <c r="W99" s="26" t="str">
        <f>IFERROR(INDEX(t_Repos[Valeur],MATCH(MOD(_xlfn.ISOWEEKNUM(S99),8)&amp;WEEKDAY(S99,2),t_Repos[Code],0)),"")</f>
        <v/>
      </c>
      <c r="X99" s="27" t="str">
        <f t="shared" si="13"/>
        <v>56</v>
      </c>
    </row>
    <row r="100" spans="19:24" x14ac:dyDescent="0.2">
      <c r="S100" s="27">
        <f t="shared" si="14"/>
        <v>45382</v>
      </c>
      <c r="T100" s="26">
        <f t="shared" si="11"/>
        <v>13</v>
      </c>
      <c r="U100" s="26">
        <f t="shared" si="12"/>
        <v>5</v>
      </c>
      <c r="W100" s="26" t="str">
        <f>IFERROR(INDEX(t_Repos[Valeur],MATCH(MOD(_xlfn.ISOWEEKNUM(S100),8)&amp;WEEKDAY(S100,2),t_Repos[Code],0)),"")</f>
        <v/>
      </c>
      <c r="X100" s="27" t="str">
        <f t="shared" si="13"/>
        <v>57</v>
      </c>
    </row>
    <row r="101" spans="19:24" x14ac:dyDescent="0.2">
      <c r="S101" s="27">
        <f t="shared" si="14"/>
        <v>45383</v>
      </c>
      <c r="T101" s="26">
        <f t="shared" si="11"/>
        <v>14</v>
      </c>
      <c r="U101" s="26">
        <f t="shared" si="12"/>
        <v>6</v>
      </c>
      <c r="W101" s="26" t="str">
        <f>IFERROR(INDEX(t_Repos[Valeur],MATCH(MOD(_xlfn.ISOWEEKNUM(S101),8)&amp;WEEKDAY(S101,2),t_Repos[Code],0)),"")</f>
        <v/>
      </c>
      <c r="X101" s="27" t="str">
        <f t="shared" si="13"/>
        <v>61</v>
      </c>
    </row>
    <row r="102" spans="19:24" x14ac:dyDescent="0.2">
      <c r="S102" s="27">
        <f t="shared" si="14"/>
        <v>45384</v>
      </c>
      <c r="T102" s="26">
        <f t="shared" si="11"/>
        <v>14</v>
      </c>
      <c r="U102" s="26">
        <f t="shared" si="12"/>
        <v>6</v>
      </c>
      <c r="W102" s="26" t="str">
        <f>IFERROR(INDEX(t_Repos[Valeur],MATCH(MOD(_xlfn.ISOWEEKNUM(S102),8)&amp;WEEKDAY(S102,2),t_Repos[Code],0)),"")</f>
        <v/>
      </c>
      <c r="X102" s="27" t="str">
        <f t="shared" si="13"/>
        <v>62</v>
      </c>
    </row>
    <row r="103" spans="19:24" x14ac:dyDescent="0.2">
      <c r="S103" s="27">
        <f t="shared" si="14"/>
        <v>45385</v>
      </c>
      <c r="T103" s="26">
        <f t="shared" si="11"/>
        <v>14</v>
      </c>
      <c r="U103" s="26">
        <f t="shared" si="12"/>
        <v>6</v>
      </c>
      <c r="W103" s="26" t="str">
        <f>IFERROR(INDEX(t_Repos[Valeur],MATCH(MOD(_xlfn.ISOWEEKNUM(S103),8)&amp;WEEKDAY(S103,2),t_Repos[Code],0)),"")</f>
        <v/>
      </c>
      <c r="X103" s="27" t="str">
        <f t="shared" si="13"/>
        <v>63</v>
      </c>
    </row>
    <row r="104" spans="19:24" x14ac:dyDescent="0.2">
      <c r="S104" s="27">
        <f t="shared" si="14"/>
        <v>45386</v>
      </c>
      <c r="T104" s="26">
        <f t="shared" si="11"/>
        <v>14</v>
      </c>
      <c r="U104" s="26">
        <f t="shared" si="12"/>
        <v>6</v>
      </c>
      <c r="W104" s="26" t="str">
        <f>IFERROR(INDEX(t_Repos[Valeur],MATCH(MOD(_xlfn.ISOWEEKNUM(S104),8)&amp;WEEKDAY(S104,2),t_Repos[Code],0)),"")</f>
        <v/>
      </c>
      <c r="X104" s="27" t="str">
        <f t="shared" si="13"/>
        <v>64</v>
      </c>
    </row>
    <row r="105" spans="19:24" x14ac:dyDescent="0.2">
      <c r="S105" s="27">
        <f t="shared" si="14"/>
        <v>45387</v>
      </c>
      <c r="T105" s="26">
        <f t="shared" si="11"/>
        <v>14</v>
      </c>
      <c r="U105" s="26">
        <f t="shared" si="12"/>
        <v>6</v>
      </c>
      <c r="W105" s="26" t="str">
        <f>IFERROR(INDEX(t_Repos[Valeur],MATCH(MOD(_xlfn.ISOWEEKNUM(S105),8)&amp;WEEKDAY(S105,2),t_Repos[Code],0)),"")</f>
        <v/>
      </c>
      <c r="X105" s="27" t="str">
        <f t="shared" si="13"/>
        <v>65</v>
      </c>
    </row>
    <row r="106" spans="19:24" x14ac:dyDescent="0.2">
      <c r="S106" s="27">
        <f t="shared" si="14"/>
        <v>45388</v>
      </c>
      <c r="T106" s="26">
        <f t="shared" si="11"/>
        <v>14</v>
      </c>
      <c r="U106" s="26">
        <f t="shared" si="12"/>
        <v>6</v>
      </c>
      <c r="W106" s="26" t="str">
        <f>IFERROR(INDEX(t_Repos[Valeur],MATCH(MOD(_xlfn.ISOWEEKNUM(S106),8)&amp;WEEKDAY(S106,2),t_Repos[Code],0)),"")</f>
        <v>H</v>
      </c>
      <c r="X106" s="27" t="str">
        <f t="shared" si="13"/>
        <v>66</v>
      </c>
    </row>
    <row r="107" spans="19:24" x14ac:dyDescent="0.2">
      <c r="S107" s="27">
        <f t="shared" si="14"/>
        <v>45389</v>
      </c>
      <c r="T107" s="26">
        <f t="shared" si="11"/>
        <v>14</v>
      </c>
      <c r="U107" s="26">
        <f t="shared" si="12"/>
        <v>6</v>
      </c>
      <c r="W107" s="26" t="str">
        <f>IFERROR(INDEX(t_Repos[Valeur],MATCH(MOD(_xlfn.ISOWEEKNUM(S107),8)&amp;WEEKDAY(S107,2),t_Repos[Code],0)),"")</f>
        <v>H</v>
      </c>
      <c r="X107" s="27" t="str">
        <f t="shared" si="13"/>
        <v>67</v>
      </c>
    </row>
    <row r="108" spans="19:24" x14ac:dyDescent="0.2">
      <c r="S108" s="27">
        <f t="shared" si="14"/>
        <v>45390</v>
      </c>
      <c r="T108" s="26">
        <f t="shared" si="11"/>
        <v>15</v>
      </c>
      <c r="U108" s="26">
        <f t="shared" si="12"/>
        <v>7</v>
      </c>
      <c r="W108" s="26" t="str">
        <f>IFERROR(INDEX(t_Repos[Valeur],MATCH(MOD(_xlfn.ISOWEEKNUM(S108),8)&amp;WEEKDAY(S108,2),t_Repos[Code],0)),"")</f>
        <v/>
      </c>
      <c r="X108" s="27" t="str">
        <f t="shared" si="13"/>
        <v>71</v>
      </c>
    </row>
    <row r="109" spans="19:24" x14ac:dyDescent="0.2">
      <c r="S109" s="27">
        <f t="shared" si="14"/>
        <v>45391</v>
      </c>
      <c r="T109" s="26">
        <f t="shared" si="11"/>
        <v>15</v>
      </c>
      <c r="U109" s="26">
        <f t="shared" si="12"/>
        <v>7</v>
      </c>
      <c r="W109" s="26" t="str">
        <f>IFERROR(INDEX(t_Repos[Valeur],MATCH(MOD(_xlfn.ISOWEEKNUM(S109),8)&amp;WEEKDAY(S109,2),t_Repos[Code],0)),"")</f>
        <v/>
      </c>
      <c r="X109" s="27" t="str">
        <f t="shared" si="13"/>
        <v>72</v>
      </c>
    </row>
    <row r="110" spans="19:24" x14ac:dyDescent="0.2">
      <c r="S110" s="27">
        <f t="shared" si="14"/>
        <v>45392</v>
      </c>
      <c r="T110" s="26">
        <f t="shared" si="11"/>
        <v>15</v>
      </c>
      <c r="U110" s="26">
        <f t="shared" si="12"/>
        <v>7</v>
      </c>
      <c r="W110" s="26" t="str">
        <f>IFERROR(INDEX(t_Repos[Valeur],MATCH(MOD(_xlfn.ISOWEEKNUM(S110),8)&amp;WEEKDAY(S110,2),t_Repos[Code],0)),"")</f>
        <v/>
      </c>
      <c r="X110" s="27" t="str">
        <f t="shared" si="13"/>
        <v>73</v>
      </c>
    </row>
    <row r="111" spans="19:24" x14ac:dyDescent="0.2">
      <c r="S111" s="27">
        <f t="shared" si="14"/>
        <v>45393</v>
      </c>
      <c r="T111" s="26">
        <f t="shared" si="11"/>
        <v>15</v>
      </c>
      <c r="U111" s="26">
        <f t="shared" si="12"/>
        <v>7</v>
      </c>
      <c r="W111" s="26" t="str">
        <f>IFERROR(INDEX(t_Repos[Valeur],MATCH(MOD(_xlfn.ISOWEEKNUM(S111),8)&amp;WEEKDAY(S111,2),t_Repos[Code],0)),"")</f>
        <v>H</v>
      </c>
      <c r="X111" s="27" t="str">
        <f t="shared" si="13"/>
        <v>74</v>
      </c>
    </row>
    <row r="112" spans="19:24" x14ac:dyDescent="0.2">
      <c r="S112" s="27">
        <f t="shared" si="14"/>
        <v>45394</v>
      </c>
      <c r="T112" s="26">
        <f t="shared" si="11"/>
        <v>15</v>
      </c>
      <c r="U112" s="26">
        <f t="shared" si="12"/>
        <v>7</v>
      </c>
      <c r="W112" s="26" t="str">
        <f>IFERROR(INDEX(t_Repos[Valeur],MATCH(MOD(_xlfn.ISOWEEKNUM(S112),8)&amp;WEEKDAY(S112,2),t_Repos[Code],0)),"")</f>
        <v>H</v>
      </c>
      <c r="X112" s="27" t="str">
        <f t="shared" si="13"/>
        <v>75</v>
      </c>
    </row>
    <row r="113" spans="19:24" x14ac:dyDescent="0.2">
      <c r="S113" s="27">
        <f t="shared" si="14"/>
        <v>45395</v>
      </c>
      <c r="T113" s="26">
        <f t="shared" si="11"/>
        <v>15</v>
      </c>
      <c r="U113" s="26">
        <f t="shared" si="12"/>
        <v>7</v>
      </c>
      <c r="W113" s="26" t="str">
        <f>IFERROR(INDEX(t_Repos[Valeur],MATCH(MOD(_xlfn.ISOWEEKNUM(S113),8)&amp;WEEKDAY(S113,2),t_Repos[Code],0)),"")</f>
        <v/>
      </c>
      <c r="X113" s="27" t="str">
        <f t="shared" si="13"/>
        <v>76</v>
      </c>
    </row>
    <row r="114" spans="19:24" x14ac:dyDescent="0.2">
      <c r="S114" s="27">
        <f t="shared" si="14"/>
        <v>45396</v>
      </c>
      <c r="T114" s="26">
        <f t="shared" si="11"/>
        <v>15</v>
      </c>
      <c r="U114" s="26">
        <f t="shared" si="12"/>
        <v>7</v>
      </c>
      <c r="W114" s="26" t="str">
        <f>IFERROR(INDEX(t_Repos[Valeur],MATCH(MOD(_xlfn.ISOWEEKNUM(S114),8)&amp;WEEKDAY(S114,2),t_Repos[Code],0)),"")</f>
        <v/>
      </c>
      <c r="X114" s="27" t="str">
        <f t="shared" si="13"/>
        <v>77</v>
      </c>
    </row>
    <row r="115" spans="19:24" x14ac:dyDescent="0.2">
      <c r="S115" s="27">
        <f t="shared" si="14"/>
        <v>45397</v>
      </c>
      <c r="T115" s="26">
        <f t="shared" si="11"/>
        <v>16</v>
      </c>
      <c r="U115" s="26">
        <f t="shared" si="12"/>
        <v>0</v>
      </c>
      <c r="W115" s="26" t="str">
        <f>IFERROR(INDEX(t_Repos[Valeur],MATCH(MOD(_xlfn.ISOWEEKNUM(S115),8)&amp;WEEKDAY(S115,2),t_Repos[Code],0)),"")</f>
        <v/>
      </c>
      <c r="X115" s="27" t="str">
        <f t="shared" si="13"/>
        <v>01</v>
      </c>
    </row>
    <row r="116" spans="19:24" x14ac:dyDescent="0.2">
      <c r="S116" s="27">
        <f t="shared" si="14"/>
        <v>45398</v>
      </c>
      <c r="T116" s="26">
        <f t="shared" si="11"/>
        <v>16</v>
      </c>
      <c r="U116" s="26">
        <f t="shared" si="12"/>
        <v>0</v>
      </c>
      <c r="W116" s="26" t="str">
        <f>IFERROR(INDEX(t_Repos[Valeur],MATCH(MOD(_xlfn.ISOWEEKNUM(S116),8)&amp;WEEKDAY(S116,2),t_Repos[Code],0)),"")</f>
        <v/>
      </c>
      <c r="X116" s="27" t="str">
        <f t="shared" si="13"/>
        <v>02</v>
      </c>
    </row>
    <row r="117" spans="19:24" x14ac:dyDescent="0.2">
      <c r="S117" s="27">
        <f t="shared" si="14"/>
        <v>45399</v>
      </c>
      <c r="T117" s="26">
        <f t="shared" si="11"/>
        <v>16</v>
      </c>
      <c r="U117" s="26">
        <f t="shared" si="12"/>
        <v>0</v>
      </c>
      <c r="W117" s="26" t="str">
        <f>IFERROR(INDEX(t_Repos[Valeur],MATCH(MOD(_xlfn.ISOWEEKNUM(S117),8)&amp;WEEKDAY(S117,2),t_Repos[Code],0)),"")</f>
        <v/>
      </c>
      <c r="X117" s="27" t="str">
        <f t="shared" si="13"/>
        <v>03</v>
      </c>
    </row>
    <row r="118" spans="19:24" x14ac:dyDescent="0.2">
      <c r="S118" s="27">
        <f t="shared" si="14"/>
        <v>45400</v>
      </c>
      <c r="T118" s="26">
        <f t="shared" si="11"/>
        <v>16</v>
      </c>
      <c r="U118" s="26">
        <f t="shared" si="12"/>
        <v>0</v>
      </c>
      <c r="W118" s="26" t="str">
        <f>IFERROR(INDEX(t_Repos[Valeur],MATCH(MOD(_xlfn.ISOWEEKNUM(S118),8)&amp;WEEKDAY(S118,2),t_Repos[Code],0)),"")</f>
        <v/>
      </c>
      <c r="X118" s="27" t="str">
        <f t="shared" si="13"/>
        <v>04</v>
      </c>
    </row>
    <row r="119" spans="19:24" x14ac:dyDescent="0.2">
      <c r="S119" s="27">
        <f t="shared" si="14"/>
        <v>45401</v>
      </c>
      <c r="T119" s="26">
        <f t="shared" si="11"/>
        <v>16</v>
      </c>
      <c r="U119" s="26">
        <f t="shared" si="12"/>
        <v>0</v>
      </c>
      <c r="W119" s="26" t="str">
        <f>IFERROR(INDEX(t_Repos[Valeur],MATCH(MOD(_xlfn.ISOWEEKNUM(S119),8)&amp;WEEKDAY(S119,2),t_Repos[Code],0)),"")</f>
        <v/>
      </c>
      <c r="X119" s="27" t="str">
        <f t="shared" si="13"/>
        <v>05</v>
      </c>
    </row>
    <row r="120" spans="19:24" x14ac:dyDescent="0.2">
      <c r="S120" s="27">
        <f t="shared" si="14"/>
        <v>45402</v>
      </c>
      <c r="T120" s="26">
        <f t="shared" si="11"/>
        <v>16</v>
      </c>
      <c r="U120" s="26">
        <f t="shared" si="12"/>
        <v>0</v>
      </c>
      <c r="W120" s="26" t="str">
        <f>IFERROR(INDEX(t_Repos[Valeur],MATCH(MOD(_xlfn.ISOWEEKNUM(S120),8)&amp;WEEKDAY(S120,2),t_Repos[Code],0)),"")</f>
        <v/>
      </c>
      <c r="X120" s="27" t="str">
        <f t="shared" si="13"/>
        <v>06</v>
      </c>
    </row>
    <row r="121" spans="19:24" x14ac:dyDescent="0.2">
      <c r="S121" s="27">
        <f t="shared" si="14"/>
        <v>45403</v>
      </c>
      <c r="T121" s="26">
        <f t="shared" si="11"/>
        <v>16</v>
      </c>
      <c r="U121" s="26">
        <f t="shared" si="12"/>
        <v>0</v>
      </c>
      <c r="W121" s="26" t="str">
        <f>IFERROR(INDEX(t_Repos[Valeur],MATCH(MOD(_xlfn.ISOWEEKNUM(S121),8)&amp;WEEKDAY(S121,2),t_Repos[Code],0)),"")</f>
        <v/>
      </c>
      <c r="X121" s="27" t="str">
        <f t="shared" si="13"/>
        <v>07</v>
      </c>
    </row>
    <row r="122" spans="19:24" x14ac:dyDescent="0.2">
      <c r="S122" s="27">
        <f t="shared" si="14"/>
        <v>45404</v>
      </c>
      <c r="T122" s="26">
        <f t="shared" si="11"/>
        <v>17</v>
      </c>
      <c r="U122" s="26">
        <f t="shared" si="12"/>
        <v>1</v>
      </c>
      <c r="W122" s="26" t="str">
        <f>IFERROR(INDEX(t_Repos[Valeur],MATCH(MOD(_xlfn.ISOWEEKNUM(S122),8)&amp;WEEKDAY(S122,2),t_Repos[Code],0)),"")</f>
        <v/>
      </c>
      <c r="X122" s="27" t="str">
        <f t="shared" si="13"/>
        <v>11</v>
      </c>
    </row>
    <row r="123" spans="19:24" x14ac:dyDescent="0.2">
      <c r="S123" s="27">
        <f t="shared" si="14"/>
        <v>45405</v>
      </c>
      <c r="T123" s="26">
        <f t="shared" si="11"/>
        <v>17</v>
      </c>
      <c r="U123" s="26">
        <f t="shared" si="12"/>
        <v>1</v>
      </c>
      <c r="W123" s="26" t="str">
        <f>IFERROR(INDEX(t_Repos[Valeur],MATCH(MOD(_xlfn.ISOWEEKNUM(S123),8)&amp;WEEKDAY(S123,2),t_Repos[Code],0)),"")</f>
        <v/>
      </c>
      <c r="X123" s="27" t="str">
        <f t="shared" si="13"/>
        <v>12</v>
      </c>
    </row>
    <row r="124" spans="19:24" x14ac:dyDescent="0.2">
      <c r="S124" s="27">
        <f t="shared" si="14"/>
        <v>45406</v>
      </c>
      <c r="T124" s="26">
        <f t="shared" si="11"/>
        <v>17</v>
      </c>
      <c r="U124" s="26">
        <f t="shared" si="12"/>
        <v>1</v>
      </c>
      <c r="W124" s="26" t="str">
        <f>IFERROR(INDEX(t_Repos[Valeur],MATCH(MOD(_xlfn.ISOWEEKNUM(S124),8)&amp;WEEKDAY(S124,2),t_Repos[Code],0)),"")</f>
        <v/>
      </c>
      <c r="X124" s="27" t="str">
        <f t="shared" si="13"/>
        <v>13</v>
      </c>
    </row>
    <row r="125" spans="19:24" x14ac:dyDescent="0.2">
      <c r="S125" s="27">
        <f t="shared" si="14"/>
        <v>45407</v>
      </c>
      <c r="T125" s="26">
        <f t="shared" si="11"/>
        <v>17</v>
      </c>
      <c r="U125" s="26">
        <f t="shared" si="12"/>
        <v>1</v>
      </c>
      <c r="W125" s="26" t="str">
        <f>IFERROR(INDEX(t_Repos[Valeur],MATCH(MOD(_xlfn.ISOWEEKNUM(S125),8)&amp;WEEKDAY(S125,2),t_Repos[Code],0)),"")</f>
        <v>H</v>
      </c>
      <c r="X125" s="27" t="str">
        <f t="shared" si="13"/>
        <v>14</v>
      </c>
    </row>
    <row r="126" spans="19:24" x14ac:dyDescent="0.2">
      <c r="S126" s="27">
        <f t="shared" si="14"/>
        <v>45408</v>
      </c>
      <c r="T126" s="26">
        <f t="shared" si="11"/>
        <v>17</v>
      </c>
      <c r="U126" s="26">
        <f t="shared" si="12"/>
        <v>1</v>
      </c>
      <c r="W126" s="26" t="str">
        <f>IFERROR(INDEX(t_Repos[Valeur],MATCH(MOD(_xlfn.ISOWEEKNUM(S126),8)&amp;WEEKDAY(S126,2),t_Repos[Code],0)),"")</f>
        <v>H</v>
      </c>
      <c r="X126" s="27" t="str">
        <f t="shared" si="13"/>
        <v>15</v>
      </c>
    </row>
    <row r="127" spans="19:24" x14ac:dyDescent="0.2">
      <c r="S127" s="27">
        <f t="shared" si="14"/>
        <v>45409</v>
      </c>
      <c r="T127" s="26">
        <f t="shared" si="11"/>
        <v>17</v>
      </c>
      <c r="U127" s="26">
        <f t="shared" si="12"/>
        <v>1</v>
      </c>
      <c r="W127" s="26" t="str">
        <f>IFERROR(INDEX(t_Repos[Valeur],MATCH(MOD(_xlfn.ISOWEEKNUM(S127),8)&amp;WEEKDAY(S127,2),t_Repos[Code],0)),"")</f>
        <v/>
      </c>
      <c r="X127" s="27" t="str">
        <f t="shared" si="13"/>
        <v>16</v>
      </c>
    </row>
    <row r="128" spans="19:24" x14ac:dyDescent="0.2">
      <c r="S128" s="27">
        <f t="shared" si="14"/>
        <v>45410</v>
      </c>
      <c r="T128" s="26">
        <f t="shared" si="11"/>
        <v>17</v>
      </c>
      <c r="U128" s="26">
        <f t="shared" si="12"/>
        <v>1</v>
      </c>
      <c r="W128" s="26" t="str">
        <f>IFERROR(INDEX(t_Repos[Valeur],MATCH(MOD(_xlfn.ISOWEEKNUM(S128),8)&amp;WEEKDAY(S128,2),t_Repos[Code],0)),"")</f>
        <v/>
      </c>
      <c r="X128" s="27" t="str">
        <f t="shared" si="13"/>
        <v>17</v>
      </c>
    </row>
    <row r="129" spans="19:24" x14ac:dyDescent="0.2">
      <c r="S129" s="27">
        <f t="shared" si="14"/>
        <v>45411</v>
      </c>
      <c r="T129" s="26">
        <f t="shared" si="11"/>
        <v>18</v>
      </c>
      <c r="U129" s="26">
        <f t="shared" si="12"/>
        <v>2</v>
      </c>
      <c r="W129" s="26" t="str">
        <f>IFERROR(INDEX(t_Repos[Valeur],MATCH(MOD(_xlfn.ISOWEEKNUM(S129),8)&amp;WEEKDAY(S129,2),t_Repos[Code],0)),"")</f>
        <v/>
      </c>
      <c r="X129" s="27" t="str">
        <f t="shared" si="13"/>
        <v>21</v>
      </c>
    </row>
    <row r="130" spans="19:24" x14ac:dyDescent="0.2">
      <c r="S130" s="27">
        <f t="shared" si="14"/>
        <v>45412</v>
      </c>
      <c r="T130" s="26">
        <f t="shared" si="11"/>
        <v>18</v>
      </c>
      <c r="U130" s="26">
        <f t="shared" si="12"/>
        <v>2</v>
      </c>
      <c r="W130" s="26" t="str">
        <f>IFERROR(INDEX(t_Repos[Valeur],MATCH(MOD(_xlfn.ISOWEEKNUM(S130),8)&amp;WEEKDAY(S130,2),t_Repos[Code],0)),"")</f>
        <v/>
      </c>
      <c r="X130" s="27" t="str">
        <f t="shared" si="13"/>
        <v>22</v>
      </c>
    </row>
    <row r="131" spans="19:24" x14ac:dyDescent="0.2">
      <c r="S131" s="27">
        <f t="shared" si="14"/>
        <v>45413</v>
      </c>
      <c r="T131" s="26">
        <f t="shared" si="11"/>
        <v>18</v>
      </c>
      <c r="U131" s="26">
        <f t="shared" si="12"/>
        <v>2</v>
      </c>
      <c r="W131" s="26" t="str">
        <f>IFERROR(INDEX(t_Repos[Valeur],MATCH(MOD(_xlfn.ISOWEEKNUM(S131),8)&amp;WEEKDAY(S131,2),t_Repos[Code],0)),"")</f>
        <v/>
      </c>
      <c r="X131" s="27" t="str">
        <f t="shared" si="13"/>
        <v>23</v>
      </c>
    </row>
    <row r="132" spans="19:24" x14ac:dyDescent="0.2">
      <c r="S132" s="27">
        <f t="shared" si="14"/>
        <v>45414</v>
      </c>
      <c r="T132" s="26">
        <f t="shared" si="11"/>
        <v>18</v>
      </c>
      <c r="U132" s="26">
        <f t="shared" si="12"/>
        <v>2</v>
      </c>
      <c r="W132" s="26" t="str">
        <f>IFERROR(INDEX(t_Repos[Valeur],MATCH(MOD(_xlfn.ISOWEEKNUM(S132),8)&amp;WEEKDAY(S132,2),t_Repos[Code],0)),"")</f>
        <v/>
      </c>
      <c r="X132" s="27" t="str">
        <f t="shared" si="13"/>
        <v>24</v>
      </c>
    </row>
    <row r="133" spans="19:24" x14ac:dyDescent="0.2">
      <c r="S133" s="27">
        <f t="shared" si="14"/>
        <v>45415</v>
      </c>
      <c r="T133" s="26">
        <f t="shared" si="11"/>
        <v>18</v>
      </c>
      <c r="U133" s="26">
        <f t="shared" si="12"/>
        <v>2</v>
      </c>
      <c r="W133" s="26" t="str">
        <f>IFERROR(INDEX(t_Repos[Valeur],MATCH(MOD(_xlfn.ISOWEEKNUM(S133),8)&amp;WEEKDAY(S133,2),t_Repos[Code],0)),"")</f>
        <v/>
      </c>
      <c r="X133" s="27" t="str">
        <f t="shared" si="13"/>
        <v>25</v>
      </c>
    </row>
    <row r="134" spans="19:24" x14ac:dyDescent="0.2">
      <c r="S134" s="27">
        <f t="shared" si="14"/>
        <v>45416</v>
      </c>
      <c r="T134" s="26">
        <f t="shared" si="11"/>
        <v>18</v>
      </c>
      <c r="U134" s="26">
        <f t="shared" si="12"/>
        <v>2</v>
      </c>
      <c r="W134" s="26" t="str">
        <f>IFERROR(INDEX(t_Repos[Valeur],MATCH(MOD(_xlfn.ISOWEEKNUM(S134),8)&amp;WEEKDAY(S134,2),t_Repos[Code],0)),"")</f>
        <v>H</v>
      </c>
      <c r="X134" s="27" t="str">
        <f t="shared" si="13"/>
        <v>26</v>
      </c>
    </row>
    <row r="135" spans="19:24" x14ac:dyDescent="0.2">
      <c r="S135" s="27">
        <f t="shared" si="14"/>
        <v>45417</v>
      </c>
      <c r="T135" s="26">
        <f t="shared" si="11"/>
        <v>18</v>
      </c>
      <c r="U135" s="26">
        <f t="shared" si="12"/>
        <v>2</v>
      </c>
      <c r="W135" s="26" t="str">
        <f>IFERROR(INDEX(t_Repos[Valeur],MATCH(MOD(_xlfn.ISOWEEKNUM(S135),8)&amp;WEEKDAY(S135,2),t_Repos[Code],0)),"")</f>
        <v>H</v>
      </c>
      <c r="X135" s="27" t="str">
        <f t="shared" si="13"/>
        <v>27</v>
      </c>
    </row>
    <row r="136" spans="19:24" x14ac:dyDescent="0.2">
      <c r="S136" s="27">
        <f t="shared" si="14"/>
        <v>45418</v>
      </c>
      <c r="T136" s="26">
        <f t="shared" si="11"/>
        <v>19</v>
      </c>
      <c r="U136" s="26">
        <f t="shared" si="12"/>
        <v>3</v>
      </c>
      <c r="W136" s="26" t="str">
        <f>IFERROR(INDEX(t_Repos[Valeur],MATCH(MOD(_xlfn.ISOWEEKNUM(S136),8)&amp;WEEKDAY(S136,2),t_Repos[Code],0)),"")</f>
        <v/>
      </c>
      <c r="X136" s="27" t="str">
        <f t="shared" si="13"/>
        <v>31</v>
      </c>
    </row>
    <row r="137" spans="19:24" x14ac:dyDescent="0.2">
      <c r="S137" s="27">
        <f t="shared" si="14"/>
        <v>45419</v>
      </c>
      <c r="T137" s="26">
        <f t="shared" si="11"/>
        <v>19</v>
      </c>
      <c r="U137" s="26">
        <f t="shared" si="12"/>
        <v>3</v>
      </c>
      <c r="W137" s="26" t="str">
        <f>IFERROR(INDEX(t_Repos[Valeur],MATCH(MOD(_xlfn.ISOWEEKNUM(S137),8)&amp;WEEKDAY(S137,2),t_Repos[Code],0)),"")</f>
        <v/>
      </c>
      <c r="X137" s="27" t="str">
        <f t="shared" si="13"/>
        <v>32</v>
      </c>
    </row>
    <row r="138" spans="19:24" x14ac:dyDescent="0.2">
      <c r="S138" s="27">
        <f t="shared" si="14"/>
        <v>45420</v>
      </c>
      <c r="T138" s="26">
        <f t="shared" si="11"/>
        <v>19</v>
      </c>
      <c r="U138" s="26">
        <f t="shared" si="12"/>
        <v>3</v>
      </c>
      <c r="W138" s="26" t="str">
        <f>IFERROR(INDEX(t_Repos[Valeur],MATCH(MOD(_xlfn.ISOWEEKNUM(S138),8)&amp;WEEKDAY(S138,2),t_Repos[Code],0)),"")</f>
        <v/>
      </c>
      <c r="X138" s="27" t="str">
        <f t="shared" si="13"/>
        <v>33</v>
      </c>
    </row>
    <row r="139" spans="19:24" x14ac:dyDescent="0.2">
      <c r="S139" s="27">
        <f t="shared" si="14"/>
        <v>45421</v>
      </c>
      <c r="T139" s="26">
        <f t="shared" ref="T139:T202" si="15">_xlfn.ISOWEEKNUM(S139)</f>
        <v>19</v>
      </c>
      <c r="U139" s="26">
        <f t="shared" ref="U139:U202" si="16">MOD(T139,8)</f>
        <v>3</v>
      </c>
      <c r="W139" s="26" t="str">
        <f>IFERROR(INDEX(t_Repos[Valeur],MATCH(MOD(_xlfn.ISOWEEKNUM(S139),8)&amp;WEEKDAY(S139,2),t_Repos[Code],0)),"")</f>
        <v/>
      </c>
      <c r="X139" s="27" t="str">
        <f t="shared" ref="X139:X202" si="17">MOD(_xlfn.ISOWEEKNUM(S139),8)&amp;WEEKDAY(S139,2)</f>
        <v>34</v>
      </c>
    </row>
    <row r="140" spans="19:24" x14ac:dyDescent="0.2">
      <c r="S140" s="27">
        <f t="shared" ref="S140:S203" si="18">S139+1</f>
        <v>45422</v>
      </c>
      <c r="T140" s="26">
        <f t="shared" si="15"/>
        <v>19</v>
      </c>
      <c r="U140" s="26">
        <f t="shared" si="16"/>
        <v>3</v>
      </c>
      <c r="W140" s="26" t="str">
        <f>IFERROR(INDEX(t_Repos[Valeur],MATCH(MOD(_xlfn.ISOWEEKNUM(S140),8)&amp;WEEKDAY(S140,2),t_Repos[Code],0)),"")</f>
        <v/>
      </c>
      <c r="X140" s="27" t="str">
        <f t="shared" si="17"/>
        <v>35</v>
      </c>
    </row>
    <row r="141" spans="19:24" x14ac:dyDescent="0.2">
      <c r="S141" s="27">
        <f t="shared" si="18"/>
        <v>45423</v>
      </c>
      <c r="T141" s="26">
        <f t="shared" si="15"/>
        <v>19</v>
      </c>
      <c r="U141" s="26">
        <f t="shared" si="16"/>
        <v>3</v>
      </c>
      <c r="W141" s="26" t="str">
        <f>IFERROR(INDEX(t_Repos[Valeur],MATCH(MOD(_xlfn.ISOWEEKNUM(S141),8)&amp;WEEKDAY(S141,2),t_Repos[Code],0)),"")</f>
        <v>H</v>
      </c>
      <c r="X141" s="27" t="str">
        <f t="shared" si="17"/>
        <v>36</v>
      </c>
    </row>
    <row r="142" spans="19:24" x14ac:dyDescent="0.2">
      <c r="S142" s="27">
        <f t="shared" si="18"/>
        <v>45424</v>
      </c>
      <c r="T142" s="26">
        <f t="shared" si="15"/>
        <v>19</v>
      </c>
      <c r="U142" s="26">
        <f t="shared" si="16"/>
        <v>3</v>
      </c>
      <c r="W142" s="26" t="str">
        <f>IFERROR(INDEX(t_Repos[Valeur],MATCH(MOD(_xlfn.ISOWEEKNUM(S142),8)&amp;WEEKDAY(S142,2),t_Repos[Code],0)),"")</f>
        <v>H</v>
      </c>
      <c r="X142" s="27" t="str">
        <f t="shared" si="17"/>
        <v>37</v>
      </c>
    </row>
    <row r="143" spans="19:24" x14ac:dyDescent="0.2">
      <c r="S143" s="27">
        <f t="shared" si="18"/>
        <v>45425</v>
      </c>
      <c r="T143" s="26">
        <f t="shared" si="15"/>
        <v>20</v>
      </c>
      <c r="U143" s="26">
        <f t="shared" si="16"/>
        <v>4</v>
      </c>
      <c r="W143" s="26" t="str">
        <f>IFERROR(INDEX(t_Repos[Valeur],MATCH(MOD(_xlfn.ISOWEEKNUM(S143),8)&amp;WEEKDAY(S143,2),t_Repos[Code],0)),"")</f>
        <v/>
      </c>
      <c r="X143" s="27" t="str">
        <f t="shared" si="17"/>
        <v>41</v>
      </c>
    </row>
    <row r="144" spans="19:24" x14ac:dyDescent="0.2">
      <c r="S144" s="27">
        <f t="shared" si="18"/>
        <v>45426</v>
      </c>
      <c r="T144" s="26">
        <f t="shared" si="15"/>
        <v>20</v>
      </c>
      <c r="U144" s="26">
        <f t="shared" si="16"/>
        <v>4</v>
      </c>
      <c r="W144" s="26" t="str">
        <f>IFERROR(INDEX(t_Repos[Valeur],MATCH(MOD(_xlfn.ISOWEEKNUM(S144),8)&amp;WEEKDAY(S144,2),t_Repos[Code],0)),"")</f>
        <v/>
      </c>
      <c r="X144" s="27" t="str">
        <f t="shared" si="17"/>
        <v>42</v>
      </c>
    </row>
    <row r="145" spans="19:24" x14ac:dyDescent="0.2">
      <c r="S145" s="27">
        <f t="shared" si="18"/>
        <v>45427</v>
      </c>
      <c r="T145" s="26">
        <f t="shared" si="15"/>
        <v>20</v>
      </c>
      <c r="U145" s="26">
        <f t="shared" si="16"/>
        <v>4</v>
      </c>
      <c r="W145" s="26" t="str">
        <f>IFERROR(INDEX(t_Repos[Valeur],MATCH(MOD(_xlfn.ISOWEEKNUM(S145),8)&amp;WEEKDAY(S145,2),t_Repos[Code],0)),"")</f>
        <v/>
      </c>
      <c r="X145" s="27" t="str">
        <f t="shared" si="17"/>
        <v>43</v>
      </c>
    </row>
    <row r="146" spans="19:24" x14ac:dyDescent="0.2">
      <c r="S146" s="27">
        <f t="shared" si="18"/>
        <v>45428</v>
      </c>
      <c r="T146" s="26">
        <f t="shared" si="15"/>
        <v>20</v>
      </c>
      <c r="U146" s="26">
        <f t="shared" si="16"/>
        <v>4</v>
      </c>
      <c r="W146" s="26" t="str">
        <f>IFERROR(INDEX(t_Repos[Valeur],MATCH(MOD(_xlfn.ISOWEEKNUM(S146),8)&amp;WEEKDAY(S146,2),t_Repos[Code],0)),"")</f>
        <v/>
      </c>
      <c r="X146" s="27" t="str">
        <f t="shared" si="17"/>
        <v>44</v>
      </c>
    </row>
    <row r="147" spans="19:24" x14ac:dyDescent="0.2">
      <c r="S147" s="27">
        <f t="shared" si="18"/>
        <v>45429</v>
      </c>
      <c r="T147" s="26">
        <f t="shared" si="15"/>
        <v>20</v>
      </c>
      <c r="U147" s="26">
        <f t="shared" si="16"/>
        <v>4</v>
      </c>
      <c r="W147" s="26" t="str">
        <f>IFERROR(INDEX(t_Repos[Valeur],MATCH(MOD(_xlfn.ISOWEEKNUM(S147),8)&amp;WEEKDAY(S147,2),t_Repos[Code],0)),"")</f>
        <v/>
      </c>
      <c r="X147" s="27" t="str">
        <f t="shared" si="17"/>
        <v>45</v>
      </c>
    </row>
    <row r="148" spans="19:24" x14ac:dyDescent="0.2">
      <c r="S148" s="27">
        <f t="shared" si="18"/>
        <v>45430</v>
      </c>
      <c r="T148" s="26">
        <f t="shared" si="15"/>
        <v>20</v>
      </c>
      <c r="U148" s="26">
        <f t="shared" si="16"/>
        <v>4</v>
      </c>
      <c r="W148" s="26" t="str">
        <f>IFERROR(INDEX(t_Repos[Valeur],MATCH(MOD(_xlfn.ISOWEEKNUM(S148),8)&amp;WEEKDAY(S148,2),t_Repos[Code],0)),"")</f>
        <v>H</v>
      </c>
      <c r="X148" s="27" t="str">
        <f t="shared" si="17"/>
        <v>46</v>
      </c>
    </row>
    <row r="149" spans="19:24" x14ac:dyDescent="0.2">
      <c r="S149" s="27">
        <f t="shared" si="18"/>
        <v>45431</v>
      </c>
      <c r="T149" s="26">
        <f t="shared" si="15"/>
        <v>20</v>
      </c>
      <c r="U149" s="26">
        <f t="shared" si="16"/>
        <v>4</v>
      </c>
      <c r="W149" s="26" t="str">
        <f>IFERROR(INDEX(t_Repos[Valeur],MATCH(MOD(_xlfn.ISOWEEKNUM(S149),8)&amp;WEEKDAY(S149,2),t_Repos[Code],0)),"")</f>
        <v>H</v>
      </c>
      <c r="X149" s="27" t="str">
        <f t="shared" si="17"/>
        <v>47</v>
      </c>
    </row>
    <row r="150" spans="19:24" x14ac:dyDescent="0.2">
      <c r="S150" s="27">
        <f t="shared" si="18"/>
        <v>45432</v>
      </c>
      <c r="T150" s="26">
        <f t="shared" si="15"/>
        <v>21</v>
      </c>
      <c r="U150" s="26">
        <f t="shared" si="16"/>
        <v>5</v>
      </c>
      <c r="W150" s="26" t="str">
        <f>IFERROR(INDEX(t_Repos[Valeur],MATCH(MOD(_xlfn.ISOWEEKNUM(S150),8)&amp;WEEKDAY(S150,2),t_Repos[Code],0)),"")</f>
        <v/>
      </c>
      <c r="X150" s="27" t="str">
        <f t="shared" si="17"/>
        <v>51</v>
      </c>
    </row>
    <row r="151" spans="19:24" x14ac:dyDescent="0.2">
      <c r="S151" s="27">
        <f t="shared" si="18"/>
        <v>45433</v>
      </c>
      <c r="T151" s="26">
        <f t="shared" si="15"/>
        <v>21</v>
      </c>
      <c r="U151" s="26">
        <f t="shared" si="16"/>
        <v>5</v>
      </c>
      <c r="W151" s="26" t="str">
        <f>IFERROR(INDEX(t_Repos[Valeur],MATCH(MOD(_xlfn.ISOWEEKNUM(S151),8)&amp;WEEKDAY(S151,2),t_Repos[Code],0)),"")</f>
        <v/>
      </c>
      <c r="X151" s="27" t="str">
        <f t="shared" si="17"/>
        <v>52</v>
      </c>
    </row>
    <row r="152" spans="19:24" x14ac:dyDescent="0.2">
      <c r="S152" s="27">
        <f t="shared" si="18"/>
        <v>45434</v>
      </c>
      <c r="T152" s="26">
        <f t="shared" si="15"/>
        <v>21</v>
      </c>
      <c r="U152" s="26">
        <f t="shared" si="16"/>
        <v>5</v>
      </c>
      <c r="W152" s="26" t="str">
        <f>IFERROR(INDEX(t_Repos[Valeur],MATCH(MOD(_xlfn.ISOWEEKNUM(S152),8)&amp;WEEKDAY(S152,2),t_Repos[Code],0)),"")</f>
        <v/>
      </c>
      <c r="X152" s="27" t="str">
        <f t="shared" si="17"/>
        <v>53</v>
      </c>
    </row>
    <row r="153" spans="19:24" x14ac:dyDescent="0.2">
      <c r="S153" s="27">
        <f t="shared" si="18"/>
        <v>45435</v>
      </c>
      <c r="T153" s="26">
        <f t="shared" si="15"/>
        <v>21</v>
      </c>
      <c r="U153" s="26">
        <f t="shared" si="16"/>
        <v>5</v>
      </c>
      <c r="W153" s="26" t="str">
        <f>IFERROR(INDEX(t_Repos[Valeur],MATCH(MOD(_xlfn.ISOWEEKNUM(S153),8)&amp;WEEKDAY(S153,2),t_Repos[Code],0)),"")</f>
        <v>H</v>
      </c>
      <c r="X153" s="27" t="str">
        <f t="shared" si="17"/>
        <v>54</v>
      </c>
    </row>
    <row r="154" spans="19:24" x14ac:dyDescent="0.2">
      <c r="S154" s="27">
        <f t="shared" si="18"/>
        <v>45436</v>
      </c>
      <c r="T154" s="26">
        <f t="shared" si="15"/>
        <v>21</v>
      </c>
      <c r="U154" s="26">
        <f t="shared" si="16"/>
        <v>5</v>
      </c>
      <c r="W154" s="26" t="str">
        <f>IFERROR(INDEX(t_Repos[Valeur],MATCH(MOD(_xlfn.ISOWEEKNUM(S154),8)&amp;WEEKDAY(S154,2),t_Repos[Code],0)),"")</f>
        <v>H</v>
      </c>
      <c r="X154" s="27" t="str">
        <f t="shared" si="17"/>
        <v>55</v>
      </c>
    </row>
    <row r="155" spans="19:24" x14ac:dyDescent="0.2">
      <c r="S155" s="27">
        <f t="shared" si="18"/>
        <v>45437</v>
      </c>
      <c r="T155" s="26">
        <f t="shared" si="15"/>
        <v>21</v>
      </c>
      <c r="U155" s="26">
        <f t="shared" si="16"/>
        <v>5</v>
      </c>
      <c r="W155" s="26" t="str">
        <f>IFERROR(INDEX(t_Repos[Valeur],MATCH(MOD(_xlfn.ISOWEEKNUM(S155),8)&amp;WEEKDAY(S155,2),t_Repos[Code],0)),"")</f>
        <v/>
      </c>
      <c r="X155" s="27" t="str">
        <f t="shared" si="17"/>
        <v>56</v>
      </c>
    </row>
    <row r="156" spans="19:24" x14ac:dyDescent="0.2">
      <c r="S156" s="27">
        <f t="shared" si="18"/>
        <v>45438</v>
      </c>
      <c r="T156" s="26">
        <f t="shared" si="15"/>
        <v>21</v>
      </c>
      <c r="U156" s="26">
        <f t="shared" si="16"/>
        <v>5</v>
      </c>
      <c r="W156" s="26" t="str">
        <f>IFERROR(INDEX(t_Repos[Valeur],MATCH(MOD(_xlfn.ISOWEEKNUM(S156),8)&amp;WEEKDAY(S156,2),t_Repos[Code],0)),"")</f>
        <v/>
      </c>
      <c r="X156" s="27" t="str">
        <f t="shared" si="17"/>
        <v>57</v>
      </c>
    </row>
    <row r="157" spans="19:24" x14ac:dyDescent="0.2">
      <c r="S157" s="27">
        <f t="shared" si="18"/>
        <v>45439</v>
      </c>
      <c r="T157" s="26">
        <f t="shared" si="15"/>
        <v>22</v>
      </c>
      <c r="U157" s="26">
        <f t="shared" si="16"/>
        <v>6</v>
      </c>
      <c r="W157" s="26" t="str">
        <f>IFERROR(INDEX(t_Repos[Valeur],MATCH(MOD(_xlfn.ISOWEEKNUM(S157),8)&amp;WEEKDAY(S157,2),t_Repos[Code],0)),"")</f>
        <v/>
      </c>
      <c r="X157" s="27" t="str">
        <f t="shared" si="17"/>
        <v>61</v>
      </c>
    </row>
    <row r="158" spans="19:24" x14ac:dyDescent="0.2">
      <c r="S158" s="27">
        <f t="shared" si="18"/>
        <v>45440</v>
      </c>
      <c r="T158" s="26">
        <f t="shared" si="15"/>
        <v>22</v>
      </c>
      <c r="U158" s="26">
        <f t="shared" si="16"/>
        <v>6</v>
      </c>
      <c r="W158" s="26" t="str">
        <f>IFERROR(INDEX(t_Repos[Valeur],MATCH(MOD(_xlfn.ISOWEEKNUM(S158),8)&amp;WEEKDAY(S158,2),t_Repos[Code],0)),"")</f>
        <v/>
      </c>
      <c r="X158" s="27" t="str">
        <f t="shared" si="17"/>
        <v>62</v>
      </c>
    </row>
    <row r="159" spans="19:24" x14ac:dyDescent="0.2">
      <c r="S159" s="27">
        <f t="shared" si="18"/>
        <v>45441</v>
      </c>
      <c r="T159" s="26">
        <f t="shared" si="15"/>
        <v>22</v>
      </c>
      <c r="U159" s="26">
        <f t="shared" si="16"/>
        <v>6</v>
      </c>
      <c r="W159" s="26" t="str">
        <f>IFERROR(INDEX(t_Repos[Valeur],MATCH(MOD(_xlfn.ISOWEEKNUM(S159),8)&amp;WEEKDAY(S159,2),t_Repos[Code],0)),"")</f>
        <v/>
      </c>
      <c r="X159" s="27" t="str">
        <f t="shared" si="17"/>
        <v>63</v>
      </c>
    </row>
    <row r="160" spans="19:24" x14ac:dyDescent="0.2">
      <c r="S160" s="27">
        <f t="shared" si="18"/>
        <v>45442</v>
      </c>
      <c r="T160" s="26">
        <f t="shared" si="15"/>
        <v>22</v>
      </c>
      <c r="U160" s="26">
        <f t="shared" si="16"/>
        <v>6</v>
      </c>
      <c r="W160" s="26" t="str">
        <f>IFERROR(INDEX(t_Repos[Valeur],MATCH(MOD(_xlfn.ISOWEEKNUM(S160),8)&amp;WEEKDAY(S160,2),t_Repos[Code],0)),"")</f>
        <v/>
      </c>
      <c r="X160" s="27" t="str">
        <f t="shared" si="17"/>
        <v>64</v>
      </c>
    </row>
    <row r="161" spans="19:24" x14ac:dyDescent="0.2">
      <c r="S161" s="27">
        <f t="shared" si="18"/>
        <v>45443</v>
      </c>
      <c r="T161" s="26">
        <f t="shared" si="15"/>
        <v>22</v>
      </c>
      <c r="U161" s="26">
        <f t="shared" si="16"/>
        <v>6</v>
      </c>
      <c r="W161" s="26" t="str">
        <f>IFERROR(INDEX(t_Repos[Valeur],MATCH(MOD(_xlfn.ISOWEEKNUM(S161),8)&amp;WEEKDAY(S161,2),t_Repos[Code],0)),"")</f>
        <v/>
      </c>
      <c r="X161" s="27" t="str">
        <f t="shared" si="17"/>
        <v>65</v>
      </c>
    </row>
    <row r="162" spans="19:24" x14ac:dyDescent="0.2">
      <c r="S162" s="27">
        <f t="shared" si="18"/>
        <v>45444</v>
      </c>
      <c r="T162" s="26">
        <f t="shared" si="15"/>
        <v>22</v>
      </c>
      <c r="U162" s="26">
        <f t="shared" si="16"/>
        <v>6</v>
      </c>
      <c r="W162" s="26" t="str">
        <f>IFERROR(INDEX(t_Repos[Valeur],MATCH(MOD(_xlfn.ISOWEEKNUM(S162),8)&amp;WEEKDAY(S162,2),t_Repos[Code],0)),"")</f>
        <v>H</v>
      </c>
      <c r="X162" s="27" t="str">
        <f t="shared" si="17"/>
        <v>66</v>
      </c>
    </row>
    <row r="163" spans="19:24" x14ac:dyDescent="0.2">
      <c r="S163" s="27">
        <f t="shared" si="18"/>
        <v>45445</v>
      </c>
      <c r="T163" s="26">
        <f t="shared" si="15"/>
        <v>22</v>
      </c>
      <c r="U163" s="26">
        <f t="shared" si="16"/>
        <v>6</v>
      </c>
      <c r="W163" s="26" t="str">
        <f>IFERROR(INDEX(t_Repos[Valeur],MATCH(MOD(_xlfn.ISOWEEKNUM(S163),8)&amp;WEEKDAY(S163,2),t_Repos[Code],0)),"")</f>
        <v>H</v>
      </c>
      <c r="X163" s="27" t="str">
        <f t="shared" si="17"/>
        <v>67</v>
      </c>
    </row>
    <row r="164" spans="19:24" x14ac:dyDescent="0.2">
      <c r="S164" s="27">
        <f t="shared" si="18"/>
        <v>45446</v>
      </c>
      <c r="T164" s="26">
        <f t="shared" si="15"/>
        <v>23</v>
      </c>
      <c r="U164" s="26">
        <f t="shared" si="16"/>
        <v>7</v>
      </c>
      <c r="W164" s="26" t="str">
        <f>IFERROR(INDEX(t_Repos[Valeur],MATCH(MOD(_xlfn.ISOWEEKNUM(S164),8)&amp;WEEKDAY(S164,2),t_Repos[Code],0)),"")</f>
        <v/>
      </c>
      <c r="X164" s="27" t="str">
        <f t="shared" si="17"/>
        <v>71</v>
      </c>
    </row>
    <row r="165" spans="19:24" x14ac:dyDescent="0.2">
      <c r="S165" s="27">
        <f t="shared" si="18"/>
        <v>45447</v>
      </c>
      <c r="T165" s="26">
        <f t="shared" si="15"/>
        <v>23</v>
      </c>
      <c r="U165" s="26">
        <f t="shared" si="16"/>
        <v>7</v>
      </c>
      <c r="W165" s="26" t="str">
        <f>IFERROR(INDEX(t_Repos[Valeur],MATCH(MOD(_xlfn.ISOWEEKNUM(S165),8)&amp;WEEKDAY(S165,2),t_Repos[Code],0)),"")</f>
        <v/>
      </c>
      <c r="X165" s="27" t="str">
        <f t="shared" si="17"/>
        <v>72</v>
      </c>
    </row>
    <row r="166" spans="19:24" x14ac:dyDescent="0.2">
      <c r="S166" s="27">
        <f t="shared" si="18"/>
        <v>45448</v>
      </c>
      <c r="T166" s="26">
        <f t="shared" si="15"/>
        <v>23</v>
      </c>
      <c r="U166" s="26">
        <f t="shared" si="16"/>
        <v>7</v>
      </c>
      <c r="W166" s="26" t="str">
        <f>IFERROR(INDEX(t_Repos[Valeur],MATCH(MOD(_xlfn.ISOWEEKNUM(S166),8)&amp;WEEKDAY(S166,2),t_Repos[Code],0)),"")</f>
        <v/>
      </c>
      <c r="X166" s="27" t="str">
        <f t="shared" si="17"/>
        <v>73</v>
      </c>
    </row>
    <row r="167" spans="19:24" x14ac:dyDescent="0.2">
      <c r="S167" s="27">
        <f t="shared" si="18"/>
        <v>45449</v>
      </c>
      <c r="T167" s="26">
        <f t="shared" si="15"/>
        <v>23</v>
      </c>
      <c r="U167" s="26">
        <f t="shared" si="16"/>
        <v>7</v>
      </c>
      <c r="W167" s="26" t="str">
        <f>IFERROR(INDEX(t_Repos[Valeur],MATCH(MOD(_xlfn.ISOWEEKNUM(S167),8)&amp;WEEKDAY(S167,2),t_Repos[Code],0)),"")</f>
        <v>H</v>
      </c>
      <c r="X167" s="27" t="str">
        <f t="shared" si="17"/>
        <v>74</v>
      </c>
    </row>
    <row r="168" spans="19:24" x14ac:dyDescent="0.2">
      <c r="S168" s="27">
        <f t="shared" si="18"/>
        <v>45450</v>
      </c>
      <c r="T168" s="26">
        <f t="shared" si="15"/>
        <v>23</v>
      </c>
      <c r="U168" s="26">
        <f t="shared" si="16"/>
        <v>7</v>
      </c>
      <c r="W168" s="26" t="str">
        <f>IFERROR(INDEX(t_Repos[Valeur],MATCH(MOD(_xlfn.ISOWEEKNUM(S168),8)&amp;WEEKDAY(S168,2),t_Repos[Code],0)),"")</f>
        <v>H</v>
      </c>
      <c r="X168" s="27" t="str">
        <f t="shared" si="17"/>
        <v>75</v>
      </c>
    </row>
    <row r="169" spans="19:24" x14ac:dyDescent="0.2">
      <c r="S169" s="27">
        <f t="shared" si="18"/>
        <v>45451</v>
      </c>
      <c r="T169" s="26">
        <f t="shared" si="15"/>
        <v>23</v>
      </c>
      <c r="U169" s="26">
        <f t="shared" si="16"/>
        <v>7</v>
      </c>
      <c r="W169" s="26" t="str">
        <f>IFERROR(INDEX(t_Repos[Valeur],MATCH(MOD(_xlfn.ISOWEEKNUM(S169),8)&amp;WEEKDAY(S169,2),t_Repos[Code],0)),"")</f>
        <v/>
      </c>
      <c r="X169" s="27" t="str">
        <f t="shared" si="17"/>
        <v>76</v>
      </c>
    </row>
    <row r="170" spans="19:24" x14ac:dyDescent="0.2">
      <c r="S170" s="27">
        <f t="shared" si="18"/>
        <v>45452</v>
      </c>
      <c r="T170" s="26">
        <f t="shared" si="15"/>
        <v>23</v>
      </c>
      <c r="U170" s="26">
        <f t="shared" si="16"/>
        <v>7</v>
      </c>
      <c r="W170" s="26" t="str">
        <f>IFERROR(INDEX(t_Repos[Valeur],MATCH(MOD(_xlfn.ISOWEEKNUM(S170),8)&amp;WEEKDAY(S170,2),t_Repos[Code],0)),"")</f>
        <v/>
      </c>
      <c r="X170" s="27" t="str">
        <f t="shared" si="17"/>
        <v>77</v>
      </c>
    </row>
    <row r="171" spans="19:24" x14ac:dyDescent="0.2">
      <c r="S171" s="27">
        <f t="shared" si="18"/>
        <v>45453</v>
      </c>
      <c r="T171" s="26">
        <f t="shared" si="15"/>
        <v>24</v>
      </c>
      <c r="U171" s="26">
        <f t="shared" si="16"/>
        <v>0</v>
      </c>
      <c r="W171" s="26" t="str">
        <f>IFERROR(INDEX(t_Repos[Valeur],MATCH(MOD(_xlfn.ISOWEEKNUM(S171),8)&amp;WEEKDAY(S171,2),t_Repos[Code],0)),"")</f>
        <v/>
      </c>
      <c r="X171" s="27" t="str">
        <f t="shared" si="17"/>
        <v>01</v>
      </c>
    </row>
    <row r="172" spans="19:24" x14ac:dyDescent="0.2">
      <c r="S172" s="27">
        <f t="shared" si="18"/>
        <v>45454</v>
      </c>
      <c r="T172" s="26">
        <f t="shared" si="15"/>
        <v>24</v>
      </c>
      <c r="U172" s="26">
        <f t="shared" si="16"/>
        <v>0</v>
      </c>
      <c r="W172" s="26" t="str">
        <f>IFERROR(INDEX(t_Repos[Valeur],MATCH(MOD(_xlfn.ISOWEEKNUM(S172),8)&amp;WEEKDAY(S172,2),t_Repos[Code],0)),"")</f>
        <v/>
      </c>
      <c r="X172" s="27" t="str">
        <f t="shared" si="17"/>
        <v>02</v>
      </c>
    </row>
    <row r="173" spans="19:24" x14ac:dyDescent="0.2">
      <c r="S173" s="27">
        <f t="shared" si="18"/>
        <v>45455</v>
      </c>
      <c r="T173" s="26">
        <f t="shared" si="15"/>
        <v>24</v>
      </c>
      <c r="U173" s="26">
        <f t="shared" si="16"/>
        <v>0</v>
      </c>
      <c r="W173" s="26" t="str">
        <f>IFERROR(INDEX(t_Repos[Valeur],MATCH(MOD(_xlfn.ISOWEEKNUM(S173),8)&amp;WEEKDAY(S173,2),t_Repos[Code],0)),"")</f>
        <v/>
      </c>
      <c r="X173" s="27" t="str">
        <f t="shared" si="17"/>
        <v>03</v>
      </c>
    </row>
    <row r="174" spans="19:24" x14ac:dyDescent="0.2">
      <c r="S174" s="27">
        <f t="shared" si="18"/>
        <v>45456</v>
      </c>
      <c r="T174" s="26">
        <f t="shared" si="15"/>
        <v>24</v>
      </c>
      <c r="U174" s="26">
        <f t="shared" si="16"/>
        <v>0</v>
      </c>
      <c r="W174" s="26" t="str">
        <f>IFERROR(INDEX(t_Repos[Valeur],MATCH(MOD(_xlfn.ISOWEEKNUM(S174),8)&amp;WEEKDAY(S174,2),t_Repos[Code],0)),"")</f>
        <v/>
      </c>
      <c r="X174" s="27" t="str">
        <f t="shared" si="17"/>
        <v>04</v>
      </c>
    </row>
    <row r="175" spans="19:24" x14ac:dyDescent="0.2">
      <c r="S175" s="27">
        <f t="shared" si="18"/>
        <v>45457</v>
      </c>
      <c r="T175" s="26">
        <f t="shared" si="15"/>
        <v>24</v>
      </c>
      <c r="U175" s="26">
        <f t="shared" si="16"/>
        <v>0</v>
      </c>
      <c r="W175" s="26" t="str">
        <f>IFERROR(INDEX(t_Repos[Valeur],MATCH(MOD(_xlfn.ISOWEEKNUM(S175),8)&amp;WEEKDAY(S175,2),t_Repos[Code],0)),"")</f>
        <v/>
      </c>
      <c r="X175" s="27" t="str">
        <f t="shared" si="17"/>
        <v>05</v>
      </c>
    </row>
    <row r="176" spans="19:24" x14ac:dyDescent="0.2">
      <c r="S176" s="27">
        <f t="shared" si="18"/>
        <v>45458</v>
      </c>
      <c r="T176" s="26">
        <f t="shared" si="15"/>
        <v>24</v>
      </c>
      <c r="U176" s="26">
        <f t="shared" si="16"/>
        <v>0</v>
      </c>
      <c r="W176" s="26" t="str">
        <f>IFERROR(INDEX(t_Repos[Valeur],MATCH(MOD(_xlfn.ISOWEEKNUM(S176),8)&amp;WEEKDAY(S176,2),t_Repos[Code],0)),"")</f>
        <v/>
      </c>
      <c r="X176" s="27" t="str">
        <f t="shared" si="17"/>
        <v>06</v>
      </c>
    </row>
    <row r="177" spans="19:24" x14ac:dyDescent="0.2">
      <c r="S177" s="27">
        <f t="shared" si="18"/>
        <v>45459</v>
      </c>
      <c r="T177" s="26">
        <f t="shared" si="15"/>
        <v>24</v>
      </c>
      <c r="U177" s="26">
        <f t="shared" si="16"/>
        <v>0</v>
      </c>
      <c r="W177" s="26" t="str">
        <f>IFERROR(INDEX(t_Repos[Valeur],MATCH(MOD(_xlfn.ISOWEEKNUM(S177),8)&amp;WEEKDAY(S177,2),t_Repos[Code],0)),"")</f>
        <v/>
      </c>
      <c r="X177" s="27" t="str">
        <f t="shared" si="17"/>
        <v>07</v>
      </c>
    </row>
    <row r="178" spans="19:24" x14ac:dyDescent="0.2">
      <c r="S178" s="27">
        <f t="shared" si="18"/>
        <v>45460</v>
      </c>
      <c r="T178" s="26">
        <f t="shared" si="15"/>
        <v>25</v>
      </c>
      <c r="U178" s="26">
        <f t="shared" si="16"/>
        <v>1</v>
      </c>
      <c r="W178" s="26" t="str">
        <f>IFERROR(INDEX(t_Repos[Valeur],MATCH(MOD(_xlfn.ISOWEEKNUM(S178),8)&amp;WEEKDAY(S178,2),t_Repos[Code],0)),"")</f>
        <v/>
      </c>
      <c r="X178" s="27" t="str">
        <f t="shared" si="17"/>
        <v>11</v>
      </c>
    </row>
    <row r="179" spans="19:24" x14ac:dyDescent="0.2">
      <c r="S179" s="27">
        <f t="shared" si="18"/>
        <v>45461</v>
      </c>
      <c r="T179" s="26">
        <f t="shared" si="15"/>
        <v>25</v>
      </c>
      <c r="U179" s="26">
        <f t="shared" si="16"/>
        <v>1</v>
      </c>
      <c r="W179" s="26" t="str">
        <f>IFERROR(INDEX(t_Repos[Valeur],MATCH(MOD(_xlfn.ISOWEEKNUM(S179),8)&amp;WEEKDAY(S179,2),t_Repos[Code],0)),"")</f>
        <v/>
      </c>
      <c r="X179" s="27" t="str">
        <f t="shared" si="17"/>
        <v>12</v>
      </c>
    </row>
    <row r="180" spans="19:24" x14ac:dyDescent="0.2">
      <c r="S180" s="27">
        <f t="shared" si="18"/>
        <v>45462</v>
      </c>
      <c r="T180" s="26">
        <f t="shared" si="15"/>
        <v>25</v>
      </c>
      <c r="U180" s="26">
        <f t="shared" si="16"/>
        <v>1</v>
      </c>
      <c r="W180" s="26" t="str">
        <f>IFERROR(INDEX(t_Repos[Valeur],MATCH(MOD(_xlfn.ISOWEEKNUM(S180),8)&amp;WEEKDAY(S180,2),t_Repos[Code],0)),"")</f>
        <v/>
      </c>
      <c r="X180" s="27" t="str">
        <f t="shared" si="17"/>
        <v>13</v>
      </c>
    </row>
    <row r="181" spans="19:24" x14ac:dyDescent="0.2">
      <c r="S181" s="27">
        <f t="shared" si="18"/>
        <v>45463</v>
      </c>
      <c r="T181" s="26">
        <f t="shared" si="15"/>
        <v>25</v>
      </c>
      <c r="U181" s="26">
        <f t="shared" si="16"/>
        <v>1</v>
      </c>
      <c r="W181" s="26" t="str">
        <f>IFERROR(INDEX(t_Repos[Valeur],MATCH(MOD(_xlfn.ISOWEEKNUM(S181),8)&amp;WEEKDAY(S181,2),t_Repos[Code],0)),"")</f>
        <v>H</v>
      </c>
      <c r="X181" s="27" t="str">
        <f t="shared" si="17"/>
        <v>14</v>
      </c>
    </row>
    <row r="182" spans="19:24" x14ac:dyDescent="0.2">
      <c r="S182" s="27">
        <f t="shared" si="18"/>
        <v>45464</v>
      </c>
      <c r="T182" s="26">
        <f t="shared" si="15"/>
        <v>25</v>
      </c>
      <c r="U182" s="26">
        <f t="shared" si="16"/>
        <v>1</v>
      </c>
      <c r="W182" s="26" t="str">
        <f>IFERROR(INDEX(t_Repos[Valeur],MATCH(MOD(_xlfn.ISOWEEKNUM(S182),8)&amp;WEEKDAY(S182,2),t_Repos[Code],0)),"")</f>
        <v>H</v>
      </c>
      <c r="X182" s="27" t="str">
        <f t="shared" si="17"/>
        <v>15</v>
      </c>
    </row>
    <row r="183" spans="19:24" x14ac:dyDescent="0.2">
      <c r="S183" s="27">
        <f t="shared" si="18"/>
        <v>45465</v>
      </c>
      <c r="T183" s="26">
        <f t="shared" si="15"/>
        <v>25</v>
      </c>
      <c r="U183" s="26">
        <f t="shared" si="16"/>
        <v>1</v>
      </c>
      <c r="W183" s="26" t="str">
        <f>IFERROR(INDEX(t_Repos[Valeur],MATCH(MOD(_xlfn.ISOWEEKNUM(S183),8)&amp;WEEKDAY(S183,2),t_Repos[Code],0)),"")</f>
        <v/>
      </c>
      <c r="X183" s="27" t="str">
        <f t="shared" si="17"/>
        <v>16</v>
      </c>
    </row>
    <row r="184" spans="19:24" x14ac:dyDescent="0.2">
      <c r="S184" s="27">
        <f t="shared" si="18"/>
        <v>45466</v>
      </c>
      <c r="T184" s="26">
        <f t="shared" si="15"/>
        <v>25</v>
      </c>
      <c r="U184" s="26">
        <f t="shared" si="16"/>
        <v>1</v>
      </c>
      <c r="W184" s="26" t="str">
        <f>IFERROR(INDEX(t_Repos[Valeur],MATCH(MOD(_xlfn.ISOWEEKNUM(S184),8)&amp;WEEKDAY(S184,2),t_Repos[Code],0)),"")</f>
        <v/>
      </c>
      <c r="X184" s="27" t="str">
        <f t="shared" si="17"/>
        <v>17</v>
      </c>
    </row>
    <row r="185" spans="19:24" x14ac:dyDescent="0.2">
      <c r="S185" s="27">
        <f t="shared" si="18"/>
        <v>45467</v>
      </c>
      <c r="T185" s="26">
        <f t="shared" si="15"/>
        <v>26</v>
      </c>
      <c r="U185" s="26">
        <f t="shared" si="16"/>
        <v>2</v>
      </c>
      <c r="W185" s="26" t="str">
        <f>IFERROR(INDEX(t_Repos[Valeur],MATCH(MOD(_xlfn.ISOWEEKNUM(S185),8)&amp;WEEKDAY(S185,2),t_Repos[Code],0)),"")</f>
        <v/>
      </c>
      <c r="X185" s="27" t="str">
        <f t="shared" si="17"/>
        <v>21</v>
      </c>
    </row>
    <row r="186" spans="19:24" x14ac:dyDescent="0.2">
      <c r="S186" s="27">
        <f t="shared" si="18"/>
        <v>45468</v>
      </c>
      <c r="T186" s="26">
        <f t="shared" si="15"/>
        <v>26</v>
      </c>
      <c r="U186" s="26">
        <f t="shared" si="16"/>
        <v>2</v>
      </c>
      <c r="W186" s="26" t="str">
        <f>IFERROR(INDEX(t_Repos[Valeur],MATCH(MOD(_xlfn.ISOWEEKNUM(S186),8)&amp;WEEKDAY(S186,2),t_Repos[Code],0)),"")</f>
        <v/>
      </c>
      <c r="X186" s="27" t="str">
        <f t="shared" si="17"/>
        <v>22</v>
      </c>
    </row>
    <row r="187" spans="19:24" x14ac:dyDescent="0.2">
      <c r="S187" s="27">
        <f t="shared" si="18"/>
        <v>45469</v>
      </c>
      <c r="T187" s="26">
        <f t="shared" si="15"/>
        <v>26</v>
      </c>
      <c r="U187" s="26">
        <f t="shared" si="16"/>
        <v>2</v>
      </c>
      <c r="W187" s="26" t="str">
        <f>IFERROR(INDEX(t_Repos[Valeur],MATCH(MOD(_xlfn.ISOWEEKNUM(S187),8)&amp;WEEKDAY(S187,2),t_Repos[Code],0)),"")</f>
        <v/>
      </c>
      <c r="X187" s="27" t="str">
        <f t="shared" si="17"/>
        <v>23</v>
      </c>
    </row>
    <row r="188" spans="19:24" x14ac:dyDescent="0.2">
      <c r="S188" s="27">
        <f t="shared" si="18"/>
        <v>45470</v>
      </c>
      <c r="T188" s="26">
        <f t="shared" si="15"/>
        <v>26</v>
      </c>
      <c r="U188" s="26">
        <f t="shared" si="16"/>
        <v>2</v>
      </c>
      <c r="W188" s="26" t="str">
        <f>IFERROR(INDEX(t_Repos[Valeur],MATCH(MOD(_xlfn.ISOWEEKNUM(S188),8)&amp;WEEKDAY(S188,2),t_Repos[Code],0)),"")</f>
        <v/>
      </c>
      <c r="X188" s="27" t="str">
        <f t="shared" si="17"/>
        <v>24</v>
      </c>
    </row>
    <row r="189" spans="19:24" x14ac:dyDescent="0.2">
      <c r="S189" s="27">
        <f t="shared" si="18"/>
        <v>45471</v>
      </c>
      <c r="T189" s="26">
        <f t="shared" si="15"/>
        <v>26</v>
      </c>
      <c r="U189" s="26">
        <f t="shared" si="16"/>
        <v>2</v>
      </c>
      <c r="W189" s="26" t="str">
        <f>IFERROR(INDEX(t_Repos[Valeur],MATCH(MOD(_xlfn.ISOWEEKNUM(S189),8)&amp;WEEKDAY(S189,2),t_Repos[Code],0)),"")</f>
        <v/>
      </c>
      <c r="X189" s="27" t="str">
        <f t="shared" si="17"/>
        <v>25</v>
      </c>
    </row>
    <row r="190" spans="19:24" x14ac:dyDescent="0.2">
      <c r="S190" s="27">
        <f t="shared" si="18"/>
        <v>45472</v>
      </c>
      <c r="T190" s="26">
        <f t="shared" si="15"/>
        <v>26</v>
      </c>
      <c r="U190" s="26">
        <f t="shared" si="16"/>
        <v>2</v>
      </c>
      <c r="W190" s="26" t="str">
        <f>IFERROR(INDEX(t_Repos[Valeur],MATCH(MOD(_xlfn.ISOWEEKNUM(S190),8)&amp;WEEKDAY(S190,2),t_Repos[Code],0)),"")</f>
        <v>H</v>
      </c>
      <c r="X190" s="27" t="str">
        <f t="shared" si="17"/>
        <v>26</v>
      </c>
    </row>
    <row r="191" spans="19:24" x14ac:dyDescent="0.2">
      <c r="S191" s="27">
        <f t="shared" si="18"/>
        <v>45473</v>
      </c>
      <c r="T191" s="26">
        <f t="shared" si="15"/>
        <v>26</v>
      </c>
      <c r="U191" s="26">
        <f t="shared" si="16"/>
        <v>2</v>
      </c>
      <c r="W191" s="26" t="str">
        <f>IFERROR(INDEX(t_Repos[Valeur],MATCH(MOD(_xlfn.ISOWEEKNUM(S191),8)&amp;WEEKDAY(S191,2),t_Repos[Code],0)),"")</f>
        <v>H</v>
      </c>
      <c r="X191" s="27" t="str">
        <f t="shared" si="17"/>
        <v>27</v>
      </c>
    </row>
    <row r="192" spans="19:24" x14ac:dyDescent="0.2">
      <c r="S192" s="27">
        <f t="shared" si="18"/>
        <v>45474</v>
      </c>
      <c r="T192" s="26">
        <f t="shared" si="15"/>
        <v>27</v>
      </c>
      <c r="U192" s="26">
        <f t="shared" si="16"/>
        <v>3</v>
      </c>
      <c r="W192" s="26" t="str">
        <f>IFERROR(INDEX(t_Repos[Valeur],MATCH(MOD(_xlfn.ISOWEEKNUM(S192),8)&amp;WEEKDAY(S192,2),t_Repos[Code],0)),"")</f>
        <v/>
      </c>
      <c r="X192" s="27" t="str">
        <f t="shared" si="17"/>
        <v>31</v>
      </c>
    </row>
    <row r="193" spans="19:24" x14ac:dyDescent="0.2">
      <c r="S193" s="27">
        <f t="shared" si="18"/>
        <v>45475</v>
      </c>
      <c r="T193" s="26">
        <f t="shared" si="15"/>
        <v>27</v>
      </c>
      <c r="U193" s="26">
        <f t="shared" si="16"/>
        <v>3</v>
      </c>
      <c r="W193" s="26" t="str">
        <f>IFERROR(INDEX(t_Repos[Valeur],MATCH(MOD(_xlfn.ISOWEEKNUM(S193),8)&amp;WEEKDAY(S193,2),t_Repos[Code],0)),"")</f>
        <v/>
      </c>
      <c r="X193" s="27" t="str">
        <f t="shared" si="17"/>
        <v>32</v>
      </c>
    </row>
    <row r="194" spans="19:24" x14ac:dyDescent="0.2">
      <c r="S194" s="27">
        <f t="shared" si="18"/>
        <v>45476</v>
      </c>
      <c r="T194" s="26">
        <f t="shared" si="15"/>
        <v>27</v>
      </c>
      <c r="U194" s="26">
        <f t="shared" si="16"/>
        <v>3</v>
      </c>
      <c r="W194" s="26" t="str">
        <f>IFERROR(INDEX(t_Repos[Valeur],MATCH(MOD(_xlfn.ISOWEEKNUM(S194),8)&amp;WEEKDAY(S194,2),t_Repos[Code],0)),"")</f>
        <v/>
      </c>
      <c r="X194" s="27" t="str">
        <f t="shared" si="17"/>
        <v>33</v>
      </c>
    </row>
    <row r="195" spans="19:24" x14ac:dyDescent="0.2">
      <c r="S195" s="27">
        <f t="shared" si="18"/>
        <v>45477</v>
      </c>
      <c r="T195" s="26">
        <f t="shared" si="15"/>
        <v>27</v>
      </c>
      <c r="U195" s="26">
        <f t="shared" si="16"/>
        <v>3</v>
      </c>
      <c r="W195" s="26" t="str">
        <f>IFERROR(INDEX(t_Repos[Valeur],MATCH(MOD(_xlfn.ISOWEEKNUM(S195),8)&amp;WEEKDAY(S195,2),t_Repos[Code],0)),"")</f>
        <v/>
      </c>
      <c r="X195" s="27" t="str">
        <f t="shared" si="17"/>
        <v>34</v>
      </c>
    </row>
    <row r="196" spans="19:24" x14ac:dyDescent="0.2">
      <c r="S196" s="27">
        <f t="shared" si="18"/>
        <v>45478</v>
      </c>
      <c r="T196" s="26">
        <f t="shared" si="15"/>
        <v>27</v>
      </c>
      <c r="U196" s="26">
        <f t="shared" si="16"/>
        <v>3</v>
      </c>
      <c r="W196" s="26" t="str">
        <f>IFERROR(INDEX(t_Repos[Valeur],MATCH(MOD(_xlfn.ISOWEEKNUM(S196),8)&amp;WEEKDAY(S196,2),t_Repos[Code],0)),"")</f>
        <v/>
      </c>
      <c r="X196" s="27" t="str">
        <f t="shared" si="17"/>
        <v>35</v>
      </c>
    </row>
    <row r="197" spans="19:24" x14ac:dyDescent="0.2">
      <c r="S197" s="27">
        <f t="shared" si="18"/>
        <v>45479</v>
      </c>
      <c r="T197" s="26">
        <f t="shared" si="15"/>
        <v>27</v>
      </c>
      <c r="U197" s="26">
        <f t="shared" si="16"/>
        <v>3</v>
      </c>
      <c r="W197" s="26" t="str">
        <f>IFERROR(INDEX(t_Repos[Valeur],MATCH(MOD(_xlfn.ISOWEEKNUM(S197),8)&amp;WEEKDAY(S197,2),t_Repos[Code],0)),"")</f>
        <v>H</v>
      </c>
      <c r="X197" s="27" t="str">
        <f t="shared" si="17"/>
        <v>36</v>
      </c>
    </row>
    <row r="198" spans="19:24" x14ac:dyDescent="0.2">
      <c r="S198" s="27">
        <f t="shared" si="18"/>
        <v>45480</v>
      </c>
      <c r="T198" s="26">
        <f t="shared" si="15"/>
        <v>27</v>
      </c>
      <c r="U198" s="26">
        <f t="shared" si="16"/>
        <v>3</v>
      </c>
      <c r="W198" s="26" t="str">
        <f>IFERROR(INDEX(t_Repos[Valeur],MATCH(MOD(_xlfn.ISOWEEKNUM(S198),8)&amp;WEEKDAY(S198,2),t_Repos[Code],0)),"")</f>
        <v>H</v>
      </c>
      <c r="X198" s="27" t="str">
        <f t="shared" si="17"/>
        <v>37</v>
      </c>
    </row>
    <row r="199" spans="19:24" x14ac:dyDescent="0.2">
      <c r="S199" s="27">
        <f t="shared" si="18"/>
        <v>45481</v>
      </c>
      <c r="T199" s="26">
        <f t="shared" si="15"/>
        <v>28</v>
      </c>
      <c r="U199" s="26">
        <f t="shared" si="16"/>
        <v>4</v>
      </c>
      <c r="W199" s="26" t="str">
        <f>IFERROR(INDEX(t_Repos[Valeur],MATCH(MOD(_xlfn.ISOWEEKNUM(S199),8)&amp;WEEKDAY(S199,2),t_Repos[Code],0)),"")</f>
        <v/>
      </c>
      <c r="X199" s="27" t="str">
        <f t="shared" si="17"/>
        <v>41</v>
      </c>
    </row>
    <row r="200" spans="19:24" x14ac:dyDescent="0.2">
      <c r="S200" s="27">
        <f t="shared" si="18"/>
        <v>45482</v>
      </c>
      <c r="T200" s="26">
        <f t="shared" si="15"/>
        <v>28</v>
      </c>
      <c r="U200" s="26">
        <f t="shared" si="16"/>
        <v>4</v>
      </c>
      <c r="W200" s="26" t="str">
        <f>IFERROR(INDEX(t_Repos[Valeur],MATCH(MOD(_xlfn.ISOWEEKNUM(S200),8)&amp;WEEKDAY(S200,2),t_Repos[Code],0)),"")</f>
        <v/>
      </c>
      <c r="X200" s="27" t="str">
        <f t="shared" si="17"/>
        <v>42</v>
      </c>
    </row>
    <row r="201" spans="19:24" x14ac:dyDescent="0.2">
      <c r="S201" s="27">
        <f t="shared" si="18"/>
        <v>45483</v>
      </c>
      <c r="T201" s="26">
        <f t="shared" si="15"/>
        <v>28</v>
      </c>
      <c r="U201" s="26">
        <f t="shared" si="16"/>
        <v>4</v>
      </c>
      <c r="W201" s="26" t="str">
        <f>IFERROR(INDEX(t_Repos[Valeur],MATCH(MOD(_xlfn.ISOWEEKNUM(S201),8)&amp;WEEKDAY(S201,2),t_Repos[Code],0)),"")</f>
        <v/>
      </c>
      <c r="X201" s="27" t="str">
        <f t="shared" si="17"/>
        <v>43</v>
      </c>
    </row>
    <row r="202" spans="19:24" x14ac:dyDescent="0.2">
      <c r="S202" s="27">
        <f t="shared" si="18"/>
        <v>45484</v>
      </c>
      <c r="T202" s="26">
        <f t="shared" si="15"/>
        <v>28</v>
      </c>
      <c r="U202" s="26">
        <f t="shared" si="16"/>
        <v>4</v>
      </c>
      <c r="W202" s="26" t="str">
        <f>IFERROR(INDEX(t_Repos[Valeur],MATCH(MOD(_xlfn.ISOWEEKNUM(S202),8)&amp;WEEKDAY(S202,2),t_Repos[Code],0)),"")</f>
        <v/>
      </c>
      <c r="X202" s="27" t="str">
        <f t="shared" si="17"/>
        <v>44</v>
      </c>
    </row>
    <row r="203" spans="19:24" x14ac:dyDescent="0.2">
      <c r="S203" s="27">
        <f t="shared" si="18"/>
        <v>45485</v>
      </c>
      <c r="T203" s="26">
        <f t="shared" ref="T203:T266" si="19">_xlfn.ISOWEEKNUM(S203)</f>
        <v>28</v>
      </c>
      <c r="U203" s="26">
        <f t="shared" ref="U203:U266" si="20">MOD(T203,8)</f>
        <v>4</v>
      </c>
      <c r="W203" s="26" t="str">
        <f>IFERROR(INDEX(t_Repos[Valeur],MATCH(MOD(_xlfn.ISOWEEKNUM(S203),8)&amp;WEEKDAY(S203,2),t_Repos[Code],0)),"")</f>
        <v/>
      </c>
      <c r="X203" s="27" t="str">
        <f t="shared" ref="X203:X266" si="21">MOD(_xlfn.ISOWEEKNUM(S203),8)&amp;WEEKDAY(S203,2)</f>
        <v>45</v>
      </c>
    </row>
    <row r="204" spans="19:24" x14ac:dyDescent="0.2">
      <c r="S204" s="27">
        <f t="shared" ref="S204:S267" si="22">S203+1</f>
        <v>45486</v>
      </c>
      <c r="T204" s="26">
        <f t="shared" si="19"/>
        <v>28</v>
      </c>
      <c r="U204" s="26">
        <f t="shared" si="20"/>
        <v>4</v>
      </c>
      <c r="W204" s="26" t="str">
        <f>IFERROR(INDEX(t_Repos[Valeur],MATCH(MOD(_xlfn.ISOWEEKNUM(S204),8)&amp;WEEKDAY(S204,2),t_Repos[Code],0)),"")</f>
        <v>H</v>
      </c>
      <c r="X204" s="27" t="str">
        <f t="shared" si="21"/>
        <v>46</v>
      </c>
    </row>
    <row r="205" spans="19:24" x14ac:dyDescent="0.2">
      <c r="S205" s="27">
        <f t="shared" si="22"/>
        <v>45487</v>
      </c>
      <c r="T205" s="26">
        <f t="shared" si="19"/>
        <v>28</v>
      </c>
      <c r="U205" s="26">
        <f t="shared" si="20"/>
        <v>4</v>
      </c>
      <c r="W205" s="26" t="str">
        <f>IFERROR(INDEX(t_Repos[Valeur],MATCH(MOD(_xlfn.ISOWEEKNUM(S205),8)&amp;WEEKDAY(S205,2),t_Repos[Code],0)),"")</f>
        <v>H</v>
      </c>
      <c r="X205" s="27" t="str">
        <f t="shared" si="21"/>
        <v>47</v>
      </c>
    </row>
    <row r="206" spans="19:24" x14ac:dyDescent="0.2">
      <c r="S206" s="27">
        <f t="shared" si="22"/>
        <v>45488</v>
      </c>
      <c r="T206" s="26">
        <f t="shared" si="19"/>
        <v>29</v>
      </c>
      <c r="U206" s="26">
        <f t="shared" si="20"/>
        <v>5</v>
      </c>
      <c r="W206" s="26" t="str">
        <f>IFERROR(INDEX(t_Repos[Valeur],MATCH(MOD(_xlfn.ISOWEEKNUM(S206),8)&amp;WEEKDAY(S206,2),t_Repos[Code],0)),"")</f>
        <v/>
      </c>
      <c r="X206" s="27" t="str">
        <f t="shared" si="21"/>
        <v>51</v>
      </c>
    </row>
    <row r="207" spans="19:24" x14ac:dyDescent="0.2">
      <c r="S207" s="27">
        <f t="shared" si="22"/>
        <v>45489</v>
      </c>
      <c r="T207" s="26">
        <f t="shared" si="19"/>
        <v>29</v>
      </c>
      <c r="U207" s="26">
        <f t="shared" si="20"/>
        <v>5</v>
      </c>
      <c r="W207" s="26" t="str">
        <f>IFERROR(INDEX(t_Repos[Valeur],MATCH(MOD(_xlfn.ISOWEEKNUM(S207),8)&amp;WEEKDAY(S207,2),t_Repos[Code],0)),"")</f>
        <v/>
      </c>
      <c r="X207" s="27" t="str">
        <f t="shared" si="21"/>
        <v>52</v>
      </c>
    </row>
    <row r="208" spans="19:24" x14ac:dyDescent="0.2">
      <c r="S208" s="27">
        <f t="shared" si="22"/>
        <v>45490</v>
      </c>
      <c r="T208" s="26">
        <f t="shared" si="19"/>
        <v>29</v>
      </c>
      <c r="U208" s="26">
        <f t="shared" si="20"/>
        <v>5</v>
      </c>
      <c r="W208" s="26" t="str">
        <f>IFERROR(INDEX(t_Repos[Valeur],MATCH(MOD(_xlfn.ISOWEEKNUM(S208),8)&amp;WEEKDAY(S208,2),t_Repos[Code],0)),"")</f>
        <v/>
      </c>
      <c r="X208" s="27" t="str">
        <f t="shared" si="21"/>
        <v>53</v>
      </c>
    </row>
    <row r="209" spans="19:24" x14ac:dyDescent="0.2">
      <c r="S209" s="27">
        <f t="shared" si="22"/>
        <v>45491</v>
      </c>
      <c r="T209" s="26">
        <f t="shared" si="19"/>
        <v>29</v>
      </c>
      <c r="U209" s="26">
        <f t="shared" si="20"/>
        <v>5</v>
      </c>
      <c r="W209" s="26" t="str">
        <f>IFERROR(INDEX(t_Repos[Valeur],MATCH(MOD(_xlfn.ISOWEEKNUM(S209),8)&amp;WEEKDAY(S209,2),t_Repos[Code],0)),"")</f>
        <v>H</v>
      </c>
      <c r="X209" s="27" t="str">
        <f t="shared" si="21"/>
        <v>54</v>
      </c>
    </row>
    <row r="210" spans="19:24" x14ac:dyDescent="0.2">
      <c r="S210" s="27">
        <f t="shared" si="22"/>
        <v>45492</v>
      </c>
      <c r="T210" s="26">
        <f t="shared" si="19"/>
        <v>29</v>
      </c>
      <c r="U210" s="26">
        <f t="shared" si="20"/>
        <v>5</v>
      </c>
      <c r="W210" s="26" t="str">
        <f>IFERROR(INDEX(t_Repos[Valeur],MATCH(MOD(_xlfn.ISOWEEKNUM(S210),8)&amp;WEEKDAY(S210,2),t_Repos[Code],0)),"")</f>
        <v>H</v>
      </c>
      <c r="X210" s="27" t="str">
        <f t="shared" si="21"/>
        <v>55</v>
      </c>
    </row>
    <row r="211" spans="19:24" x14ac:dyDescent="0.2">
      <c r="S211" s="27">
        <f t="shared" si="22"/>
        <v>45493</v>
      </c>
      <c r="T211" s="26">
        <f t="shared" si="19"/>
        <v>29</v>
      </c>
      <c r="U211" s="26">
        <f t="shared" si="20"/>
        <v>5</v>
      </c>
      <c r="W211" s="26" t="str">
        <f>IFERROR(INDEX(t_Repos[Valeur],MATCH(MOD(_xlfn.ISOWEEKNUM(S211),8)&amp;WEEKDAY(S211,2),t_Repos[Code],0)),"")</f>
        <v/>
      </c>
      <c r="X211" s="27" t="str">
        <f t="shared" si="21"/>
        <v>56</v>
      </c>
    </row>
    <row r="212" spans="19:24" x14ac:dyDescent="0.2">
      <c r="S212" s="27">
        <f t="shared" si="22"/>
        <v>45494</v>
      </c>
      <c r="T212" s="26">
        <f t="shared" si="19"/>
        <v>29</v>
      </c>
      <c r="U212" s="26">
        <f t="shared" si="20"/>
        <v>5</v>
      </c>
      <c r="W212" s="26" t="str">
        <f>IFERROR(INDEX(t_Repos[Valeur],MATCH(MOD(_xlfn.ISOWEEKNUM(S212),8)&amp;WEEKDAY(S212,2),t_Repos[Code],0)),"")</f>
        <v/>
      </c>
      <c r="X212" s="27" t="str">
        <f t="shared" si="21"/>
        <v>57</v>
      </c>
    </row>
    <row r="213" spans="19:24" x14ac:dyDescent="0.2">
      <c r="S213" s="27">
        <f t="shared" si="22"/>
        <v>45495</v>
      </c>
      <c r="T213" s="26">
        <f t="shared" si="19"/>
        <v>30</v>
      </c>
      <c r="U213" s="26">
        <f t="shared" si="20"/>
        <v>6</v>
      </c>
      <c r="W213" s="26" t="str">
        <f>IFERROR(INDEX(t_Repos[Valeur],MATCH(MOD(_xlfn.ISOWEEKNUM(S213),8)&amp;WEEKDAY(S213,2),t_Repos[Code],0)),"")</f>
        <v/>
      </c>
      <c r="X213" s="27" t="str">
        <f t="shared" si="21"/>
        <v>61</v>
      </c>
    </row>
    <row r="214" spans="19:24" x14ac:dyDescent="0.2">
      <c r="S214" s="27">
        <f t="shared" si="22"/>
        <v>45496</v>
      </c>
      <c r="T214" s="26">
        <f t="shared" si="19"/>
        <v>30</v>
      </c>
      <c r="U214" s="26">
        <f t="shared" si="20"/>
        <v>6</v>
      </c>
      <c r="W214" s="26" t="str">
        <f>IFERROR(INDEX(t_Repos[Valeur],MATCH(MOD(_xlfn.ISOWEEKNUM(S214),8)&amp;WEEKDAY(S214,2),t_Repos[Code],0)),"")</f>
        <v/>
      </c>
      <c r="X214" s="27" t="str">
        <f t="shared" si="21"/>
        <v>62</v>
      </c>
    </row>
    <row r="215" spans="19:24" x14ac:dyDescent="0.2">
      <c r="S215" s="27">
        <f t="shared" si="22"/>
        <v>45497</v>
      </c>
      <c r="T215" s="26">
        <f t="shared" si="19"/>
        <v>30</v>
      </c>
      <c r="U215" s="26">
        <f t="shared" si="20"/>
        <v>6</v>
      </c>
      <c r="W215" s="26" t="str">
        <f>IFERROR(INDEX(t_Repos[Valeur],MATCH(MOD(_xlfn.ISOWEEKNUM(S215),8)&amp;WEEKDAY(S215,2),t_Repos[Code],0)),"")</f>
        <v/>
      </c>
      <c r="X215" s="27" t="str">
        <f t="shared" si="21"/>
        <v>63</v>
      </c>
    </row>
    <row r="216" spans="19:24" x14ac:dyDescent="0.2">
      <c r="S216" s="27">
        <f t="shared" si="22"/>
        <v>45498</v>
      </c>
      <c r="T216" s="26">
        <f t="shared" si="19"/>
        <v>30</v>
      </c>
      <c r="U216" s="26">
        <f t="shared" si="20"/>
        <v>6</v>
      </c>
      <c r="W216" s="26" t="str">
        <f>IFERROR(INDEX(t_Repos[Valeur],MATCH(MOD(_xlfn.ISOWEEKNUM(S216),8)&amp;WEEKDAY(S216,2),t_Repos[Code],0)),"")</f>
        <v/>
      </c>
      <c r="X216" s="27" t="str">
        <f t="shared" si="21"/>
        <v>64</v>
      </c>
    </row>
    <row r="217" spans="19:24" x14ac:dyDescent="0.2">
      <c r="S217" s="27">
        <f t="shared" si="22"/>
        <v>45499</v>
      </c>
      <c r="T217" s="26">
        <f t="shared" si="19"/>
        <v>30</v>
      </c>
      <c r="U217" s="26">
        <f t="shared" si="20"/>
        <v>6</v>
      </c>
      <c r="W217" s="26" t="str">
        <f>IFERROR(INDEX(t_Repos[Valeur],MATCH(MOD(_xlfn.ISOWEEKNUM(S217),8)&amp;WEEKDAY(S217,2),t_Repos[Code],0)),"")</f>
        <v/>
      </c>
      <c r="X217" s="27" t="str">
        <f t="shared" si="21"/>
        <v>65</v>
      </c>
    </row>
    <row r="218" spans="19:24" x14ac:dyDescent="0.2">
      <c r="S218" s="27">
        <f t="shared" si="22"/>
        <v>45500</v>
      </c>
      <c r="T218" s="26">
        <f t="shared" si="19"/>
        <v>30</v>
      </c>
      <c r="U218" s="26">
        <f t="shared" si="20"/>
        <v>6</v>
      </c>
      <c r="W218" s="26" t="str">
        <f>IFERROR(INDEX(t_Repos[Valeur],MATCH(MOD(_xlfn.ISOWEEKNUM(S218),8)&amp;WEEKDAY(S218,2),t_Repos[Code],0)),"")</f>
        <v>H</v>
      </c>
      <c r="X218" s="27" t="str">
        <f t="shared" si="21"/>
        <v>66</v>
      </c>
    </row>
    <row r="219" spans="19:24" x14ac:dyDescent="0.2">
      <c r="S219" s="27">
        <f t="shared" si="22"/>
        <v>45501</v>
      </c>
      <c r="T219" s="26">
        <f t="shared" si="19"/>
        <v>30</v>
      </c>
      <c r="U219" s="26">
        <f t="shared" si="20"/>
        <v>6</v>
      </c>
      <c r="W219" s="26" t="str">
        <f>IFERROR(INDEX(t_Repos[Valeur],MATCH(MOD(_xlfn.ISOWEEKNUM(S219),8)&amp;WEEKDAY(S219,2),t_Repos[Code],0)),"")</f>
        <v>H</v>
      </c>
      <c r="X219" s="27" t="str">
        <f t="shared" si="21"/>
        <v>67</v>
      </c>
    </row>
    <row r="220" spans="19:24" x14ac:dyDescent="0.2">
      <c r="S220" s="27">
        <f t="shared" si="22"/>
        <v>45502</v>
      </c>
      <c r="T220" s="26">
        <f t="shared" si="19"/>
        <v>31</v>
      </c>
      <c r="U220" s="26">
        <f t="shared" si="20"/>
        <v>7</v>
      </c>
      <c r="W220" s="26" t="str">
        <f>IFERROR(INDEX(t_Repos[Valeur],MATCH(MOD(_xlfn.ISOWEEKNUM(S220),8)&amp;WEEKDAY(S220,2),t_Repos[Code],0)),"")</f>
        <v/>
      </c>
      <c r="X220" s="27" t="str">
        <f t="shared" si="21"/>
        <v>71</v>
      </c>
    </row>
    <row r="221" spans="19:24" x14ac:dyDescent="0.2">
      <c r="S221" s="27">
        <f t="shared" si="22"/>
        <v>45503</v>
      </c>
      <c r="T221" s="26">
        <f t="shared" si="19"/>
        <v>31</v>
      </c>
      <c r="U221" s="26">
        <f t="shared" si="20"/>
        <v>7</v>
      </c>
      <c r="W221" s="26" t="str">
        <f>IFERROR(INDEX(t_Repos[Valeur],MATCH(MOD(_xlfn.ISOWEEKNUM(S221),8)&amp;WEEKDAY(S221,2),t_Repos[Code],0)),"")</f>
        <v/>
      </c>
      <c r="X221" s="27" t="str">
        <f t="shared" si="21"/>
        <v>72</v>
      </c>
    </row>
    <row r="222" spans="19:24" x14ac:dyDescent="0.2">
      <c r="S222" s="27">
        <f t="shared" si="22"/>
        <v>45504</v>
      </c>
      <c r="T222" s="26">
        <f t="shared" si="19"/>
        <v>31</v>
      </c>
      <c r="U222" s="26">
        <f t="shared" si="20"/>
        <v>7</v>
      </c>
      <c r="W222" s="26" t="str">
        <f>IFERROR(INDEX(t_Repos[Valeur],MATCH(MOD(_xlfn.ISOWEEKNUM(S222),8)&amp;WEEKDAY(S222,2),t_Repos[Code],0)),"")</f>
        <v/>
      </c>
      <c r="X222" s="27" t="str">
        <f t="shared" si="21"/>
        <v>73</v>
      </c>
    </row>
    <row r="223" spans="19:24" x14ac:dyDescent="0.2">
      <c r="S223" s="27">
        <f t="shared" si="22"/>
        <v>45505</v>
      </c>
      <c r="T223" s="26">
        <f t="shared" si="19"/>
        <v>31</v>
      </c>
      <c r="U223" s="26">
        <f t="shared" si="20"/>
        <v>7</v>
      </c>
      <c r="W223" s="26" t="str">
        <f>IFERROR(INDEX(t_Repos[Valeur],MATCH(MOD(_xlfn.ISOWEEKNUM(S223),8)&amp;WEEKDAY(S223,2),t_Repos[Code],0)),"")</f>
        <v>H</v>
      </c>
      <c r="X223" s="27" t="str">
        <f t="shared" si="21"/>
        <v>74</v>
      </c>
    </row>
    <row r="224" spans="19:24" x14ac:dyDescent="0.2">
      <c r="S224" s="27">
        <f t="shared" si="22"/>
        <v>45506</v>
      </c>
      <c r="T224" s="26">
        <f t="shared" si="19"/>
        <v>31</v>
      </c>
      <c r="U224" s="26">
        <f t="shared" si="20"/>
        <v>7</v>
      </c>
      <c r="W224" s="26" t="str">
        <f>IFERROR(INDEX(t_Repos[Valeur],MATCH(MOD(_xlfn.ISOWEEKNUM(S224),8)&amp;WEEKDAY(S224,2),t_Repos[Code],0)),"")</f>
        <v>H</v>
      </c>
      <c r="X224" s="27" t="str">
        <f t="shared" si="21"/>
        <v>75</v>
      </c>
    </row>
    <row r="225" spans="19:24" x14ac:dyDescent="0.2">
      <c r="S225" s="27">
        <f t="shared" si="22"/>
        <v>45507</v>
      </c>
      <c r="T225" s="26">
        <f t="shared" si="19"/>
        <v>31</v>
      </c>
      <c r="U225" s="26">
        <f t="shared" si="20"/>
        <v>7</v>
      </c>
      <c r="W225" s="26" t="str">
        <f>IFERROR(INDEX(t_Repos[Valeur],MATCH(MOD(_xlfn.ISOWEEKNUM(S225),8)&amp;WEEKDAY(S225,2),t_Repos[Code],0)),"")</f>
        <v/>
      </c>
      <c r="X225" s="27" t="str">
        <f t="shared" si="21"/>
        <v>76</v>
      </c>
    </row>
    <row r="226" spans="19:24" x14ac:dyDescent="0.2">
      <c r="S226" s="27">
        <f t="shared" si="22"/>
        <v>45508</v>
      </c>
      <c r="T226" s="26">
        <f t="shared" si="19"/>
        <v>31</v>
      </c>
      <c r="U226" s="26">
        <f t="shared" si="20"/>
        <v>7</v>
      </c>
      <c r="W226" s="26" t="str">
        <f>IFERROR(INDEX(t_Repos[Valeur],MATCH(MOD(_xlfn.ISOWEEKNUM(S226),8)&amp;WEEKDAY(S226,2),t_Repos[Code],0)),"")</f>
        <v/>
      </c>
      <c r="X226" s="27" t="str">
        <f t="shared" si="21"/>
        <v>77</v>
      </c>
    </row>
    <row r="227" spans="19:24" x14ac:dyDescent="0.2">
      <c r="S227" s="27">
        <f t="shared" si="22"/>
        <v>45509</v>
      </c>
      <c r="T227" s="26">
        <f t="shared" si="19"/>
        <v>32</v>
      </c>
      <c r="U227" s="26">
        <f t="shared" si="20"/>
        <v>0</v>
      </c>
      <c r="W227" s="26" t="str">
        <f>IFERROR(INDEX(t_Repos[Valeur],MATCH(MOD(_xlfn.ISOWEEKNUM(S227),8)&amp;WEEKDAY(S227,2),t_Repos[Code],0)),"")</f>
        <v/>
      </c>
      <c r="X227" s="27" t="str">
        <f t="shared" si="21"/>
        <v>01</v>
      </c>
    </row>
    <row r="228" spans="19:24" x14ac:dyDescent="0.2">
      <c r="S228" s="27">
        <f t="shared" si="22"/>
        <v>45510</v>
      </c>
      <c r="T228" s="26">
        <f t="shared" si="19"/>
        <v>32</v>
      </c>
      <c r="U228" s="26">
        <f t="shared" si="20"/>
        <v>0</v>
      </c>
      <c r="W228" s="26" t="str">
        <f>IFERROR(INDEX(t_Repos[Valeur],MATCH(MOD(_xlfn.ISOWEEKNUM(S228),8)&amp;WEEKDAY(S228,2),t_Repos[Code],0)),"")</f>
        <v/>
      </c>
      <c r="X228" s="27" t="str">
        <f t="shared" si="21"/>
        <v>02</v>
      </c>
    </row>
    <row r="229" spans="19:24" x14ac:dyDescent="0.2">
      <c r="S229" s="27">
        <f t="shared" si="22"/>
        <v>45511</v>
      </c>
      <c r="T229" s="26">
        <f t="shared" si="19"/>
        <v>32</v>
      </c>
      <c r="U229" s="26">
        <f t="shared" si="20"/>
        <v>0</v>
      </c>
      <c r="W229" s="26" t="str">
        <f>IFERROR(INDEX(t_Repos[Valeur],MATCH(MOD(_xlfn.ISOWEEKNUM(S229),8)&amp;WEEKDAY(S229,2),t_Repos[Code],0)),"")</f>
        <v/>
      </c>
      <c r="X229" s="27" t="str">
        <f t="shared" si="21"/>
        <v>03</v>
      </c>
    </row>
    <row r="230" spans="19:24" x14ac:dyDescent="0.2">
      <c r="S230" s="27">
        <f t="shared" si="22"/>
        <v>45512</v>
      </c>
      <c r="T230" s="26">
        <f t="shared" si="19"/>
        <v>32</v>
      </c>
      <c r="U230" s="26">
        <f t="shared" si="20"/>
        <v>0</v>
      </c>
      <c r="W230" s="26" t="str">
        <f>IFERROR(INDEX(t_Repos[Valeur],MATCH(MOD(_xlfn.ISOWEEKNUM(S230),8)&amp;WEEKDAY(S230,2),t_Repos[Code],0)),"")</f>
        <v/>
      </c>
      <c r="X230" s="27" t="str">
        <f t="shared" si="21"/>
        <v>04</v>
      </c>
    </row>
    <row r="231" spans="19:24" x14ac:dyDescent="0.2">
      <c r="S231" s="27">
        <f t="shared" si="22"/>
        <v>45513</v>
      </c>
      <c r="T231" s="26">
        <f t="shared" si="19"/>
        <v>32</v>
      </c>
      <c r="U231" s="26">
        <f t="shared" si="20"/>
        <v>0</v>
      </c>
      <c r="W231" s="26" t="str">
        <f>IFERROR(INDEX(t_Repos[Valeur],MATCH(MOD(_xlfn.ISOWEEKNUM(S231),8)&amp;WEEKDAY(S231,2),t_Repos[Code],0)),"")</f>
        <v/>
      </c>
      <c r="X231" s="27" t="str">
        <f t="shared" si="21"/>
        <v>05</v>
      </c>
    </row>
    <row r="232" spans="19:24" x14ac:dyDescent="0.2">
      <c r="S232" s="27">
        <f t="shared" si="22"/>
        <v>45514</v>
      </c>
      <c r="T232" s="26">
        <f t="shared" si="19"/>
        <v>32</v>
      </c>
      <c r="U232" s="26">
        <f t="shared" si="20"/>
        <v>0</v>
      </c>
      <c r="W232" s="26" t="str">
        <f>IFERROR(INDEX(t_Repos[Valeur],MATCH(MOD(_xlfn.ISOWEEKNUM(S232),8)&amp;WEEKDAY(S232,2),t_Repos[Code],0)),"")</f>
        <v/>
      </c>
      <c r="X232" s="27" t="str">
        <f t="shared" si="21"/>
        <v>06</v>
      </c>
    </row>
    <row r="233" spans="19:24" x14ac:dyDescent="0.2">
      <c r="S233" s="27">
        <f t="shared" si="22"/>
        <v>45515</v>
      </c>
      <c r="T233" s="26">
        <f t="shared" si="19"/>
        <v>32</v>
      </c>
      <c r="U233" s="26">
        <f t="shared" si="20"/>
        <v>0</v>
      </c>
      <c r="W233" s="26" t="str">
        <f>IFERROR(INDEX(t_Repos[Valeur],MATCH(MOD(_xlfn.ISOWEEKNUM(S233),8)&amp;WEEKDAY(S233,2),t_Repos[Code],0)),"")</f>
        <v/>
      </c>
      <c r="X233" s="27" t="str">
        <f t="shared" si="21"/>
        <v>07</v>
      </c>
    </row>
    <row r="234" spans="19:24" x14ac:dyDescent="0.2">
      <c r="S234" s="27">
        <f t="shared" si="22"/>
        <v>45516</v>
      </c>
      <c r="T234" s="26">
        <f t="shared" si="19"/>
        <v>33</v>
      </c>
      <c r="U234" s="26">
        <f t="shared" si="20"/>
        <v>1</v>
      </c>
      <c r="W234" s="26" t="str">
        <f>IFERROR(INDEX(t_Repos[Valeur],MATCH(MOD(_xlfn.ISOWEEKNUM(S234),8)&amp;WEEKDAY(S234,2),t_Repos[Code],0)),"")</f>
        <v/>
      </c>
      <c r="X234" s="27" t="str">
        <f t="shared" si="21"/>
        <v>11</v>
      </c>
    </row>
    <row r="235" spans="19:24" x14ac:dyDescent="0.2">
      <c r="S235" s="27">
        <f t="shared" si="22"/>
        <v>45517</v>
      </c>
      <c r="T235" s="26">
        <f t="shared" si="19"/>
        <v>33</v>
      </c>
      <c r="U235" s="26">
        <f t="shared" si="20"/>
        <v>1</v>
      </c>
      <c r="W235" s="26" t="str">
        <f>IFERROR(INDEX(t_Repos[Valeur],MATCH(MOD(_xlfn.ISOWEEKNUM(S235),8)&amp;WEEKDAY(S235,2),t_Repos[Code],0)),"")</f>
        <v/>
      </c>
      <c r="X235" s="27" t="str">
        <f t="shared" si="21"/>
        <v>12</v>
      </c>
    </row>
    <row r="236" spans="19:24" x14ac:dyDescent="0.2">
      <c r="S236" s="27">
        <f t="shared" si="22"/>
        <v>45518</v>
      </c>
      <c r="T236" s="26">
        <f t="shared" si="19"/>
        <v>33</v>
      </c>
      <c r="U236" s="26">
        <f t="shared" si="20"/>
        <v>1</v>
      </c>
      <c r="W236" s="26" t="str">
        <f>IFERROR(INDEX(t_Repos[Valeur],MATCH(MOD(_xlfn.ISOWEEKNUM(S236),8)&amp;WEEKDAY(S236,2),t_Repos[Code],0)),"")</f>
        <v/>
      </c>
      <c r="X236" s="27" t="str">
        <f t="shared" si="21"/>
        <v>13</v>
      </c>
    </row>
    <row r="237" spans="19:24" x14ac:dyDescent="0.2">
      <c r="S237" s="27">
        <f t="shared" si="22"/>
        <v>45519</v>
      </c>
      <c r="T237" s="26">
        <f t="shared" si="19"/>
        <v>33</v>
      </c>
      <c r="U237" s="26">
        <f t="shared" si="20"/>
        <v>1</v>
      </c>
      <c r="W237" s="26" t="str">
        <f>IFERROR(INDEX(t_Repos[Valeur],MATCH(MOD(_xlfn.ISOWEEKNUM(S237),8)&amp;WEEKDAY(S237,2),t_Repos[Code],0)),"")</f>
        <v>H</v>
      </c>
      <c r="X237" s="27" t="str">
        <f t="shared" si="21"/>
        <v>14</v>
      </c>
    </row>
    <row r="238" spans="19:24" x14ac:dyDescent="0.2">
      <c r="S238" s="27">
        <f t="shared" si="22"/>
        <v>45520</v>
      </c>
      <c r="T238" s="26">
        <f t="shared" si="19"/>
        <v>33</v>
      </c>
      <c r="U238" s="26">
        <f t="shared" si="20"/>
        <v>1</v>
      </c>
      <c r="W238" s="26" t="str">
        <f>IFERROR(INDEX(t_Repos[Valeur],MATCH(MOD(_xlfn.ISOWEEKNUM(S238),8)&amp;WEEKDAY(S238,2),t_Repos[Code],0)),"")</f>
        <v>H</v>
      </c>
      <c r="X238" s="27" t="str">
        <f t="shared" si="21"/>
        <v>15</v>
      </c>
    </row>
    <row r="239" spans="19:24" x14ac:dyDescent="0.2">
      <c r="S239" s="27">
        <f t="shared" si="22"/>
        <v>45521</v>
      </c>
      <c r="T239" s="26">
        <f t="shared" si="19"/>
        <v>33</v>
      </c>
      <c r="U239" s="26">
        <f t="shared" si="20"/>
        <v>1</v>
      </c>
      <c r="W239" s="26" t="str">
        <f>IFERROR(INDEX(t_Repos[Valeur],MATCH(MOD(_xlfn.ISOWEEKNUM(S239),8)&amp;WEEKDAY(S239,2),t_Repos[Code],0)),"")</f>
        <v/>
      </c>
      <c r="X239" s="27" t="str">
        <f t="shared" si="21"/>
        <v>16</v>
      </c>
    </row>
    <row r="240" spans="19:24" x14ac:dyDescent="0.2">
      <c r="S240" s="27">
        <f t="shared" si="22"/>
        <v>45522</v>
      </c>
      <c r="T240" s="26">
        <f t="shared" si="19"/>
        <v>33</v>
      </c>
      <c r="U240" s="26">
        <f t="shared" si="20"/>
        <v>1</v>
      </c>
      <c r="W240" s="26" t="str">
        <f>IFERROR(INDEX(t_Repos[Valeur],MATCH(MOD(_xlfn.ISOWEEKNUM(S240),8)&amp;WEEKDAY(S240,2),t_Repos[Code],0)),"")</f>
        <v/>
      </c>
      <c r="X240" s="27" t="str">
        <f t="shared" si="21"/>
        <v>17</v>
      </c>
    </row>
    <row r="241" spans="19:24" x14ac:dyDescent="0.2">
      <c r="S241" s="27">
        <f t="shared" si="22"/>
        <v>45523</v>
      </c>
      <c r="T241" s="26">
        <f t="shared" si="19"/>
        <v>34</v>
      </c>
      <c r="U241" s="26">
        <f t="shared" si="20"/>
        <v>2</v>
      </c>
      <c r="W241" s="26" t="str">
        <f>IFERROR(INDEX(t_Repos[Valeur],MATCH(MOD(_xlfn.ISOWEEKNUM(S241),8)&amp;WEEKDAY(S241,2),t_Repos[Code],0)),"")</f>
        <v/>
      </c>
      <c r="X241" s="27" t="str">
        <f t="shared" si="21"/>
        <v>21</v>
      </c>
    </row>
    <row r="242" spans="19:24" x14ac:dyDescent="0.2">
      <c r="S242" s="27">
        <f t="shared" si="22"/>
        <v>45524</v>
      </c>
      <c r="T242" s="26">
        <f t="shared" si="19"/>
        <v>34</v>
      </c>
      <c r="U242" s="26">
        <f t="shared" si="20"/>
        <v>2</v>
      </c>
      <c r="W242" s="26" t="str">
        <f>IFERROR(INDEX(t_Repos[Valeur],MATCH(MOD(_xlfn.ISOWEEKNUM(S242),8)&amp;WEEKDAY(S242,2),t_Repos[Code],0)),"")</f>
        <v/>
      </c>
      <c r="X242" s="27" t="str">
        <f t="shared" si="21"/>
        <v>22</v>
      </c>
    </row>
    <row r="243" spans="19:24" x14ac:dyDescent="0.2">
      <c r="S243" s="27">
        <f t="shared" si="22"/>
        <v>45525</v>
      </c>
      <c r="T243" s="26">
        <f t="shared" si="19"/>
        <v>34</v>
      </c>
      <c r="U243" s="26">
        <f t="shared" si="20"/>
        <v>2</v>
      </c>
      <c r="W243" s="26" t="str">
        <f>IFERROR(INDEX(t_Repos[Valeur],MATCH(MOD(_xlfn.ISOWEEKNUM(S243),8)&amp;WEEKDAY(S243,2),t_Repos[Code],0)),"")</f>
        <v/>
      </c>
      <c r="X243" s="27" t="str">
        <f t="shared" si="21"/>
        <v>23</v>
      </c>
    </row>
    <row r="244" spans="19:24" x14ac:dyDescent="0.2">
      <c r="S244" s="27">
        <f t="shared" si="22"/>
        <v>45526</v>
      </c>
      <c r="T244" s="26">
        <f t="shared" si="19"/>
        <v>34</v>
      </c>
      <c r="U244" s="26">
        <f t="shared" si="20"/>
        <v>2</v>
      </c>
      <c r="W244" s="26" t="str">
        <f>IFERROR(INDEX(t_Repos[Valeur],MATCH(MOD(_xlfn.ISOWEEKNUM(S244),8)&amp;WEEKDAY(S244,2),t_Repos[Code],0)),"")</f>
        <v/>
      </c>
      <c r="X244" s="27" t="str">
        <f t="shared" si="21"/>
        <v>24</v>
      </c>
    </row>
    <row r="245" spans="19:24" x14ac:dyDescent="0.2">
      <c r="S245" s="27">
        <f t="shared" si="22"/>
        <v>45527</v>
      </c>
      <c r="T245" s="26">
        <f t="shared" si="19"/>
        <v>34</v>
      </c>
      <c r="U245" s="26">
        <f t="shared" si="20"/>
        <v>2</v>
      </c>
      <c r="W245" s="26" t="str">
        <f>IFERROR(INDEX(t_Repos[Valeur],MATCH(MOD(_xlfn.ISOWEEKNUM(S245),8)&amp;WEEKDAY(S245,2),t_Repos[Code],0)),"")</f>
        <v/>
      </c>
      <c r="X245" s="27" t="str">
        <f t="shared" si="21"/>
        <v>25</v>
      </c>
    </row>
    <row r="246" spans="19:24" x14ac:dyDescent="0.2">
      <c r="S246" s="27">
        <f t="shared" si="22"/>
        <v>45528</v>
      </c>
      <c r="T246" s="26">
        <f t="shared" si="19"/>
        <v>34</v>
      </c>
      <c r="U246" s="26">
        <f t="shared" si="20"/>
        <v>2</v>
      </c>
      <c r="W246" s="26" t="str">
        <f>IFERROR(INDEX(t_Repos[Valeur],MATCH(MOD(_xlfn.ISOWEEKNUM(S246),8)&amp;WEEKDAY(S246,2),t_Repos[Code],0)),"")</f>
        <v>H</v>
      </c>
      <c r="X246" s="27" t="str">
        <f t="shared" si="21"/>
        <v>26</v>
      </c>
    </row>
    <row r="247" spans="19:24" x14ac:dyDescent="0.2">
      <c r="S247" s="27">
        <f t="shared" si="22"/>
        <v>45529</v>
      </c>
      <c r="T247" s="26">
        <f t="shared" si="19"/>
        <v>34</v>
      </c>
      <c r="U247" s="26">
        <f t="shared" si="20"/>
        <v>2</v>
      </c>
      <c r="W247" s="26" t="str">
        <f>IFERROR(INDEX(t_Repos[Valeur],MATCH(MOD(_xlfn.ISOWEEKNUM(S247),8)&amp;WEEKDAY(S247,2),t_Repos[Code],0)),"")</f>
        <v>H</v>
      </c>
      <c r="X247" s="27" t="str">
        <f t="shared" si="21"/>
        <v>27</v>
      </c>
    </row>
    <row r="248" spans="19:24" x14ac:dyDescent="0.2">
      <c r="S248" s="27">
        <f t="shared" si="22"/>
        <v>45530</v>
      </c>
      <c r="T248" s="26">
        <f t="shared" si="19"/>
        <v>35</v>
      </c>
      <c r="U248" s="26">
        <f t="shared" si="20"/>
        <v>3</v>
      </c>
      <c r="W248" s="26" t="str">
        <f>IFERROR(INDEX(t_Repos[Valeur],MATCH(MOD(_xlfn.ISOWEEKNUM(S248),8)&amp;WEEKDAY(S248,2),t_Repos[Code],0)),"")</f>
        <v/>
      </c>
      <c r="X248" s="27" t="str">
        <f t="shared" si="21"/>
        <v>31</v>
      </c>
    </row>
    <row r="249" spans="19:24" x14ac:dyDescent="0.2">
      <c r="S249" s="27">
        <f t="shared" si="22"/>
        <v>45531</v>
      </c>
      <c r="T249" s="26">
        <f t="shared" si="19"/>
        <v>35</v>
      </c>
      <c r="U249" s="26">
        <f t="shared" si="20"/>
        <v>3</v>
      </c>
      <c r="W249" s="26" t="str">
        <f>IFERROR(INDEX(t_Repos[Valeur],MATCH(MOD(_xlfn.ISOWEEKNUM(S249),8)&amp;WEEKDAY(S249,2),t_Repos[Code],0)),"")</f>
        <v/>
      </c>
      <c r="X249" s="27" t="str">
        <f t="shared" si="21"/>
        <v>32</v>
      </c>
    </row>
    <row r="250" spans="19:24" x14ac:dyDescent="0.2">
      <c r="S250" s="27">
        <f t="shared" si="22"/>
        <v>45532</v>
      </c>
      <c r="T250" s="26">
        <f t="shared" si="19"/>
        <v>35</v>
      </c>
      <c r="U250" s="26">
        <f t="shared" si="20"/>
        <v>3</v>
      </c>
      <c r="W250" s="26" t="str">
        <f>IFERROR(INDEX(t_Repos[Valeur],MATCH(MOD(_xlfn.ISOWEEKNUM(S250),8)&amp;WEEKDAY(S250,2),t_Repos[Code],0)),"")</f>
        <v/>
      </c>
      <c r="X250" s="27" t="str">
        <f t="shared" si="21"/>
        <v>33</v>
      </c>
    </row>
    <row r="251" spans="19:24" x14ac:dyDescent="0.2">
      <c r="S251" s="27">
        <f t="shared" si="22"/>
        <v>45533</v>
      </c>
      <c r="T251" s="26">
        <f t="shared" si="19"/>
        <v>35</v>
      </c>
      <c r="U251" s="26">
        <f t="shared" si="20"/>
        <v>3</v>
      </c>
      <c r="W251" s="26" t="str">
        <f>IFERROR(INDEX(t_Repos[Valeur],MATCH(MOD(_xlfn.ISOWEEKNUM(S251),8)&amp;WEEKDAY(S251,2),t_Repos[Code],0)),"")</f>
        <v/>
      </c>
      <c r="X251" s="27" t="str">
        <f t="shared" si="21"/>
        <v>34</v>
      </c>
    </row>
    <row r="252" spans="19:24" x14ac:dyDescent="0.2">
      <c r="S252" s="27">
        <f t="shared" si="22"/>
        <v>45534</v>
      </c>
      <c r="T252" s="26">
        <f t="shared" si="19"/>
        <v>35</v>
      </c>
      <c r="U252" s="26">
        <f t="shared" si="20"/>
        <v>3</v>
      </c>
      <c r="W252" s="26" t="str">
        <f>IFERROR(INDEX(t_Repos[Valeur],MATCH(MOD(_xlfn.ISOWEEKNUM(S252),8)&amp;WEEKDAY(S252,2),t_Repos[Code],0)),"")</f>
        <v/>
      </c>
      <c r="X252" s="27" t="str">
        <f t="shared" si="21"/>
        <v>35</v>
      </c>
    </row>
    <row r="253" spans="19:24" x14ac:dyDescent="0.2">
      <c r="S253" s="27">
        <f t="shared" si="22"/>
        <v>45535</v>
      </c>
      <c r="T253" s="26">
        <f t="shared" si="19"/>
        <v>35</v>
      </c>
      <c r="U253" s="26">
        <f t="shared" si="20"/>
        <v>3</v>
      </c>
      <c r="W253" s="26" t="str">
        <f>IFERROR(INDEX(t_Repos[Valeur],MATCH(MOD(_xlfn.ISOWEEKNUM(S253),8)&amp;WEEKDAY(S253,2),t_Repos[Code],0)),"")</f>
        <v>H</v>
      </c>
      <c r="X253" s="27" t="str">
        <f t="shared" si="21"/>
        <v>36</v>
      </c>
    </row>
    <row r="254" spans="19:24" x14ac:dyDescent="0.2">
      <c r="S254" s="27">
        <f t="shared" si="22"/>
        <v>45536</v>
      </c>
      <c r="T254" s="26">
        <f t="shared" si="19"/>
        <v>35</v>
      </c>
      <c r="U254" s="26">
        <f t="shared" si="20"/>
        <v>3</v>
      </c>
      <c r="W254" s="26" t="str">
        <f>IFERROR(INDEX(t_Repos[Valeur],MATCH(MOD(_xlfn.ISOWEEKNUM(S254),8)&amp;WEEKDAY(S254,2),t_Repos[Code],0)),"")</f>
        <v>H</v>
      </c>
      <c r="X254" s="27" t="str">
        <f t="shared" si="21"/>
        <v>37</v>
      </c>
    </row>
    <row r="255" spans="19:24" x14ac:dyDescent="0.2">
      <c r="S255" s="27">
        <f t="shared" si="22"/>
        <v>45537</v>
      </c>
      <c r="T255" s="26">
        <f t="shared" si="19"/>
        <v>36</v>
      </c>
      <c r="U255" s="26">
        <f t="shared" si="20"/>
        <v>4</v>
      </c>
      <c r="W255" s="26" t="str">
        <f>IFERROR(INDEX(t_Repos[Valeur],MATCH(MOD(_xlfn.ISOWEEKNUM(S255),8)&amp;WEEKDAY(S255,2),t_Repos[Code],0)),"")</f>
        <v/>
      </c>
      <c r="X255" s="27" t="str">
        <f t="shared" si="21"/>
        <v>41</v>
      </c>
    </row>
    <row r="256" spans="19:24" x14ac:dyDescent="0.2">
      <c r="S256" s="27">
        <f t="shared" si="22"/>
        <v>45538</v>
      </c>
      <c r="T256" s="26">
        <f t="shared" si="19"/>
        <v>36</v>
      </c>
      <c r="U256" s="26">
        <f t="shared" si="20"/>
        <v>4</v>
      </c>
      <c r="W256" s="26" t="str">
        <f>IFERROR(INDEX(t_Repos[Valeur],MATCH(MOD(_xlfn.ISOWEEKNUM(S256),8)&amp;WEEKDAY(S256,2),t_Repos[Code],0)),"")</f>
        <v/>
      </c>
      <c r="X256" s="27" t="str">
        <f t="shared" si="21"/>
        <v>42</v>
      </c>
    </row>
    <row r="257" spans="19:24" x14ac:dyDescent="0.2">
      <c r="S257" s="27">
        <f t="shared" si="22"/>
        <v>45539</v>
      </c>
      <c r="T257" s="26">
        <f t="shared" si="19"/>
        <v>36</v>
      </c>
      <c r="U257" s="26">
        <f t="shared" si="20"/>
        <v>4</v>
      </c>
      <c r="W257" s="26" t="str">
        <f>IFERROR(INDEX(t_Repos[Valeur],MATCH(MOD(_xlfn.ISOWEEKNUM(S257),8)&amp;WEEKDAY(S257,2),t_Repos[Code],0)),"")</f>
        <v/>
      </c>
      <c r="X257" s="27" t="str">
        <f t="shared" si="21"/>
        <v>43</v>
      </c>
    </row>
    <row r="258" spans="19:24" x14ac:dyDescent="0.2">
      <c r="S258" s="27">
        <f t="shared" si="22"/>
        <v>45540</v>
      </c>
      <c r="T258" s="26">
        <f t="shared" si="19"/>
        <v>36</v>
      </c>
      <c r="U258" s="26">
        <f t="shared" si="20"/>
        <v>4</v>
      </c>
      <c r="W258" s="26" t="str">
        <f>IFERROR(INDEX(t_Repos[Valeur],MATCH(MOD(_xlfn.ISOWEEKNUM(S258),8)&amp;WEEKDAY(S258,2),t_Repos[Code],0)),"")</f>
        <v/>
      </c>
      <c r="X258" s="27" t="str">
        <f t="shared" si="21"/>
        <v>44</v>
      </c>
    </row>
    <row r="259" spans="19:24" x14ac:dyDescent="0.2">
      <c r="S259" s="27">
        <f t="shared" si="22"/>
        <v>45541</v>
      </c>
      <c r="T259" s="26">
        <f t="shared" si="19"/>
        <v>36</v>
      </c>
      <c r="U259" s="26">
        <f t="shared" si="20"/>
        <v>4</v>
      </c>
      <c r="W259" s="26" t="str">
        <f>IFERROR(INDEX(t_Repos[Valeur],MATCH(MOD(_xlfn.ISOWEEKNUM(S259),8)&amp;WEEKDAY(S259,2),t_Repos[Code],0)),"")</f>
        <v/>
      </c>
      <c r="X259" s="27" t="str">
        <f t="shared" si="21"/>
        <v>45</v>
      </c>
    </row>
    <row r="260" spans="19:24" x14ac:dyDescent="0.2">
      <c r="S260" s="27">
        <f t="shared" si="22"/>
        <v>45542</v>
      </c>
      <c r="T260" s="26">
        <f t="shared" si="19"/>
        <v>36</v>
      </c>
      <c r="U260" s="26">
        <f t="shared" si="20"/>
        <v>4</v>
      </c>
      <c r="W260" s="26" t="str">
        <f>IFERROR(INDEX(t_Repos[Valeur],MATCH(MOD(_xlfn.ISOWEEKNUM(S260),8)&amp;WEEKDAY(S260,2),t_Repos[Code],0)),"")</f>
        <v>H</v>
      </c>
      <c r="X260" s="27" t="str">
        <f t="shared" si="21"/>
        <v>46</v>
      </c>
    </row>
    <row r="261" spans="19:24" x14ac:dyDescent="0.2">
      <c r="S261" s="27">
        <f t="shared" si="22"/>
        <v>45543</v>
      </c>
      <c r="T261" s="26">
        <f t="shared" si="19"/>
        <v>36</v>
      </c>
      <c r="U261" s="26">
        <f t="shared" si="20"/>
        <v>4</v>
      </c>
      <c r="W261" s="26" t="str">
        <f>IFERROR(INDEX(t_Repos[Valeur],MATCH(MOD(_xlfn.ISOWEEKNUM(S261),8)&amp;WEEKDAY(S261,2),t_Repos[Code],0)),"")</f>
        <v>H</v>
      </c>
      <c r="X261" s="27" t="str">
        <f t="shared" si="21"/>
        <v>47</v>
      </c>
    </row>
    <row r="262" spans="19:24" x14ac:dyDescent="0.2">
      <c r="S262" s="27">
        <f t="shared" si="22"/>
        <v>45544</v>
      </c>
      <c r="T262" s="26">
        <f t="shared" si="19"/>
        <v>37</v>
      </c>
      <c r="U262" s="26">
        <f t="shared" si="20"/>
        <v>5</v>
      </c>
      <c r="W262" s="26" t="str">
        <f>IFERROR(INDEX(t_Repos[Valeur],MATCH(MOD(_xlfn.ISOWEEKNUM(S262),8)&amp;WEEKDAY(S262,2),t_Repos[Code],0)),"")</f>
        <v/>
      </c>
      <c r="X262" s="27" t="str">
        <f t="shared" si="21"/>
        <v>51</v>
      </c>
    </row>
    <row r="263" spans="19:24" x14ac:dyDescent="0.2">
      <c r="S263" s="27">
        <f t="shared" si="22"/>
        <v>45545</v>
      </c>
      <c r="T263" s="26">
        <f t="shared" si="19"/>
        <v>37</v>
      </c>
      <c r="U263" s="26">
        <f t="shared" si="20"/>
        <v>5</v>
      </c>
      <c r="W263" s="26" t="str">
        <f>IFERROR(INDEX(t_Repos[Valeur],MATCH(MOD(_xlfn.ISOWEEKNUM(S263),8)&amp;WEEKDAY(S263,2),t_Repos[Code],0)),"")</f>
        <v/>
      </c>
      <c r="X263" s="27" t="str">
        <f t="shared" si="21"/>
        <v>52</v>
      </c>
    </row>
    <row r="264" spans="19:24" x14ac:dyDescent="0.2">
      <c r="S264" s="27">
        <f t="shared" si="22"/>
        <v>45546</v>
      </c>
      <c r="T264" s="26">
        <f t="shared" si="19"/>
        <v>37</v>
      </c>
      <c r="U264" s="26">
        <f t="shared" si="20"/>
        <v>5</v>
      </c>
      <c r="W264" s="26" t="str">
        <f>IFERROR(INDEX(t_Repos[Valeur],MATCH(MOD(_xlfn.ISOWEEKNUM(S264),8)&amp;WEEKDAY(S264,2),t_Repos[Code],0)),"")</f>
        <v/>
      </c>
      <c r="X264" s="27" t="str">
        <f t="shared" si="21"/>
        <v>53</v>
      </c>
    </row>
    <row r="265" spans="19:24" x14ac:dyDescent="0.2">
      <c r="S265" s="27">
        <f t="shared" si="22"/>
        <v>45547</v>
      </c>
      <c r="T265" s="26">
        <f t="shared" si="19"/>
        <v>37</v>
      </c>
      <c r="U265" s="26">
        <f t="shared" si="20"/>
        <v>5</v>
      </c>
      <c r="W265" s="26" t="str">
        <f>IFERROR(INDEX(t_Repos[Valeur],MATCH(MOD(_xlfn.ISOWEEKNUM(S265),8)&amp;WEEKDAY(S265,2),t_Repos[Code],0)),"")</f>
        <v>H</v>
      </c>
      <c r="X265" s="27" t="str">
        <f t="shared" si="21"/>
        <v>54</v>
      </c>
    </row>
    <row r="266" spans="19:24" x14ac:dyDescent="0.2">
      <c r="S266" s="27">
        <f t="shared" si="22"/>
        <v>45548</v>
      </c>
      <c r="T266" s="26">
        <f t="shared" si="19"/>
        <v>37</v>
      </c>
      <c r="U266" s="26">
        <f t="shared" si="20"/>
        <v>5</v>
      </c>
      <c r="W266" s="26" t="str">
        <f>IFERROR(INDEX(t_Repos[Valeur],MATCH(MOD(_xlfn.ISOWEEKNUM(S266),8)&amp;WEEKDAY(S266,2),t_Repos[Code],0)),"")</f>
        <v>H</v>
      </c>
      <c r="X266" s="27" t="str">
        <f t="shared" si="21"/>
        <v>55</v>
      </c>
    </row>
    <row r="267" spans="19:24" x14ac:dyDescent="0.2">
      <c r="S267" s="27">
        <f t="shared" si="22"/>
        <v>45549</v>
      </c>
      <c r="T267" s="26">
        <f t="shared" ref="T267:T330" si="23">_xlfn.ISOWEEKNUM(S267)</f>
        <v>37</v>
      </c>
      <c r="U267" s="26">
        <f t="shared" ref="U267:U330" si="24">MOD(T267,8)</f>
        <v>5</v>
      </c>
      <c r="W267" s="26" t="str">
        <f>IFERROR(INDEX(t_Repos[Valeur],MATCH(MOD(_xlfn.ISOWEEKNUM(S267),8)&amp;WEEKDAY(S267,2),t_Repos[Code],0)),"")</f>
        <v/>
      </c>
      <c r="X267" s="27" t="str">
        <f t="shared" ref="X267:X330" si="25">MOD(_xlfn.ISOWEEKNUM(S267),8)&amp;WEEKDAY(S267,2)</f>
        <v>56</v>
      </c>
    </row>
    <row r="268" spans="19:24" x14ac:dyDescent="0.2">
      <c r="S268" s="27">
        <f t="shared" ref="S268:S331" si="26">S267+1</f>
        <v>45550</v>
      </c>
      <c r="T268" s="26">
        <f t="shared" si="23"/>
        <v>37</v>
      </c>
      <c r="U268" s="26">
        <f t="shared" si="24"/>
        <v>5</v>
      </c>
      <c r="W268" s="26" t="str">
        <f>IFERROR(INDEX(t_Repos[Valeur],MATCH(MOD(_xlfn.ISOWEEKNUM(S268),8)&amp;WEEKDAY(S268,2),t_Repos[Code],0)),"")</f>
        <v/>
      </c>
      <c r="X268" s="27" t="str">
        <f t="shared" si="25"/>
        <v>57</v>
      </c>
    </row>
    <row r="269" spans="19:24" x14ac:dyDescent="0.2">
      <c r="S269" s="27">
        <f t="shared" si="26"/>
        <v>45551</v>
      </c>
      <c r="T269" s="26">
        <f t="shared" si="23"/>
        <v>38</v>
      </c>
      <c r="U269" s="26">
        <f t="shared" si="24"/>
        <v>6</v>
      </c>
      <c r="W269" s="26" t="str">
        <f>IFERROR(INDEX(t_Repos[Valeur],MATCH(MOD(_xlfn.ISOWEEKNUM(S269),8)&amp;WEEKDAY(S269,2),t_Repos[Code],0)),"")</f>
        <v/>
      </c>
      <c r="X269" s="27" t="str">
        <f t="shared" si="25"/>
        <v>61</v>
      </c>
    </row>
    <row r="270" spans="19:24" x14ac:dyDescent="0.2">
      <c r="S270" s="27">
        <f t="shared" si="26"/>
        <v>45552</v>
      </c>
      <c r="T270" s="26">
        <f t="shared" si="23"/>
        <v>38</v>
      </c>
      <c r="U270" s="26">
        <f t="shared" si="24"/>
        <v>6</v>
      </c>
      <c r="W270" s="26" t="str">
        <f>IFERROR(INDEX(t_Repos[Valeur],MATCH(MOD(_xlfn.ISOWEEKNUM(S270),8)&amp;WEEKDAY(S270,2),t_Repos[Code],0)),"")</f>
        <v/>
      </c>
      <c r="X270" s="27" t="str">
        <f t="shared" si="25"/>
        <v>62</v>
      </c>
    </row>
    <row r="271" spans="19:24" x14ac:dyDescent="0.2">
      <c r="S271" s="27">
        <f t="shared" si="26"/>
        <v>45553</v>
      </c>
      <c r="T271" s="26">
        <f t="shared" si="23"/>
        <v>38</v>
      </c>
      <c r="U271" s="26">
        <f t="shared" si="24"/>
        <v>6</v>
      </c>
      <c r="W271" s="26" t="str">
        <f>IFERROR(INDEX(t_Repos[Valeur],MATCH(MOD(_xlfn.ISOWEEKNUM(S271),8)&amp;WEEKDAY(S271,2),t_Repos[Code],0)),"")</f>
        <v/>
      </c>
      <c r="X271" s="27" t="str">
        <f t="shared" si="25"/>
        <v>63</v>
      </c>
    </row>
    <row r="272" spans="19:24" x14ac:dyDescent="0.2">
      <c r="S272" s="27">
        <f t="shared" si="26"/>
        <v>45554</v>
      </c>
      <c r="T272" s="26">
        <f t="shared" si="23"/>
        <v>38</v>
      </c>
      <c r="U272" s="26">
        <f t="shared" si="24"/>
        <v>6</v>
      </c>
      <c r="W272" s="26" t="str">
        <f>IFERROR(INDEX(t_Repos[Valeur],MATCH(MOD(_xlfn.ISOWEEKNUM(S272),8)&amp;WEEKDAY(S272,2),t_Repos[Code],0)),"")</f>
        <v/>
      </c>
      <c r="X272" s="27" t="str">
        <f t="shared" si="25"/>
        <v>64</v>
      </c>
    </row>
    <row r="273" spans="19:24" x14ac:dyDescent="0.2">
      <c r="S273" s="27">
        <f t="shared" si="26"/>
        <v>45555</v>
      </c>
      <c r="T273" s="26">
        <f t="shared" si="23"/>
        <v>38</v>
      </c>
      <c r="U273" s="26">
        <f t="shared" si="24"/>
        <v>6</v>
      </c>
      <c r="W273" s="26" t="str">
        <f>IFERROR(INDEX(t_Repos[Valeur],MATCH(MOD(_xlfn.ISOWEEKNUM(S273),8)&amp;WEEKDAY(S273,2),t_Repos[Code],0)),"")</f>
        <v/>
      </c>
      <c r="X273" s="27" t="str">
        <f t="shared" si="25"/>
        <v>65</v>
      </c>
    </row>
    <row r="274" spans="19:24" x14ac:dyDescent="0.2">
      <c r="S274" s="27">
        <f t="shared" si="26"/>
        <v>45556</v>
      </c>
      <c r="T274" s="26">
        <f t="shared" si="23"/>
        <v>38</v>
      </c>
      <c r="U274" s="26">
        <f t="shared" si="24"/>
        <v>6</v>
      </c>
      <c r="W274" s="26" t="str">
        <f>IFERROR(INDEX(t_Repos[Valeur],MATCH(MOD(_xlfn.ISOWEEKNUM(S274),8)&amp;WEEKDAY(S274,2),t_Repos[Code],0)),"")</f>
        <v>H</v>
      </c>
      <c r="X274" s="27" t="str">
        <f t="shared" si="25"/>
        <v>66</v>
      </c>
    </row>
    <row r="275" spans="19:24" x14ac:dyDescent="0.2">
      <c r="S275" s="27">
        <f t="shared" si="26"/>
        <v>45557</v>
      </c>
      <c r="T275" s="26">
        <f t="shared" si="23"/>
        <v>38</v>
      </c>
      <c r="U275" s="26">
        <f t="shared" si="24"/>
        <v>6</v>
      </c>
      <c r="W275" s="26" t="str">
        <f>IFERROR(INDEX(t_Repos[Valeur],MATCH(MOD(_xlfn.ISOWEEKNUM(S275),8)&amp;WEEKDAY(S275,2),t_Repos[Code],0)),"")</f>
        <v>H</v>
      </c>
      <c r="X275" s="27" t="str">
        <f t="shared" si="25"/>
        <v>67</v>
      </c>
    </row>
    <row r="276" spans="19:24" x14ac:dyDescent="0.2">
      <c r="S276" s="27">
        <f t="shared" si="26"/>
        <v>45558</v>
      </c>
      <c r="T276" s="26">
        <f t="shared" si="23"/>
        <v>39</v>
      </c>
      <c r="U276" s="26">
        <f t="shared" si="24"/>
        <v>7</v>
      </c>
      <c r="W276" s="26" t="str">
        <f>IFERROR(INDEX(t_Repos[Valeur],MATCH(MOD(_xlfn.ISOWEEKNUM(S276),8)&amp;WEEKDAY(S276,2),t_Repos[Code],0)),"")</f>
        <v/>
      </c>
      <c r="X276" s="27" t="str">
        <f t="shared" si="25"/>
        <v>71</v>
      </c>
    </row>
    <row r="277" spans="19:24" x14ac:dyDescent="0.2">
      <c r="S277" s="27">
        <f t="shared" si="26"/>
        <v>45559</v>
      </c>
      <c r="T277" s="26">
        <f t="shared" si="23"/>
        <v>39</v>
      </c>
      <c r="U277" s="26">
        <f t="shared" si="24"/>
        <v>7</v>
      </c>
      <c r="W277" s="26" t="str">
        <f>IFERROR(INDEX(t_Repos[Valeur],MATCH(MOD(_xlfn.ISOWEEKNUM(S277),8)&amp;WEEKDAY(S277,2),t_Repos[Code],0)),"")</f>
        <v/>
      </c>
      <c r="X277" s="27" t="str">
        <f t="shared" si="25"/>
        <v>72</v>
      </c>
    </row>
    <row r="278" spans="19:24" x14ac:dyDescent="0.2">
      <c r="S278" s="27">
        <f t="shared" si="26"/>
        <v>45560</v>
      </c>
      <c r="T278" s="26">
        <f t="shared" si="23"/>
        <v>39</v>
      </c>
      <c r="U278" s="26">
        <f t="shared" si="24"/>
        <v>7</v>
      </c>
      <c r="W278" s="26" t="str">
        <f>IFERROR(INDEX(t_Repos[Valeur],MATCH(MOD(_xlfn.ISOWEEKNUM(S278),8)&amp;WEEKDAY(S278,2),t_Repos[Code],0)),"")</f>
        <v/>
      </c>
      <c r="X278" s="27" t="str">
        <f t="shared" si="25"/>
        <v>73</v>
      </c>
    </row>
    <row r="279" spans="19:24" x14ac:dyDescent="0.2">
      <c r="S279" s="27">
        <f t="shared" si="26"/>
        <v>45561</v>
      </c>
      <c r="T279" s="26">
        <f t="shared" si="23"/>
        <v>39</v>
      </c>
      <c r="U279" s="26">
        <f t="shared" si="24"/>
        <v>7</v>
      </c>
      <c r="W279" s="26" t="str">
        <f>IFERROR(INDEX(t_Repos[Valeur],MATCH(MOD(_xlfn.ISOWEEKNUM(S279),8)&amp;WEEKDAY(S279,2),t_Repos[Code],0)),"")</f>
        <v>H</v>
      </c>
      <c r="X279" s="27" t="str">
        <f t="shared" si="25"/>
        <v>74</v>
      </c>
    </row>
    <row r="280" spans="19:24" x14ac:dyDescent="0.2">
      <c r="S280" s="27">
        <f t="shared" si="26"/>
        <v>45562</v>
      </c>
      <c r="T280" s="26">
        <f t="shared" si="23"/>
        <v>39</v>
      </c>
      <c r="U280" s="26">
        <f t="shared" si="24"/>
        <v>7</v>
      </c>
      <c r="W280" s="26" t="str">
        <f>IFERROR(INDEX(t_Repos[Valeur],MATCH(MOD(_xlfn.ISOWEEKNUM(S280),8)&amp;WEEKDAY(S280,2),t_Repos[Code],0)),"")</f>
        <v>H</v>
      </c>
      <c r="X280" s="27" t="str">
        <f t="shared" si="25"/>
        <v>75</v>
      </c>
    </row>
    <row r="281" spans="19:24" x14ac:dyDescent="0.2">
      <c r="S281" s="27">
        <f t="shared" si="26"/>
        <v>45563</v>
      </c>
      <c r="T281" s="26">
        <f t="shared" si="23"/>
        <v>39</v>
      </c>
      <c r="U281" s="26">
        <f t="shared" si="24"/>
        <v>7</v>
      </c>
      <c r="W281" s="26" t="str">
        <f>IFERROR(INDEX(t_Repos[Valeur],MATCH(MOD(_xlfn.ISOWEEKNUM(S281),8)&amp;WEEKDAY(S281,2),t_Repos[Code],0)),"")</f>
        <v/>
      </c>
      <c r="X281" s="27" t="str">
        <f t="shared" si="25"/>
        <v>76</v>
      </c>
    </row>
    <row r="282" spans="19:24" x14ac:dyDescent="0.2">
      <c r="S282" s="27">
        <f t="shared" si="26"/>
        <v>45564</v>
      </c>
      <c r="T282" s="26">
        <f t="shared" si="23"/>
        <v>39</v>
      </c>
      <c r="U282" s="26">
        <f t="shared" si="24"/>
        <v>7</v>
      </c>
      <c r="W282" s="26" t="str">
        <f>IFERROR(INDEX(t_Repos[Valeur],MATCH(MOD(_xlfn.ISOWEEKNUM(S282),8)&amp;WEEKDAY(S282,2),t_Repos[Code],0)),"")</f>
        <v/>
      </c>
      <c r="X282" s="27" t="str">
        <f t="shared" si="25"/>
        <v>77</v>
      </c>
    </row>
    <row r="283" spans="19:24" x14ac:dyDescent="0.2">
      <c r="S283" s="27">
        <f t="shared" si="26"/>
        <v>45565</v>
      </c>
      <c r="T283" s="26">
        <f t="shared" si="23"/>
        <v>40</v>
      </c>
      <c r="U283" s="26">
        <f t="shared" si="24"/>
        <v>0</v>
      </c>
      <c r="W283" s="26" t="str">
        <f>IFERROR(INDEX(t_Repos[Valeur],MATCH(MOD(_xlfn.ISOWEEKNUM(S283),8)&amp;WEEKDAY(S283,2),t_Repos[Code],0)),"")</f>
        <v/>
      </c>
      <c r="X283" s="27" t="str">
        <f t="shared" si="25"/>
        <v>01</v>
      </c>
    </row>
    <row r="284" spans="19:24" x14ac:dyDescent="0.2">
      <c r="S284" s="27">
        <f t="shared" si="26"/>
        <v>45566</v>
      </c>
      <c r="T284" s="26">
        <f t="shared" si="23"/>
        <v>40</v>
      </c>
      <c r="U284" s="26">
        <f t="shared" si="24"/>
        <v>0</v>
      </c>
      <c r="W284" s="26" t="str">
        <f>IFERROR(INDEX(t_Repos[Valeur],MATCH(MOD(_xlfn.ISOWEEKNUM(S284),8)&amp;WEEKDAY(S284,2),t_Repos[Code],0)),"")</f>
        <v/>
      </c>
      <c r="X284" s="27" t="str">
        <f t="shared" si="25"/>
        <v>02</v>
      </c>
    </row>
    <row r="285" spans="19:24" x14ac:dyDescent="0.2">
      <c r="S285" s="27">
        <f t="shared" si="26"/>
        <v>45567</v>
      </c>
      <c r="T285" s="26">
        <f t="shared" si="23"/>
        <v>40</v>
      </c>
      <c r="U285" s="26">
        <f t="shared" si="24"/>
        <v>0</v>
      </c>
      <c r="W285" s="26" t="str">
        <f>IFERROR(INDEX(t_Repos[Valeur],MATCH(MOD(_xlfn.ISOWEEKNUM(S285),8)&amp;WEEKDAY(S285,2),t_Repos[Code],0)),"")</f>
        <v/>
      </c>
      <c r="X285" s="27" t="str">
        <f t="shared" si="25"/>
        <v>03</v>
      </c>
    </row>
    <row r="286" spans="19:24" x14ac:dyDescent="0.2">
      <c r="S286" s="27">
        <f t="shared" si="26"/>
        <v>45568</v>
      </c>
      <c r="T286" s="26">
        <f t="shared" si="23"/>
        <v>40</v>
      </c>
      <c r="U286" s="26">
        <f t="shared" si="24"/>
        <v>0</v>
      </c>
      <c r="W286" s="26" t="str">
        <f>IFERROR(INDEX(t_Repos[Valeur],MATCH(MOD(_xlfn.ISOWEEKNUM(S286),8)&amp;WEEKDAY(S286,2),t_Repos[Code],0)),"")</f>
        <v/>
      </c>
      <c r="X286" s="27" t="str">
        <f t="shared" si="25"/>
        <v>04</v>
      </c>
    </row>
    <row r="287" spans="19:24" x14ac:dyDescent="0.2">
      <c r="S287" s="27">
        <f t="shared" si="26"/>
        <v>45569</v>
      </c>
      <c r="T287" s="26">
        <f t="shared" si="23"/>
        <v>40</v>
      </c>
      <c r="U287" s="26">
        <f t="shared" si="24"/>
        <v>0</v>
      </c>
      <c r="W287" s="26" t="str">
        <f>IFERROR(INDEX(t_Repos[Valeur],MATCH(MOD(_xlfn.ISOWEEKNUM(S287),8)&amp;WEEKDAY(S287,2),t_Repos[Code],0)),"")</f>
        <v/>
      </c>
      <c r="X287" s="27" t="str">
        <f t="shared" si="25"/>
        <v>05</v>
      </c>
    </row>
    <row r="288" spans="19:24" x14ac:dyDescent="0.2">
      <c r="S288" s="27">
        <f t="shared" si="26"/>
        <v>45570</v>
      </c>
      <c r="T288" s="26">
        <f t="shared" si="23"/>
        <v>40</v>
      </c>
      <c r="U288" s="26">
        <f t="shared" si="24"/>
        <v>0</v>
      </c>
      <c r="W288" s="26" t="str">
        <f>IFERROR(INDEX(t_Repos[Valeur],MATCH(MOD(_xlfn.ISOWEEKNUM(S288),8)&amp;WEEKDAY(S288,2),t_Repos[Code],0)),"")</f>
        <v/>
      </c>
      <c r="X288" s="27" t="str">
        <f t="shared" si="25"/>
        <v>06</v>
      </c>
    </row>
    <row r="289" spans="19:24" x14ac:dyDescent="0.2">
      <c r="S289" s="27">
        <f t="shared" si="26"/>
        <v>45571</v>
      </c>
      <c r="T289" s="26">
        <f t="shared" si="23"/>
        <v>40</v>
      </c>
      <c r="U289" s="26">
        <f t="shared" si="24"/>
        <v>0</v>
      </c>
      <c r="W289" s="26" t="str">
        <f>IFERROR(INDEX(t_Repos[Valeur],MATCH(MOD(_xlfn.ISOWEEKNUM(S289),8)&amp;WEEKDAY(S289,2),t_Repos[Code],0)),"")</f>
        <v/>
      </c>
      <c r="X289" s="27" t="str">
        <f t="shared" si="25"/>
        <v>07</v>
      </c>
    </row>
    <row r="290" spans="19:24" x14ac:dyDescent="0.2">
      <c r="S290" s="27">
        <f t="shared" si="26"/>
        <v>45572</v>
      </c>
      <c r="T290" s="26">
        <f t="shared" si="23"/>
        <v>41</v>
      </c>
      <c r="U290" s="26">
        <f t="shared" si="24"/>
        <v>1</v>
      </c>
      <c r="W290" s="26" t="str">
        <f>IFERROR(INDEX(t_Repos[Valeur],MATCH(MOD(_xlfn.ISOWEEKNUM(S290),8)&amp;WEEKDAY(S290,2),t_Repos[Code],0)),"")</f>
        <v/>
      </c>
      <c r="X290" s="27" t="str">
        <f t="shared" si="25"/>
        <v>11</v>
      </c>
    </row>
    <row r="291" spans="19:24" x14ac:dyDescent="0.2">
      <c r="S291" s="27">
        <f t="shared" si="26"/>
        <v>45573</v>
      </c>
      <c r="T291" s="26">
        <f t="shared" si="23"/>
        <v>41</v>
      </c>
      <c r="U291" s="26">
        <f t="shared" si="24"/>
        <v>1</v>
      </c>
      <c r="W291" s="26" t="str">
        <f>IFERROR(INDEX(t_Repos[Valeur],MATCH(MOD(_xlfn.ISOWEEKNUM(S291),8)&amp;WEEKDAY(S291,2),t_Repos[Code],0)),"")</f>
        <v/>
      </c>
      <c r="X291" s="27" t="str">
        <f t="shared" si="25"/>
        <v>12</v>
      </c>
    </row>
    <row r="292" spans="19:24" x14ac:dyDescent="0.2">
      <c r="S292" s="27">
        <f t="shared" si="26"/>
        <v>45574</v>
      </c>
      <c r="T292" s="26">
        <f t="shared" si="23"/>
        <v>41</v>
      </c>
      <c r="U292" s="26">
        <f t="shared" si="24"/>
        <v>1</v>
      </c>
      <c r="W292" s="26" t="str">
        <f>IFERROR(INDEX(t_Repos[Valeur],MATCH(MOD(_xlfn.ISOWEEKNUM(S292),8)&amp;WEEKDAY(S292,2),t_Repos[Code],0)),"")</f>
        <v/>
      </c>
      <c r="X292" s="27" t="str">
        <f t="shared" si="25"/>
        <v>13</v>
      </c>
    </row>
    <row r="293" spans="19:24" x14ac:dyDescent="0.2">
      <c r="S293" s="27">
        <f t="shared" si="26"/>
        <v>45575</v>
      </c>
      <c r="T293" s="26">
        <f t="shared" si="23"/>
        <v>41</v>
      </c>
      <c r="U293" s="26">
        <f t="shared" si="24"/>
        <v>1</v>
      </c>
      <c r="W293" s="26" t="str">
        <f>IFERROR(INDEX(t_Repos[Valeur],MATCH(MOD(_xlfn.ISOWEEKNUM(S293),8)&amp;WEEKDAY(S293,2),t_Repos[Code],0)),"")</f>
        <v>H</v>
      </c>
      <c r="X293" s="27" t="str">
        <f t="shared" si="25"/>
        <v>14</v>
      </c>
    </row>
    <row r="294" spans="19:24" x14ac:dyDescent="0.2">
      <c r="S294" s="27">
        <f t="shared" si="26"/>
        <v>45576</v>
      </c>
      <c r="T294" s="26">
        <f t="shared" si="23"/>
        <v>41</v>
      </c>
      <c r="U294" s="26">
        <f t="shared" si="24"/>
        <v>1</v>
      </c>
      <c r="W294" s="26" t="str">
        <f>IFERROR(INDEX(t_Repos[Valeur],MATCH(MOD(_xlfn.ISOWEEKNUM(S294),8)&amp;WEEKDAY(S294,2),t_Repos[Code],0)),"")</f>
        <v>H</v>
      </c>
      <c r="X294" s="27" t="str">
        <f t="shared" si="25"/>
        <v>15</v>
      </c>
    </row>
    <row r="295" spans="19:24" x14ac:dyDescent="0.2">
      <c r="S295" s="27">
        <f t="shared" si="26"/>
        <v>45577</v>
      </c>
      <c r="T295" s="26">
        <f t="shared" si="23"/>
        <v>41</v>
      </c>
      <c r="U295" s="26">
        <f t="shared" si="24"/>
        <v>1</v>
      </c>
      <c r="W295" s="26" t="str">
        <f>IFERROR(INDEX(t_Repos[Valeur],MATCH(MOD(_xlfn.ISOWEEKNUM(S295),8)&amp;WEEKDAY(S295,2),t_Repos[Code],0)),"")</f>
        <v/>
      </c>
      <c r="X295" s="27" t="str">
        <f t="shared" si="25"/>
        <v>16</v>
      </c>
    </row>
    <row r="296" spans="19:24" x14ac:dyDescent="0.2">
      <c r="S296" s="27">
        <f t="shared" si="26"/>
        <v>45578</v>
      </c>
      <c r="T296" s="26">
        <f t="shared" si="23"/>
        <v>41</v>
      </c>
      <c r="U296" s="26">
        <f t="shared" si="24"/>
        <v>1</v>
      </c>
      <c r="W296" s="26" t="str">
        <f>IFERROR(INDEX(t_Repos[Valeur],MATCH(MOD(_xlfn.ISOWEEKNUM(S296),8)&amp;WEEKDAY(S296,2),t_Repos[Code],0)),"")</f>
        <v/>
      </c>
      <c r="X296" s="27" t="str">
        <f t="shared" si="25"/>
        <v>17</v>
      </c>
    </row>
    <row r="297" spans="19:24" x14ac:dyDescent="0.2">
      <c r="S297" s="27">
        <f t="shared" si="26"/>
        <v>45579</v>
      </c>
      <c r="T297" s="26">
        <f t="shared" si="23"/>
        <v>42</v>
      </c>
      <c r="U297" s="26">
        <f t="shared" si="24"/>
        <v>2</v>
      </c>
      <c r="W297" s="26" t="str">
        <f>IFERROR(INDEX(t_Repos[Valeur],MATCH(MOD(_xlfn.ISOWEEKNUM(S297),8)&amp;WEEKDAY(S297,2),t_Repos[Code],0)),"")</f>
        <v/>
      </c>
      <c r="X297" s="27" t="str">
        <f t="shared" si="25"/>
        <v>21</v>
      </c>
    </row>
    <row r="298" spans="19:24" x14ac:dyDescent="0.2">
      <c r="S298" s="27">
        <f t="shared" si="26"/>
        <v>45580</v>
      </c>
      <c r="T298" s="26">
        <f t="shared" si="23"/>
        <v>42</v>
      </c>
      <c r="U298" s="26">
        <f t="shared" si="24"/>
        <v>2</v>
      </c>
      <c r="W298" s="26" t="str">
        <f>IFERROR(INDEX(t_Repos[Valeur],MATCH(MOD(_xlfn.ISOWEEKNUM(S298),8)&amp;WEEKDAY(S298,2),t_Repos[Code],0)),"")</f>
        <v/>
      </c>
      <c r="X298" s="27" t="str">
        <f t="shared" si="25"/>
        <v>22</v>
      </c>
    </row>
    <row r="299" spans="19:24" x14ac:dyDescent="0.2">
      <c r="S299" s="27">
        <f t="shared" si="26"/>
        <v>45581</v>
      </c>
      <c r="T299" s="26">
        <f t="shared" si="23"/>
        <v>42</v>
      </c>
      <c r="U299" s="26">
        <f t="shared" si="24"/>
        <v>2</v>
      </c>
      <c r="W299" s="26" t="str">
        <f>IFERROR(INDEX(t_Repos[Valeur],MATCH(MOD(_xlfn.ISOWEEKNUM(S299),8)&amp;WEEKDAY(S299,2),t_Repos[Code],0)),"")</f>
        <v/>
      </c>
      <c r="X299" s="27" t="str">
        <f t="shared" si="25"/>
        <v>23</v>
      </c>
    </row>
    <row r="300" spans="19:24" x14ac:dyDescent="0.2">
      <c r="S300" s="27">
        <f t="shared" si="26"/>
        <v>45582</v>
      </c>
      <c r="T300" s="26">
        <f t="shared" si="23"/>
        <v>42</v>
      </c>
      <c r="U300" s="26">
        <f t="shared" si="24"/>
        <v>2</v>
      </c>
      <c r="W300" s="26" t="str">
        <f>IFERROR(INDEX(t_Repos[Valeur],MATCH(MOD(_xlfn.ISOWEEKNUM(S300),8)&amp;WEEKDAY(S300,2),t_Repos[Code],0)),"")</f>
        <v/>
      </c>
      <c r="X300" s="27" t="str">
        <f t="shared" si="25"/>
        <v>24</v>
      </c>
    </row>
    <row r="301" spans="19:24" x14ac:dyDescent="0.2">
      <c r="S301" s="27">
        <f t="shared" si="26"/>
        <v>45583</v>
      </c>
      <c r="T301" s="26">
        <f t="shared" si="23"/>
        <v>42</v>
      </c>
      <c r="U301" s="26">
        <f t="shared" si="24"/>
        <v>2</v>
      </c>
      <c r="W301" s="26" t="str">
        <f>IFERROR(INDEX(t_Repos[Valeur],MATCH(MOD(_xlfn.ISOWEEKNUM(S301),8)&amp;WEEKDAY(S301,2),t_Repos[Code],0)),"")</f>
        <v/>
      </c>
      <c r="X301" s="27" t="str">
        <f t="shared" si="25"/>
        <v>25</v>
      </c>
    </row>
    <row r="302" spans="19:24" x14ac:dyDescent="0.2">
      <c r="S302" s="27">
        <f t="shared" si="26"/>
        <v>45584</v>
      </c>
      <c r="T302" s="26">
        <f t="shared" si="23"/>
        <v>42</v>
      </c>
      <c r="U302" s="26">
        <f t="shared" si="24"/>
        <v>2</v>
      </c>
      <c r="W302" s="26" t="str">
        <f>IFERROR(INDEX(t_Repos[Valeur],MATCH(MOD(_xlfn.ISOWEEKNUM(S302),8)&amp;WEEKDAY(S302,2),t_Repos[Code],0)),"")</f>
        <v>H</v>
      </c>
      <c r="X302" s="27" t="str">
        <f t="shared" si="25"/>
        <v>26</v>
      </c>
    </row>
    <row r="303" spans="19:24" x14ac:dyDescent="0.2">
      <c r="S303" s="27">
        <f t="shared" si="26"/>
        <v>45585</v>
      </c>
      <c r="T303" s="26">
        <f t="shared" si="23"/>
        <v>42</v>
      </c>
      <c r="U303" s="26">
        <f t="shared" si="24"/>
        <v>2</v>
      </c>
      <c r="W303" s="26" t="str">
        <f>IFERROR(INDEX(t_Repos[Valeur],MATCH(MOD(_xlfn.ISOWEEKNUM(S303),8)&amp;WEEKDAY(S303,2),t_Repos[Code],0)),"")</f>
        <v>H</v>
      </c>
      <c r="X303" s="27" t="str">
        <f t="shared" si="25"/>
        <v>27</v>
      </c>
    </row>
    <row r="304" spans="19:24" x14ac:dyDescent="0.2">
      <c r="S304" s="27">
        <f t="shared" si="26"/>
        <v>45586</v>
      </c>
      <c r="T304" s="26">
        <f t="shared" si="23"/>
        <v>43</v>
      </c>
      <c r="U304" s="26">
        <f t="shared" si="24"/>
        <v>3</v>
      </c>
      <c r="W304" s="26" t="str">
        <f>IFERROR(INDEX(t_Repos[Valeur],MATCH(MOD(_xlfn.ISOWEEKNUM(S304),8)&amp;WEEKDAY(S304,2),t_Repos[Code],0)),"")</f>
        <v/>
      </c>
      <c r="X304" s="27" t="str">
        <f t="shared" si="25"/>
        <v>31</v>
      </c>
    </row>
    <row r="305" spans="19:24" x14ac:dyDescent="0.2">
      <c r="S305" s="27">
        <f t="shared" si="26"/>
        <v>45587</v>
      </c>
      <c r="T305" s="26">
        <f t="shared" si="23"/>
        <v>43</v>
      </c>
      <c r="U305" s="26">
        <f t="shared" si="24"/>
        <v>3</v>
      </c>
      <c r="W305" s="26" t="str">
        <f>IFERROR(INDEX(t_Repos[Valeur],MATCH(MOD(_xlfn.ISOWEEKNUM(S305),8)&amp;WEEKDAY(S305,2),t_Repos[Code],0)),"")</f>
        <v/>
      </c>
      <c r="X305" s="27" t="str">
        <f t="shared" si="25"/>
        <v>32</v>
      </c>
    </row>
    <row r="306" spans="19:24" x14ac:dyDescent="0.2">
      <c r="S306" s="27">
        <f t="shared" si="26"/>
        <v>45588</v>
      </c>
      <c r="T306" s="26">
        <f t="shared" si="23"/>
        <v>43</v>
      </c>
      <c r="U306" s="26">
        <f t="shared" si="24"/>
        <v>3</v>
      </c>
      <c r="W306" s="26" t="str">
        <f>IFERROR(INDEX(t_Repos[Valeur],MATCH(MOD(_xlfn.ISOWEEKNUM(S306),8)&amp;WEEKDAY(S306,2),t_Repos[Code],0)),"")</f>
        <v/>
      </c>
      <c r="X306" s="27" t="str">
        <f t="shared" si="25"/>
        <v>33</v>
      </c>
    </row>
    <row r="307" spans="19:24" x14ac:dyDescent="0.2">
      <c r="S307" s="27">
        <f t="shared" si="26"/>
        <v>45589</v>
      </c>
      <c r="T307" s="26">
        <f t="shared" si="23"/>
        <v>43</v>
      </c>
      <c r="U307" s="26">
        <f t="shared" si="24"/>
        <v>3</v>
      </c>
      <c r="W307" s="26" t="str">
        <f>IFERROR(INDEX(t_Repos[Valeur],MATCH(MOD(_xlfn.ISOWEEKNUM(S307),8)&amp;WEEKDAY(S307,2),t_Repos[Code],0)),"")</f>
        <v/>
      </c>
      <c r="X307" s="27" t="str">
        <f t="shared" si="25"/>
        <v>34</v>
      </c>
    </row>
    <row r="308" spans="19:24" x14ac:dyDescent="0.2">
      <c r="S308" s="27">
        <f t="shared" si="26"/>
        <v>45590</v>
      </c>
      <c r="T308" s="26">
        <f t="shared" si="23"/>
        <v>43</v>
      </c>
      <c r="U308" s="26">
        <f t="shared" si="24"/>
        <v>3</v>
      </c>
      <c r="W308" s="26" t="str">
        <f>IFERROR(INDEX(t_Repos[Valeur],MATCH(MOD(_xlfn.ISOWEEKNUM(S308),8)&amp;WEEKDAY(S308,2),t_Repos[Code],0)),"")</f>
        <v/>
      </c>
      <c r="X308" s="27" t="str">
        <f t="shared" si="25"/>
        <v>35</v>
      </c>
    </row>
    <row r="309" spans="19:24" x14ac:dyDescent="0.2">
      <c r="S309" s="27">
        <f t="shared" si="26"/>
        <v>45591</v>
      </c>
      <c r="T309" s="26">
        <f t="shared" si="23"/>
        <v>43</v>
      </c>
      <c r="U309" s="26">
        <f t="shared" si="24"/>
        <v>3</v>
      </c>
      <c r="W309" s="26" t="str">
        <f>IFERROR(INDEX(t_Repos[Valeur],MATCH(MOD(_xlfn.ISOWEEKNUM(S309),8)&amp;WEEKDAY(S309,2),t_Repos[Code],0)),"")</f>
        <v>H</v>
      </c>
      <c r="X309" s="27" t="str">
        <f t="shared" si="25"/>
        <v>36</v>
      </c>
    </row>
    <row r="310" spans="19:24" x14ac:dyDescent="0.2">
      <c r="S310" s="27">
        <f t="shared" si="26"/>
        <v>45592</v>
      </c>
      <c r="T310" s="26">
        <f t="shared" si="23"/>
        <v>43</v>
      </c>
      <c r="U310" s="26">
        <f t="shared" si="24"/>
        <v>3</v>
      </c>
      <c r="W310" s="26" t="str">
        <f>IFERROR(INDEX(t_Repos[Valeur],MATCH(MOD(_xlfn.ISOWEEKNUM(S310),8)&amp;WEEKDAY(S310,2),t_Repos[Code],0)),"")</f>
        <v>H</v>
      </c>
      <c r="X310" s="27" t="str">
        <f t="shared" si="25"/>
        <v>37</v>
      </c>
    </row>
    <row r="311" spans="19:24" x14ac:dyDescent="0.2">
      <c r="S311" s="27">
        <f t="shared" si="26"/>
        <v>45593</v>
      </c>
      <c r="T311" s="26">
        <f t="shared" si="23"/>
        <v>44</v>
      </c>
      <c r="U311" s="26">
        <f t="shared" si="24"/>
        <v>4</v>
      </c>
      <c r="W311" s="26" t="str">
        <f>IFERROR(INDEX(t_Repos[Valeur],MATCH(MOD(_xlfn.ISOWEEKNUM(S311),8)&amp;WEEKDAY(S311,2),t_Repos[Code],0)),"")</f>
        <v/>
      </c>
      <c r="X311" s="27" t="str">
        <f t="shared" si="25"/>
        <v>41</v>
      </c>
    </row>
    <row r="312" spans="19:24" x14ac:dyDescent="0.2">
      <c r="S312" s="27">
        <f t="shared" si="26"/>
        <v>45594</v>
      </c>
      <c r="T312" s="26">
        <f t="shared" si="23"/>
        <v>44</v>
      </c>
      <c r="U312" s="26">
        <f t="shared" si="24"/>
        <v>4</v>
      </c>
      <c r="W312" s="26" t="str">
        <f>IFERROR(INDEX(t_Repos[Valeur],MATCH(MOD(_xlfn.ISOWEEKNUM(S312),8)&amp;WEEKDAY(S312,2),t_Repos[Code],0)),"")</f>
        <v/>
      </c>
      <c r="X312" s="27" t="str">
        <f t="shared" si="25"/>
        <v>42</v>
      </c>
    </row>
    <row r="313" spans="19:24" x14ac:dyDescent="0.2">
      <c r="S313" s="27">
        <f t="shared" si="26"/>
        <v>45595</v>
      </c>
      <c r="T313" s="26">
        <f t="shared" si="23"/>
        <v>44</v>
      </c>
      <c r="U313" s="26">
        <f t="shared" si="24"/>
        <v>4</v>
      </c>
      <c r="W313" s="26" t="str">
        <f>IFERROR(INDEX(t_Repos[Valeur],MATCH(MOD(_xlfn.ISOWEEKNUM(S313),8)&amp;WEEKDAY(S313,2),t_Repos[Code],0)),"")</f>
        <v/>
      </c>
      <c r="X313" s="27" t="str">
        <f t="shared" si="25"/>
        <v>43</v>
      </c>
    </row>
    <row r="314" spans="19:24" x14ac:dyDescent="0.2">
      <c r="S314" s="27">
        <f t="shared" si="26"/>
        <v>45596</v>
      </c>
      <c r="T314" s="26">
        <f t="shared" si="23"/>
        <v>44</v>
      </c>
      <c r="U314" s="26">
        <f t="shared" si="24"/>
        <v>4</v>
      </c>
      <c r="W314" s="26" t="str">
        <f>IFERROR(INDEX(t_Repos[Valeur],MATCH(MOD(_xlfn.ISOWEEKNUM(S314),8)&amp;WEEKDAY(S314,2),t_Repos[Code],0)),"")</f>
        <v/>
      </c>
      <c r="X314" s="27" t="str">
        <f t="shared" si="25"/>
        <v>44</v>
      </c>
    </row>
    <row r="315" spans="19:24" x14ac:dyDescent="0.2">
      <c r="S315" s="27">
        <f t="shared" si="26"/>
        <v>45597</v>
      </c>
      <c r="T315" s="26">
        <f t="shared" si="23"/>
        <v>44</v>
      </c>
      <c r="U315" s="26">
        <f t="shared" si="24"/>
        <v>4</v>
      </c>
      <c r="W315" s="26" t="str">
        <f>IFERROR(INDEX(t_Repos[Valeur],MATCH(MOD(_xlfn.ISOWEEKNUM(S315),8)&amp;WEEKDAY(S315,2),t_Repos[Code],0)),"")</f>
        <v/>
      </c>
      <c r="X315" s="27" t="str">
        <f t="shared" si="25"/>
        <v>45</v>
      </c>
    </row>
    <row r="316" spans="19:24" x14ac:dyDescent="0.2">
      <c r="S316" s="27">
        <f t="shared" si="26"/>
        <v>45598</v>
      </c>
      <c r="T316" s="26">
        <f t="shared" si="23"/>
        <v>44</v>
      </c>
      <c r="U316" s="26">
        <f t="shared" si="24"/>
        <v>4</v>
      </c>
      <c r="W316" s="26" t="str">
        <f>IFERROR(INDEX(t_Repos[Valeur],MATCH(MOD(_xlfn.ISOWEEKNUM(S316),8)&amp;WEEKDAY(S316,2),t_Repos[Code],0)),"")</f>
        <v>H</v>
      </c>
      <c r="X316" s="27" t="str">
        <f t="shared" si="25"/>
        <v>46</v>
      </c>
    </row>
    <row r="317" spans="19:24" x14ac:dyDescent="0.2">
      <c r="S317" s="27">
        <f t="shared" si="26"/>
        <v>45599</v>
      </c>
      <c r="T317" s="26">
        <f t="shared" si="23"/>
        <v>44</v>
      </c>
      <c r="U317" s="26">
        <f t="shared" si="24"/>
        <v>4</v>
      </c>
      <c r="W317" s="26" t="str">
        <f>IFERROR(INDEX(t_Repos[Valeur],MATCH(MOD(_xlfn.ISOWEEKNUM(S317),8)&amp;WEEKDAY(S317,2),t_Repos[Code],0)),"")</f>
        <v>H</v>
      </c>
      <c r="X317" s="27" t="str">
        <f t="shared" si="25"/>
        <v>47</v>
      </c>
    </row>
    <row r="318" spans="19:24" x14ac:dyDescent="0.2">
      <c r="S318" s="27">
        <f t="shared" si="26"/>
        <v>45600</v>
      </c>
      <c r="T318" s="26">
        <f t="shared" si="23"/>
        <v>45</v>
      </c>
      <c r="U318" s="26">
        <f t="shared" si="24"/>
        <v>5</v>
      </c>
      <c r="W318" s="26" t="str">
        <f>IFERROR(INDEX(t_Repos[Valeur],MATCH(MOD(_xlfn.ISOWEEKNUM(S318),8)&amp;WEEKDAY(S318,2),t_Repos[Code],0)),"")</f>
        <v/>
      </c>
      <c r="X318" s="27" t="str">
        <f t="shared" si="25"/>
        <v>51</v>
      </c>
    </row>
    <row r="319" spans="19:24" x14ac:dyDescent="0.2">
      <c r="S319" s="27">
        <f t="shared" si="26"/>
        <v>45601</v>
      </c>
      <c r="T319" s="26">
        <f t="shared" si="23"/>
        <v>45</v>
      </c>
      <c r="U319" s="26">
        <f t="shared" si="24"/>
        <v>5</v>
      </c>
      <c r="W319" s="26" t="str">
        <f>IFERROR(INDEX(t_Repos[Valeur],MATCH(MOD(_xlfn.ISOWEEKNUM(S319),8)&amp;WEEKDAY(S319,2),t_Repos[Code],0)),"")</f>
        <v/>
      </c>
      <c r="X319" s="27" t="str">
        <f t="shared" si="25"/>
        <v>52</v>
      </c>
    </row>
    <row r="320" spans="19:24" x14ac:dyDescent="0.2">
      <c r="S320" s="27">
        <f t="shared" si="26"/>
        <v>45602</v>
      </c>
      <c r="T320" s="26">
        <f t="shared" si="23"/>
        <v>45</v>
      </c>
      <c r="U320" s="26">
        <f t="shared" si="24"/>
        <v>5</v>
      </c>
      <c r="W320" s="26" t="str">
        <f>IFERROR(INDEX(t_Repos[Valeur],MATCH(MOD(_xlfn.ISOWEEKNUM(S320),8)&amp;WEEKDAY(S320,2),t_Repos[Code],0)),"")</f>
        <v/>
      </c>
      <c r="X320" s="27" t="str">
        <f t="shared" si="25"/>
        <v>53</v>
      </c>
    </row>
    <row r="321" spans="19:24" x14ac:dyDescent="0.2">
      <c r="S321" s="27">
        <f t="shared" si="26"/>
        <v>45603</v>
      </c>
      <c r="T321" s="26">
        <f t="shared" si="23"/>
        <v>45</v>
      </c>
      <c r="U321" s="26">
        <f t="shared" si="24"/>
        <v>5</v>
      </c>
      <c r="W321" s="26" t="str">
        <f>IFERROR(INDEX(t_Repos[Valeur],MATCH(MOD(_xlfn.ISOWEEKNUM(S321),8)&amp;WEEKDAY(S321,2),t_Repos[Code],0)),"")</f>
        <v>H</v>
      </c>
      <c r="X321" s="27" t="str">
        <f t="shared" si="25"/>
        <v>54</v>
      </c>
    </row>
    <row r="322" spans="19:24" x14ac:dyDescent="0.2">
      <c r="S322" s="27">
        <f t="shared" si="26"/>
        <v>45604</v>
      </c>
      <c r="T322" s="26">
        <f t="shared" si="23"/>
        <v>45</v>
      </c>
      <c r="U322" s="26">
        <f t="shared" si="24"/>
        <v>5</v>
      </c>
      <c r="W322" s="26" t="str">
        <f>IFERROR(INDEX(t_Repos[Valeur],MATCH(MOD(_xlfn.ISOWEEKNUM(S322),8)&amp;WEEKDAY(S322,2),t_Repos[Code],0)),"")</f>
        <v>H</v>
      </c>
      <c r="X322" s="27" t="str">
        <f t="shared" si="25"/>
        <v>55</v>
      </c>
    </row>
    <row r="323" spans="19:24" x14ac:dyDescent="0.2">
      <c r="S323" s="27">
        <f t="shared" si="26"/>
        <v>45605</v>
      </c>
      <c r="T323" s="26">
        <f t="shared" si="23"/>
        <v>45</v>
      </c>
      <c r="U323" s="26">
        <f t="shared" si="24"/>
        <v>5</v>
      </c>
      <c r="W323" s="26" t="str">
        <f>IFERROR(INDEX(t_Repos[Valeur],MATCH(MOD(_xlfn.ISOWEEKNUM(S323),8)&amp;WEEKDAY(S323,2),t_Repos[Code],0)),"")</f>
        <v/>
      </c>
      <c r="X323" s="27" t="str">
        <f t="shared" si="25"/>
        <v>56</v>
      </c>
    </row>
    <row r="324" spans="19:24" x14ac:dyDescent="0.2">
      <c r="S324" s="27">
        <f t="shared" si="26"/>
        <v>45606</v>
      </c>
      <c r="T324" s="26">
        <f t="shared" si="23"/>
        <v>45</v>
      </c>
      <c r="U324" s="26">
        <f t="shared" si="24"/>
        <v>5</v>
      </c>
      <c r="W324" s="26" t="str">
        <f>IFERROR(INDEX(t_Repos[Valeur],MATCH(MOD(_xlfn.ISOWEEKNUM(S324),8)&amp;WEEKDAY(S324,2),t_Repos[Code],0)),"")</f>
        <v/>
      </c>
      <c r="X324" s="27" t="str">
        <f t="shared" si="25"/>
        <v>57</v>
      </c>
    </row>
    <row r="325" spans="19:24" x14ac:dyDescent="0.2">
      <c r="S325" s="27">
        <f t="shared" si="26"/>
        <v>45607</v>
      </c>
      <c r="T325" s="26">
        <f t="shared" si="23"/>
        <v>46</v>
      </c>
      <c r="U325" s="26">
        <f t="shared" si="24"/>
        <v>6</v>
      </c>
      <c r="W325" s="26" t="str">
        <f>IFERROR(INDEX(t_Repos[Valeur],MATCH(MOD(_xlfn.ISOWEEKNUM(S325),8)&amp;WEEKDAY(S325,2),t_Repos[Code],0)),"")</f>
        <v/>
      </c>
      <c r="X325" s="27" t="str">
        <f t="shared" si="25"/>
        <v>61</v>
      </c>
    </row>
    <row r="326" spans="19:24" x14ac:dyDescent="0.2">
      <c r="S326" s="27">
        <f t="shared" si="26"/>
        <v>45608</v>
      </c>
      <c r="T326" s="26">
        <f t="shared" si="23"/>
        <v>46</v>
      </c>
      <c r="U326" s="26">
        <f t="shared" si="24"/>
        <v>6</v>
      </c>
      <c r="W326" s="26" t="str">
        <f>IFERROR(INDEX(t_Repos[Valeur],MATCH(MOD(_xlfn.ISOWEEKNUM(S326),8)&amp;WEEKDAY(S326,2),t_Repos[Code],0)),"")</f>
        <v/>
      </c>
      <c r="X326" s="27" t="str">
        <f t="shared" si="25"/>
        <v>62</v>
      </c>
    </row>
    <row r="327" spans="19:24" x14ac:dyDescent="0.2">
      <c r="S327" s="27">
        <f t="shared" si="26"/>
        <v>45609</v>
      </c>
      <c r="T327" s="26">
        <f t="shared" si="23"/>
        <v>46</v>
      </c>
      <c r="U327" s="26">
        <f t="shared" si="24"/>
        <v>6</v>
      </c>
      <c r="W327" s="26" t="str">
        <f>IFERROR(INDEX(t_Repos[Valeur],MATCH(MOD(_xlfn.ISOWEEKNUM(S327),8)&amp;WEEKDAY(S327,2),t_Repos[Code],0)),"")</f>
        <v/>
      </c>
      <c r="X327" s="27" t="str">
        <f t="shared" si="25"/>
        <v>63</v>
      </c>
    </row>
    <row r="328" spans="19:24" x14ac:dyDescent="0.2">
      <c r="S328" s="27">
        <f t="shared" si="26"/>
        <v>45610</v>
      </c>
      <c r="T328" s="26">
        <f t="shared" si="23"/>
        <v>46</v>
      </c>
      <c r="U328" s="26">
        <f t="shared" si="24"/>
        <v>6</v>
      </c>
      <c r="W328" s="26" t="str">
        <f>IFERROR(INDEX(t_Repos[Valeur],MATCH(MOD(_xlfn.ISOWEEKNUM(S328),8)&amp;WEEKDAY(S328,2),t_Repos[Code],0)),"")</f>
        <v/>
      </c>
      <c r="X328" s="27" t="str">
        <f t="shared" si="25"/>
        <v>64</v>
      </c>
    </row>
    <row r="329" spans="19:24" x14ac:dyDescent="0.2">
      <c r="S329" s="27">
        <f t="shared" si="26"/>
        <v>45611</v>
      </c>
      <c r="T329" s="26">
        <f t="shared" si="23"/>
        <v>46</v>
      </c>
      <c r="U329" s="26">
        <f t="shared" si="24"/>
        <v>6</v>
      </c>
      <c r="W329" s="26" t="str">
        <f>IFERROR(INDEX(t_Repos[Valeur],MATCH(MOD(_xlfn.ISOWEEKNUM(S329),8)&amp;WEEKDAY(S329,2),t_Repos[Code],0)),"")</f>
        <v/>
      </c>
      <c r="X329" s="27" t="str">
        <f t="shared" si="25"/>
        <v>65</v>
      </c>
    </row>
    <row r="330" spans="19:24" x14ac:dyDescent="0.2">
      <c r="S330" s="27">
        <f t="shared" si="26"/>
        <v>45612</v>
      </c>
      <c r="T330" s="26">
        <f t="shared" si="23"/>
        <v>46</v>
      </c>
      <c r="U330" s="26">
        <f t="shared" si="24"/>
        <v>6</v>
      </c>
      <c r="W330" s="26" t="str">
        <f>IFERROR(INDEX(t_Repos[Valeur],MATCH(MOD(_xlfn.ISOWEEKNUM(S330),8)&amp;WEEKDAY(S330,2),t_Repos[Code],0)),"")</f>
        <v>H</v>
      </c>
      <c r="X330" s="27" t="str">
        <f t="shared" si="25"/>
        <v>66</v>
      </c>
    </row>
    <row r="331" spans="19:24" x14ac:dyDescent="0.2">
      <c r="S331" s="27">
        <f t="shared" si="26"/>
        <v>45613</v>
      </c>
      <c r="T331" s="26">
        <f t="shared" ref="T331:T375" si="27">_xlfn.ISOWEEKNUM(S331)</f>
        <v>46</v>
      </c>
      <c r="U331" s="26">
        <f t="shared" ref="U331:U375" si="28">MOD(T331,8)</f>
        <v>6</v>
      </c>
      <c r="W331" s="26" t="str">
        <f>IFERROR(INDEX(t_Repos[Valeur],MATCH(MOD(_xlfn.ISOWEEKNUM(S331),8)&amp;WEEKDAY(S331,2),t_Repos[Code],0)),"")</f>
        <v>H</v>
      </c>
      <c r="X331" s="27" t="str">
        <f t="shared" ref="X331:X375" si="29">MOD(_xlfn.ISOWEEKNUM(S331),8)&amp;WEEKDAY(S331,2)</f>
        <v>67</v>
      </c>
    </row>
    <row r="332" spans="19:24" x14ac:dyDescent="0.2">
      <c r="S332" s="27">
        <f t="shared" ref="S332:S375" si="30">S331+1</f>
        <v>45614</v>
      </c>
      <c r="T332" s="26">
        <f t="shared" si="27"/>
        <v>47</v>
      </c>
      <c r="U332" s="26">
        <f t="shared" si="28"/>
        <v>7</v>
      </c>
      <c r="W332" s="26" t="str">
        <f>IFERROR(INDEX(t_Repos[Valeur],MATCH(MOD(_xlfn.ISOWEEKNUM(S332),8)&amp;WEEKDAY(S332,2),t_Repos[Code],0)),"")</f>
        <v/>
      </c>
      <c r="X332" s="27" t="str">
        <f t="shared" si="29"/>
        <v>71</v>
      </c>
    </row>
    <row r="333" spans="19:24" x14ac:dyDescent="0.2">
      <c r="S333" s="27">
        <f t="shared" si="30"/>
        <v>45615</v>
      </c>
      <c r="T333" s="26">
        <f t="shared" si="27"/>
        <v>47</v>
      </c>
      <c r="U333" s="26">
        <f t="shared" si="28"/>
        <v>7</v>
      </c>
      <c r="W333" s="26" t="str">
        <f>IFERROR(INDEX(t_Repos[Valeur],MATCH(MOD(_xlfn.ISOWEEKNUM(S333),8)&amp;WEEKDAY(S333,2),t_Repos[Code],0)),"")</f>
        <v/>
      </c>
      <c r="X333" s="27" t="str">
        <f t="shared" si="29"/>
        <v>72</v>
      </c>
    </row>
    <row r="334" spans="19:24" x14ac:dyDescent="0.2">
      <c r="S334" s="27">
        <f t="shared" si="30"/>
        <v>45616</v>
      </c>
      <c r="T334" s="26">
        <f t="shared" si="27"/>
        <v>47</v>
      </c>
      <c r="U334" s="26">
        <f t="shared" si="28"/>
        <v>7</v>
      </c>
      <c r="W334" s="26" t="str">
        <f>IFERROR(INDEX(t_Repos[Valeur],MATCH(MOD(_xlfn.ISOWEEKNUM(S334),8)&amp;WEEKDAY(S334,2),t_Repos[Code],0)),"")</f>
        <v/>
      </c>
      <c r="X334" s="27" t="str">
        <f t="shared" si="29"/>
        <v>73</v>
      </c>
    </row>
    <row r="335" spans="19:24" x14ac:dyDescent="0.2">
      <c r="S335" s="27">
        <f t="shared" si="30"/>
        <v>45617</v>
      </c>
      <c r="T335" s="26">
        <f t="shared" si="27"/>
        <v>47</v>
      </c>
      <c r="U335" s="26">
        <f t="shared" si="28"/>
        <v>7</v>
      </c>
      <c r="W335" s="26" t="str">
        <f>IFERROR(INDEX(t_Repos[Valeur],MATCH(MOD(_xlfn.ISOWEEKNUM(S335),8)&amp;WEEKDAY(S335,2),t_Repos[Code],0)),"")</f>
        <v>H</v>
      </c>
      <c r="X335" s="27" t="str">
        <f t="shared" si="29"/>
        <v>74</v>
      </c>
    </row>
    <row r="336" spans="19:24" x14ac:dyDescent="0.2">
      <c r="S336" s="27">
        <f t="shared" si="30"/>
        <v>45618</v>
      </c>
      <c r="T336" s="26">
        <f t="shared" si="27"/>
        <v>47</v>
      </c>
      <c r="U336" s="26">
        <f t="shared" si="28"/>
        <v>7</v>
      </c>
      <c r="W336" s="26" t="str">
        <f>IFERROR(INDEX(t_Repos[Valeur],MATCH(MOD(_xlfn.ISOWEEKNUM(S336),8)&amp;WEEKDAY(S336,2),t_Repos[Code],0)),"")</f>
        <v>H</v>
      </c>
      <c r="X336" s="27" t="str">
        <f t="shared" si="29"/>
        <v>75</v>
      </c>
    </row>
    <row r="337" spans="19:24" x14ac:dyDescent="0.2">
      <c r="S337" s="27">
        <f t="shared" si="30"/>
        <v>45619</v>
      </c>
      <c r="T337" s="26">
        <f t="shared" si="27"/>
        <v>47</v>
      </c>
      <c r="U337" s="26">
        <f t="shared" si="28"/>
        <v>7</v>
      </c>
      <c r="W337" s="26" t="str">
        <f>IFERROR(INDEX(t_Repos[Valeur],MATCH(MOD(_xlfn.ISOWEEKNUM(S337),8)&amp;WEEKDAY(S337,2),t_Repos[Code],0)),"")</f>
        <v/>
      </c>
      <c r="X337" s="27" t="str">
        <f t="shared" si="29"/>
        <v>76</v>
      </c>
    </row>
    <row r="338" spans="19:24" x14ac:dyDescent="0.2">
      <c r="S338" s="27">
        <f t="shared" si="30"/>
        <v>45620</v>
      </c>
      <c r="T338" s="26">
        <f t="shared" si="27"/>
        <v>47</v>
      </c>
      <c r="U338" s="26">
        <f t="shared" si="28"/>
        <v>7</v>
      </c>
      <c r="W338" s="26" t="str">
        <f>IFERROR(INDEX(t_Repos[Valeur],MATCH(MOD(_xlfn.ISOWEEKNUM(S338),8)&amp;WEEKDAY(S338,2),t_Repos[Code],0)),"")</f>
        <v/>
      </c>
      <c r="X338" s="27" t="str">
        <f t="shared" si="29"/>
        <v>77</v>
      </c>
    </row>
    <row r="339" spans="19:24" x14ac:dyDescent="0.2">
      <c r="S339" s="27">
        <f t="shared" si="30"/>
        <v>45621</v>
      </c>
      <c r="T339" s="26">
        <f t="shared" si="27"/>
        <v>48</v>
      </c>
      <c r="U339" s="26">
        <f t="shared" si="28"/>
        <v>0</v>
      </c>
      <c r="W339" s="26" t="str">
        <f>IFERROR(INDEX(t_Repos[Valeur],MATCH(MOD(_xlfn.ISOWEEKNUM(S339),8)&amp;WEEKDAY(S339,2),t_Repos[Code],0)),"")</f>
        <v/>
      </c>
      <c r="X339" s="27" t="str">
        <f t="shared" si="29"/>
        <v>01</v>
      </c>
    </row>
    <row r="340" spans="19:24" x14ac:dyDescent="0.2">
      <c r="S340" s="27">
        <f t="shared" si="30"/>
        <v>45622</v>
      </c>
      <c r="T340" s="26">
        <f t="shared" si="27"/>
        <v>48</v>
      </c>
      <c r="U340" s="26">
        <f t="shared" si="28"/>
        <v>0</v>
      </c>
      <c r="W340" s="26" t="str">
        <f>IFERROR(INDEX(t_Repos[Valeur],MATCH(MOD(_xlfn.ISOWEEKNUM(S340),8)&amp;WEEKDAY(S340,2),t_Repos[Code],0)),"")</f>
        <v/>
      </c>
      <c r="X340" s="27" t="str">
        <f t="shared" si="29"/>
        <v>02</v>
      </c>
    </row>
    <row r="341" spans="19:24" x14ac:dyDescent="0.2">
      <c r="S341" s="27">
        <f t="shared" si="30"/>
        <v>45623</v>
      </c>
      <c r="T341" s="26">
        <f t="shared" si="27"/>
        <v>48</v>
      </c>
      <c r="U341" s="26">
        <f t="shared" si="28"/>
        <v>0</v>
      </c>
      <c r="W341" s="26" t="str">
        <f>IFERROR(INDEX(t_Repos[Valeur],MATCH(MOD(_xlfn.ISOWEEKNUM(S341),8)&amp;WEEKDAY(S341,2),t_Repos[Code],0)),"")</f>
        <v/>
      </c>
      <c r="X341" s="27" t="str">
        <f t="shared" si="29"/>
        <v>03</v>
      </c>
    </row>
    <row r="342" spans="19:24" x14ac:dyDescent="0.2">
      <c r="S342" s="27">
        <f t="shared" si="30"/>
        <v>45624</v>
      </c>
      <c r="T342" s="26">
        <f t="shared" si="27"/>
        <v>48</v>
      </c>
      <c r="U342" s="26">
        <f t="shared" si="28"/>
        <v>0</v>
      </c>
      <c r="W342" s="26" t="str">
        <f>IFERROR(INDEX(t_Repos[Valeur],MATCH(MOD(_xlfn.ISOWEEKNUM(S342),8)&amp;WEEKDAY(S342,2),t_Repos[Code],0)),"")</f>
        <v/>
      </c>
      <c r="X342" s="27" t="str">
        <f t="shared" si="29"/>
        <v>04</v>
      </c>
    </row>
    <row r="343" spans="19:24" x14ac:dyDescent="0.2">
      <c r="S343" s="27">
        <f t="shared" si="30"/>
        <v>45625</v>
      </c>
      <c r="T343" s="26">
        <f t="shared" si="27"/>
        <v>48</v>
      </c>
      <c r="U343" s="26">
        <f t="shared" si="28"/>
        <v>0</v>
      </c>
      <c r="W343" s="26" t="str">
        <f>IFERROR(INDEX(t_Repos[Valeur],MATCH(MOD(_xlfn.ISOWEEKNUM(S343),8)&amp;WEEKDAY(S343,2),t_Repos[Code],0)),"")</f>
        <v/>
      </c>
      <c r="X343" s="27" t="str">
        <f t="shared" si="29"/>
        <v>05</v>
      </c>
    </row>
    <row r="344" spans="19:24" x14ac:dyDescent="0.2">
      <c r="S344" s="27">
        <f t="shared" si="30"/>
        <v>45626</v>
      </c>
      <c r="T344" s="26">
        <f t="shared" si="27"/>
        <v>48</v>
      </c>
      <c r="U344" s="26">
        <f t="shared" si="28"/>
        <v>0</v>
      </c>
      <c r="W344" s="26" t="str">
        <f>IFERROR(INDEX(t_Repos[Valeur],MATCH(MOD(_xlfn.ISOWEEKNUM(S344),8)&amp;WEEKDAY(S344,2),t_Repos[Code],0)),"")</f>
        <v/>
      </c>
      <c r="X344" s="27" t="str">
        <f t="shared" si="29"/>
        <v>06</v>
      </c>
    </row>
    <row r="345" spans="19:24" x14ac:dyDescent="0.2">
      <c r="S345" s="27">
        <f t="shared" si="30"/>
        <v>45627</v>
      </c>
      <c r="T345" s="26">
        <f t="shared" si="27"/>
        <v>48</v>
      </c>
      <c r="U345" s="26">
        <f t="shared" si="28"/>
        <v>0</v>
      </c>
      <c r="W345" s="26" t="str">
        <f>IFERROR(INDEX(t_Repos[Valeur],MATCH(MOD(_xlfn.ISOWEEKNUM(S345),8)&amp;WEEKDAY(S345,2),t_Repos[Code],0)),"")</f>
        <v/>
      </c>
      <c r="X345" s="27" t="str">
        <f t="shared" si="29"/>
        <v>07</v>
      </c>
    </row>
    <row r="346" spans="19:24" x14ac:dyDescent="0.2">
      <c r="S346" s="27">
        <f t="shared" si="30"/>
        <v>45628</v>
      </c>
      <c r="T346" s="26">
        <f t="shared" si="27"/>
        <v>49</v>
      </c>
      <c r="U346" s="26">
        <f t="shared" si="28"/>
        <v>1</v>
      </c>
      <c r="W346" s="26" t="str">
        <f>IFERROR(INDEX(t_Repos[Valeur],MATCH(MOD(_xlfn.ISOWEEKNUM(S346),8)&amp;WEEKDAY(S346,2),t_Repos[Code],0)),"")</f>
        <v/>
      </c>
      <c r="X346" s="27" t="str">
        <f t="shared" si="29"/>
        <v>11</v>
      </c>
    </row>
    <row r="347" spans="19:24" x14ac:dyDescent="0.2">
      <c r="S347" s="27">
        <f t="shared" si="30"/>
        <v>45629</v>
      </c>
      <c r="T347" s="26">
        <f t="shared" si="27"/>
        <v>49</v>
      </c>
      <c r="U347" s="26">
        <f t="shared" si="28"/>
        <v>1</v>
      </c>
      <c r="W347" s="26" t="str">
        <f>IFERROR(INDEX(t_Repos[Valeur],MATCH(MOD(_xlfn.ISOWEEKNUM(S347),8)&amp;WEEKDAY(S347,2),t_Repos[Code],0)),"")</f>
        <v/>
      </c>
      <c r="X347" s="27" t="str">
        <f t="shared" si="29"/>
        <v>12</v>
      </c>
    </row>
    <row r="348" spans="19:24" x14ac:dyDescent="0.2">
      <c r="S348" s="27">
        <f t="shared" si="30"/>
        <v>45630</v>
      </c>
      <c r="T348" s="26">
        <f t="shared" si="27"/>
        <v>49</v>
      </c>
      <c r="U348" s="26">
        <f t="shared" si="28"/>
        <v>1</v>
      </c>
      <c r="W348" s="26" t="str">
        <f>IFERROR(INDEX(t_Repos[Valeur],MATCH(MOD(_xlfn.ISOWEEKNUM(S348),8)&amp;WEEKDAY(S348,2),t_Repos[Code],0)),"")</f>
        <v/>
      </c>
      <c r="X348" s="27" t="str">
        <f t="shared" si="29"/>
        <v>13</v>
      </c>
    </row>
    <row r="349" spans="19:24" x14ac:dyDescent="0.2">
      <c r="S349" s="27">
        <f t="shared" si="30"/>
        <v>45631</v>
      </c>
      <c r="T349" s="26">
        <f t="shared" si="27"/>
        <v>49</v>
      </c>
      <c r="U349" s="26">
        <f t="shared" si="28"/>
        <v>1</v>
      </c>
      <c r="W349" s="26" t="str">
        <f>IFERROR(INDEX(t_Repos[Valeur],MATCH(MOD(_xlfn.ISOWEEKNUM(S349),8)&amp;WEEKDAY(S349,2),t_Repos[Code],0)),"")</f>
        <v>H</v>
      </c>
      <c r="X349" s="27" t="str">
        <f t="shared" si="29"/>
        <v>14</v>
      </c>
    </row>
    <row r="350" spans="19:24" x14ac:dyDescent="0.2">
      <c r="S350" s="27">
        <f t="shared" si="30"/>
        <v>45632</v>
      </c>
      <c r="T350" s="26">
        <f t="shared" si="27"/>
        <v>49</v>
      </c>
      <c r="U350" s="26">
        <f t="shared" si="28"/>
        <v>1</v>
      </c>
      <c r="W350" s="26" t="str">
        <f>IFERROR(INDEX(t_Repos[Valeur],MATCH(MOD(_xlfn.ISOWEEKNUM(S350),8)&amp;WEEKDAY(S350,2),t_Repos[Code],0)),"")</f>
        <v>H</v>
      </c>
      <c r="X350" s="27" t="str">
        <f t="shared" si="29"/>
        <v>15</v>
      </c>
    </row>
    <row r="351" spans="19:24" x14ac:dyDescent="0.2">
      <c r="S351" s="27">
        <f t="shared" si="30"/>
        <v>45633</v>
      </c>
      <c r="T351" s="26">
        <f t="shared" si="27"/>
        <v>49</v>
      </c>
      <c r="U351" s="26">
        <f t="shared" si="28"/>
        <v>1</v>
      </c>
      <c r="W351" s="26" t="str">
        <f>IFERROR(INDEX(t_Repos[Valeur],MATCH(MOD(_xlfn.ISOWEEKNUM(S351),8)&amp;WEEKDAY(S351,2),t_Repos[Code],0)),"")</f>
        <v/>
      </c>
      <c r="X351" s="27" t="str">
        <f t="shared" si="29"/>
        <v>16</v>
      </c>
    </row>
    <row r="352" spans="19:24" x14ac:dyDescent="0.2">
      <c r="S352" s="27">
        <f t="shared" si="30"/>
        <v>45634</v>
      </c>
      <c r="T352" s="26">
        <f t="shared" si="27"/>
        <v>49</v>
      </c>
      <c r="U352" s="26">
        <f t="shared" si="28"/>
        <v>1</v>
      </c>
      <c r="W352" s="26" t="str">
        <f>IFERROR(INDEX(t_Repos[Valeur],MATCH(MOD(_xlfn.ISOWEEKNUM(S352),8)&amp;WEEKDAY(S352,2),t_Repos[Code],0)),"")</f>
        <v/>
      </c>
      <c r="X352" s="27" t="str">
        <f t="shared" si="29"/>
        <v>17</v>
      </c>
    </row>
    <row r="353" spans="19:24" x14ac:dyDescent="0.2">
      <c r="S353" s="27">
        <f t="shared" si="30"/>
        <v>45635</v>
      </c>
      <c r="T353" s="26">
        <f t="shared" si="27"/>
        <v>50</v>
      </c>
      <c r="U353" s="26">
        <f t="shared" si="28"/>
        <v>2</v>
      </c>
      <c r="W353" s="26" t="str">
        <f>IFERROR(INDEX(t_Repos[Valeur],MATCH(MOD(_xlfn.ISOWEEKNUM(S353),8)&amp;WEEKDAY(S353,2),t_Repos[Code],0)),"")</f>
        <v/>
      </c>
      <c r="X353" s="27" t="str">
        <f t="shared" si="29"/>
        <v>21</v>
      </c>
    </row>
    <row r="354" spans="19:24" x14ac:dyDescent="0.2">
      <c r="S354" s="27">
        <f t="shared" si="30"/>
        <v>45636</v>
      </c>
      <c r="T354" s="26">
        <f t="shared" si="27"/>
        <v>50</v>
      </c>
      <c r="U354" s="26">
        <f t="shared" si="28"/>
        <v>2</v>
      </c>
      <c r="W354" s="26" t="str">
        <f>IFERROR(INDEX(t_Repos[Valeur],MATCH(MOD(_xlfn.ISOWEEKNUM(S354),8)&amp;WEEKDAY(S354,2),t_Repos[Code],0)),"")</f>
        <v/>
      </c>
      <c r="X354" s="27" t="str">
        <f t="shared" si="29"/>
        <v>22</v>
      </c>
    </row>
    <row r="355" spans="19:24" x14ac:dyDescent="0.2">
      <c r="S355" s="27">
        <f t="shared" si="30"/>
        <v>45637</v>
      </c>
      <c r="T355" s="26">
        <f t="shared" si="27"/>
        <v>50</v>
      </c>
      <c r="U355" s="26">
        <f t="shared" si="28"/>
        <v>2</v>
      </c>
      <c r="W355" s="26" t="str">
        <f>IFERROR(INDEX(t_Repos[Valeur],MATCH(MOD(_xlfn.ISOWEEKNUM(S355),8)&amp;WEEKDAY(S355,2),t_Repos[Code],0)),"")</f>
        <v/>
      </c>
      <c r="X355" s="27" t="str">
        <f t="shared" si="29"/>
        <v>23</v>
      </c>
    </row>
    <row r="356" spans="19:24" x14ac:dyDescent="0.2">
      <c r="S356" s="27">
        <f t="shared" si="30"/>
        <v>45638</v>
      </c>
      <c r="T356" s="26">
        <f t="shared" si="27"/>
        <v>50</v>
      </c>
      <c r="U356" s="26">
        <f t="shared" si="28"/>
        <v>2</v>
      </c>
      <c r="W356" s="26" t="str">
        <f>IFERROR(INDEX(t_Repos[Valeur],MATCH(MOD(_xlfn.ISOWEEKNUM(S356),8)&amp;WEEKDAY(S356,2),t_Repos[Code],0)),"")</f>
        <v/>
      </c>
      <c r="X356" s="27" t="str">
        <f t="shared" si="29"/>
        <v>24</v>
      </c>
    </row>
    <row r="357" spans="19:24" x14ac:dyDescent="0.2">
      <c r="S357" s="27">
        <f t="shared" si="30"/>
        <v>45639</v>
      </c>
      <c r="T357" s="26">
        <f t="shared" si="27"/>
        <v>50</v>
      </c>
      <c r="U357" s="26">
        <f t="shared" si="28"/>
        <v>2</v>
      </c>
      <c r="W357" s="26" t="str">
        <f>IFERROR(INDEX(t_Repos[Valeur],MATCH(MOD(_xlfn.ISOWEEKNUM(S357),8)&amp;WEEKDAY(S357,2),t_Repos[Code],0)),"")</f>
        <v/>
      </c>
      <c r="X357" s="27" t="str">
        <f t="shared" si="29"/>
        <v>25</v>
      </c>
    </row>
    <row r="358" spans="19:24" x14ac:dyDescent="0.2">
      <c r="S358" s="27">
        <f t="shared" si="30"/>
        <v>45640</v>
      </c>
      <c r="T358" s="26">
        <f t="shared" si="27"/>
        <v>50</v>
      </c>
      <c r="U358" s="26">
        <f t="shared" si="28"/>
        <v>2</v>
      </c>
      <c r="W358" s="26" t="str">
        <f>IFERROR(INDEX(t_Repos[Valeur],MATCH(MOD(_xlfn.ISOWEEKNUM(S358),8)&amp;WEEKDAY(S358,2),t_Repos[Code],0)),"")</f>
        <v>H</v>
      </c>
      <c r="X358" s="27" t="str">
        <f t="shared" si="29"/>
        <v>26</v>
      </c>
    </row>
    <row r="359" spans="19:24" x14ac:dyDescent="0.2">
      <c r="S359" s="27">
        <f t="shared" si="30"/>
        <v>45641</v>
      </c>
      <c r="T359" s="26">
        <f t="shared" si="27"/>
        <v>50</v>
      </c>
      <c r="U359" s="26">
        <f t="shared" si="28"/>
        <v>2</v>
      </c>
      <c r="W359" s="26" t="str">
        <f>IFERROR(INDEX(t_Repos[Valeur],MATCH(MOD(_xlfn.ISOWEEKNUM(S359),8)&amp;WEEKDAY(S359,2),t_Repos[Code],0)),"")</f>
        <v>H</v>
      </c>
      <c r="X359" s="27" t="str">
        <f t="shared" si="29"/>
        <v>27</v>
      </c>
    </row>
    <row r="360" spans="19:24" x14ac:dyDescent="0.2">
      <c r="S360" s="27">
        <f t="shared" si="30"/>
        <v>45642</v>
      </c>
      <c r="T360" s="26">
        <f t="shared" si="27"/>
        <v>51</v>
      </c>
      <c r="U360" s="26">
        <f t="shared" si="28"/>
        <v>3</v>
      </c>
      <c r="W360" s="26" t="str">
        <f>IFERROR(INDEX(t_Repos[Valeur],MATCH(MOD(_xlfn.ISOWEEKNUM(S360),8)&amp;WEEKDAY(S360,2),t_Repos[Code],0)),"")</f>
        <v/>
      </c>
      <c r="X360" s="27" t="str">
        <f t="shared" si="29"/>
        <v>31</v>
      </c>
    </row>
    <row r="361" spans="19:24" x14ac:dyDescent="0.2">
      <c r="S361" s="27">
        <f t="shared" si="30"/>
        <v>45643</v>
      </c>
      <c r="T361" s="26">
        <f t="shared" si="27"/>
        <v>51</v>
      </c>
      <c r="U361" s="26">
        <f t="shared" si="28"/>
        <v>3</v>
      </c>
      <c r="W361" s="26" t="str">
        <f>IFERROR(INDEX(t_Repos[Valeur],MATCH(MOD(_xlfn.ISOWEEKNUM(S361),8)&amp;WEEKDAY(S361,2),t_Repos[Code],0)),"")</f>
        <v/>
      </c>
      <c r="X361" s="27" t="str">
        <f t="shared" si="29"/>
        <v>32</v>
      </c>
    </row>
    <row r="362" spans="19:24" x14ac:dyDescent="0.2">
      <c r="S362" s="27">
        <f t="shared" si="30"/>
        <v>45644</v>
      </c>
      <c r="T362" s="26">
        <f t="shared" si="27"/>
        <v>51</v>
      </c>
      <c r="U362" s="26">
        <f t="shared" si="28"/>
        <v>3</v>
      </c>
      <c r="W362" s="26" t="str">
        <f>IFERROR(INDEX(t_Repos[Valeur],MATCH(MOD(_xlfn.ISOWEEKNUM(S362),8)&amp;WEEKDAY(S362,2),t_Repos[Code],0)),"")</f>
        <v/>
      </c>
      <c r="X362" s="27" t="str">
        <f t="shared" si="29"/>
        <v>33</v>
      </c>
    </row>
    <row r="363" spans="19:24" x14ac:dyDescent="0.2">
      <c r="S363" s="27">
        <f t="shared" si="30"/>
        <v>45645</v>
      </c>
      <c r="T363" s="26">
        <f t="shared" si="27"/>
        <v>51</v>
      </c>
      <c r="U363" s="26">
        <f t="shared" si="28"/>
        <v>3</v>
      </c>
      <c r="W363" s="26" t="str">
        <f>IFERROR(INDEX(t_Repos[Valeur],MATCH(MOD(_xlfn.ISOWEEKNUM(S363),8)&amp;WEEKDAY(S363,2),t_Repos[Code],0)),"")</f>
        <v/>
      </c>
      <c r="X363" s="27" t="str">
        <f t="shared" si="29"/>
        <v>34</v>
      </c>
    </row>
    <row r="364" spans="19:24" x14ac:dyDescent="0.2">
      <c r="S364" s="27">
        <f t="shared" si="30"/>
        <v>45646</v>
      </c>
      <c r="T364" s="26">
        <f t="shared" si="27"/>
        <v>51</v>
      </c>
      <c r="U364" s="26">
        <f t="shared" si="28"/>
        <v>3</v>
      </c>
      <c r="W364" s="26" t="str">
        <f>IFERROR(INDEX(t_Repos[Valeur],MATCH(MOD(_xlfn.ISOWEEKNUM(S364),8)&amp;WEEKDAY(S364,2),t_Repos[Code],0)),"")</f>
        <v/>
      </c>
      <c r="X364" s="27" t="str">
        <f t="shared" si="29"/>
        <v>35</v>
      </c>
    </row>
    <row r="365" spans="19:24" x14ac:dyDescent="0.2">
      <c r="S365" s="27">
        <f t="shared" si="30"/>
        <v>45647</v>
      </c>
      <c r="T365" s="26">
        <f t="shared" si="27"/>
        <v>51</v>
      </c>
      <c r="U365" s="26">
        <f t="shared" si="28"/>
        <v>3</v>
      </c>
      <c r="W365" s="26" t="str">
        <f>IFERROR(INDEX(t_Repos[Valeur],MATCH(MOD(_xlfn.ISOWEEKNUM(S365),8)&amp;WEEKDAY(S365,2),t_Repos[Code],0)),"")</f>
        <v>H</v>
      </c>
      <c r="X365" s="27" t="str">
        <f t="shared" si="29"/>
        <v>36</v>
      </c>
    </row>
    <row r="366" spans="19:24" x14ac:dyDescent="0.2">
      <c r="S366" s="27">
        <f t="shared" si="30"/>
        <v>45648</v>
      </c>
      <c r="T366" s="26">
        <f t="shared" si="27"/>
        <v>51</v>
      </c>
      <c r="U366" s="26">
        <f t="shared" si="28"/>
        <v>3</v>
      </c>
      <c r="W366" s="26" t="str">
        <f>IFERROR(INDEX(t_Repos[Valeur],MATCH(MOD(_xlfn.ISOWEEKNUM(S366),8)&amp;WEEKDAY(S366,2),t_Repos[Code],0)),"")</f>
        <v>H</v>
      </c>
      <c r="X366" s="27" t="str">
        <f t="shared" si="29"/>
        <v>37</v>
      </c>
    </row>
    <row r="367" spans="19:24" x14ac:dyDescent="0.2">
      <c r="S367" s="27">
        <f t="shared" si="30"/>
        <v>45649</v>
      </c>
      <c r="T367" s="26">
        <f t="shared" si="27"/>
        <v>52</v>
      </c>
      <c r="U367" s="26">
        <f t="shared" si="28"/>
        <v>4</v>
      </c>
      <c r="W367" s="26" t="str">
        <f>IFERROR(INDEX(t_Repos[Valeur],MATCH(MOD(_xlfn.ISOWEEKNUM(S367),8)&amp;WEEKDAY(S367,2),t_Repos[Code],0)),"")</f>
        <v/>
      </c>
      <c r="X367" s="27" t="str">
        <f t="shared" si="29"/>
        <v>41</v>
      </c>
    </row>
    <row r="368" spans="19:24" x14ac:dyDescent="0.2">
      <c r="S368" s="27">
        <f t="shared" si="30"/>
        <v>45650</v>
      </c>
      <c r="T368" s="26">
        <f t="shared" si="27"/>
        <v>52</v>
      </c>
      <c r="U368" s="26">
        <f t="shared" si="28"/>
        <v>4</v>
      </c>
      <c r="W368" s="26" t="str">
        <f>IFERROR(INDEX(t_Repos[Valeur],MATCH(MOD(_xlfn.ISOWEEKNUM(S368),8)&amp;WEEKDAY(S368,2),t_Repos[Code],0)),"")</f>
        <v/>
      </c>
      <c r="X368" s="27" t="str">
        <f t="shared" si="29"/>
        <v>42</v>
      </c>
    </row>
    <row r="369" spans="19:24" x14ac:dyDescent="0.2">
      <c r="S369" s="27">
        <f t="shared" si="30"/>
        <v>45651</v>
      </c>
      <c r="T369" s="26">
        <f t="shared" si="27"/>
        <v>52</v>
      </c>
      <c r="U369" s="26">
        <f t="shared" si="28"/>
        <v>4</v>
      </c>
      <c r="W369" s="26" t="str">
        <f>IFERROR(INDEX(t_Repos[Valeur],MATCH(MOD(_xlfn.ISOWEEKNUM(S369),8)&amp;WEEKDAY(S369,2),t_Repos[Code],0)),"")</f>
        <v/>
      </c>
      <c r="X369" s="27" t="str">
        <f t="shared" si="29"/>
        <v>43</v>
      </c>
    </row>
    <row r="370" spans="19:24" x14ac:dyDescent="0.2">
      <c r="S370" s="27">
        <f t="shared" si="30"/>
        <v>45652</v>
      </c>
      <c r="T370" s="26">
        <f t="shared" si="27"/>
        <v>52</v>
      </c>
      <c r="U370" s="26">
        <f t="shared" si="28"/>
        <v>4</v>
      </c>
      <c r="W370" s="26" t="str">
        <f>IFERROR(INDEX(t_Repos[Valeur],MATCH(MOD(_xlfn.ISOWEEKNUM(S370),8)&amp;WEEKDAY(S370,2),t_Repos[Code],0)),"")</f>
        <v/>
      </c>
      <c r="X370" s="27" t="str">
        <f t="shared" si="29"/>
        <v>44</v>
      </c>
    </row>
    <row r="371" spans="19:24" x14ac:dyDescent="0.2">
      <c r="S371" s="27">
        <f t="shared" si="30"/>
        <v>45653</v>
      </c>
      <c r="T371" s="26">
        <f t="shared" si="27"/>
        <v>52</v>
      </c>
      <c r="U371" s="26">
        <f t="shared" si="28"/>
        <v>4</v>
      </c>
      <c r="W371" s="26" t="str">
        <f>IFERROR(INDEX(t_Repos[Valeur],MATCH(MOD(_xlfn.ISOWEEKNUM(S371),8)&amp;WEEKDAY(S371,2),t_Repos[Code],0)),"")</f>
        <v/>
      </c>
      <c r="X371" s="27" t="str">
        <f t="shared" si="29"/>
        <v>45</v>
      </c>
    </row>
    <row r="372" spans="19:24" x14ac:dyDescent="0.2">
      <c r="S372" s="27">
        <f t="shared" si="30"/>
        <v>45654</v>
      </c>
      <c r="T372" s="26">
        <f t="shared" si="27"/>
        <v>52</v>
      </c>
      <c r="U372" s="26">
        <f t="shared" si="28"/>
        <v>4</v>
      </c>
      <c r="W372" s="26" t="str">
        <f>IFERROR(INDEX(t_Repos[Valeur],MATCH(MOD(_xlfn.ISOWEEKNUM(S372),8)&amp;WEEKDAY(S372,2),t_Repos[Code],0)),"")</f>
        <v>H</v>
      </c>
      <c r="X372" s="27" t="str">
        <f t="shared" si="29"/>
        <v>46</v>
      </c>
    </row>
    <row r="373" spans="19:24" x14ac:dyDescent="0.2">
      <c r="S373" s="27">
        <f t="shared" si="30"/>
        <v>45655</v>
      </c>
      <c r="T373" s="26">
        <f t="shared" si="27"/>
        <v>52</v>
      </c>
      <c r="U373" s="26">
        <f t="shared" si="28"/>
        <v>4</v>
      </c>
      <c r="W373" s="26" t="str">
        <f>IFERROR(INDEX(t_Repos[Valeur],MATCH(MOD(_xlfn.ISOWEEKNUM(S373),8)&amp;WEEKDAY(S373,2),t_Repos[Code],0)),"")</f>
        <v>H</v>
      </c>
      <c r="X373" s="27" t="str">
        <f t="shared" si="29"/>
        <v>47</v>
      </c>
    </row>
    <row r="374" spans="19:24" x14ac:dyDescent="0.2">
      <c r="S374" s="27">
        <f t="shared" si="30"/>
        <v>45656</v>
      </c>
      <c r="T374" s="26">
        <f t="shared" si="27"/>
        <v>1</v>
      </c>
      <c r="U374" s="26">
        <f t="shared" si="28"/>
        <v>1</v>
      </c>
      <c r="W374" s="26" t="str">
        <f>IFERROR(INDEX(t_Repos[Valeur],MATCH(MOD(_xlfn.ISOWEEKNUM(S374),8)&amp;WEEKDAY(S374,2),t_Repos[Code],0)),"")</f>
        <v/>
      </c>
      <c r="X374" s="27" t="str">
        <f t="shared" si="29"/>
        <v>11</v>
      </c>
    </row>
    <row r="375" spans="19:24" x14ac:dyDescent="0.2">
      <c r="S375" s="27">
        <f t="shared" si="30"/>
        <v>45657</v>
      </c>
      <c r="T375" s="26">
        <f t="shared" si="27"/>
        <v>1</v>
      </c>
      <c r="U375" s="26">
        <f t="shared" si="28"/>
        <v>1</v>
      </c>
      <c r="W375" s="26" t="str">
        <f>IFERROR(INDEX(t_Repos[Valeur],MATCH(MOD(_xlfn.ISOWEEKNUM(S375),8)&amp;WEEKDAY(S375,2),t_Repos[Code],0)),"")</f>
        <v/>
      </c>
      <c r="X375" s="27" t="str">
        <f t="shared" si="29"/>
        <v>12</v>
      </c>
    </row>
    <row r="376" spans="19:24" x14ac:dyDescent="0.2">
      <c r="S376" s="31"/>
    </row>
    <row r="377" spans="19:24" x14ac:dyDescent="0.2">
      <c r="S377" s="31"/>
    </row>
    <row r="378" spans="19:24" x14ac:dyDescent="0.2">
      <c r="S378" s="31"/>
    </row>
    <row r="379" spans="19:24" x14ac:dyDescent="0.2">
      <c r="S379" s="31"/>
    </row>
    <row r="380" spans="19:24" x14ac:dyDescent="0.2">
      <c r="S380" s="31"/>
    </row>
    <row r="381" spans="19:24" x14ac:dyDescent="0.2">
      <c r="S381" s="31"/>
    </row>
    <row r="382" spans="19:24" x14ac:dyDescent="0.2">
      <c r="S382" s="31"/>
    </row>
    <row r="383" spans="19:24" x14ac:dyDescent="0.2">
      <c r="S383" s="31"/>
    </row>
    <row r="384" spans="19:24" x14ac:dyDescent="0.2">
      <c r="S384" s="31"/>
    </row>
    <row r="385" spans="19:19" x14ac:dyDescent="0.2">
      <c r="S385" s="31"/>
    </row>
    <row r="386" spans="19:19" x14ac:dyDescent="0.2">
      <c r="S386" s="31"/>
    </row>
    <row r="387" spans="19:19" x14ac:dyDescent="0.2">
      <c r="S387" s="31"/>
    </row>
    <row r="388" spans="19:19" x14ac:dyDescent="0.2">
      <c r="S388" s="31"/>
    </row>
    <row r="389" spans="19:19" x14ac:dyDescent="0.2">
      <c r="S389" s="31"/>
    </row>
    <row r="390" spans="19:19" x14ac:dyDescent="0.2">
      <c r="S390" s="31"/>
    </row>
    <row r="391" spans="19:19" x14ac:dyDescent="0.2">
      <c r="S391" s="31"/>
    </row>
    <row r="392" spans="19:19" x14ac:dyDescent="0.2">
      <c r="S392" s="31"/>
    </row>
    <row r="393" spans="19:19" x14ac:dyDescent="0.2">
      <c r="S393" s="31"/>
    </row>
    <row r="394" spans="19:19" x14ac:dyDescent="0.2">
      <c r="S394" s="31"/>
    </row>
    <row r="395" spans="19:19" x14ac:dyDescent="0.2">
      <c r="S395" s="31"/>
    </row>
    <row r="396" spans="19:19" x14ac:dyDescent="0.2">
      <c r="S396" s="31"/>
    </row>
    <row r="397" spans="19:19" x14ac:dyDescent="0.2">
      <c r="S397" s="31"/>
    </row>
    <row r="398" spans="19:19" x14ac:dyDescent="0.2">
      <c r="S398" s="31"/>
    </row>
  </sheetData>
  <mergeCells count="2">
    <mergeCell ref="B1:G1"/>
    <mergeCell ref="B4:E4"/>
  </mergeCells>
  <conditionalFormatting sqref="B5:BE5">
    <cfRule type="expression" dxfId="21" priority="6">
      <formula>OR(B5="sam",B5="dim")</formula>
    </cfRule>
  </conditionalFormatting>
  <conditionalFormatting sqref="B6:BE6">
    <cfRule type="expression" dxfId="20" priority="5">
      <formula>OR(B5="sam",B5="dim")</formula>
    </cfRule>
  </conditionalFormatting>
  <conditionalFormatting sqref="B7:BE8">
    <cfRule type="containsText" dxfId="19" priority="7" operator="containsText" text="T">
      <formula>NOT(ISERROR(SEARCH("T",B7)))</formula>
    </cfRule>
    <cfRule type="containsText" dxfId="18" priority="8" operator="containsText" text="H">
      <formula>NOT(ISERROR(SEARCH("H",B7)))</formula>
    </cfRule>
    <cfRule type="containsText" dxfId="17" priority="9" operator="containsText" text="R">
      <formula>NOT(ISERROR(SEARCH("R",B7)))</formula>
    </cfRule>
  </conditionalFormatting>
  <conditionalFormatting sqref="B10:B65">
    <cfRule type="expression" dxfId="16" priority="1">
      <formula>OR(B9="sam",B9="dim")</formula>
    </cfRule>
  </conditionalFormatting>
  <conditionalFormatting sqref="C10:C65">
    <cfRule type="containsText" dxfId="15" priority="2" operator="containsText" text="T">
      <formula>NOT(ISERROR(SEARCH("T",C10)))</formula>
    </cfRule>
    <cfRule type="containsText" dxfId="14" priority="3" operator="containsText" text="H">
      <formula>NOT(ISERROR(SEARCH("H",C10)))</formula>
    </cfRule>
    <cfRule type="containsText" dxfId="13" priority="4" operator="containsText" text="R">
      <formula>NOT(ISERROR(SEARCH("R",C10)))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0F7B40-2556-4E9C-AAF9-46FDF1E4F01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Planning</vt:lpstr>
      <vt:lpstr>Paramètres</vt:lpstr>
      <vt:lpstr>Activités</vt:lpstr>
      <vt:lpstr>Cycle</vt:lpstr>
      <vt:lpstr>_Annee</vt:lpstr>
      <vt:lpstr>_Mois</vt:lpstr>
      <vt:lpstr>_VacScolaireN</vt:lpstr>
      <vt:lpstr>_VacScolaireN1</vt:lpstr>
      <vt:lpstr>Cycle</vt:lpstr>
      <vt:lpstr>l_Absence</vt:lpstr>
      <vt:lpstr>l_Feries</vt:lpstr>
      <vt:lpstr>l_Mois</vt:lpstr>
      <vt:lpstr>l_Personnel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Damaste .</cp:lastModifiedBy>
  <cp:lastPrinted>2023-12-16T17:26:07Z</cp:lastPrinted>
  <dcterms:created xsi:type="dcterms:W3CDTF">2023-05-31T17:36:16Z</dcterms:created>
  <dcterms:modified xsi:type="dcterms:W3CDTF">2023-12-16T17:35:18Z</dcterms:modified>
</cp:coreProperties>
</file>