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8126B53-FCC3-42B9-B9FB-0ADD1916F236}" xr6:coauthVersionLast="47" xr6:coauthVersionMax="47" xr10:uidLastSave="{00000000-0000-0000-0000-000000000000}"/>
  <bookViews>
    <workbookView xWindow="-108" yWindow="-108" windowWidth="23256" windowHeight="12576" xr2:uid="{690EFCF9-6B77-4028-A2E7-6C671E75459F}"/>
  </bookViews>
  <sheets>
    <sheet name="Saisie" sheetId="1" r:id="rId1"/>
    <sheet name="BdD" sheetId="7" r:id="rId2"/>
    <sheet name="Config" sheetId="3" r:id="rId3"/>
  </sheets>
  <functionGroups builtInGroupCount="19"/>
  <definedNames>
    <definedName name="_NL">#REF!</definedName>
    <definedName name="_StockActualisé">Saisie!$C$12</definedName>
    <definedName name="_StockDispo">Saisie!$C$9</definedName>
    <definedName name="fc_Date">Saisie!$C$2</definedName>
    <definedName name="fc_Montant">Saisie!$C$11</definedName>
    <definedName name="fc_Nom">Saisie!$C$3</definedName>
    <definedName name="fc_NumLot">Saisie!$C$5</definedName>
    <definedName name="fc_Poids">Saisie!$C$7</definedName>
    <definedName name="fc_Prix">Saisie!$C$8</definedName>
    <definedName name="fc_Produit">Saisie!$C$6</definedName>
    <definedName name="fc_Quantite">Saisie!$C$10</definedName>
    <definedName name="fc_Statut">Saisie!$C$4</definedName>
    <definedName name="l_Choix">t_Choix[listes de choix]</definedName>
    <definedName name="l_Poids">t_Poids[Poids]</definedName>
    <definedName name="l_Prix">t_Prix[Prix]</definedName>
    <definedName name="l_Statut">t_Statut[Statut]</definedName>
    <definedName name="Miel">Config!$F$3:$F$6</definedName>
    <definedName name="Poids">Config!$H$3:$H$5</definedName>
    <definedName name="Statut">Config!$J$3:$J$7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2" i="7" l="1"/>
  <c r="P11" i="7"/>
  <c r="P10" i="7"/>
  <c r="C8" i="1" a="1"/>
  <c r="C8" i="1"/>
  <c r="C11" i="1"/>
  <c r="P9" i="7"/>
  <c r="P6" i="7"/>
  <c r="P7" i="7"/>
  <c r="P8" i="7"/>
  <c r="C9" i="1" a="1"/>
  <c r="C9" i="1"/>
  <c r="C12" i="1"/>
  <c r="T4" i="7"/>
  <c r="T5" i="7"/>
  <c r="T6" i="7"/>
  <c r="T7" i="7"/>
  <c r="T8" i="7"/>
  <c r="P4" i="7"/>
  <c r="T9" i="7"/>
  <c r="T10" i="7"/>
  <c r="T11" i="7"/>
  <c r="T12" i="7"/>
  <c r="T13" i="7"/>
  <c r="P5" i="7"/>
  <c r="T14" i="7"/>
  <c r="T15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<sst xmlns="http://schemas.openxmlformats.org/spreadsheetml/2006/main" count="108" uniqueCount="33">
  <si>
    <t>Acacia</t>
  </si>
  <si>
    <t>Crémeux</t>
  </si>
  <si>
    <t>Été</t>
  </si>
  <si>
    <t>Printemps</t>
  </si>
  <si>
    <t>Prix</t>
  </si>
  <si>
    <t>Poids</t>
  </si>
  <si>
    <t>N° Lot</t>
  </si>
  <si>
    <t>Nom</t>
  </si>
  <si>
    <t>Miel</t>
  </si>
  <si>
    <t>listes de choix</t>
  </si>
  <si>
    <t>Montant</t>
  </si>
  <si>
    <t>Mika</t>
  </si>
  <si>
    <t>Aurore</t>
  </si>
  <si>
    <t>Aurel</t>
  </si>
  <si>
    <t>Ryan</t>
  </si>
  <si>
    <t>Malika</t>
  </si>
  <si>
    <t>Stock disponible</t>
  </si>
  <si>
    <t>Statut</t>
  </si>
  <si>
    <t>Entrée</t>
  </si>
  <si>
    <t>Vente</t>
  </si>
  <si>
    <t>Offert</t>
  </si>
  <si>
    <t>Quantité</t>
  </si>
  <si>
    <t>Produit</t>
  </si>
  <si>
    <t>https://forum.excel-pratique.com/excel/stock-miel-du-05-03-2023-181967</t>
  </si>
  <si>
    <t>Date</t>
  </si>
  <si>
    <t>Stock actualisé</t>
  </si>
  <si>
    <t>Mvt</t>
  </si>
  <si>
    <t>Stock initial</t>
  </si>
  <si>
    <t>Mouvements</t>
  </si>
  <si>
    <t>Stock final</t>
  </si>
  <si>
    <t>Harry</t>
  </si>
  <si>
    <t>Toto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</si>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</sst>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theme="1"/>
      <name val="Calibri"/>
      <family val="2"/>
    </font>
    <font>
      <b/>
      <sz val="16"/>
      <color theme="7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4" fillId="0" borderId="0" xfId="2" applyAlignment="1">
      <alignment vertical="center"/>
    </xf>
    <xf numFmtId="14" fontId="2" fillId="2" borderId="10" xfId="0" applyNumberFormat="1" applyFont="1" applyFill="1" applyBorder="1" applyAlignment="1">
      <alignment horizontal="left" vertical="center" indent="1"/>
    </xf>
    <xf numFmtId="0" fontId="2" fillId="2" borderId="11" xfId="0" applyFont="1" applyFill="1" applyBorder="1" applyAlignment="1">
      <alignment horizontal="left" vertical="center" indent="1"/>
    </xf>
    <xf numFmtId="3" fontId="2" fillId="2" borderId="11" xfId="0" applyNumberFormat="1" applyFont="1" applyFill="1" applyBorder="1" applyAlignment="1">
      <alignment horizontal="left" vertical="center" indent="1"/>
    </xf>
    <xf numFmtId="164" fontId="2" fillId="2" borderId="11" xfId="0" applyNumberFormat="1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indent="1"/>
    </xf>
    <xf numFmtId="0" fontId="6" fillId="6" borderId="10" xfId="0" applyFont="1" applyFill="1" applyBorder="1" applyAlignment="1">
      <alignment horizontal="left" vertical="center" indent="1"/>
    </xf>
    <xf numFmtId="0" fontId="6" fillId="6" borderId="11" xfId="0" applyFont="1" applyFill="1" applyBorder="1" applyAlignment="1">
      <alignment horizontal="left" vertical="center" indent="1"/>
    </xf>
    <xf numFmtId="0" fontId="6" fillId="6" borderId="12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</cellXfs>
  <cellStyles count="3">
    <cellStyle name="Lien hypertexte" xfId="2" builtinId="8"/>
    <cellStyle name="Monétaire" xfId="1" builtinId="4"/>
    <cellStyle name="Normal" xfId="0" builtinId="0"/>
  </cellStyles>
  <dxfs count="41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" formatCode="#,##0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44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1112520</xdr:colOff>
      <xdr:row>0</xdr:row>
      <xdr:rowOff>45720</xdr:rowOff>
    </xdr:from>
    <xdr:to>
      <xdr:col>2</xdr:col>
      <xdr:colOff>655320</xdr:colOff>
      <xdr:row>0</xdr:row>
      <xdr:rowOff>487680</xdr:rowOff>
    </xdr:to>
    <xdr:sp macro="[0]!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B06ECA-B790-91B6-AA36-1BC41B07BBD0}"/>
            </a:ext>
          </a:extLst>
        </xdr:cNvPr>
        <xdr:cNvSpPr/>
      </xdr:nvSpPr>
      <xdr:spPr>
        <a:xfrm>
          <a:off x="1417320" y="45720"/>
          <a:ext cx="1257300" cy="4419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3:E15" totalsRowShown="0" headerRowDxfId="40" dataDxfId="39">
  <autoFilter ref="B3:E15" xr:uid="{876EEFFD-7B0E-4B16-AE81-B87C763D2EB2}">
    <filterColumn colId="0" hiddenButton="1"/>
    <filterColumn colId="1" hiddenButton="1"/>
    <filterColumn colId="2" hiddenButton="1"/>
    <filterColumn colId="3" hiddenButton="1"/>
  </autoFilter>
  <tableColumns count="4">
    <tableColumn id="1" xr3:uid="{E89F3BA5-9A98-44E4-AD6C-CED816967E7E}" name="Produit" dataDxfId="38"/>
    <tableColumn id="2" xr3:uid="{6B5D069E-FCCE-4EE8-AE59-9D6EE71893B2}" name="Poids" dataDxfId="37"/>
    <tableColumn id="3" xr3:uid="{D62F685C-518E-499C-B684-5F8806EFCCD9}" name="Quantité" dataDxfId="36"/>
    <tableColumn id="4" xr3:uid="{95730DFD-F952-43DC-96E1-6B34AA2DD572}" name="Prix" dataDxfId="3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G3:P12" totalsRowShown="0" headerRowDxfId="34" dataDxfId="33">
  <autoFilter ref="G3:P12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CEF2FC3-ACDD-4FB0-B9B8-878CB4FDE7A8}" name="Date" dataDxfId="32"/>
    <tableColumn id="2" xr3:uid="{C6D5AEB8-A5C4-48D9-B387-19BEF7D341F2}" name="Nom" dataDxfId="31"/>
    <tableColumn id="3" xr3:uid="{8B263247-2E6A-47E7-B740-32CFAD82F3D3}" name="Statut" dataDxfId="30"/>
    <tableColumn id="4" xr3:uid="{444EB392-9FFC-4071-9E27-99838513F0B9}" name="N° Lot" dataDxfId="29"/>
    <tableColumn id="5" xr3:uid="{0CF61BEE-B7C2-4CAB-B1FA-DD16C08C57AD}" name="Produit" dataDxfId="28"/>
    <tableColumn id="6" xr3:uid="{F29C3667-F773-4FC0-B445-8A0A0FAE4FF0}" name="Poids" dataDxfId="27"/>
    <tableColumn id="7" xr3:uid="{09CF83C3-A304-4347-AE48-B0918EF9908E}" name="Prix" dataDxfId="26"/>
    <tableColumn id="8" xr3:uid="{A86F98AA-9315-475C-8F6C-B81C938087EF}" name="Quantité" dataDxfId="25"/>
    <tableColumn id="9" xr3:uid="{C160BE96-1DB8-4446-A11E-4C09C4043F5B}" name="Montant" dataDxfId="24"/>
    <tableColumn id="10" xr3:uid="{8BB034E7-DE3D-461C-AFA6-3514A33EE684}" name="Mvt" dataDxfId="23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R3:T15" totalsRowShown="0" headerRowDxfId="22" dataDxfId="21">
  <autoFilter ref="R3:T15" xr:uid="{F6F7B788-3305-41DE-B983-B23BCC5F0289}">
    <filterColumn colId="0" hiddenButton="1"/>
    <filterColumn colId="1" hiddenButton="1"/>
    <filterColumn colId="2" hiddenButton="1"/>
  </autoFilter>
  <tableColumns count="3">
    <tableColumn id="1" xr3:uid="{856A20C4-74DB-4E6A-9EFC-3DA37E5685B0}" name="Produit" dataDxfId="20"/>
    <tableColumn id="2" xr3:uid="{E43DCB9B-2273-4DB5-BD41-CA22A4AD9887}" name="Poids" dataDxfId="19"/>
    <tableColumn id="3" xr3:uid="{AF8FE321-7F54-4D33-8FDD-61A0033FB957}" name="Quantité" dataDxfId="18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D14" totalsRowShown="0" headerRowDxfId="17" dataDxfId="15" headerRowBorderDxfId="16" tableBorderDxfId="14" totalsRowBorderDxfId="13">
  <autoFilter ref="B2:D14" xr:uid="{7FEF31E9-C012-4C1E-830A-C568B4E42BCA}">
    <filterColumn colId="0" hiddenButton="1"/>
    <filterColumn colId="1" hiddenButton="1"/>
    <filterColumn colId="2" hiddenButton="1"/>
  </autoFilter>
  <tableColumns count="3">
    <tableColumn id="1" xr3:uid="{23A48368-572B-493A-9964-D54DFC4A3C38}" name="Miel" dataDxfId="12"/>
    <tableColumn id="2" xr3:uid="{3890F020-2496-4C24-8345-EC8EBABFC4AE}" name="Poids" dataDxfId="11"/>
    <tableColumn id="3" xr3:uid="{576309BC-7B61-4A0F-A6BB-F74DF54A6D1B}" name="Prix" dataDxfId="10" dataCellStyle="Monétaire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F2:F6" totalsRowShown="0" headerRowDxfId="9" dataDxfId="8" tableBorderDxfId="7">
  <autoFilter ref="F2:F6" xr:uid="{3B54C78A-8EF4-46D4-90A0-C924E829BFF9}">
    <filterColumn colId="0" hiddenButton="1"/>
  </autoFilter>
  <tableColumns count="1">
    <tableColumn id="1" xr3:uid="{20C49766-1316-44AF-A0B4-835C9C8629A2}" name="listes de choix" dataDxfId="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H2:H5" totalsRowShown="0" headerRowDxfId="5" dataDxfId="4">
  <autoFilter ref="H2:H5" xr:uid="{C039B585-EB49-4B4A-B09D-58D2D1874D25}">
    <filterColumn colId="0" hiddenButton="1"/>
  </autoFilter>
  <tableColumns count="1">
    <tableColumn id="1" xr3:uid="{80BFC8A3-DE93-4A9C-B9E3-53A331917B5A}" name="Poids" dataDxfId="3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J2:J5" totalsRowShown="0" headerRowDxfId="2" dataDxfId="1">
  <autoFilter ref="J2:J5" xr:uid="{B6CA6725-5EB8-45D2-93E6-44446F67E5FD}">
    <filterColumn colId="0" hiddenButton="1"/>
  </autoFilter>
  <tableColumns count="1">
    <tableColumn id="1" xr3:uid="{B3109EFC-B66E-48AD-B7C3-610E1F02ECEB}" name="Statu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excel/stock-miel-du-05-03-2023-181967" TargetMode="Externa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1:K12"/>
  <sheetViews>
    <sheetView showGridLines="0" tabSelected="1" zoomScale="77" zoomScaleNormal="77" workbookViewId="0">
      <selection activeCell="C11" sqref="C11"/>
    </sheetView>
  </sheetViews>
  <sheetFormatPr baseColWidth="10" defaultColWidth="11.1640625" defaultRowHeight="21" x14ac:dyDescent="0.35"/>
  <cols>
    <col min="1" max="1" width="3.33203125" style="1" customWidth="1"/>
    <col min="2" max="3" width="20.58203125" style="1" customWidth="1"/>
    <col min="4" max="4" width="12.83203125" style="1" customWidth="1"/>
    <col min="5" max="5" width="11.1640625" style="1"/>
    <col min="6" max="6" width="11.33203125" style="1" bestFit="1" customWidth="1"/>
    <col min="7" max="7" width="10.6640625" style="1" customWidth="1"/>
    <col min="8" max="8" width="11.1640625" style="1"/>
    <col min="9" max="9" width="9.33203125" style="1" bestFit="1" customWidth="1"/>
    <col min="10" max="10" width="9.33203125" style="1" customWidth="1"/>
    <col min="11" max="11" width="15.1640625" style="1" bestFit="1" customWidth="1"/>
    <col min="12" max="12" width="16.58203125" style="1" bestFit="1" customWidth="1"/>
    <col min="13" max="14" width="15.1640625" style="1" bestFit="1" customWidth="1"/>
    <col min="15" max="15" width="7.4140625" style="1" bestFit="1" customWidth="1"/>
    <col min="16" max="16" width="2.08203125" style="1" customWidth="1"/>
    <col min="17" max="17" width="9.58203125" style="1" bestFit="1" customWidth="1"/>
    <col min="18" max="18" width="11.1640625" style="1"/>
    <col min="19" max="19" width="8.58203125" style="1" bestFit="1" customWidth="1"/>
    <col min="20" max="16384" width="11.1640625" style="1"/>
  </cols>
  <sheetData>
    <row r="1" spans="2:11" ht="51" customHeight="1" x14ac:dyDescent="0.35"/>
    <row r="2" spans="2:11" ht="30" customHeight="1" x14ac:dyDescent="0.35">
      <c r="B2" s="40" t="s">
        <v>24</v>
      </c>
      <c r="C2" s="35"/>
      <c r="I2" s="4"/>
      <c r="J2" s="4"/>
      <c r="K2" s="4"/>
    </row>
    <row r="3" spans="2:11" ht="30" customHeight="1" x14ac:dyDescent="0.35">
      <c r="B3" s="41" t="s">
        <v>7</v>
      </c>
      <c r="C3" s="36"/>
      <c r="I3" s="4"/>
      <c r="J3" s="4"/>
      <c r="K3" s="4"/>
    </row>
    <row r="4" spans="2:11" ht="30" customHeight="1" x14ac:dyDescent="0.35">
      <c r="B4" s="41" t="s">
        <v>17</v>
      </c>
      <c r="C4" s="36"/>
      <c r="I4" s="4"/>
    </row>
    <row r="5" spans="2:11" ht="30" customHeight="1" x14ac:dyDescent="0.35">
      <c r="B5" s="41" t="s">
        <v>6</v>
      </c>
      <c r="C5" s="36"/>
      <c r="I5" s="4"/>
      <c r="J5" s="3"/>
      <c r="K5" s="3"/>
    </row>
    <row r="6" spans="2:11" ht="30" customHeight="1" x14ac:dyDescent="0.35">
      <c r="B6" s="41" t="s">
        <v>22</v>
      </c>
      <c r="C6" s="36"/>
      <c r="I6" s="4"/>
      <c r="J6" s="3"/>
      <c r="K6" s="3"/>
    </row>
    <row r="7" spans="2:11" ht="30" customHeight="1" x14ac:dyDescent="0.35">
      <c r="B7" s="41" t="s">
        <v>5</v>
      </c>
      <c r="C7" s="37"/>
      <c r="I7" s="3"/>
      <c r="J7" s="3"/>
      <c r="K7" s="3"/>
    </row>
    <row r="8" spans="2:11" ht="30" customHeight="1" x14ac:dyDescent="0.35">
      <c r="B8" s="41" t="s">
        <v>4</v>
      </c>
      <c r="C8" s="38" t="str" cm="1">
        <f t="array" ref="C8">IFERROR(INDEX(t_Prix[Prix],MATCH(fc_Produit&amp;fc_Poids,t_Prix[Miel]&amp;t_Prix[Poids],0)),"")</f>
        <v/>
      </c>
      <c r="D8" s="2"/>
    </row>
    <row r="9" spans="2:11" ht="30" customHeight="1" x14ac:dyDescent="0.35">
      <c r="B9" s="41" t="s">
        <v>16</v>
      </c>
      <c r="C9" s="37" t="str" cm="1">
        <f t="array" ref="C9">IFERROR(INDEX(t_StockInitial[Quantité],MATCH(C6&amp;C7,t_Prix[Miel]&amp;t_Prix[Poids],0))+SUMIFS(t_Mouvement[Mvt],t_Mouvement[Produit],fc_Produit,t_Mouvement[Poids],fc_Poids),"")</f>
        <v/>
      </c>
      <c r="D9" s="2"/>
    </row>
    <row r="10" spans="2:11" ht="30" customHeight="1" x14ac:dyDescent="0.35">
      <c r="B10" s="41" t="s">
        <v>21</v>
      </c>
      <c r="C10" s="37"/>
      <c r="D10" s="2"/>
    </row>
    <row r="11" spans="2:11" ht="30" customHeight="1" x14ac:dyDescent="0.35">
      <c r="B11" s="41" t="s">
        <v>10</v>
      </c>
      <c r="C11" s="38" t="str">
        <f>IFERROR(fc_Quantite*fc_Prix,"")</f>
        <v/>
      </c>
      <c r="D11" s="2"/>
    </row>
    <row r="12" spans="2:11" ht="30" customHeight="1" x14ac:dyDescent="0.35">
      <c r="B12" s="42" t="s">
        <v>25</v>
      </c>
      <c r="C12" s="39" t="str">
        <f>IFERROR(_StockDispo+IF(fc_Statut="Entrée",fc_Quantite,fc_Quantite*-1),"")</f>
        <v/>
      </c>
    </row>
  </sheetData>
  <dataValidations count="3">
    <dataValidation type="list" allowBlank="1" showInputMessage="1" showErrorMessage="1" sqref="C4" xr:uid="{53394D86-0215-45F8-B2D1-33AFE18640BD}">
      <formula1>l_Statut</formula1>
    </dataValidation>
    <dataValidation type="list" allowBlank="1" showInputMessage="1" showErrorMessage="1" sqref="C6" xr:uid="{00EA887D-46C9-41CA-8513-111DC797DDDF}">
      <formula1>l_Choix</formula1>
    </dataValidation>
    <dataValidation type="list" allowBlank="1" showInputMessage="1" showErrorMessage="1" sqref="C7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2:T23"/>
  <sheetViews>
    <sheetView showGridLines="0" topLeftCell="A2" zoomScale="85" zoomScaleNormal="85" workbookViewId="0">
      <selection activeCell="K15" sqref="K15"/>
    </sheetView>
  </sheetViews>
  <sheetFormatPr baseColWidth="10" defaultRowHeight="18" outlineLevelCol="1" x14ac:dyDescent="0.35"/>
  <cols>
    <col min="1" max="1" width="3.58203125" style="5" customWidth="1"/>
    <col min="2" max="2" width="9.9140625" style="5" bestFit="1" customWidth="1"/>
    <col min="3" max="3" width="7.58203125" style="5" customWidth="1"/>
    <col min="4" max="5" width="9.58203125" style="5" customWidth="1"/>
    <col min="6" max="6" width="3.58203125" style="5" customWidth="1"/>
    <col min="7" max="7" width="11.58203125" style="5" customWidth="1"/>
    <col min="8" max="8" width="15.58203125" style="5" customWidth="1"/>
    <col min="9" max="10" width="9.58203125" style="5" customWidth="1"/>
    <col min="11" max="11" width="11.58203125" style="5" customWidth="1"/>
    <col min="12" max="15" width="9.58203125" style="5" customWidth="1"/>
    <col min="16" max="16" width="9.58203125" style="5" hidden="1" customWidth="1" outlineLevel="1"/>
    <col min="17" max="17" width="3.58203125" style="5" customWidth="1" collapsed="1"/>
    <col min="18" max="20" width="10.6640625" style="5"/>
    <col min="21" max="21" width="3.58203125" style="5" customWidth="1"/>
    <col min="22" max="16384" width="10.6640625" style="5"/>
  </cols>
  <sheetData>
    <row r="2" spans="2:20" x14ac:dyDescent="0.35">
      <c r="B2" s="50" t="s">
        <v>27</v>
      </c>
      <c r="C2" s="49"/>
      <c r="D2" s="49"/>
      <c r="E2" s="49"/>
      <c r="G2" s="50" t="s">
        <v>28</v>
      </c>
      <c r="H2" s="49"/>
      <c r="I2" s="49"/>
      <c r="J2" s="49"/>
      <c r="K2" s="49"/>
      <c r="L2" s="49"/>
      <c r="M2" s="49"/>
      <c r="N2" s="49"/>
      <c r="O2" s="49"/>
      <c r="P2" s="49"/>
      <c r="R2" s="50" t="s">
        <v>29</v>
      </c>
      <c r="S2" s="49"/>
      <c r="T2" s="49"/>
    </row>
    <row r="3" spans="2:20" x14ac:dyDescent="0.35">
      <c r="B3" s="13" t="s">
        <v>22</v>
      </c>
      <c r="C3" s="31" t="s">
        <v>5</v>
      </c>
      <c r="D3" s="31" t="s">
        <v>21</v>
      </c>
      <c r="E3" s="31" t="s">
        <v>4</v>
      </c>
      <c r="G3" s="31" t="s">
        <v>24</v>
      </c>
      <c r="H3" s="13" t="s">
        <v>7</v>
      </c>
      <c r="I3" s="13" t="s">
        <v>17</v>
      </c>
      <c r="J3" s="5" t="s">
        <v>6</v>
      </c>
      <c r="K3" s="13" t="s">
        <v>22</v>
      </c>
      <c r="L3" s="48" t="s">
        <v>5</v>
      </c>
      <c r="M3" s="31" t="s">
        <v>4</v>
      </c>
      <c r="N3" s="31" t="s">
        <v>21</v>
      </c>
      <c r="O3" s="31" t="s">
        <v>10</v>
      </c>
      <c r="P3" s="31" t="s">
        <v>26</v>
      </c>
      <c r="R3" s="13" t="s">
        <v>22</v>
      </c>
      <c r="S3" s="31" t="s">
        <v>5</v>
      </c>
      <c r="T3" s="31" t="s">
        <v>21</v>
      </c>
    </row>
    <row r="4" spans="2:20" x14ac:dyDescent="0.35">
      <c r="B4" s="13" t="s">
        <v>3</v>
      </c>
      <c r="C4" s="32">
        <v>250</v>
      </c>
      <c r="D4" s="32">
        <v>50</v>
      </c>
      <c r="E4" s="33">
        <v>4</v>
      </c>
      <c r="G4" s="43">
        <v>44977</v>
      </c>
      <c r="H4" s="13" t="s">
        <v>12</v>
      </c>
      <c r="I4" s="13" t="s">
        <v>18</v>
      </c>
      <c r="K4" s="13" t="s">
        <v>2</v>
      </c>
      <c r="L4" s="32">
        <v>1000</v>
      </c>
      <c r="M4" s="33">
        <v>14</v>
      </c>
      <c r="N4" s="32">
        <v>4</v>
      </c>
      <c r="O4" s="47">
        <v>56</v>
      </c>
      <c r="P4" s="32">
        <f>IF(t_Mouvement[[#This Row],[Statut]]&lt;&gt;"",IF(t_Mouvement[[#This Row],[Statut]]="Entrée",t_Mouvement[[#This Row],[Quantité]],t_Mouvement[[#This Row],[Quantité]]*-1),"")</f>
        <v>4</v>
      </c>
      <c r="R4" s="13" t="s">
        <v>3</v>
      </c>
      <c r="S4" s="32">
        <v>250</v>
      </c>
      <c r="T4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5" spans="2:20" x14ac:dyDescent="0.35">
      <c r="B5" s="13" t="s">
        <v>3</v>
      </c>
      <c r="C5" s="32">
        <v>500</v>
      </c>
      <c r="D5" s="32">
        <v>50</v>
      </c>
      <c r="E5" s="33">
        <v>7.5</v>
      </c>
      <c r="G5" s="43">
        <v>44977</v>
      </c>
      <c r="H5" s="13" t="s">
        <v>13</v>
      </c>
      <c r="I5" s="13" t="s">
        <v>18</v>
      </c>
      <c r="K5" s="13" t="s">
        <v>0</v>
      </c>
      <c r="L5" s="32">
        <v>500</v>
      </c>
      <c r="M5" s="33">
        <v>8.5</v>
      </c>
      <c r="N5" s="32">
        <v>4</v>
      </c>
      <c r="O5" s="47">
        <v>34</v>
      </c>
      <c r="P5" s="32">
        <f>IF(t_Mouvement[[#This Row],[Statut]]&lt;&gt;"",IF(t_Mouvement[[#This Row],[Statut]]="Entrée",t_Mouvement[[#This Row],[Quantité]],t_Mouvement[[#This Row],[Quantité]]*-1),"")</f>
        <v>4</v>
      </c>
      <c r="R5" s="13" t="s">
        <v>3</v>
      </c>
      <c r="S5" s="32">
        <v>500</v>
      </c>
      <c r="T5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6" spans="2:20" x14ac:dyDescent="0.35">
      <c r="B6" s="13" t="s">
        <v>3</v>
      </c>
      <c r="C6" s="32">
        <v>1000</v>
      </c>
      <c r="D6" s="32">
        <v>50</v>
      </c>
      <c r="E6" s="33">
        <v>14</v>
      </c>
      <c r="G6" s="43">
        <v>44977</v>
      </c>
      <c r="H6" s="13" t="s">
        <v>14</v>
      </c>
      <c r="I6" s="13" t="s">
        <v>18</v>
      </c>
      <c r="K6" s="13" t="s">
        <v>1</v>
      </c>
      <c r="L6" s="32">
        <v>1000</v>
      </c>
      <c r="M6" s="33">
        <v>16.5</v>
      </c>
      <c r="N6" s="32">
        <v>5</v>
      </c>
      <c r="O6" s="47">
        <v>82.5</v>
      </c>
      <c r="P6" s="32">
        <f>IF(t_Mouvement[[#This Row],[Statut]]&lt;&gt;"",IF(t_Mouvement[[#This Row],[Statut]]="Entrée",t_Mouvement[[#This Row],[Quantité]],t_Mouvement[[#This Row],[Quantité]]*-1),"")</f>
        <v>5</v>
      </c>
      <c r="R6" s="13" t="s">
        <v>3</v>
      </c>
      <c r="S6" s="32">
        <v>1000</v>
      </c>
      <c r="T6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45</v>
      </c>
    </row>
    <row r="7" spans="2:20" x14ac:dyDescent="0.35">
      <c r="B7" s="13" t="s">
        <v>2</v>
      </c>
      <c r="C7" s="32">
        <v>250</v>
      </c>
      <c r="D7" s="32">
        <v>50</v>
      </c>
      <c r="E7" s="33">
        <v>4</v>
      </c>
      <c r="G7" s="43">
        <v>44977</v>
      </c>
      <c r="H7" s="13" t="s">
        <v>15</v>
      </c>
      <c r="I7" s="13" t="s">
        <v>18</v>
      </c>
      <c r="K7" s="13" t="s">
        <v>2</v>
      </c>
      <c r="L7" s="32">
        <v>500</v>
      </c>
      <c r="M7" s="33">
        <v>7.5</v>
      </c>
      <c r="N7" s="32">
        <v>20</v>
      </c>
      <c r="O7" s="47">
        <v>15</v>
      </c>
      <c r="P7" s="32">
        <f>IF(t_Mouvement[[#This Row],[Statut]]&lt;&gt;"",IF(t_Mouvement[[#This Row],[Statut]]="Entrée",t_Mouvement[[#This Row],[Quantité]],t_Mouvement[[#This Row],[Quantité]]*-1),"")</f>
        <v>20</v>
      </c>
      <c r="R7" s="13" t="s">
        <v>2</v>
      </c>
      <c r="S7" s="32">
        <v>250</v>
      </c>
      <c r="T7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8" spans="2:20" x14ac:dyDescent="0.35">
      <c r="B8" s="13" t="s">
        <v>2</v>
      </c>
      <c r="C8" s="32">
        <v>500</v>
      </c>
      <c r="D8" s="32">
        <v>50</v>
      </c>
      <c r="E8" s="33">
        <v>7.5</v>
      </c>
      <c r="G8" s="43">
        <v>44977</v>
      </c>
      <c r="H8" s="13" t="s">
        <v>11</v>
      </c>
      <c r="I8" s="13" t="s">
        <v>18</v>
      </c>
      <c r="K8" s="13" t="s">
        <v>1</v>
      </c>
      <c r="L8" s="32">
        <v>250</v>
      </c>
      <c r="M8" s="33">
        <v>4.5</v>
      </c>
      <c r="N8" s="32">
        <v>1</v>
      </c>
      <c r="O8" s="47">
        <v>4.5</v>
      </c>
      <c r="P8" s="32">
        <f>IF(t_Mouvement[[#This Row],[Statut]]&lt;&gt;"",IF(t_Mouvement[[#This Row],[Statut]]="Entrée",t_Mouvement[[#This Row],[Quantité]],t_Mouvement[[#This Row],[Quantité]]*-1),"")</f>
        <v>1</v>
      </c>
      <c r="R8" s="13" t="s">
        <v>2</v>
      </c>
      <c r="S8" s="32">
        <v>500</v>
      </c>
      <c r="T8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70</v>
      </c>
    </row>
    <row r="9" spans="2:20" x14ac:dyDescent="0.35">
      <c r="B9" s="13" t="s">
        <v>2</v>
      </c>
      <c r="C9" s="32">
        <v>1000</v>
      </c>
      <c r="D9" s="32">
        <v>50</v>
      </c>
      <c r="E9" s="33">
        <v>14</v>
      </c>
      <c r="G9" s="43">
        <v>44991</v>
      </c>
      <c r="H9" s="13" t="s">
        <v>30</v>
      </c>
      <c r="I9" s="13" t="s">
        <v>19</v>
      </c>
      <c r="K9" s="13" t="s">
        <v>1</v>
      </c>
      <c r="L9" s="32">
        <v>1000</v>
      </c>
      <c r="M9" s="33">
        <v>16.5</v>
      </c>
      <c r="N9" s="32">
        <v>15</v>
      </c>
      <c r="O9" s="47">
        <v>247.5</v>
      </c>
      <c r="P9" s="32">
        <f>IF(t_Mouvement[[#This Row],[Statut]]&lt;&gt;"",IF(t_Mouvement[[#This Row],[Statut]]="Entrée",t_Mouvement[[#This Row],[Quantité]],t_Mouvement[[#This Row],[Quantité]]*-1),"")</f>
        <v>-15</v>
      </c>
      <c r="R9" s="13" t="s">
        <v>2</v>
      </c>
      <c r="S9" s="32">
        <v>1000</v>
      </c>
      <c r="T9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54</v>
      </c>
    </row>
    <row r="10" spans="2:20" x14ac:dyDescent="0.35">
      <c r="B10" s="13" t="s">
        <v>1</v>
      </c>
      <c r="C10" s="32">
        <v>250</v>
      </c>
      <c r="D10" s="32">
        <v>50</v>
      </c>
      <c r="E10" s="33">
        <v>4.5</v>
      </c>
      <c r="G10" s="43">
        <v>44991</v>
      </c>
      <c r="H10" s="13" t="s">
        <v>31</v>
      </c>
      <c r="I10" s="13" t="s">
        <v>19</v>
      </c>
      <c r="K10" s="13" t="s">
        <v>1</v>
      </c>
      <c r="L10" s="32">
        <v>250</v>
      </c>
      <c r="M10" s="33">
        <v>4.5</v>
      </c>
      <c r="N10" s="32">
        <v>11</v>
      </c>
      <c r="O10" s="47">
        <v>49.5</v>
      </c>
      <c r="P10" s="32">
        <f>IF(t_Mouvement[[#This Row],[Statut]]&lt;&gt;"",IF(t_Mouvement[[#This Row],[Statut]]="Entrée",t_Mouvement[[#This Row],[Quantité]],t_Mouvement[[#This Row],[Quantité]]*-1),"")</f>
        <v>-11</v>
      </c>
      <c r="R10" s="13" t="s">
        <v>1</v>
      </c>
      <c r="S10" s="32">
        <v>250</v>
      </c>
      <c r="T10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40</v>
      </c>
    </row>
    <row r="11" spans="2:20" x14ac:dyDescent="0.35">
      <c r="B11" s="13" t="s">
        <v>1</v>
      </c>
      <c r="C11" s="32">
        <v>500</v>
      </c>
      <c r="D11" s="32">
        <v>50</v>
      </c>
      <c r="E11" s="33">
        <v>8.5</v>
      </c>
      <c r="G11" s="43">
        <v>44991</v>
      </c>
      <c r="H11" s="13" t="s">
        <v>31</v>
      </c>
      <c r="I11" s="13" t="s">
        <v>20</v>
      </c>
      <c r="K11" s="13" t="s">
        <v>3</v>
      </c>
      <c r="L11" s="32">
        <v>1000</v>
      </c>
      <c r="M11" s="33">
        <v>14</v>
      </c>
      <c r="N11" s="32">
        <v>5</v>
      </c>
      <c r="O11" s="47">
        <v>70</v>
      </c>
      <c r="P11" s="32">
        <f>IF(t_Mouvement[[#This Row],[Statut]]&lt;&gt;"",IF(t_Mouvement[[#This Row],[Statut]]="Entrée",t_Mouvement[[#This Row],[Quantité]],t_Mouvement[[#This Row],[Quantité]]*-1),"")</f>
        <v>-5</v>
      </c>
      <c r="R11" s="13" t="s">
        <v>1</v>
      </c>
      <c r="S11" s="32">
        <v>500</v>
      </c>
      <c r="T11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12" spans="2:20" x14ac:dyDescent="0.35">
      <c r="B12" s="13" t="s">
        <v>1</v>
      </c>
      <c r="C12" s="32">
        <v>1000</v>
      </c>
      <c r="D12" s="32">
        <v>50</v>
      </c>
      <c r="E12" s="33">
        <v>16.5</v>
      </c>
      <c r="G12" s="43">
        <v>44991</v>
      </c>
      <c r="H12" s="13" t="s">
        <v>32</v>
      </c>
      <c r="I12" s="13" t="s">
        <v>19</v>
      </c>
      <c r="K12" s="13" t="s">
        <v>1</v>
      </c>
      <c r="L12" s="32">
        <v>1000</v>
      </c>
      <c r="M12" s="33">
        <v>16.5</v>
      </c>
      <c r="N12" s="32">
        <v>5</v>
      </c>
      <c r="O12" s="47">
        <v>82.5</v>
      </c>
      <c r="P12" s="32">
        <f>IF(t_Mouvement[[#This Row],[Statut]]&lt;&gt;"",IF(t_Mouvement[[#This Row],[Statut]]="Entrée",t_Mouvement[[#This Row],[Quantité]],t_Mouvement[[#This Row],[Quantité]]*-1),"")</f>
        <v>-5</v>
      </c>
      <c r="R12" s="13" t="s">
        <v>1</v>
      </c>
      <c r="S12" s="32">
        <v>1000</v>
      </c>
      <c r="T12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35</v>
      </c>
    </row>
    <row r="13" spans="2:20" x14ac:dyDescent="0.35">
      <c r="B13" s="13" t="s">
        <v>0</v>
      </c>
      <c r="C13" s="32">
        <v>250</v>
      </c>
      <c r="D13" s="32">
        <v>50</v>
      </c>
      <c r="E13" s="33">
        <v>4.5</v>
      </c>
      <c r="G13" s="46"/>
      <c r="L13" s="44"/>
      <c r="M13" s="45"/>
      <c r="N13" s="44"/>
      <c r="R13" s="13" t="s">
        <v>0</v>
      </c>
      <c r="S13" s="32">
        <v>250</v>
      </c>
      <c r="T13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14" spans="2:20" x14ac:dyDescent="0.35">
      <c r="B14" s="13" t="s">
        <v>0</v>
      </c>
      <c r="C14" s="32">
        <v>500</v>
      </c>
      <c r="D14" s="32">
        <v>50</v>
      </c>
      <c r="E14" s="33">
        <v>8.5</v>
      </c>
      <c r="G14" s="46"/>
      <c r="L14" s="44"/>
      <c r="M14" s="45"/>
      <c r="N14" s="44"/>
      <c r="R14" s="13" t="s">
        <v>0</v>
      </c>
      <c r="S14" s="32">
        <v>500</v>
      </c>
      <c r="T14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54</v>
      </c>
    </row>
    <row r="15" spans="2:20" x14ac:dyDescent="0.35">
      <c r="B15" s="13" t="s">
        <v>0</v>
      </c>
      <c r="C15" s="32">
        <v>1000</v>
      </c>
      <c r="D15" s="32">
        <v>50</v>
      </c>
      <c r="E15" s="33">
        <v>16.5</v>
      </c>
      <c r="G15" s="46"/>
      <c r="L15" s="44"/>
      <c r="M15" s="45"/>
      <c r="N15" s="44"/>
      <c r="R15" s="13" t="s">
        <v>0</v>
      </c>
      <c r="S15" s="32">
        <v>1000</v>
      </c>
      <c r="T15" s="32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50</v>
      </c>
    </row>
    <row r="16" spans="2:20" x14ac:dyDescent="0.35">
      <c r="G16" s="46"/>
      <c r="L16" s="44"/>
      <c r="M16" s="45"/>
      <c r="N16" s="44"/>
    </row>
    <row r="17" spans="7:14" x14ac:dyDescent="0.35">
      <c r="G17" s="46"/>
      <c r="L17" s="44"/>
      <c r="M17" s="45"/>
      <c r="N17" s="44"/>
    </row>
    <row r="18" spans="7:14" x14ac:dyDescent="0.35">
      <c r="G18" s="46"/>
      <c r="L18" s="44"/>
      <c r="M18" s="45"/>
      <c r="N18" s="44"/>
    </row>
    <row r="19" spans="7:14" x14ac:dyDescent="0.35">
      <c r="G19" s="46"/>
      <c r="L19" s="44"/>
      <c r="M19" s="45"/>
      <c r="N19" s="44"/>
    </row>
    <row r="20" spans="7:14" x14ac:dyDescent="0.35">
      <c r="G20" s="46"/>
      <c r="L20" s="44"/>
      <c r="M20" s="45"/>
      <c r="N20" s="44"/>
    </row>
    <row r="21" spans="7:14" x14ac:dyDescent="0.35">
      <c r="G21" s="46"/>
      <c r="L21" s="44"/>
      <c r="M21" s="45"/>
      <c r="N21" s="44"/>
    </row>
    <row r="22" spans="7:14" x14ac:dyDescent="0.35">
      <c r="G22" s="46"/>
      <c r="L22" s="44"/>
      <c r="M22" s="45"/>
      <c r="N22" s="44"/>
    </row>
    <row r="23" spans="7:14" x14ac:dyDescent="0.35">
      <c r="G23" s="46"/>
      <c r="L23" s="44"/>
      <c r="M23" s="45"/>
      <c r="N23" s="4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P18"/>
  <sheetViews>
    <sheetView showGridLines="0" workbookViewId="0">
      <selection activeCell="F12" sqref="F12"/>
    </sheetView>
  </sheetViews>
  <sheetFormatPr baseColWidth="10" defaultRowHeight="18" x14ac:dyDescent="0.35"/>
  <cols>
    <col min="1" max="1" width="3.58203125" style="5" customWidth="1"/>
    <col min="2" max="2" width="11.58203125" style="5" customWidth="1"/>
    <col min="3" max="4" width="10.6640625" style="5"/>
    <col min="5" max="5" width="3.58203125" style="5" customWidth="1"/>
    <col min="6" max="6" width="16.58203125" style="12" customWidth="1"/>
    <col min="7" max="7" width="3.58203125" style="5" customWidth="1"/>
    <col min="8" max="8" width="9.58203125" style="5" customWidth="1"/>
    <col min="9" max="9" width="3.58203125" style="5" customWidth="1"/>
    <col min="10" max="10" width="11.58203125" style="5" customWidth="1"/>
    <col min="11" max="11" width="3.58203125" style="5" customWidth="1"/>
    <col min="12" max="16384" width="10.6640625" style="5"/>
  </cols>
  <sheetData>
    <row r="1" spans="2:16" x14ac:dyDescent="0.35">
      <c r="P1" s="34" t="s">
        <v>23</v>
      </c>
    </row>
    <row r="2" spans="2:16" ht="21" x14ac:dyDescent="0.35">
      <c r="B2" s="15" t="s">
        <v>8</v>
      </c>
      <c r="C2" s="6" t="s">
        <v>5</v>
      </c>
      <c r="D2" s="7" t="s">
        <v>4</v>
      </c>
      <c r="F2" s="10" t="s">
        <v>9</v>
      </c>
      <c r="H2" s="9" t="s">
        <v>5</v>
      </c>
      <c r="J2" s="13" t="s">
        <v>17</v>
      </c>
    </row>
    <row r="3" spans="2:16" ht="21" x14ac:dyDescent="0.35">
      <c r="B3" s="16" t="s">
        <v>3</v>
      </c>
      <c r="C3" s="21">
        <v>250</v>
      </c>
      <c r="D3" s="26">
        <v>4</v>
      </c>
      <c r="F3" s="11" t="s">
        <v>3</v>
      </c>
      <c r="H3" s="14">
        <v>250</v>
      </c>
      <c r="J3" s="13" t="s">
        <v>18</v>
      </c>
    </row>
    <row r="4" spans="2:16" ht="21" x14ac:dyDescent="0.35">
      <c r="B4" s="16" t="s">
        <v>3</v>
      </c>
      <c r="C4" s="21">
        <v>500</v>
      </c>
      <c r="D4" s="26">
        <v>7.5</v>
      </c>
      <c r="E4" s="1"/>
      <c r="F4" s="11" t="s">
        <v>2</v>
      </c>
      <c r="H4" s="14">
        <v>500</v>
      </c>
      <c r="J4" s="13" t="s">
        <v>19</v>
      </c>
    </row>
    <row r="5" spans="2:16" ht="21" x14ac:dyDescent="0.35">
      <c r="B5" s="16" t="s">
        <v>3</v>
      </c>
      <c r="C5" s="21">
        <v>1000</v>
      </c>
      <c r="D5" s="26">
        <v>14</v>
      </c>
      <c r="E5" s="1"/>
      <c r="F5" s="11" t="s">
        <v>1</v>
      </c>
      <c r="H5" s="14">
        <v>1000</v>
      </c>
      <c r="J5" s="13" t="s">
        <v>20</v>
      </c>
    </row>
    <row r="6" spans="2:16" ht="21" x14ac:dyDescent="0.35">
      <c r="B6" s="17" t="s">
        <v>2</v>
      </c>
      <c r="C6" s="22">
        <v>250</v>
      </c>
      <c r="D6" s="27">
        <v>4</v>
      </c>
      <c r="E6" s="1"/>
      <c r="F6" s="11" t="s">
        <v>0</v>
      </c>
    </row>
    <row r="7" spans="2:16" ht="21" x14ac:dyDescent="0.35">
      <c r="B7" s="17" t="s">
        <v>2</v>
      </c>
      <c r="C7" s="22">
        <v>500</v>
      </c>
      <c r="D7" s="27">
        <v>7.5</v>
      </c>
      <c r="E7" s="1"/>
      <c r="F7" s="8"/>
    </row>
    <row r="8" spans="2:16" ht="21" x14ac:dyDescent="0.35">
      <c r="B8" s="17" t="s">
        <v>2</v>
      </c>
      <c r="C8" s="22">
        <v>1000</v>
      </c>
      <c r="D8" s="27">
        <v>14</v>
      </c>
      <c r="E8" s="1"/>
    </row>
    <row r="9" spans="2:16" ht="21" x14ac:dyDescent="0.35">
      <c r="B9" s="18" t="s">
        <v>1</v>
      </c>
      <c r="C9" s="23">
        <v>250</v>
      </c>
      <c r="D9" s="28">
        <v>4.5</v>
      </c>
      <c r="E9" s="1"/>
    </row>
    <row r="10" spans="2:16" ht="21" x14ac:dyDescent="0.35">
      <c r="B10" s="18" t="s">
        <v>1</v>
      </c>
      <c r="C10" s="23">
        <v>500</v>
      </c>
      <c r="D10" s="28">
        <v>8.5</v>
      </c>
      <c r="E10" s="1"/>
    </row>
    <row r="11" spans="2:16" ht="21" x14ac:dyDescent="0.35">
      <c r="B11" s="18" t="s">
        <v>1</v>
      </c>
      <c r="C11" s="23">
        <v>1000</v>
      </c>
      <c r="D11" s="28">
        <v>16.5</v>
      </c>
      <c r="E11" s="1"/>
    </row>
    <row r="12" spans="2:16" ht="21" x14ac:dyDescent="0.35">
      <c r="B12" s="19" t="s">
        <v>0</v>
      </c>
      <c r="C12" s="24">
        <v>250</v>
      </c>
      <c r="D12" s="29">
        <v>4.5</v>
      </c>
      <c r="E12" s="1"/>
      <c r="F12" s="8"/>
    </row>
    <row r="13" spans="2:16" ht="21" x14ac:dyDescent="0.35">
      <c r="B13" s="19" t="s">
        <v>0</v>
      </c>
      <c r="C13" s="24">
        <v>500</v>
      </c>
      <c r="D13" s="29">
        <v>8.5</v>
      </c>
      <c r="E13" s="1"/>
      <c r="F13" s="8"/>
    </row>
    <row r="14" spans="2:16" ht="21" x14ac:dyDescent="0.35">
      <c r="B14" s="20" t="s">
        <v>0</v>
      </c>
      <c r="C14" s="25">
        <v>1000</v>
      </c>
      <c r="D14" s="30">
        <v>16.5</v>
      </c>
      <c r="E14" s="1"/>
      <c r="F14" s="8"/>
    </row>
    <row r="15" spans="2:16" ht="21" x14ac:dyDescent="0.35">
      <c r="B15" s="1"/>
      <c r="C15" s="1"/>
      <c r="D15" s="1"/>
      <c r="E15" s="1"/>
      <c r="F15" s="8"/>
    </row>
    <row r="16" spans="2:16" ht="21" x14ac:dyDescent="0.35">
      <c r="E16" s="1"/>
      <c r="F16" s="8"/>
    </row>
    <row r="17" spans="5:5" ht="21" x14ac:dyDescent="0.35">
      <c r="E17" s="1"/>
    </row>
    <row r="18" spans="5:5" ht="21" x14ac:dyDescent="0.35">
      <c r="E18" s="1"/>
    </row>
  </sheetData>
  <hyperlinks>
    <hyperlink ref="P1" r:id="rId1" xr:uid="{EAD21BCE-44EA-42BE-B1ED-A2AABC03708C}"/>
  </hyperlinks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Saisie</vt:lpstr>
      <vt:lpstr>BdD</vt:lpstr>
      <vt:lpstr>Config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l_Poids</vt:lpstr>
      <vt:lpstr>l_Prix</vt:lpstr>
      <vt:lpstr>l_Statut</vt:lpstr>
      <vt:lpstr>Miel</vt:lpstr>
      <vt:lpstr>Poids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JoDan</cp:lastModifiedBy>
  <dcterms:created xsi:type="dcterms:W3CDTF">2023-02-19T17:03:46Z</dcterms:created>
  <dcterms:modified xsi:type="dcterms:W3CDTF">2023-03-06T08:18:20Z</dcterms:modified>
</cp:coreProperties>
</file>