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13_ncr:1_{FF9748E8-C7C8-4033-A67A-18DAB253EF59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Calendrier 2022" sheetId="2" r:id="rId1"/>
    <sheet name="Paramètres" sheetId="3" r:id="rId2"/>
  </sheets>
  <definedNames>
    <definedName name="_Annee">YEAR('Calendrier 2022'!$A$3)</definedName>
    <definedName name="_Feries">Jours_fériés[Dates]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J46" i="2" l="1" a="1"/>
  <c r="AJ46" i="2" s="1"/>
  <c r="AG46" i="2" a="1"/>
  <c r="AG46" i="2" s="1"/>
  <c r="AD46" i="2" a="1"/>
  <c r="AD46" i="2" s="1"/>
  <c r="AA46" i="2" a="1"/>
  <c r="AA46" i="2" s="1"/>
  <c r="X46" i="2"/>
  <c r="X46" i="2" a="1"/>
  <c r="U46" i="2" a="1"/>
  <c r="U46" i="2" s="1"/>
  <c r="R46" i="2" a="1"/>
  <c r="R46" i="2" s="1"/>
  <c r="O46" i="2" a="1"/>
  <c r="O46" i="2" s="1"/>
  <c r="L46" i="2" a="1"/>
  <c r="L46" i="2" s="1"/>
  <c r="I46" i="2" a="1"/>
  <c r="I46" i="2" s="1"/>
  <c r="F46" i="2" a="1"/>
  <c r="F46" i="2" s="1"/>
  <c r="C46" i="2" a="1"/>
  <c r="C46" i="2" s="1"/>
  <c r="C13" i="3" a="1"/>
  <c r="C13" i="3" s="1"/>
  <c r="C12" i="3" a="1"/>
  <c r="C12" i="3" s="1"/>
  <c r="C11" i="3" a="1"/>
  <c r="C11" i="3" s="1"/>
  <c r="C10" i="3" a="1"/>
  <c r="C10" i="3" s="1"/>
  <c r="C9" i="3" a="1"/>
  <c r="C9" i="3" s="1"/>
  <c r="C7" i="3" a="1"/>
  <c r="C7" i="3" s="1"/>
  <c r="C6" i="3" a="1"/>
  <c r="C6" i="3" s="1"/>
  <c r="C4" i="3" a="1"/>
  <c r="C4" i="3" s="1"/>
  <c r="C3" i="3" a="1"/>
  <c r="C3" i="3" s="1"/>
  <c r="AL46" i="2"/>
  <c r="AL42" i="2"/>
  <c r="AL40" i="2"/>
  <c r="AL38" i="2"/>
  <c r="AL36" i="2"/>
  <c r="C5" i="3" l="1"/>
  <c r="C8" i="3"/>
  <c r="G3" i="2" l="1"/>
  <c r="G4" i="2" s="1"/>
  <c r="G5" i="2" s="1"/>
  <c r="C44" i="2"/>
  <c r="AJ42" i="2"/>
  <c r="AG42" i="2"/>
  <c r="AD42" i="2"/>
  <c r="AA42" i="2"/>
  <c r="X42" i="2"/>
  <c r="U42" i="2"/>
  <c r="R42" i="2"/>
  <c r="O42" i="2"/>
  <c r="L42" i="2"/>
  <c r="I42" i="2"/>
  <c r="F42" i="2"/>
  <c r="C42" i="2"/>
  <c r="AJ36" i="2"/>
  <c r="AG36" i="2"/>
  <c r="AD36" i="2"/>
  <c r="AA36" i="2"/>
  <c r="X36" i="2"/>
  <c r="U36" i="2"/>
  <c r="R36" i="2"/>
  <c r="O36" i="2"/>
  <c r="L36" i="2"/>
  <c r="I36" i="2"/>
  <c r="F36" i="2"/>
  <c r="C36" i="2"/>
  <c r="AJ40" i="2"/>
  <c r="AG40" i="2"/>
  <c r="AD40" i="2"/>
  <c r="AA40" i="2"/>
  <c r="X40" i="2"/>
  <c r="U40" i="2"/>
  <c r="R40" i="2"/>
  <c r="O40" i="2"/>
  <c r="L40" i="2"/>
  <c r="I40" i="2"/>
  <c r="F40" i="2"/>
  <c r="AJ38" i="2"/>
  <c r="AG38" i="2"/>
  <c r="AD38" i="2"/>
  <c r="AA38" i="2"/>
  <c r="X38" i="2"/>
  <c r="U38" i="2"/>
  <c r="R38" i="2"/>
  <c r="O38" i="2"/>
  <c r="L38" i="2"/>
  <c r="I38" i="2"/>
  <c r="C40" i="2"/>
  <c r="C38" i="2"/>
  <c r="F38" i="2"/>
  <c r="D3" i="2"/>
  <c r="D4" i="2"/>
  <c r="D5" i="2" s="1"/>
  <c r="D6" i="2" s="1"/>
  <c r="D7" i="2" s="1"/>
  <c r="D8" i="2" s="1"/>
  <c r="D9" i="2" s="1"/>
  <c r="D10" i="2" s="1"/>
  <c r="D11" i="2" s="1"/>
  <c r="D12" i="2" s="1"/>
  <c r="D13" i="2" s="1"/>
  <c r="D14" i="2" s="1"/>
  <c r="D15" i="2" s="1"/>
  <c r="D16" i="2" s="1"/>
  <c r="D17" i="2" s="1"/>
  <c r="D18" i="2" s="1"/>
  <c r="D19" i="2" s="1"/>
  <c r="D20" i="2" s="1"/>
  <c r="D21" i="2" s="1"/>
  <c r="D22" i="2" s="1"/>
  <c r="D23" i="2" s="1"/>
  <c r="D24" i="2" s="1"/>
  <c r="D25" i="2" s="1"/>
  <c r="D26" i="2" s="1"/>
  <c r="D27" i="2" s="1"/>
  <c r="D28" i="2" s="1"/>
  <c r="D29" i="2" s="1"/>
  <c r="D30" i="2" s="1"/>
  <c r="D31" i="2" s="1"/>
  <c r="D32" i="2" s="1"/>
  <c r="D33" i="2" s="1"/>
  <c r="A32" i="2"/>
  <c r="A33" i="2" s="1"/>
  <c r="B33" i="2" s="1"/>
  <c r="A31" i="2"/>
  <c r="B31" i="2" s="1"/>
  <c r="A5" i="2"/>
  <c r="A6" i="2" s="1"/>
  <c r="A4" i="2"/>
  <c r="B4" i="2" s="1"/>
  <c r="B32" i="2"/>
  <c r="B5" i="2"/>
  <c r="B3" i="2"/>
  <c r="A3" i="2"/>
  <c r="X44" i="2" l="1"/>
  <c r="J3" i="2"/>
  <c r="H3" i="2"/>
  <c r="H5" i="2"/>
  <c r="G6" i="2"/>
  <c r="H4" i="2"/>
  <c r="A7" i="2"/>
  <c r="B6" i="2"/>
  <c r="I44" i="2"/>
  <c r="U44" i="2"/>
  <c r="AG44" i="2"/>
  <c r="L44" i="2"/>
  <c r="AJ44" i="2"/>
  <c r="F44" i="2"/>
  <c r="R44" i="2"/>
  <c r="AD44" i="2"/>
  <c r="O44" i="2"/>
  <c r="AA44" i="2"/>
  <c r="K3" i="2" l="1"/>
  <c r="J4" i="2"/>
  <c r="M3" i="2"/>
  <c r="G7" i="2"/>
  <c r="H6" i="2"/>
  <c r="B7" i="2"/>
  <c r="A8" i="2"/>
  <c r="N3" i="2" l="1"/>
  <c r="P3" i="2"/>
  <c r="M4" i="2"/>
  <c r="J5" i="2"/>
  <c r="K4" i="2"/>
  <c r="H7" i="2"/>
  <c r="G8" i="2"/>
  <c r="B8" i="2"/>
  <c r="A9" i="2"/>
  <c r="K5" i="2" l="1"/>
  <c r="J6" i="2"/>
  <c r="M5" i="2"/>
  <c r="N4" i="2"/>
  <c r="Q3" i="2"/>
  <c r="P4" i="2"/>
  <c r="S3" i="2"/>
  <c r="G9" i="2"/>
  <c r="H8" i="2"/>
  <c r="A10" i="2"/>
  <c r="B9" i="2"/>
  <c r="S4" i="2" l="1"/>
  <c r="V3" i="2"/>
  <c r="T3" i="2"/>
  <c r="N5" i="2"/>
  <c r="M6" i="2"/>
  <c r="P5" i="2"/>
  <c r="Q4" i="2"/>
  <c r="J7" i="2"/>
  <c r="K6" i="2"/>
  <c r="H9" i="2"/>
  <c r="G10" i="2"/>
  <c r="B10" i="2"/>
  <c r="A11" i="2"/>
  <c r="J8" i="2" l="1"/>
  <c r="K7" i="2"/>
  <c r="P6" i="2"/>
  <c r="Q5" i="2"/>
  <c r="W3" i="2"/>
  <c r="V4" i="2"/>
  <c r="Y3" i="2"/>
  <c r="N6" i="2"/>
  <c r="M7" i="2"/>
  <c r="S5" i="2"/>
  <c r="T4" i="2"/>
  <c r="G11" i="2"/>
  <c r="H10" i="2"/>
  <c r="B11" i="2"/>
  <c r="A12" i="2"/>
  <c r="S6" i="2" l="1"/>
  <c r="T5" i="2"/>
  <c r="Y4" i="2"/>
  <c r="Z3" i="2"/>
  <c r="AB3" i="2"/>
  <c r="P7" i="2"/>
  <c r="Q6" i="2"/>
  <c r="V5" i="2"/>
  <c r="W4" i="2"/>
  <c r="N7" i="2"/>
  <c r="M8" i="2"/>
  <c r="J9" i="2"/>
  <c r="K8" i="2"/>
  <c r="H11" i="2"/>
  <c r="G12" i="2"/>
  <c r="B12" i="2"/>
  <c r="A13" i="2"/>
  <c r="W5" i="2" l="1"/>
  <c r="V6" i="2"/>
  <c r="K9" i="2"/>
  <c r="J10" i="2"/>
  <c r="N8" i="2"/>
  <c r="M9" i="2"/>
  <c r="Z4" i="2"/>
  <c r="Y5" i="2"/>
  <c r="Q7" i="2"/>
  <c r="P8" i="2"/>
  <c r="AE3" i="2"/>
  <c r="AC3" i="2"/>
  <c r="AB4" i="2"/>
  <c r="S7" i="2"/>
  <c r="T6" i="2"/>
  <c r="G13" i="2"/>
  <c r="H12" i="2"/>
  <c r="A14" i="2"/>
  <c r="B13" i="2"/>
  <c r="Y6" i="2" l="1"/>
  <c r="Z5" i="2"/>
  <c r="K10" i="2"/>
  <c r="J11" i="2"/>
  <c r="AH3" i="2"/>
  <c r="AE4" i="2"/>
  <c r="AF3" i="2"/>
  <c r="S8" i="2"/>
  <c r="T7" i="2"/>
  <c r="P9" i="2"/>
  <c r="Q8" i="2"/>
  <c r="M10" i="2"/>
  <c r="N9" i="2"/>
  <c r="V7" i="2"/>
  <c r="W6" i="2"/>
  <c r="AB5" i="2"/>
  <c r="AC4" i="2"/>
  <c r="H13" i="2"/>
  <c r="G14" i="2"/>
  <c r="A15" i="2"/>
  <c r="B14" i="2"/>
  <c r="S9" i="2" l="1"/>
  <c r="T8" i="2"/>
  <c r="AC5" i="2"/>
  <c r="AB6" i="2"/>
  <c r="N10" i="2"/>
  <c r="M11" i="2"/>
  <c r="K11" i="2"/>
  <c r="J12" i="2"/>
  <c r="V8" i="2"/>
  <c r="W7" i="2"/>
  <c r="P10" i="2"/>
  <c r="Q9" i="2"/>
  <c r="AF4" i="2"/>
  <c r="AE5" i="2"/>
  <c r="AH4" i="2"/>
  <c r="AI3" i="2"/>
  <c r="Z6" i="2"/>
  <c r="Y7" i="2"/>
  <c r="G15" i="2"/>
  <c r="H14" i="2"/>
  <c r="B15" i="2"/>
  <c r="A16" i="2"/>
  <c r="AB7" i="2" l="1"/>
  <c r="AC6" i="2"/>
  <c r="AH5" i="2"/>
  <c r="AI4" i="2"/>
  <c r="AE6" i="2"/>
  <c r="AF5" i="2"/>
  <c r="M12" i="2"/>
  <c r="N11" i="2"/>
  <c r="K12" i="2"/>
  <c r="J13" i="2"/>
  <c r="P11" i="2"/>
  <c r="Q10" i="2"/>
  <c r="Z7" i="2"/>
  <c r="Y8" i="2"/>
  <c r="W8" i="2"/>
  <c r="V9" i="2"/>
  <c r="S10" i="2"/>
  <c r="T9" i="2"/>
  <c r="H15" i="2"/>
  <c r="G16" i="2"/>
  <c r="B16" i="2"/>
  <c r="A17" i="2"/>
  <c r="V10" i="2" l="1"/>
  <c r="W9" i="2"/>
  <c r="N12" i="2"/>
  <c r="M13" i="2"/>
  <c r="Y9" i="2"/>
  <c r="Z8" i="2"/>
  <c r="K13" i="2"/>
  <c r="J14" i="2"/>
  <c r="Q11" i="2"/>
  <c r="P12" i="2"/>
  <c r="AI5" i="2"/>
  <c r="AH6" i="2"/>
  <c r="T10" i="2"/>
  <c r="S11" i="2"/>
  <c r="AF6" i="2"/>
  <c r="AE7" i="2"/>
  <c r="AC7" i="2"/>
  <c r="AB8" i="2"/>
  <c r="G17" i="2"/>
  <c r="H16" i="2"/>
  <c r="A18" i="2"/>
  <c r="B17" i="2"/>
  <c r="J15" i="2" l="1"/>
  <c r="K14" i="2"/>
  <c r="AE8" i="2"/>
  <c r="AF7" i="2"/>
  <c r="AH7" i="2"/>
  <c r="AI6" i="2"/>
  <c r="N13" i="2"/>
  <c r="M14" i="2"/>
  <c r="AB9" i="2"/>
  <c r="AC8" i="2"/>
  <c r="T11" i="2"/>
  <c r="S12" i="2"/>
  <c r="P13" i="2"/>
  <c r="Q12" i="2"/>
  <c r="Z9" i="2"/>
  <c r="Y10" i="2"/>
  <c r="V11" i="2"/>
  <c r="W10" i="2"/>
  <c r="H17" i="2"/>
  <c r="G18" i="2"/>
  <c r="B18" i="2"/>
  <c r="A19" i="2"/>
  <c r="T12" i="2" l="1"/>
  <c r="S13" i="2"/>
  <c r="Z10" i="2"/>
  <c r="Y11" i="2"/>
  <c r="N14" i="2"/>
  <c r="M15" i="2"/>
  <c r="AE9" i="2"/>
  <c r="AF8" i="2"/>
  <c r="V12" i="2"/>
  <c r="W11" i="2"/>
  <c r="Q13" i="2"/>
  <c r="P14" i="2"/>
  <c r="AB10" i="2"/>
  <c r="AC9" i="2"/>
  <c r="AH8" i="2"/>
  <c r="AI7" i="2"/>
  <c r="K15" i="2"/>
  <c r="J16" i="2"/>
  <c r="G19" i="2"/>
  <c r="H18" i="2"/>
  <c r="B19" i="2"/>
  <c r="A20" i="2"/>
  <c r="P15" i="2" l="1"/>
  <c r="Q14" i="2"/>
  <c r="Y12" i="2"/>
  <c r="Z11" i="2"/>
  <c r="AH9" i="2"/>
  <c r="AI8" i="2"/>
  <c r="AF9" i="2"/>
  <c r="AE10" i="2"/>
  <c r="J17" i="2"/>
  <c r="K16" i="2"/>
  <c r="N15" i="2"/>
  <c r="M16" i="2"/>
  <c r="S14" i="2"/>
  <c r="T13" i="2"/>
  <c r="AB11" i="2"/>
  <c r="AC10" i="2"/>
  <c r="V13" i="2"/>
  <c r="W12" i="2"/>
  <c r="H19" i="2"/>
  <c r="G20" i="2"/>
  <c r="B20" i="2"/>
  <c r="A21" i="2"/>
  <c r="N16" i="2" l="1"/>
  <c r="M17" i="2"/>
  <c r="AE11" i="2"/>
  <c r="AF10" i="2"/>
  <c r="AC11" i="2"/>
  <c r="AB12" i="2"/>
  <c r="Z12" i="2"/>
  <c r="Y13" i="2"/>
  <c r="W13" i="2"/>
  <c r="V14" i="2"/>
  <c r="S15" i="2"/>
  <c r="T14" i="2"/>
  <c r="K17" i="2"/>
  <c r="J18" i="2"/>
  <c r="AI9" i="2"/>
  <c r="AH10" i="2"/>
  <c r="Q15" i="2"/>
  <c r="P16" i="2"/>
  <c r="G21" i="2"/>
  <c r="H20" i="2"/>
  <c r="A22" i="2"/>
  <c r="B21" i="2"/>
  <c r="N17" i="2" l="1"/>
  <c r="M18" i="2"/>
  <c r="AH11" i="2"/>
  <c r="AI10" i="2"/>
  <c r="Y14" i="2"/>
  <c r="Z13" i="2"/>
  <c r="T15" i="2"/>
  <c r="S16" i="2"/>
  <c r="AF11" i="2"/>
  <c r="AE12" i="2"/>
  <c r="P17" i="2"/>
  <c r="Q16" i="2"/>
  <c r="J19" i="2"/>
  <c r="K18" i="2"/>
  <c r="V15" i="2"/>
  <c r="W14" i="2"/>
  <c r="AB13" i="2"/>
  <c r="AC12" i="2"/>
  <c r="H21" i="2"/>
  <c r="G22" i="2"/>
  <c r="A23" i="2"/>
  <c r="B22" i="2"/>
  <c r="N18" i="2" l="1"/>
  <c r="M19" i="2"/>
  <c r="S17" i="2"/>
  <c r="T16" i="2"/>
  <c r="V16" i="2"/>
  <c r="W15" i="2"/>
  <c r="Q17" i="2"/>
  <c r="P18" i="2"/>
  <c r="AI11" i="2"/>
  <c r="AH12" i="2"/>
  <c r="AE13" i="2"/>
  <c r="AF12" i="2"/>
  <c r="AB14" i="2"/>
  <c r="AC13" i="2"/>
  <c r="K19" i="2"/>
  <c r="J20" i="2"/>
  <c r="Z14" i="2"/>
  <c r="Y15" i="2"/>
  <c r="G23" i="2"/>
  <c r="H22" i="2"/>
  <c r="A24" i="2"/>
  <c r="B23" i="2"/>
  <c r="J21" i="2" l="1"/>
  <c r="K20" i="2"/>
  <c r="AH13" i="2"/>
  <c r="AI12" i="2"/>
  <c r="P19" i="2"/>
  <c r="Q18" i="2"/>
  <c r="AF13" i="2"/>
  <c r="AE14" i="2"/>
  <c r="S18" i="2"/>
  <c r="T17" i="2"/>
  <c r="Y16" i="2"/>
  <c r="Z15" i="2"/>
  <c r="N19" i="2"/>
  <c r="M20" i="2"/>
  <c r="AB15" i="2"/>
  <c r="AC14" i="2"/>
  <c r="V17" i="2"/>
  <c r="W16" i="2"/>
  <c r="H23" i="2"/>
  <c r="G24" i="2"/>
  <c r="B24" i="2"/>
  <c r="A25" i="2"/>
  <c r="AE15" i="2" l="1"/>
  <c r="AF14" i="2"/>
  <c r="AC15" i="2"/>
  <c r="AB16" i="2"/>
  <c r="Z16" i="2"/>
  <c r="Y17" i="2"/>
  <c r="AH14" i="2"/>
  <c r="AI13" i="2"/>
  <c r="N20" i="2"/>
  <c r="M21" i="2"/>
  <c r="V18" i="2"/>
  <c r="W17" i="2"/>
  <c r="S19" i="2"/>
  <c r="T18" i="2"/>
  <c r="Q19" i="2"/>
  <c r="P20" i="2"/>
  <c r="J22" i="2"/>
  <c r="K21" i="2"/>
  <c r="G25" i="2"/>
  <c r="H24" i="2"/>
  <c r="A26" i="2"/>
  <c r="B25" i="2"/>
  <c r="W18" i="2" l="1"/>
  <c r="V19" i="2"/>
  <c r="P21" i="2"/>
  <c r="Q20" i="2"/>
  <c r="AH15" i="2"/>
  <c r="AI14" i="2"/>
  <c r="N21" i="2"/>
  <c r="M22" i="2"/>
  <c r="Y18" i="2"/>
  <c r="Z17" i="2"/>
  <c r="AB17" i="2"/>
  <c r="AC16" i="2"/>
  <c r="J23" i="2"/>
  <c r="K22" i="2"/>
  <c r="T19" i="2"/>
  <c r="S20" i="2"/>
  <c r="AE16" i="2"/>
  <c r="AF15" i="2"/>
  <c r="H25" i="2"/>
  <c r="G26" i="2"/>
  <c r="B26" i="2"/>
  <c r="A27" i="2"/>
  <c r="S21" i="2" l="1"/>
  <c r="T20" i="2"/>
  <c r="K23" i="2"/>
  <c r="J24" i="2"/>
  <c r="Q21" i="2"/>
  <c r="P22" i="2"/>
  <c r="Z18" i="2"/>
  <c r="Y19" i="2"/>
  <c r="N22" i="2"/>
  <c r="M23" i="2"/>
  <c r="AB18" i="2"/>
  <c r="AC17" i="2"/>
  <c r="V20" i="2"/>
  <c r="W19" i="2"/>
  <c r="AE17" i="2"/>
  <c r="AF16" i="2"/>
  <c r="AI15" i="2"/>
  <c r="AH16" i="2"/>
  <c r="G27" i="2"/>
  <c r="H26" i="2"/>
  <c r="B27" i="2"/>
  <c r="A28" i="2"/>
  <c r="K24" i="2" l="1"/>
  <c r="J25" i="2"/>
  <c r="AF17" i="2"/>
  <c r="AE18" i="2"/>
  <c r="Y20" i="2"/>
  <c r="Z19" i="2"/>
  <c r="AB19" i="2"/>
  <c r="AC18" i="2"/>
  <c r="AI16" i="2"/>
  <c r="AH17" i="2"/>
  <c r="M24" i="2"/>
  <c r="N23" i="2"/>
  <c r="P23" i="2"/>
  <c r="Q22" i="2"/>
  <c r="V21" i="2"/>
  <c r="W20" i="2"/>
  <c r="S22" i="2"/>
  <c r="T21" i="2"/>
  <c r="H27" i="2"/>
  <c r="G28" i="2"/>
  <c r="B28" i="2"/>
  <c r="A29" i="2"/>
  <c r="W21" i="2" l="1"/>
  <c r="V22" i="2"/>
  <c r="K25" i="2"/>
  <c r="J26" i="2"/>
  <c r="AE19" i="2"/>
  <c r="AF18" i="2"/>
  <c r="N24" i="2"/>
  <c r="M25" i="2"/>
  <c r="AC19" i="2"/>
  <c r="AB20" i="2"/>
  <c r="AH18" i="2"/>
  <c r="AI17" i="2"/>
  <c r="T22" i="2"/>
  <c r="S23" i="2"/>
  <c r="Q23" i="2"/>
  <c r="P24" i="2"/>
  <c r="Z20" i="2"/>
  <c r="Y21" i="2"/>
  <c r="G29" i="2"/>
  <c r="H28" i="2"/>
  <c r="A30" i="2"/>
  <c r="B30" i="2" s="1"/>
  <c r="B29" i="2"/>
  <c r="N25" i="2" l="1"/>
  <c r="M26" i="2"/>
  <c r="P25" i="2"/>
  <c r="Q24" i="2"/>
  <c r="J27" i="2"/>
  <c r="K26" i="2"/>
  <c r="AH19" i="2"/>
  <c r="AI18" i="2"/>
  <c r="Z21" i="2"/>
  <c r="Y22" i="2"/>
  <c r="T23" i="2"/>
  <c r="S24" i="2"/>
  <c r="AC20" i="2"/>
  <c r="AB21" i="2"/>
  <c r="V23" i="2"/>
  <c r="W22" i="2"/>
  <c r="AF19" i="2"/>
  <c r="AE20" i="2"/>
  <c r="H29" i="2"/>
  <c r="G30" i="2"/>
  <c r="P26" i="2" l="1"/>
  <c r="Q25" i="2"/>
  <c r="S25" i="2"/>
  <c r="T24" i="2"/>
  <c r="V24" i="2"/>
  <c r="W23" i="2"/>
  <c r="AI19" i="2"/>
  <c r="AH20" i="2"/>
  <c r="AE21" i="2"/>
  <c r="AF20" i="2"/>
  <c r="AB22" i="2"/>
  <c r="AC21" i="2"/>
  <c r="Z22" i="2"/>
  <c r="Y23" i="2"/>
  <c r="N26" i="2"/>
  <c r="M27" i="2"/>
  <c r="J28" i="2"/>
  <c r="K27" i="2"/>
  <c r="G31" i="2"/>
  <c r="H30" i="2"/>
  <c r="M28" i="2" l="1"/>
  <c r="N27" i="2"/>
  <c r="S26" i="2"/>
  <c r="T25" i="2"/>
  <c r="AI20" i="2"/>
  <c r="AH21" i="2"/>
  <c r="AB23" i="2"/>
  <c r="AC22" i="2"/>
  <c r="Y24" i="2"/>
  <c r="Z23" i="2"/>
  <c r="J29" i="2"/>
  <c r="K28" i="2"/>
  <c r="AF21" i="2"/>
  <c r="AE22" i="2"/>
  <c r="W24" i="2"/>
  <c r="V25" i="2"/>
  <c r="P27" i="2"/>
  <c r="Q26" i="2"/>
  <c r="H31" i="2"/>
  <c r="G32" i="2"/>
  <c r="Q27" i="2" l="1"/>
  <c r="P28" i="2"/>
  <c r="V26" i="2"/>
  <c r="W25" i="2"/>
  <c r="K29" i="2"/>
  <c r="J30" i="2"/>
  <c r="AB24" i="2"/>
  <c r="AC23" i="2"/>
  <c r="S27" i="2"/>
  <c r="T26" i="2"/>
  <c r="Z24" i="2"/>
  <c r="Y25" i="2"/>
  <c r="M29" i="2"/>
  <c r="N28" i="2"/>
  <c r="AF22" i="2"/>
  <c r="AE23" i="2"/>
  <c r="AI21" i="2"/>
  <c r="AH22" i="2"/>
  <c r="G33" i="2"/>
  <c r="H33" i="2" s="1"/>
  <c r="H32" i="2"/>
  <c r="M30" i="2" l="1"/>
  <c r="N29" i="2"/>
  <c r="V27" i="2"/>
  <c r="W26" i="2"/>
  <c r="T27" i="2"/>
  <c r="S28" i="2"/>
  <c r="AE24" i="2"/>
  <c r="AF23" i="2"/>
  <c r="Y26" i="2"/>
  <c r="Z25" i="2"/>
  <c r="AB25" i="2"/>
  <c r="AC24" i="2"/>
  <c r="AI22" i="2"/>
  <c r="AH23" i="2"/>
  <c r="J31" i="2"/>
  <c r="K30" i="2"/>
  <c r="P29" i="2"/>
  <c r="Q28" i="2"/>
  <c r="K31" i="2" l="1"/>
  <c r="J32" i="2"/>
  <c r="AB26" i="2"/>
  <c r="AC25" i="2"/>
  <c r="AE25" i="2"/>
  <c r="AF24" i="2"/>
  <c r="V28" i="2"/>
  <c r="W27" i="2"/>
  <c r="AH24" i="2"/>
  <c r="AI23" i="2"/>
  <c r="S29" i="2"/>
  <c r="T28" i="2"/>
  <c r="Q29" i="2"/>
  <c r="P30" i="2"/>
  <c r="Z26" i="2"/>
  <c r="Y27" i="2"/>
  <c r="M31" i="2"/>
  <c r="N30" i="2"/>
  <c r="T29" i="2" l="1"/>
  <c r="S30" i="2"/>
  <c r="W28" i="2"/>
  <c r="V29" i="2"/>
  <c r="AC26" i="2"/>
  <c r="AB27" i="2"/>
  <c r="J33" i="2"/>
  <c r="K33" i="2" s="1"/>
  <c r="K32" i="2"/>
  <c r="Z27" i="2"/>
  <c r="Y28" i="2"/>
  <c r="P31" i="2"/>
  <c r="Q30" i="2"/>
  <c r="N31" i="2"/>
  <c r="M32" i="2"/>
  <c r="AH25" i="2"/>
  <c r="AI24" i="2"/>
  <c r="AE26" i="2"/>
  <c r="AF25" i="2"/>
  <c r="V30" i="2" l="1"/>
  <c r="W29" i="2"/>
  <c r="P32" i="2"/>
  <c r="Q31" i="2"/>
  <c r="AI25" i="2"/>
  <c r="AH26" i="2"/>
  <c r="N32" i="2"/>
  <c r="M33" i="2"/>
  <c r="N33" i="2" s="1"/>
  <c r="Z28" i="2"/>
  <c r="Y29" i="2"/>
  <c r="AC27" i="2"/>
  <c r="AB28" i="2"/>
  <c r="S31" i="2"/>
  <c r="T30" i="2"/>
  <c r="AE27" i="2"/>
  <c r="AF26" i="2"/>
  <c r="AB29" i="2" l="1"/>
  <c r="AC28" i="2"/>
  <c r="AF27" i="2"/>
  <c r="AE28" i="2"/>
  <c r="AH27" i="2"/>
  <c r="AI26" i="2"/>
  <c r="P33" i="2"/>
  <c r="Q33" i="2" s="1"/>
  <c r="Q32" i="2"/>
  <c r="Y30" i="2"/>
  <c r="Z29" i="2"/>
  <c r="S32" i="2"/>
  <c r="T31" i="2"/>
  <c r="W30" i="2"/>
  <c r="V31" i="2"/>
  <c r="AE29" i="2" l="1"/>
  <c r="AF28" i="2"/>
  <c r="S33" i="2"/>
  <c r="T33" i="2" s="1"/>
  <c r="T32" i="2"/>
  <c r="V32" i="2"/>
  <c r="W31" i="2"/>
  <c r="Z30" i="2"/>
  <c r="Y31" i="2"/>
  <c r="AI27" i="2"/>
  <c r="AH28" i="2"/>
  <c r="AB30" i="2"/>
  <c r="AC29" i="2"/>
  <c r="AB31" i="2" l="1"/>
  <c r="AC30" i="2"/>
  <c r="Y32" i="2"/>
  <c r="Z31" i="2"/>
  <c r="AH29" i="2"/>
  <c r="AI28" i="2"/>
  <c r="V33" i="2"/>
  <c r="W33" i="2" s="1"/>
  <c r="W32" i="2"/>
  <c r="AF29" i="2"/>
  <c r="AE30" i="2"/>
  <c r="Z32" i="2" l="1"/>
  <c r="Y33" i="2"/>
  <c r="Z33" i="2" s="1"/>
  <c r="AE31" i="2"/>
  <c r="AF30" i="2"/>
  <c r="AH30" i="2"/>
  <c r="AI29" i="2"/>
  <c r="AB32" i="2"/>
  <c r="AC31" i="2"/>
  <c r="AF31" i="2" l="1"/>
  <c r="AE32" i="2"/>
  <c r="AC32" i="2"/>
  <c r="AB33" i="2"/>
  <c r="AC33" i="2" s="1"/>
  <c r="AH31" i="2"/>
  <c r="AI30" i="2"/>
  <c r="AF32" i="2" l="1"/>
  <c r="AE33" i="2"/>
  <c r="AF33" i="2" s="1"/>
  <c r="AI31" i="2"/>
  <c r="AH32" i="2"/>
  <c r="AI32" i="2" l="1"/>
  <c r="AH33" i="2"/>
  <c r="AI33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<sst xmlns="http://schemas.openxmlformats.org/spreadsheetml/2006/main" count="387" uniqueCount="104">
  <si>
    <t>Calendrier 2022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</si>
  <si>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</si>
  <si>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</si>
  <si>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</si>
  <si>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</si>
  <si>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</si>
  <si>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</si>
  <si>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</si>
  <si>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</si>
  <si>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</si>
  <si>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</si>
  <si>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</si>
  <si>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</si>
  <si>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S</t>
  </si>
  <si>
    <t>M</t>
  </si>
  <si>
    <t>V</t>
  </si>
  <si>
    <t>D</t>
  </si>
  <si>
    <t>L</t>
  </si>
  <si>
    <t>J</t>
  </si>
  <si>
    <t>Nombre de Tickets restos reçus</t>
  </si>
  <si>
    <t>Jour de RTT pris</t>
  </si>
  <si>
    <t>Jour travaillé</t>
  </si>
  <si>
    <t>Jour de congés posé</t>
  </si>
  <si>
    <t>13/14</t>
  </si>
  <si>
    <t>14/14</t>
  </si>
  <si>
    <t>1/14</t>
  </si>
  <si>
    <t>2/14</t>
  </si>
  <si>
    <t>3/14</t>
  </si>
  <si>
    <t>4/14</t>
  </si>
  <si>
    <t>5/14</t>
  </si>
  <si>
    <t>6/14</t>
  </si>
  <si>
    <t>7/14</t>
  </si>
  <si>
    <t>8/14</t>
  </si>
  <si>
    <t>9/14</t>
  </si>
  <si>
    <t>10/14</t>
  </si>
  <si>
    <t>11/14</t>
  </si>
  <si>
    <t>12/14</t>
  </si>
  <si>
    <t>Fractionnement</t>
  </si>
  <si>
    <t>Pont</t>
  </si>
  <si>
    <t>Férié</t>
  </si>
  <si>
    <t>Semaine 1</t>
  </si>
  <si>
    <t>Semaine 2</t>
  </si>
  <si>
    <t>Semaine 3</t>
  </si>
  <si>
    <t>Semaine 4</t>
  </si>
  <si>
    <t>Semaine 5</t>
  </si>
  <si>
    <t>Congés 2022/2023</t>
  </si>
  <si>
    <t>RTT 2022</t>
  </si>
  <si>
    <t>Congés 2021/2022</t>
  </si>
  <si>
    <t>1/32</t>
  </si>
  <si>
    <t>2/32</t>
  </si>
  <si>
    <t>3/32</t>
  </si>
  <si>
    <t>13/32</t>
  </si>
  <si>
    <t>14/32</t>
  </si>
  <si>
    <t>15/32</t>
  </si>
  <si>
    <t>16/32</t>
  </si>
  <si>
    <t>17/32</t>
  </si>
  <si>
    <t>18/32</t>
  </si>
  <si>
    <t>19/32</t>
  </si>
  <si>
    <t>20/32</t>
  </si>
  <si>
    <t>21/32</t>
  </si>
  <si>
    <t>22/32</t>
  </si>
  <si>
    <t>23/32</t>
  </si>
  <si>
    <t>24/32</t>
  </si>
  <si>
    <t>25/32</t>
  </si>
  <si>
    <t>26/32</t>
  </si>
  <si>
    <t>27/32</t>
  </si>
  <si>
    <t>28/32</t>
  </si>
  <si>
    <t>29/32</t>
  </si>
  <si>
    <t>30/32</t>
  </si>
  <si>
    <t>31/32</t>
  </si>
  <si>
    <t>32/32</t>
  </si>
  <si>
    <t>4/32</t>
  </si>
  <si>
    <t>5/32</t>
  </si>
  <si>
    <t>6/32</t>
  </si>
  <si>
    <t>7/32</t>
  </si>
  <si>
    <t>8/32</t>
  </si>
  <si>
    <t>9/32</t>
  </si>
  <si>
    <t>10/32</t>
  </si>
  <si>
    <t>11/32</t>
  </si>
  <si>
    <t>12/32</t>
  </si>
  <si>
    <t>Jour maladie</t>
  </si>
  <si>
    <t>15/01/2022 travaillé</t>
  </si>
  <si>
    <t>16/01/2022 travaillé</t>
  </si>
  <si>
    <t>JT</t>
  </si>
  <si>
    <t>MAL</t>
  </si>
  <si>
    <t>Jour férié</t>
  </si>
  <si>
    <t>Dates</t>
  </si>
  <si>
    <t>Jour de l'an</t>
  </si>
  <si>
    <t>Pâques</t>
  </si>
  <si>
    <t>Lundi de Pâques</t>
  </si>
  <si>
    <t>Fête du travail</t>
  </si>
  <si>
    <t>Victoire 39/45</t>
  </si>
  <si>
    <t>Ascension</t>
  </si>
  <si>
    <t>Fête Nationale</t>
  </si>
  <si>
    <t>Assomption</t>
  </si>
  <si>
    <t>Toussaint</t>
  </si>
  <si>
    <t>Armistice 14/18</t>
  </si>
  <si>
    <t>Noël </t>
  </si>
  <si>
    <t>pour les jours travaillés saisir JT</t>
  </si>
  <si>
    <t>pour les maladie MAL</t>
  </si>
  <si>
    <t>JTWE</t>
  </si>
  <si>
    <t>Nb jours travaillés le WE</t>
  </si>
  <si>
    <t>Onglet Accueil, Styles, Mise en Forme Conditionnelle</t>
  </si>
  <si>
    <t>Pour voir les MFC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</si>
</sst>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5" formatCode="d"/>
    <numFmt numFmtId="166" formatCode="ddd"/>
  </numFmts>
  <fonts count="12" x14ac:knownFonts="1">
    <font>
      <sz val="11"/>
      <color indexed="8"/>
      <name val="Calibri"/>
    </font>
    <font>
      <sz val="24"/>
      <color indexed="10"/>
      <name val="Trebuchet MS"/>
      <family val="2"/>
    </font>
    <font>
      <sz val="12"/>
      <color indexed="9"/>
      <name val="Trebuchet MS"/>
      <family val="2"/>
    </font>
    <font>
      <sz val="10"/>
      <color indexed="14"/>
      <name val="Trebuchet MS"/>
      <family val="2"/>
    </font>
    <font>
      <sz val="11"/>
      <color indexed="8"/>
      <name val="Trebuchet MS"/>
      <family val="2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</font>
    <font>
      <sz val="8"/>
      <name val="Calibri"/>
      <family val="2"/>
    </font>
    <font>
      <sz val="11"/>
      <name val="Calibri"/>
      <family val="2"/>
    </font>
    <font>
      <sz val="8"/>
      <color theme="2" tint="-0.499984740745262"/>
      <name val="Trebuchet MS"/>
      <family val="2"/>
    </font>
    <font>
      <sz val="7"/>
      <name val="Calibri"/>
      <family val="2"/>
    </font>
  </fonts>
  <fills count="16">
    <fill>
      <patternFill patternType="none"/>
    </fill>
    <fill>
      <patternFill patternType="gray125"/>
    </fill>
    <fill>
      <patternFill patternType="solid">
        <fgColor indexed="9"/>
        <bgColor indexed="8"/>
      </patternFill>
    </fill>
    <fill>
      <patternFill patternType="solid">
        <fgColor indexed="11"/>
        <bgColor indexed="8"/>
      </patternFill>
    </fill>
    <fill>
      <patternFill patternType="solid">
        <fgColor theme="7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/>
        <bgColor indexed="8"/>
      </patternFill>
    </fill>
    <fill>
      <patternFill patternType="solid">
        <fgColor rgb="FFFF7111"/>
        <bgColor indexed="64"/>
      </patternFill>
    </fill>
    <fill>
      <patternFill patternType="solid">
        <fgColor rgb="FF00B0F0"/>
        <bgColor indexed="8"/>
      </patternFill>
    </fill>
    <fill>
      <patternFill patternType="solid">
        <fgColor theme="7"/>
        <bgColor indexed="8"/>
      </patternFill>
    </fill>
    <fill>
      <patternFill patternType="solid">
        <fgColor rgb="FFFF0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7111"/>
        <bgColor indexed="8"/>
      </patternFill>
    </fill>
    <fill>
      <patternFill patternType="solid">
        <fgColor rgb="FFFF0000"/>
        <bgColor indexed="8"/>
      </patternFill>
    </fill>
    <fill>
      <patternFill patternType="solid">
        <fgColor rgb="FF70AD47"/>
        <bgColor indexed="64"/>
      </patternFill>
    </fill>
    <fill>
      <patternFill patternType="solid">
        <fgColor theme="7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11"/>
      </left>
      <right style="thin">
        <color indexed="11"/>
      </right>
      <top style="thin">
        <color indexed="11"/>
      </top>
      <bottom style="thin">
        <color indexed="11"/>
      </bottom>
      <diagonal/>
    </border>
    <border>
      <left style="thin">
        <color theme="6"/>
      </left>
      <right style="thin">
        <color theme="6"/>
      </right>
      <top style="thin">
        <color theme="6"/>
      </top>
      <bottom style="thin">
        <color theme="6"/>
      </bottom>
      <diagonal/>
    </border>
    <border>
      <left/>
      <right/>
      <top/>
      <bottom style="thin">
        <color theme="6"/>
      </bottom>
      <diagonal/>
    </border>
    <border>
      <left style="thin">
        <color indexed="11"/>
      </left>
      <right/>
      <top style="thin">
        <color indexed="11"/>
      </top>
      <bottom style="thin">
        <color indexed="11"/>
      </bottom>
      <diagonal/>
    </border>
    <border>
      <left/>
      <right style="thin">
        <color indexed="11"/>
      </right>
      <top style="thin">
        <color indexed="11"/>
      </top>
      <bottom style="thin">
        <color indexed="11"/>
      </bottom>
      <diagonal/>
    </border>
    <border>
      <left style="thin">
        <color indexed="11"/>
      </left>
      <right style="thin">
        <color indexed="11"/>
      </right>
      <top style="thin">
        <color indexed="11"/>
      </top>
      <bottom/>
      <diagonal/>
    </border>
  </borders>
  <cellStyleXfs count="1">
    <xf numFmtId="0" fontId="0" fillId="0" borderId="0" applyFill="0" applyProtection="0"/>
  </cellStyleXfs>
  <cellXfs count="43">
    <xf numFmtId="0" fontId="0" fillId="0" borderId="0" xfId="0" applyFill="1" applyProtection="1"/>
    <xf numFmtId="0" fontId="3" fillId="2" borderId="0" xfId="0" applyFont="1" applyFill="1" applyAlignment="1" applyProtection="1">
      <alignment vertical="center"/>
    </xf>
    <xf numFmtId="0" fontId="6" fillId="0" borderId="0" xfId="0" applyFont="1" applyFill="1" applyBorder="1" applyAlignment="1" applyProtection="1">
      <alignment horizontal="center" vertical="center"/>
    </xf>
    <xf numFmtId="49" fontId="7" fillId="0" borderId="0" xfId="0" quotePrefix="1" applyNumberFormat="1" applyFont="1" applyFill="1" applyAlignment="1" applyProtection="1">
      <alignment horizontal="center" vertical="center"/>
    </xf>
    <xf numFmtId="49" fontId="9" fillId="0" borderId="0" xfId="0" quotePrefix="1" applyNumberFormat="1" applyFont="1" applyFill="1" applyAlignment="1" applyProtection="1">
      <alignment horizontal="center" vertical="center"/>
    </xf>
    <xf numFmtId="49" fontId="6" fillId="6" borderId="1" xfId="0" applyNumberFormat="1" applyFont="1" applyFill="1" applyBorder="1" applyAlignment="1" applyProtection="1">
      <alignment horizontal="center" vertical="center"/>
    </xf>
    <xf numFmtId="49" fontId="6" fillId="2" borderId="1" xfId="0" applyNumberFormat="1" applyFont="1" applyFill="1" applyBorder="1" applyAlignment="1" applyProtection="1">
      <alignment horizontal="center" vertical="center"/>
    </xf>
    <xf numFmtId="49" fontId="6" fillId="9" borderId="1" xfId="0" applyNumberFormat="1" applyFont="1" applyFill="1" applyBorder="1" applyAlignment="1" applyProtection="1">
      <alignment horizontal="center" vertical="center"/>
    </xf>
    <xf numFmtId="49" fontId="6" fillId="8" borderId="1" xfId="0" applyNumberFormat="1" applyFont="1" applyFill="1" applyBorder="1" applyAlignment="1" applyProtection="1">
      <alignment horizontal="center" vertical="center"/>
    </xf>
    <xf numFmtId="0" fontId="7" fillId="0" borderId="0" xfId="0" quotePrefix="1" applyFont="1" applyFill="1" applyAlignment="1" applyProtection="1">
      <alignment horizontal="center" vertical="center"/>
    </xf>
    <xf numFmtId="49" fontId="6" fillId="2" borderId="1" xfId="0" applyNumberFormat="1" applyFont="1" applyFill="1" applyBorder="1" applyAlignment="1" applyProtection="1">
      <alignment horizontal="left" vertical="center"/>
    </xf>
    <xf numFmtId="0" fontId="0" fillId="0" borderId="0" xfId="0" applyFill="1" applyAlignment="1" applyProtection="1">
      <alignment vertical="center"/>
    </xf>
    <xf numFmtId="49" fontId="0" fillId="0" borderId="0" xfId="0" applyNumberFormat="1" applyFill="1" applyAlignment="1" applyProtection="1">
      <alignment vertical="center"/>
    </xf>
    <xf numFmtId="0" fontId="0" fillId="0" borderId="0" xfId="0" applyFill="1" applyAlignment="1" applyProtection="1">
      <alignment horizontal="left" vertical="center"/>
    </xf>
    <xf numFmtId="0" fontId="0" fillId="7" borderId="0" xfId="0" applyFill="1" applyAlignment="1" applyProtection="1">
      <alignment vertical="center"/>
    </xf>
    <xf numFmtId="0" fontId="7" fillId="0" borderId="0" xfId="0" applyFont="1" applyFill="1" applyAlignment="1" applyProtection="1">
      <alignment vertical="center"/>
    </xf>
    <xf numFmtId="1" fontId="0" fillId="0" borderId="0" xfId="0" quotePrefix="1" applyNumberFormat="1" applyFill="1" applyAlignment="1" applyProtection="1">
      <alignment vertical="center"/>
    </xf>
    <xf numFmtId="0" fontId="0" fillId="5" borderId="2" xfId="0" applyFill="1" applyBorder="1" applyAlignment="1" applyProtection="1">
      <alignment vertical="center"/>
    </xf>
    <xf numFmtId="0" fontId="0" fillId="0" borderId="3" xfId="0" applyFill="1" applyBorder="1" applyAlignment="1" applyProtection="1">
      <alignment vertical="center"/>
    </xf>
    <xf numFmtId="0" fontId="0" fillId="4" borderId="2" xfId="0" applyFill="1" applyBorder="1" applyAlignment="1" applyProtection="1">
      <alignment vertical="center"/>
    </xf>
    <xf numFmtId="0" fontId="0" fillId="11" borderId="0" xfId="0" applyFill="1" applyAlignment="1" applyProtection="1">
      <alignment vertical="center"/>
    </xf>
    <xf numFmtId="49" fontId="6" fillId="12" borderId="1" xfId="0" applyNumberFormat="1" applyFont="1" applyFill="1" applyBorder="1" applyAlignment="1" applyProtection="1">
      <alignment horizontal="center" vertical="center"/>
    </xf>
    <xf numFmtId="49" fontId="6" fillId="13" borderId="1" xfId="0" applyNumberFormat="1" applyFont="1" applyFill="1" applyBorder="1" applyAlignment="1" applyProtection="1">
      <alignment horizontal="center" vertical="center"/>
    </xf>
    <xf numFmtId="0" fontId="4" fillId="0" borderId="0" xfId="0" applyFont="1" applyFill="1" applyAlignment="1" applyProtection="1">
      <alignment vertical="center"/>
    </xf>
    <xf numFmtId="49" fontId="6" fillId="2" borderId="4" xfId="0" applyNumberFormat="1" applyFont="1" applyFill="1" applyBorder="1" applyAlignment="1" applyProtection="1">
      <alignment horizontal="center" vertical="center"/>
    </xf>
    <xf numFmtId="49" fontId="6" fillId="2" borderId="5" xfId="0" applyNumberFormat="1" applyFont="1" applyFill="1" applyBorder="1" applyAlignment="1" applyProtection="1">
      <alignment horizontal="center" vertical="center"/>
    </xf>
    <xf numFmtId="0" fontId="1" fillId="0" borderId="0" xfId="0" applyFont="1" applyFill="1" applyAlignment="1" applyProtection="1">
      <alignment vertical="center"/>
    </xf>
    <xf numFmtId="0" fontId="4" fillId="0" borderId="0" xfId="0" applyFont="1" applyFill="1" applyAlignment="1" applyProtection="1">
      <alignment vertical="center"/>
    </xf>
    <xf numFmtId="0" fontId="0" fillId="0" borderId="0" xfId="0"/>
    <xf numFmtId="14" fontId="0" fillId="0" borderId="0" xfId="0" applyNumberFormat="1"/>
    <xf numFmtId="0" fontId="2" fillId="3" borderId="6" xfId="0" applyFont="1" applyFill="1" applyBorder="1" applyAlignment="1" applyProtection="1">
      <alignment horizontal="center" vertical="center"/>
    </xf>
    <xf numFmtId="165" fontId="10" fillId="0" borderId="0" xfId="0" applyNumberFormat="1" applyFont="1" applyFill="1" applyBorder="1" applyAlignment="1" applyProtection="1">
      <alignment horizontal="center" vertical="center"/>
    </xf>
    <xf numFmtId="166" fontId="10" fillId="0" borderId="0" xfId="0" applyNumberFormat="1" applyFont="1" applyFill="1" applyBorder="1" applyAlignment="1" applyProtection="1">
      <alignment horizontal="center" vertical="center"/>
    </xf>
    <xf numFmtId="49" fontId="6" fillId="0" borderId="0" xfId="0" applyNumberFormat="1" applyFont="1" applyFill="1" applyBorder="1" applyAlignment="1" applyProtection="1">
      <alignment horizontal="center" vertical="center"/>
    </xf>
    <xf numFmtId="49" fontId="5" fillId="0" borderId="0" xfId="0" applyNumberFormat="1" applyFont="1" applyFill="1" applyBorder="1" applyAlignment="1" applyProtection="1">
      <alignment horizontal="center" vertical="center"/>
    </xf>
    <xf numFmtId="0" fontId="7" fillId="15" borderId="0" xfId="0" applyFont="1" applyFill="1" applyAlignment="1" applyProtection="1">
      <alignment vertical="center"/>
    </xf>
    <xf numFmtId="0" fontId="0" fillId="15" borderId="0" xfId="0" applyFill="1" applyAlignment="1" applyProtection="1">
      <alignment vertical="center"/>
    </xf>
    <xf numFmtId="0" fontId="9" fillId="14" borderId="2" xfId="0" applyFont="1" applyFill="1" applyBorder="1" applyAlignment="1" applyProtection="1">
      <alignment horizontal="center" vertical="center"/>
    </xf>
    <xf numFmtId="0" fontId="8" fillId="10" borderId="2" xfId="0" applyFont="1" applyFill="1" applyBorder="1" applyAlignment="1" applyProtection="1">
      <alignment vertical="center"/>
    </xf>
    <xf numFmtId="0" fontId="11" fillId="14" borderId="2" xfId="0" applyFont="1" applyFill="1" applyBorder="1" applyAlignment="1" applyProtection="1">
      <alignment horizontal="center" vertical="center"/>
    </xf>
    <xf numFmtId="49" fontId="0" fillId="15" borderId="0" xfId="0" applyNumberFormat="1" applyFill="1" applyAlignment="1" applyProtection="1">
      <alignment vertical="center"/>
    </xf>
    <xf numFmtId="0" fontId="0" fillId="15" borderId="0" xfId="0" applyFill="1" applyAlignment="1" applyProtection="1">
      <alignment horizontal="left" vertical="center"/>
    </xf>
    <xf numFmtId="1" fontId="0" fillId="15" borderId="0" xfId="0" quotePrefix="1" applyNumberFormat="1" applyFill="1" applyAlignment="1" applyProtection="1">
      <alignment vertical="center"/>
    </xf>
  </cellXfs>
  <cellStyles count="1">
    <cellStyle name="Normal" xfId="0" builtinId="0"/>
  </cellStyles>
  <dxfs count="19">
    <dxf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ont>
        <color rgb="FF70AD47"/>
      </font>
      <fill>
        <patternFill>
          <bgColor rgb="FF70AD47"/>
        </patternFill>
      </fill>
    </dxf>
    <dxf>
      <font>
        <color rgb="FFFF0000"/>
      </font>
      <fill>
        <patternFill>
          <bgColor rgb="FFFF0000"/>
        </patternFill>
      </fill>
    </dxf>
    <dxf>
      <numFmt numFmtId="19" formatCode="dd/mm/yyyy"/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7A7A7A"/>
      <rgbColor rgb="007F7F7F"/>
      <rgbColor rgb="004C4C4C"/>
      <rgbColor rgb="00F2F2F2"/>
      <rgbColor rgb="00666666"/>
      <rgbColor rgb="00E5E5E5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000FF"/>
      <color rgb="FF70AD47"/>
      <color rgb="FFFF7111"/>
      <color rgb="FF7F7F7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F4D3715-FB8B-4868-8B70-CE44C5AB8753}" name="Jours_fériés" displayName="Jours_fériés" ref="B2:C13" totalsRowShown="0">
  <autoFilter ref="B2:C13" xr:uid="{3F4D3715-FB8B-4868-8B70-CE44C5AB8753}"/>
  <tableColumns count="2">
    <tableColumn id="1" xr3:uid="{B8A45269-A9C9-428D-A44B-D84C4ED109DE}" name="Jour férié"/>
    <tableColumn id="3" xr3:uid="{3102234C-A66F-4108-A987-638305DCEDFB}" name="Dates" dataDxfId="18"/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84B61F-4120-4008-9813-8AA6BEFC8395}">
  <sheetPr>
    <pageSetUpPr fitToPage="1"/>
  </sheetPr>
  <dimension ref="A1:AV49"/>
  <sheetViews>
    <sheetView showGridLines="0" tabSelected="1" showRuler="0" zoomScale="50" zoomScaleNormal="50" zoomScalePageLayoutView="125" workbookViewId="0">
      <pane activePane="bottomRight" state="frozenSplit"/>
      <selection activeCell="AL44" sqref="AL44"/>
    </sheetView>
  </sheetViews>
  <sheetFormatPr baseColWidth="10" defaultColWidth="9.109375" defaultRowHeight="14.4" x14ac:dyDescent="0.3"/>
  <cols>
    <col min="1" max="2" width="3.33203125" style="11" customWidth="1"/>
    <col min="3" max="3" width="6.88671875" style="11" customWidth="1"/>
    <col min="4" max="5" width="3.33203125" style="11" customWidth="1"/>
    <col min="6" max="6" width="6.88671875" style="11" customWidth="1"/>
    <col min="7" max="8" width="3.33203125" style="11" customWidth="1"/>
    <col min="9" max="9" width="6.88671875" style="11" customWidth="1"/>
    <col min="10" max="11" width="3.33203125" style="11" customWidth="1"/>
    <col min="12" max="12" width="6.88671875" style="11" customWidth="1"/>
    <col min="13" max="14" width="3.33203125" style="11" customWidth="1"/>
    <col min="15" max="15" width="6.88671875" style="11" customWidth="1"/>
    <col min="16" max="17" width="3.33203125" style="11" customWidth="1"/>
    <col min="18" max="18" width="6.88671875" style="11" customWidth="1"/>
    <col min="19" max="20" width="3.33203125" style="11" customWidth="1"/>
    <col min="21" max="21" width="6.88671875" style="11" customWidth="1"/>
    <col min="22" max="23" width="3.33203125" style="11" customWidth="1"/>
    <col min="24" max="24" width="6.88671875" style="11" customWidth="1"/>
    <col min="25" max="26" width="3.33203125" style="11" customWidth="1"/>
    <col min="27" max="27" width="6.88671875" style="11" customWidth="1"/>
    <col min="28" max="29" width="3.33203125" style="11" customWidth="1"/>
    <col min="30" max="30" width="6.88671875" style="11" customWidth="1"/>
    <col min="31" max="32" width="3.33203125" style="11" customWidth="1"/>
    <col min="33" max="33" width="6.88671875" style="11" customWidth="1"/>
    <col min="34" max="35" width="3.33203125" style="11" customWidth="1"/>
    <col min="36" max="36" width="6.88671875" style="11" customWidth="1"/>
    <col min="37" max="37" width="3.33203125" style="11" customWidth="1"/>
    <col min="38" max="38" width="7.6640625" style="11" customWidth="1"/>
    <col min="39" max="39" width="29" style="11" bestFit="1" customWidth="1"/>
    <col min="40" max="40" width="3.33203125" style="11" customWidth="1"/>
    <col min="41" max="41" width="7.6640625" style="12" customWidth="1"/>
    <col min="42" max="42" width="15.109375" style="13" bestFit="1" customWidth="1"/>
    <col min="43" max="43" width="3.33203125" style="11" customWidth="1"/>
    <col min="44" max="44" width="7.6640625" style="12" customWidth="1"/>
    <col min="45" max="45" width="15.109375" style="13" bestFit="1" customWidth="1"/>
    <col min="46" max="46" width="3.33203125" style="11" customWidth="1"/>
    <col min="47" max="47" width="7.6640625" style="12" customWidth="1"/>
    <col min="48" max="48" width="18.5546875" style="11" bestFit="1" customWidth="1"/>
    <col min="49" max="16384" width="9.109375" style="11"/>
  </cols>
  <sheetData>
    <row r="1" spans="1:48" ht="30" customHeight="1" x14ac:dyDescent="0.3">
      <c r="A1" s="26" t="s">
        <v>0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27"/>
      <c r="AI1" s="27"/>
      <c r="AJ1" s="27"/>
    </row>
    <row r="2" spans="1:48" ht="18" customHeight="1" x14ac:dyDescent="0.3">
      <c r="A2" s="30" t="s">
        <v>1</v>
      </c>
      <c r="B2" s="30"/>
      <c r="C2" s="30"/>
      <c r="D2" s="30" t="s">
        <v>2</v>
      </c>
      <c r="E2" s="30"/>
      <c r="F2" s="30"/>
      <c r="G2" s="30" t="s">
        <v>3</v>
      </c>
      <c r="H2" s="30"/>
      <c r="I2" s="30"/>
      <c r="J2" s="30" t="s">
        <v>4</v>
      </c>
      <c r="K2" s="30"/>
      <c r="L2" s="30"/>
      <c r="M2" s="30" t="s">
        <v>5</v>
      </c>
      <c r="N2" s="30"/>
      <c r="O2" s="30"/>
      <c r="P2" s="30" t="s">
        <v>6</v>
      </c>
      <c r="Q2" s="30"/>
      <c r="R2" s="30"/>
      <c r="S2" s="30" t="s">
        <v>7</v>
      </c>
      <c r="T2" s="30"/>
      <c r="U2" s="30"/>
      <c r="V2" s="30" t="s">
        <v>8</v>
      </c>
      <c r="W2" s="30"/>
      <c r="X2" s="30"/>
      <c r="Y2" s="30" t="s">
        <v>9</v>
      </c>
      <c r="Z2" s="30"/>
      <c r="AA2" s="30"/>
      <c r="AB2" s="30" t="s">
        <v>10</v>
      </c>
      <c r="AC2" s="30"/>
      <c r="AD2" s="30"/>
      <c r="AE2" s="30" t="s">
        <v>11</v>
      </c>
      <c r="AF2" s="30"/>
      <c r="AG2" s="30"/>
      <c r="AH2" s="30" t="s">
        <v>12</v>
      </c>
      <c r="AI2" s="30"/>
      <c r="AJ2" s="30"/>
      <c r="AO2" s="24" t="s">
        <v>47</v>
      </c>
      <c r="AP2" s="25"/>
      <c r="AQ2" s="9"/>
      <c r="AR2" s="24" t="s">
        <v>45</v>
      </c>
      <c r="AS2" s="25"/>
      <c r="AU2" s="24" t="s">
        <v>46</v>
      </c>
      <c r="AV2" s="25"/>
    </row>
    <row r="3" spans="1:48" ht="15.9" customHeight="1" x14ac:dyDescent="0.3">
      <c r="A3" s="31">
        <f>DATE(RIGHT(A1,4),1,1)</f>
        <v>44562</v>
      </c>
      <c r="B3" s="32">
        <f>A3</f>
        <v>44562</v>
      </c>
      <c r="C3" s="33" t="s">
        <v>39</v>
      </c>
      <c r="D3" s="31">
        <f>EDATE(A3,1)</f>
        <v>44593</v>
      </c>
      <c r="E3" s="32" t="s">
        <v>14</v>
      </c>
      <c r="F3" s="33" t="s">
        <v>83</v>
      </c>
      <c r="G3" s="31">
        <f>EDATE(D3,1)</f>
        <v>44621</v>
      </c>
      <c r="H3" s="32">
        <f>G3</f>
        <v>44621</v>
      </c>
      <c r="I3" s="33" t="s">
        <v>83</v>
      </c>
      <c r="J3" s="31">
        <f>EDATE(G3,1)</f>
        <v>44652</v>
      </c>
      <c r="K3" s="32">
        <f>J3</f>
        <v>44652</v>
      </c>
      <c r="L3" s="33" t="s">
        <v>83</v>
      </c>
      <c r="M3" s="31">
        <f>EDATE(J3,1)</f>
        <v>44682</v>
      </c>
      <c r="N3" s="32">
        <f>M3</f>
        <v>44682</v>
      </c>
      <c r="O3" s="33" t="s">
        <v>39</v>
      </c>
      <c r="P3" s="31">
        <f>EDATE(M3,1)</f>
        <v>44713</v>
      </c>
      <c r="Q3" s="32">
        <f>P3</f>
        <v>44713</v>
      </c>
      <c r="R3" s="33" t="s">
        <v>83</v>
      </c>
      <c r="S3" s="31">
        <f>EDATE(P3,1)</f>
        <v>44743</v>
      </c>
      <c r="T3" s="32">
        <f>S3</f>
        <v>44743</v>
      </c>
      <c r="U3" s="33"/>
      <c r="V3" s="31">
        <f>EDATE(S3,1)</f>
        <v>44774</v>
      </c>
      <c r="W3" s="32">
        <f>V3</f>
        <v>44774</v>
      </c>
      <c r="X3" s="33"/>
      <c r="Y3" s="31">
        <f>EDATE(V3,1)</f>
        <v>44805</v>
      </c>
      <c r="Z3" s="32">
        <f>Y3</f>
        <v>44805</v>
      </c>
      <c r="AA3" s="33" t="s">
        <v>75</v>
      </c>
      <c r="AB3" s="31">
        <f>EDATE(Y3,1)</f>
        <v>44835</v>
      </c>
      <c r="AC3" s="32">
        <f>AB3</f>
        <v>44835</v>
      </c>
      <c r="AD3" s="33"/>
      <c r="AE3" s="31">
        <f>EDATE(AB3,1)</f>
        <v>44866</v>
      </c>
      <c r="AF3" s="32">
        <f>AE3</f>
        <v>44866</v>
      </c>
      <c r="AG3" s="33" t="s">
        <v>39</v>
      </c>
      <c r="AH3" s="31">
        <f>EDATE(AE3,1)</f>
        <v>44896</v>
      </c>
      <c r="AI3" s="32">
        <f>AH3</f>
        <v>44896</v>
      </c>
      <c r="AJ3" s="33"/>
      <c r="AL3" s="5" t="s">
        <v>83</v>
      </c>
      <c r="AM3" s="10" t="s">
        <v>21</v>
      </c>
      <c r="AO3" s="6" t="s">
        <v>62</v>
      </c>
      <c r="AP3" s="10" t="s">
        <v>43</v>
      </c>
      <c r="AQ3" s="3"/>
      <c r="AR3" s="6" t="s">
        <v>48</v>
      </c>
      <c r="AS3" s="10" t="s">
        <v>40</v>
      </c>
      <c r="AU3" s="6" t="s">
        <v>25</v>
      </c>
      <c r="AV3" s="10" t="s">
        <v>1</v>
      </c>
    </row>
    <row r="4" spans="1:48" ht="15.9" customHeight="1" x14ac:dyDescent="0.3">
      <c r="A4" s="31">
        <f>A3+1</f>
        <v>44563</v>
      </c>
      <c r="B4" s="32">
        <f t="shared" ref="B4:B33" si="0">A4</f>
        <v>44563</v>
      </c>
      <c r="C4" s="33"/>
      <c r="D4" s="31">
        <f>D3+1</f>
        <v>44594</v>
      </c>
      <c r="E4" s="32" t="s">
        <v>14</v>
      </c>
      <c r="F4" s="33" t="s">
        <v>83</v>
      </c>
      <c r="G4" s="31">
        <f>G3+1</f>
        <v>44622</v>
      </c>
      <c r="H4" s="32">
        <f t="shared" ref="H4:H33" si="1">G4</f>
        <v>44622</v>
      </c>
      <c r="I4" s="33" t="s">
        <v>83</v>
      </c>
      <c r="J4" s="31">
        <f>J3+1</f>
        <v>44653</v>
      </c>
      <c r="K4" s="32">
        <f t="shared" ref="K4:K33" si="2">J4</f>
        <v>44653</v>
      </c>
      <c r="L4" s="33"/>
      <c r="M4" s="31">
        <f>M3+1</f>
        <v>44683</v>
      </c>
      <c r="N4" s="32">
        <f t="shared" ref="N4:N33" si="3">M4</f>
        <v>44683</v>
      </c>
      <c r="O4" s="33" t="s">
        <v>66</v>
      </c>
      <c r="P4" s="31">
        <f>P3+1</f>
        <v>44714</v>
      </c>
      <c r="Q4" s="32">
        <f t="shared" ref="Q4:Q33" si="4">P4</f>
        <v>44714</v>
      </c>
      <c r="R4" s="33" t="s">
        <v>83</v>
      </c>
      <c r="S4" s="31">
        <f>S3+1</f>
        <v>44744</v>
      </c>
      <c r="T4" s="32">
        <f t="shared" ref="T4:T33" si="5">S4</f>
        <v>44744</v>
      </c>
      <c r="U4" s="33"/>
      <c r="V4" s="31">
        <f>V3+1</f>
        <v>44775</v>
      </c>
      <c r="W4" s="32">
        <f t="shared" ref="W4:W33" si="6">V4</f>
        <v>44775</v>
      </c>
      <c r="X4" s="33"/>
      <c r="Y4" s="31">
        <f>Y3+1</f>
        <v>44806</v>
      </c>
      <c r="Z4" s="32">
        <f t="shared" ref="Z4:Z33" si="7">Y4</f>
        <v>44806</v>
      </c>
      <c r="AA4" s="33" t="s">
        <v>76</v>
      </c>
      <c r="AB4" s="31">
        <f>AB3+1</f>
        <v>44836</v>
      </c>
      <c r="AC4" s="32">
        <f t="shared" ref="AC4:AC33" si="8">AB4</f>
        <v>44836</v>
      </c>
      <c r="AD4" s="33"/>
      <c r="AE4" s="31">
        <f>AE3+1</f>
        <v>44867</v>
      </c>
      <c r="AF4" s="32">
        <f t="shared" ref="AF4:AF33" si="9">AE4</f>
        <v>44867</v>
      </c>
      <c r="AG4" s="33"/>
      <c r="AH4" s="31">
        <f>AH3+1</f>
        <v>44897</v>
      </c>
      <c r="AI4" s="32">
        <f t="shared" ref="AI4:AI33" si="10">AH4</f>
        <v>44897</v>
      </c>
      <c r="AJ4" s="33"/>
      <c r="AQ4" s="3"/>
      <c r="AR4" s="6" t="s">
        <v>49</v>
      </c>
      <c r="AS4" s="10" t="s">
        <v>40</v>
      </c>
      <c r="AU4" s="6" t="s">
        <v>26</v>
      </c>
      <c r="AV4" s="10" t="s">
        <v>2</v>
      </c>
    </row>
    <row r="5" spans="1:48" ht="15.9" customHeight="1" x14ac:dyDescent="0.3">
      <c r="A5" s="31">
        <f t="shared" ref="A5:A30" si="11">A4+1</f>
        <v>44564</v>
      </c>
      <c r="B5" s="32">
        <f t="shared" si="0"/>
        <v>44564</v>
      </c>
      <c r="C5" s="33" t="s">
        <v>83</v>
      </c>
      <c r="D5" s="31">
        <f t="shared" ref="D5:D30" si="12">D4+1</f>
        <v>44595</v>
      </c>
      <c r="E5" s="32" t="s">
        <v>18</v>
      </c>
      <c r="F5" s="33" t="s">
        <v>83</v>
      </c>
      <c r="G5" s="31">
        <f t="shared" ref="G5:G30" si="13">G4+1</f>
        <v>44623</v>
      </c>
      <c r="H5" s="32">
        <f t="shared" si="1"/>
        <v>44623</v>
      </c>
      <c r="I5" s="33" t="s">
        <v>83</v>
      </c>
      <c r="J5" s="31">
        <f t="shared" ref="J5:J30" si="14">J4+1</f>
        <v>44654</v>
      </c>
      <c r="K5" s="32">
        <f t="shared" si="2"/>
        <v>44654</v>
      </c>
      <c r="L5" s="33"/>
      <c r="M5" s="31">
        <f t="shared" ref="M5:M30" si="15">M4+1</f>
        <v>44684</v>
      </c>
      <c r="N5" s="32">
        <f t="shared" si="3"/>
        <v>44684</v>
      </c>
      <c r="O5" s="33" t="s">
        <v>83</v>
      </c>
      <c r="P5" s="31">
        <f t="shared" ref="P5:P30" si="16">P4+1</f>
        <v>44715</v>
      </c>
      <c r="Q5" s="32">
        <f t="shared" si="4"/>
        <v>44715</v>
      </c>
      <c r="R5" s="33" t="s">
        <v>83</v>
      </c>
      <c r="S5" s="31">
        <f t="shared" ref="S5:S30" si="17">S4+1</f>
        <v>44745</v>
      </c>
      <c r="T5" s="32">
        <f t="shared" si="5"/>
        <v>44745</v>
      </c>
      <c r="U5" s="33"/>
      <c r="V5" s="31">
        <f t="shared" ref="V5:V30" si="18">V4+1</f>
        <v>44776</v>
      </c>
      <c r="W5" s="32">
        <f t="shared" si="6"/>
        <v>44776</v>
      </c>
      <c r="X5" s="33"/>
      <c r="Y5" s="31">
        <f t="shared" ref="Y5:Y30" si="19">Y4+1</f>
        <v>44807</v>
      </c>
      <c r="Z5" s="32">
        <f t="shared" si="7"/>
        <v>44807</v>
      </c>
      <c r="AA5" s="33" t="s">
        <v>77</v>
      </c>
      <c r="AB5" s="31">
        <f t="shared" ref="AB5:AB30" si="20">AB4+1</f>
        <v>44837</v>
      </c>
      <c r="AC5" s="32">
        <f t="shared" si="8"/>
        <v>44837</v>
      </c>
      <c r="AD5" s="33"/>
      <c r="AE5" s="31">
        <f t="shared" ref="AE5:AE30" si="21">AE4+1</f>
        <v>44868</v>
      </c>
      <c r="AF5" s="32">
        <f t="shared" si="9"/>
        <v>44868</v>
      </c>
      <c r="AG5" s="33"/>
      <c r="AH5" s="31">
        <f t="shared" ref="AH5:AH30" si="22">AH4+1</f>
        <v>44898</v>
      </c>
      <c r="AI5" s="32">
        <f t="shared" si="10"/>
        <v>44898</v>
      </c>
      <c r="AJ5" s="33"/>
      <c r="AL5" s="8"/>
      <c r="AM5" s="10" t="s">
        <v>22</v>
      </c>
      <c r="AO5" s="6" t="s">
        <v>63</v>
      </c>
      <c r="AP5" s="10" t="s">
        <v>44</v>
      </c>
      <c r="AQ5" s="3"/>
      <c r="AR5" s="6" t="s">
        <v>50</v>
      </c>
      <c r="AS5" s="10" t="s">
        <v>40</v>
      </c>
      <c r="AU5" s="6" t="s">
        <v>27</v>
      </c>
      <c r="AV5" s="10" t="s">
        <v>3</v>
      </c>
    </row>
    <row r="6" spans="1:48" ht="15.9" customHeight="1" x14ac:dyDescent="0.3">
      <c r="A6" s="31">
        <f t="shared" si="11"/>
        <v>44565</v>
      </c>
      <c r="B6" s="32">
        <f t="shared" si="0"/>
        <v>44565</v>
      </c>
      <c r="C6" s="33" t="s">
        <v>83</v>
      </c>
      <c r="D6" s="31">
        <f t="shared" si="12"/>
        <v>44596</v>
      </c>
      <c r="E6" s="32" t="s">
        <v>15</v>
      </c>
      <c r="F6" s="33" t="s">
        <v>83</v>
      </c>
      <c r="G6" s="31">
        <f t="shared" si="13"/>
        <v>44624</v>
      </c>
      <c r="H6" s="32">
        <f t="shared" si="1"/>
        <v>44624</v>
      </c>
      <c r="I6" s="33" t="s">
        <v>83</v>
      </c>
      <c r="J6" s="31">
        <f t="shared" si="14"/>
        <v>44655</v>
      </c>
      <c r="K6" s="32">
        <f t="shared" si="2"/>
        <v>44655</v>
      </c>
      <c r="L6" s="33" t="s">
        <v>83</v>
      </c>
      <c r="M6" s="31">
        <f t="shared" si="15"/>
        <v>44685</v>
      </c>
      <c r="N6" s="32">
        <f t="shared" si="3"/>
        <v>44685</v>
      </c>
      <c r="O6" s="33" t="s">
        <v>83</v>
      </c>
      <c r="P6" s="31">
        <f t="shared" si="16"/>
        <v>44716</v>
      </c>
      <c r="Q6" s="32">
        <f t="shared" si="4"/>
        <v>44716</v>
      </c>
      <c r="R6" s="33"/>
      <c r="S6" s="31">
        <f t="shared" si="17"/>
        <v>44746</v>
      </c>
      <c r="T6" s="32">
        <f t="shared" si="5"/>
        <v>44746</v>
      </c>
      <c r="U6" s="33"/>
      <c r="V6" s="31">
        <f t="shared" si="18"/>
        <v>44777</v>
      </c>
      <c r="W6" s="32">
        <f t="shared" si="6"/>
        <v>44777</v>
      </c>
      <c r="X6" s="33"/>
      <c r="Y6" s="31">
        <f t="shared" si="19"/>
        <v>44808</v>
      </c>
      <c r="Z6" s="32">
        <f t="shared" si="7"/>
        <v>44808</v>
      </c>
      <c r="AA6" s="33"/>
      <c r="AB6" s="31">
        <f t="shared" si="20"/>
        <v>44838</v>
      </c>
      <c r="AC6" s="32">
        <f t="shared" si="8"/>
        <v>44838</v>
      </c>
      <c r="AD6" s="33"/>
      <c r="AE6" s="31">
        <f t="shared" si="21"/>
        <v>44869</v>
      </c>
      <c r="AF6" s="32">
        <f t="shared" si="9"/>
        <v>44869</v>
      </c>
      <c r="AG6" s="33"/>
      <c r="AH6" s="31">
        <f t="shared" si="22"/>
        <v>44899</v>
      </c>
      <c r="AI6" s="32">
        <f t="shared" si="10"/>
        <v>44899</v>
      </c>
      <c r="AJ6" s="33"/>
      <c r="AO6" s="6" t="s">
        <v>64</v>
      </c>
      <c r="AP6" s="10" t="s">
        <v>44</v>
      </c>
      <c r="AQ6" s="3"/>
      <c r="AR6" s="6" t="s">
        <v>71</v>
      </c>
      <c r="AS6" s="10" t="s">
        <v>40</v>
      </c>
      <c r="AU6" s="6" t="s">
        <v>28</v>
      </c>
      <c r="AV6" s="10" t="s">
        <v>4</v>
      </c>
    </row>
    <row r="7" spans="1:48" ht="15.9" customHeight="1" x14ac:dyDescent="0.3">
      <c r="A7" s="31">
        <f t="shared" si="11"/>
        <v>44566</v>
      </c>
      <c r="B7" s="32">
        <f t="shared" si="0"/>
        <v>44566</v>
      </c>
      <c r="C7" s="33" t="s">
        <v>83</v>
      </c>
      <c r="D7" s="31">
        <f t="shared" si="12"/>
        <v>44597</v>
      </c>
      <c r="E7" s="32" t="s">
        <v>13</v>
      </c>
      <c r="F7" s="33"/>
      <c r="G7" s="31">
        <f t="shared" si="13"/>
        <v>44625</v>
      </c>
      <c r="H7" s="32">
        <f t="shared" si="1"/>
        <v>44625</v>
      </c>
      <c r="I7" s="33"/>
      <c r="J7" s="31">
        <f t="shared" si="14"/>
        <v>44656</v>
      </c>
      <c r="K7" s="32">
        <f t="shared" si="2"/>
        <v>44656</v>
      </c>
      <c r="L7" s="33" t="s">
        <v>83</v>
      </c>
      <c r="M7" s="31">
        <f t="shared" si="15"/>
        <v>44686</v>
      </c>
      <c r="N7" s="32">
        <f t="shared" si="3"/>
        <v>44686</v>
      </c>
      <c r="O7" s="33" t="s">
        <v>83</v>
      </c>
      <c r="P7" s="31">
        <f t="shared" si="16"/>
        <v>44717</v>
      </c>
      <c r="Q7" s="32">
        <f t="shared" si="4"/>
        <v>44717</v>
      </c>
      <c r="R7" s="33"/>
      <c r="S7" s="31">
        <f t="shared" si="17"/>
        <v>44747</v>
      </c>
      <c r="T7" s="32">
        <f t="shared" si="5"/>
        <v>44747</v>
      </c>
      <c r="U7" s="33"/>
      <c r="V7" s="31">
        <f t="shared" si="18"/>
        <v>44778</v>
      </c>
      <c r="W7" s="32">
        <f t="shared" si="6"/>
        <v>44778</v>
      </c>
      <c r="X7" s="33"/>
      <c r="Y7" s="31">
        <f t="shared" si="19"/>
        <v>44809</v>
      </c>
      <c r="Z7" s="32">
        <f t="shared" si="7"/>
        <v>44809</v>
      </c>
      <c r="AA7" s="33" t="s">
        <v>78</v>
      </c>
      <c r="AB7" s="31">
        <f t="shared" si="20"/>
        <v>44839</v>
      </c>
      <c r="AC7" s="32">
        <f t="shared" si="8"/>
        <v>44839</v>
      </c>
      <c r="AD7" s="33"/>
      <c r="AE7" s="31">
        <f t="shared" si="21"/>
        <v>44870</v>
      </c>
      <c r="AF7" s="32">
        <f t="shared" si="9"/>
        <v>44870</v>
      </c>
      <c r="AG7" s="33"/>
      <c r="AH7" s="31">
        <f t="shared" si="22"/>
        <v>44900</v>
      </c>
      <c r="AI7" s="32">
        <f t="shared" si="10"/>
        <v>44900</v>
      </c>
      <c r="AJ7" s="33"/>
      <c r="AL7" s="7"/>
      <c r="AM7" s="10" t="s">
        <v>20</v>
      </c>
      <c r="AO7" s="6" t="s">
        <v>65</v>
      </c>
      <c r="AP7" s="10" t="s">
        <v>44</v>
      </c>
      <c r="AQ7" s="3"/>
      <c r="AR7" s="6" t="s">
        <v>72</v>
      </c>
      <c r="AS7" s="10" t="s">
        <v>40</v>
      </c>
      <c r="AU7" s="6" t="s">
        <v>29</v>
      </c>
      <c r="AV7" s="10" t="s">
        <v>5</v>
      </c>
    </row>
    <row r="8" spans="1:48" ht="15.9" customHeight="1" x14ac:dyDescent="0.3">
      <c r="A8" s="31">
        <f t="shared" si="11"/>
        <v>44567</v>
      </c>
      <c r="B8" s="32">
        <f t="shared" si="0"/>
        <v>44567</v>
      </c>
      <c r="C8" s="33" t="s">
        <v>83</v>
      </c>
      <c r="D8" s="31">
        <f t="shared" si="12"/>
        <v>44598</v>
      </c>
      <c r="E8" s="32" t="s">
        <v>16</v>
      </c>
      <c r="F8" s="33"/>
      <c r="G8" s="31">
        <f t="shared" si="13"/>
        <v>44626</v>
      </c>
      <c r="H8" s="32">
        <f t="shared" si="1"/>
        <v>44626</v>
      </c>
      <c r="I8" s="33"/>
      <c r="J8" s="31">
        <f t="shared" si="14"/>
        <v>44657</v>
      </c>
      <c r="K8" s="32">
        <f t="shared" si="2"/>
        <v>44657</v>
      </c>
      <c r="L8" s="33" t="s">
        <v>83</v>
      </c>
      <c r="M8" s="31">
        <f t="shared" si="15"/>
        <v>44687</v>
      </c>
      <c r="N8" s="32">
        <f t="shared" si="3"/>
        <v>44687</v>
      </c>
      <c r="O8" s="33" t="s">
        <v>83</v>
      </c>
      <c r="P8" s="31">
        <f t="shared" si="16"/>
        <v>44718</v>
      </c>
      <c r="Q8" s="32">
        <f t="shared" si="4"/>
        <v>44718</v>
      </c>
      <c r="R8" s="33" t="s">
        <v>25</v>
      </c>
      <c r="S8" s="31">
        <f t="shared" si="17"/>
        <v>44748</v>
      </c>
      <c r="T8" s="32">
        <f t="shared" si="5"/>
        <v>44748</v>
      </c>
      <c r="U8" s="33"/>
      <c r="V8" s="31">
        <f t="shared" si="18"/>
        <v>44779</v>
      </c>
      <c r="W8" s="32">
        <f t="shared" si="6"/>
        <v>44779</v>
      </c>
      <c r="X8" s="33"/>
      <c r="Y8" s="31">
        <f t="shared" si="19"/>
        <v>44810</v>
      </c>
      <c r="Z8" s="32">
        <f t="shared" si="7"/>
        <v>44810</v>
      </c>
      <c r="AA8" s="33" t="s">
        <v>79</v>
      </c>
      <c r="AB8" s="31">
        <f t="shared" si="20"/>
        <v>44840</v>
      </c>
      <c r="AC8" s="32">
        <f t="shared" si="8"/>
        <v>44840</v>
      </c>
      <c r="AD8" s="33"/>
      <c r="AE8" s="31">
        <f t="shared" si="21"/>
        <v>44871</v>
      </c>
      <c r="AF8" s="32">
        <f t="shared" si="9"/>
        <v>44871</v>
      </c>
      <c r="AG8" s="33"/>
      <c r="AH8" s="31">
        <f t="shared" si="22"/>
        <v>44901</v>
      </c>
      <c r="AI8" s="32">
        <f t="shared" si="10"/>
        <v>44901</v>
      </c>
      <c r="AJ8" s="33"/>
      <c r="AO8" s="6" t="s">
        <v>66</v>
      </c>
      <c r="AP8" s="10" t="s">
        <v>44</v>
      </c>
      <c r="AQ8" s="3"/>
      <c r="AR8" s="6" t="s">
        <v>73</v>
      </c>
      <c r="AS8" s="10" t="s">
        <v>40</v>
      </c>
      <c r="AU8" s="6" t="s">
        <v>30</v>
      </c>
      <c r="AV8" s="10" t="s">
        <v>6</v>
      </c>
    </row>
    <row r="9" spans="1:48" ht="15.9" customHeight="1" x14ac:dyDescent="0.3">
      <c r="A9" s="31">
        <f t="shared" si="11"/>
        <v>44568</v>
      </c>
      <c r="B9" s="32">
        <f t="shared" si="0"/>
        <v>44568</v>
      </c>
      <c r="C9" s="33" t="s">
        <v>83</v>
      </c>
      <c r="D9" s="31">
        <f t="shared" si="12"/>
        <v>44599</v>
      </c>
      <c r="E9" s="32" t="s">
        <v>17</v>
      </c>
      <c r="F9" s="33" t="s">
        <v>83</v>
      </c>
      <c r="G9" s="31">
        <f t="shared" si="13"/>
        <v>44627</v>
      </c>
      <c r="H9" s="32">
        <f t="shared" si="1"/>
        <v>44627</v>
      </c>
      <c r="I9" s="33" t="s">
        <v>83</v>
      </c>
      <c r="J9" s="31">
        <f t="shared" si="14"/>
        <v>44658</v>
      </c>
      <c r="K9" s="32">
        <f t="shared" si="2"/>
        <v>44658</v>
      </c>
      <c r="L9" s="33" t="s">
        <v>83</v>
      </c>
      <c r="M9" s="31">
        <f t="shared" si="15"/>
        <v>44688</v>
      </c>
      <c r="N9" s="32">
        <f t="shared" si="3"/>
        <v>44688</v>
      </c>
      <c r="O9" s="33"/>
      <c r="P9" s="31">
        <f t="shared" si="16"/>
        <v>44719</v>
      </c>
      <c r="Q9" s="32">
        <f t="shared" si="4"/>
        <v>44719</v>
      </c>
      <c r="R9" s="33" t="s">
        <v>83</v>
      </c>
      <c r="S9" s="31">
        <f t="shared" si="17"/>
        <v>44749</v>
      </c>
      <c r="T9" s="32">
        <f t="shared" si="5"/>
        <v>44749</v>
      </c>
      <c r="U9" s="33"/>
      <c r="V9" s="31">
        <f t="shared" si="18"/>
        <v>44780</v>
      </c>
      <c r="W9" s="32">
        <f t="shared" si="6"/>
        <v>44780</v>
      </c>
      <c r="X9" s="33"/>
      <c r="Y9" s="31">
        <f t="shared" si="19"/>
        <v>44811</v>
      </c>
      <c r="Z9" s="32">
        <f t="shared" si="7"/>
        <v>44811</v>
      </c>
      <c r="AA9" s="33"/>
      <c r="AB9" s="31">
        <f t="shared" si="20"/>
        <v>44841</v>
      </c>
      <c r="AC9" s="32">
        <f t="shared" si="8"/>
        <v>44841</v>
      </c>
      <c r="AD9" s="33"/>
      <c r="AE9" s="31">
        <f t="shared" si="21"/>
        <v>44872</v>
      </c>
      <c r="AF9" s="32">
        <f t="shared" si="9"/>
        <v>44872</v>
      </c>
      <c r="AG9" s="33" t="s">
        <v>29</v>
      </c>
      <c r="AH9" s="31">
        <f t="shared" si="22"/>
        <v>44902</v>
      </c>
      <c r="AI9" s="32">
        <f t="shared" si="10"/>
        <v>44902</v>
      </c>
      <c r="AJ9" s="33"/>
      <c r="AL9" s="22" t="s">
        <v>84</v>
      </c>
      <c r="AM9" s="10" t="s">
        <v>80</v>
      </c>
      <c r="AO9" s="6" t="s">
        <v>67</v>
      </c>
      <c r="AP9" s="10" t="s">
        <v>44</v>
      </c>
      <c r="AQ9" s="3"/>
      <c r="AU9" s="6" t="s">
        <v>31</v>
      </c>
      <c r="AV9" s="10" t="s">
        <v>7</v>
      </c>
    </row>
    <row r="10" spans="1:48" ht="15.9" customHeight="1" x14ac:dyDescent="0.3">
      <c r="A10" s="31">
        <f t="shared" si="11"/>
        <v>44569</v>
      </c>
      <c r="B10" s="32">
        <f t="shared" si="0"/>
        <v>44569</v>
      </c>
      <c r="C10" s="33"/>
      <c r="D10" s="31">
        <f t="shared" si="12"/>
        <v>44600</v>
      </c>
      <c r="E10" s="32" t="s">
        <v>14</v>
      </c>
      <c r="F10" s="33" t="s">
        <v>83</v>
      </c>
      <c r="G10" s="31">
        <f t="shared" si="13"/>
        <v>44628</v>
      </c>
      <c r="H10" s="32">
        <f t="shared" si="1"/>
        <v>44628</v>
      </c>
      <c r="I10" s="33" t="s">
        <v>83</v>
      </c>
      <c r="J10" s="31">
        <f t="shared" si="14"/>
        <v>44659</v>
      </c>
      <c r="K10" s="32">
        <f t="shared" si="2"/>
        <v>44659</v>
      </c>
      <c r="L10" s="33" t="s">
        <v>83</v>
      </c>
      <c r="M10" s="31">
        <f t="shared" si="15"/>
        <v>44689</v>
      </c>
      <c r="N10" s="32">
        <f t="shared" si="3"/>
        <v>44689</v>
      </c>
      <c r="O10" s="33" t="s">
        <v>39</v>
      </c>
      <c r="P10" s="31">
        <f t="shared" si="16"/>
        <v>44720</v>
      </c>
      <c r="Q10" s="32">
        <f t="shared" si="4"/>
        <v>44720</v>
      </c>
      <c r="R10" s="33" t="s">
        <v>83</v>
      </c>
      <c r="S10" s="31">
        <f t="shared" si="17"/>
        <v>44750</v>
      </c>
      <c r="T10" s="32">
        <f t="shared" si="5"/>
        <v>44750</v>
      </c>
      <c r="U10" s="33"/>
      <c r="V10" s="31">
        <f t="shared" si="18"/>
        <v>44781</v>
      </c>
      <c r="W10" s="32">
        <f t="shared" si="6"/>
        <v>44781</v>
      </c>
      <c r="X10" s="33"/>
      <c r="Y10" s="31">
        <f t="shared" si="19"/>
        <v>44812</v>
      </c>
      <c r="Z10" s="32">
        <f t="shared" si="7"/>
        <v>44812</v>
      </c>
      <c r="AA10" s="33"/>
      <c r="AB10" s="31">
        <f t="shared" si="20"/>
        <v>44842</v>
      </c>
      <c r="AC10" s="32">
        <f t="shared" si="8"/>
        <v>44842</v>
      </c>
      <c r="AD10" s="33"/>
      <c r="AE10" s="31">
        <f t="shared" si="21"/>
        <v>44873</v>
      </c>
      <c r="AF10" s="32">
        <f t="shared" si="9"/>
        <v>44873</v>
      </c>
      <c r="AG10" s="33" t="s">
        <v>30</v>
      </c>
      <c r="AH10" s="31">
        <f t="shared" si="22"/>
        <v>44903</v>
      </c>
      <c r="AI10" s="32">
        <f t="shared" si="10"/>
        <v>44903</v>
      </c>
      <c r="AJ10" s="33"/>
      <c r="AO10" s="6" t="s">
        <v>68</v>
      </c>
      <c r="AP10" s="10" t="s">
        <v>44</v>
      </c>
      <c r="AQ10" s="3"/>
      <c r="AR10" s="6" t="s">
        <v>74</v>
      </c>
      <c r="AS10" s="10" t="s">
        <v>41</v>
      </c>
      <c r="AU10" s="6" t="s">
        <v>32</v>
      </c>
      <c r="AV10" s="10" t="s">
        <v>8</v>
      </c>
    </row>
    <row r="11" spans="1:48" ht="15.9" customHeight="1" x14ac:dyDescent="0.3">
      <c r="A11" s="31">
        <f t="shared" si="11"/>
        <v>44570</v>
      </c>
      <c r="B11" s="32">
        <f t="shared" si="0"/>
        <v>44570</v>
      </c>
      <c r="C11" s="33"/>
      <c r="D11" s="31">
        <f t="shared" si="12"/>
        <v>44601</v>
      </c>
      <c r="E11" s="32" t="s">
        <v>14</v>
      </c>
      <c r="F11" s="33" t="s">
        <v>83</v>
      </c>
      <c r="G11" s="31">
        <f t="shared" si="13"/>
        <v>44629</v>
      </c>
      <c r="H11" s="32">
        <f t="shared" si="1"/>
        <v>44629</v>
      </c>
      <c r="I11" s="33" t="s">
        <v>83</v>
      </c>
      <c r="J11" s="31">
        <f t="shared" si="14"/>
        <v>44660</v>
      </c>
      <c r="K11" s="32">
        <f t="shared" si="2"/>
        <v>44660</v>
      </c>
      <c r="L11" s="33"/>
      <c r="M11" s="31">
        <f t="shared" si="15"/>
        <v>44690</v>
      </c>
      <c r="N11" s="32">
        <f t="shared" si="3"/>
        <v>44690</v>
      </c>
      <c r="O11" s="33" t="s">
        <v>67</v>
      </c>
      <c r="P11" s="31">
        <f t="shared" si="16"/>
        <v>44721</v>
      </c>
      <c r="Q11" s="32">
        <f t="shared" si="4"/>
        <v>44721</v>
      </c>
      <c r="R11" s="33" t="s">
        <v>83</v>
      </c>
      <c r="S11" s="31">
        <f t="shared" si="17"/>
        <v>44751</v>
      </c>
      <c r="T11" s="32">
        <f t="shared" si="5"/>
        <v>44751</v>
      </c>
      <c r="U11" s="33"/>
      <c r="V11" s="31">
        <f t="shared" si="18"/>
        <v>44782</v>
      </c>
      <c r="W11" s="32">
        <f t="shared" si="6"/>
        <v>44782</v>
      </c>
      <c r="X11" s="33"/>
      <c r="Y11" s="31">
        <f t="shared" si="19"/>
        <v>44813</v>
      </c>
      <c r="Z11" s="32">
        <f t="shared" si="7"/>
        <v>44813</v>
      </c>
      <c r="AA11" s="33"/>
      <c r="AB11" s="31">
        <f t="shared" si="20"/>
        <v>44843</v>
      </c>
      <c r="AC11" s="32">
        <f t="shared" si="8"/>
        <v>44843</v>
      </c>
      <c r="AD11" s="33"/>
      <c r="AE11" s="31">
        <f t="shared" si="21"/>
        <v>44874</v>
      </c>
      <c r="AF11" s="32">
        <f t="shared" si="9"/>
        <v>44874</v>
      </c>
      <c r="AG11" s="33" t="s">
        <v>31</v>
      </c>
      <c r="AH11" s="31">
        <f t="shared" si="22"/>
        <v>44904</v>
      </c>
      <c r="AI11" s="32">
        <f t="shared" si="10"/>
        <v>44904</v>
      </c>
      <c r="AJ11" s="33"/>
      <c r="AL11" s="21"/>
      <c r="AM11" s="10" t="s">
        <v>19</v>
      </c>
      <c r="AQ11" s="3"/>
      <c r="AR11" s="6" t="s">
        <v>75</v>
      </c>
      <c r="AS11" s="10" t="s">
        <v>41</v>
      </c>
      <c r="AU11" s="6" t="s">
        <v>33</v>
      </c>
      <c r="AV11" s="10" t="s">
        <v>9</v>
      </c>
    </row>
    <row r="12" spans="1:48" ht="15.9" customHeight="1" x14ac:dyDescent="0.3">
      <c r="A12" s="31">
        <f t="shared" si="11"/>
        <v>44571</v>
      </c>
      <c r="B12" s="32">
        <f t="shared" si="0"/>
        <v>44571</v>
      </c>
      <c r="C12" s="33" t="s">
        <v>83</v>
      </c>
      <c r="D12" s="31">
        <f t="shared" si="12"/>
        <v>44602</v>
      </c>
      <c r="E12" s="32" t="s">
        <v>18</v>
      </c>
      <c r="F12" s="33" t="s">
        <v>83</v>
      </c>
      <c r="G12" s="31">
        <f t="shared" si="13"/>
        <v>44630</v>
      </c>
      <c r="H12" s="32">
        <f t="shared" si="1"/>
        <v>44630</v>
      </c>
      <c r="I12" s="33" t="s">
        <v>83</v>
      </c>
      <c r="J12" s="31">
        <f t="shared" si="14"/>
        <v>44661</v>
      </c>
      <c r="K12" s="32">
        <f t="shared" si="2"/>
        <v>44661</v>
      </c>
      <c r="L12" s="33"/>
      <c r="M12" s="31">
        <f t="shared" si="15"/>
        <v>44691</v>
      </c>
      <c r="N12" s="32">
        <f t="shared" si="3"/>
        <v>44691</v>
      </c>
      <c r="O12" s="33" t="s">
        <v>83</v>
      </c>
      <c r="P12" s="31">
        <f t="shared" si="16"/>
        <v>44722</v>
      </c>
      <c r="Q12" s="32">
        <f t="shared" si="4"/>
        <v>44722</v>
      </c>
      <c r="R12" s="33" t="s">
        <v>83</v>
      </c>
      <c r="S12" s="31">
        <f t="shared" si="17"/>
        <v>44752</v>
      </c>
      <c r="T12" s="32">
        <f t="shared" si="5"/>
        <v>44752</v>
      </c>
      <c r="U12" s="33"/>
      <c r="V12" s="31">
        <f t="shared" si="18"/>
        <v>44783</v>
      </c>
      <c r="W12" s="32">
        <f t="shared" si="6"/>
        <v>44783</v>
      </c>
      <c r="X12" s="33"/>
      <c r="Y12" s="31">
        <f t="shared" si="19"/>
        <v>44814</v>
      </c>
      <c r="Z12" s="32">
        <f t="shared" si="7"/>
        <v>44814</v>
      </c>
      <c r="AA12" s="33"/>
      <c r="AB12" s="31">
        <f t="shared" si="20"/>
        <v>44844</v>
      </c>
      <c r="AC12" s="32">
        <f t="shared" si="8"/>
        <v>44844</v>
      </c>
      <c r="AD12" s="33"/>
      <c r="AE12" s="31">
        <f t="shared" si="21"/>
        <v>44875</v>
      </c>
      <c r="AF12" s="32">
        <f t="shared" si="9"/>
        <v>44875</v>
      </c>
      <c r="AG12" s="33" t="s">
        <v>32</v>
      </c>
      <c r="AH12" s="31">
        <f t="shared" si="22"/>
        <v>44905</v>
      </c>
      <c r="AI12" s="32">
        <f t="shared" si="10"/>
        <v>44905</v>
      </c>
      <c r="AJ12" s="33"/>
      <c r="AO12" s="6" t="s">
        <v>69</v>
      </c>
      <c r="AP12" s="10" t="s">
        <v>37</v>
      </c>
      <c r="AQ12" s="3"/>
      <c r="AR12" s="6" t="s">
        <v>76</v>
      </c>
      <c r="AS12" s="10" t="s">
        <v>41</v>
      </c>
      <c r="AU12" s="6" t="s">
        <v>34</v>
      </c>
      <c r="AV12" s="10" t="s">
        <v>10</v>
      </c>
    </row>
    <row r="13" spans="1:48" ht="15.9" customHeight="1" x14ac:dyDescent="0.3">
      <c r="A13" s="31">
        <f t="shared" si="11"/>
        <v>44572</v>
      </c>
      <c r="B13" s="32">
        <f t="shared" si="0"/>
        <v>44572</v>
      </c>
      <c r="C13" s="33" t="s">
        <v>83</v>
      </c>
      <c r="D13" s="31">
        <f t="shared" si="12"/>
        <v>44603</v>
      </c>
      <c r="E13" s="32" t="s">
        <v>15</v>
      </c>
      <c r="F13" s="33" t="s">
        <v>83</v>
      </c>
      <c r="G13" s="31">
        <f t="shared" si="13"/>
        <v>44631</v>
      </c>
      <c r="H13" s="32">
        <f t="shared" si="1"/>
        <v>44631</v>
      </c>
      <c r="I13" s="33" t="s">
        <v>83</v>
      </c>
      <c r="J13" s="31">
        <f t="shared" si="14"/>
        <v>44662</v>
      </c>
      <c r="K13" s="32">
        <f t="shared" si="2"/>
        <v>44662</v>
      </c>
      <c r="L13" s="33" t="s">
        <v>83</v>
      </c>
      <c r="M13" s="31">
        <f t="shared" si="15"/>
        <v>44692</v>
      </c>
      <c r="N13" s="32">
        <f t="shared" si="3"/>
        <v>44692</v>
      </c>
      <c r="O13" s="33" t="s">
        <v>83</v>
      </c>
      <c r="P13" s="31">
        <f t="shared" si="16"/>
        <v>44723</v>
      </c>
      <c r="Q13" s="32">
        <f t="shared" si="4"/>
        <v>44723</v>
      </c>
      <c r="R13" s="33"/>
      <c r="S13" s="31">
        <f t="shared" si="17"/>
        <v>44753</v>
      </c>
      <c r="T13" s="32">
        <f t="shared" si="5"/>
        <v>44753</v>
      </c>
      <c r="U13" s="33"/>
      <c r="V13" s="31">
        <f t="shared" si="18"/>
        <v>44784</v>
      </c>
      <c r="W13" s="32">
        <f t="shared" si="6"/>
        <v>44784</v>
      </c>
      <c r="X13" s="33"/>
      <c r="Y13" s="31">
        <f t="shared" si="19"/>
        <v>44815</v>
      </c>
      <c r="Z13" s="32">
        <f t="shared" si="7"/>
        <v>44815</v>
      </c>
      <c r="AA13" s="33"/>
      <c r="AB13" s="31">
        <f t="shared" si="20"/>
        <v>44845</v>
      </c>
      <c r="AC13" s="32">
        <f t="shared" si="8"/>
        <v>44845</v>
      </c>
      <c r="AD13" s="33"/>
      <c r="AE13" s="31">
        <f t="shared" si="21"/>
        <v>44876</v>
      </c>
      <c r="AF13" s="32">
        <f t="shared" si="9"/>
        <v>44876</v>
      </c>
      <c r="AG13" s="33" t="s">
        <v>39</v>
      </c>
      <c r="AH13" s="31">
        <f t="shared" si="22"/>
        <v>44906</v>
      </c>
      <c r="AI13" s="32">
        <f t="shared" si="10"/>
        <v>44906</v>
      </c>
      <c r="AJ13" s="33"/>
      <c r="AO13" s="6" t="s">
        <v>70</v>
      </c>
      <c r="AP13" s="10" t="s">
        <v>37</v>
      </c>
      <c r="AQ13" s="3"/>
      <c r="AR13" s="6" t="s">
        <v>77</v>
      </c>
      <c r="AS13" s="10" t="s">
        <v>41</v>
      </c>
      <c r="AU13" s="6" t="s">
        <v>35</v>
      </c>
      <c r="AV13" s="10" t="s">
        <v>11</v>
      </c>
    </row>
    <row r="14" spans="1:48" ht="15.9" customHeight="1" x14ac:dyDescent="0.3">
      <c r="A14" s="31">
        <f t="shared" si="11"/>
        <v>44573</v>
      </c>
      <c r="B14" s="32">
        <f t="shared" si="0"/>
        <v>44573</v>
      </c>
      <c r="C14" s="33" t="s">
        <v>83</v>
      </c>
      <c r="D14" s="31">
        <f t="shared" si="12"/>
        <v>44604</v>
      </c>
      <c r="E14" s="32" t="s">
        <v>13</v>
      </c>
      <c r="F14" s="33"/>
      <c r="G14" s="31">
        <f t="shared" si="13"/>
        <v>44632</v>
      </c>
      <c r="H14" s="32">
        <f t="shared" si="1"/>
        <v>44632</v>
      </c>
      <c r="I14" s="33"/>
      <c r="J14" s="31">
        <f t="shared" si="14"/>
        <v>44663</v>
      </c>
      <c r="K14" s="32">
        <f t="shared" si="2"/>
        <v>44663</v>
      </c>
      <c r="L14" s="33" t="s">
        <v>83</v>
      </c>
      <c r="M14" s="31">
        <f t="shared" si="15"/>
        <v>44693</v>
      </c>
      <c r="N14" s="32">
        <f t="shared" si="3"/>
        <v>44693</v>
      </c>
      <c r="O14" s="33" t="s">
        <v>83</v>
      </c>
      <c r="P14" s="31">
        <f t="shared" si="16"/>
        <v>44724</v>
      </c>
      <c r="Q14" s="32">
        <f t="shared" si="4"/>
        <v>44724</v>
      </c>
      <c r="R14" s="33"/>
      <c r="S14" s="31">
        <f t="shared" si="17"/>
        <v>44754</v>
      </c>
      <c r="T14" s="32">
        <f t="shared" si="5"/>
        <v>44754</v>
      </c>
      <c r="U14" s="33"/>
      <c r="V14" s="31">
        <f t="shared" si="18"/>
        <v>44785</v>
      </c>
      <c r="W14" s="32">
        <f t="shared" si="6"/>
        <v>44785</v>
      </c>
      <c r="X14" s="33"/>
      <c r="Y14" s="31">
        <f t="shared" si="19"/>
        <v>44816</v>
      </c>
      <c r="Z14" s="32">
        <f t="shared" si="7"/>
        <v>44816</v>
      </c>
      <c r="AA14" s="33"/>
      <c r="AB14" s="31">
        <f t="shared" si="20"/>
        <v>44846</v>
      </c>
      <c r="AC14" s="32">
        <f t="shared" si="8"/>
        <v>44846</v>
      </c>
      <c r="AD14" s="33"/>
      <c r="AE14" s="31">
        <f t="shared" si="21"/>
        <v>44877</v>
      </c>
      <c r="AF14" s="32">
        <f t="shared" si="9"/>
        <v>44877</v>
      </c>
      <c r="AG14" s="33"/>
      <c r="AH14" s="31">
        <f t="shared" si="22"/>
        <v>44907</v>
      </c>
      <c r="AI14" s="32">
        <f t="shared" si="10"/>
        <v>44907</v>
      </c>
      <c r="AJ14" s="33"/>
      <c r="AQ14" s="3"/>
      <c r="AR14" s="6" t="s">
        <v>78</v>
      </c>
      <c r="AS14" s="10" t="s">
        <v>41</v>
      </c>
      <c r="AU14" s="6" t="s">
        <v>36</v>
      </c>
      <c r="AV14" s="10" t="s">
        <v>12</v>
      </c>
    </row>
    <row r="15" spans="1:48" ht="15.9" customHeight="1" x14ac:dyDescent="0.3">
      <c r="A15" s="31">
        <f t="shared" si="11"/>
        <v>44574</v>
      </c>
      <c r="B15" s="32">
        <f t="shared" si="0"/>
        <v>44574</v>
      </c>
      <c r="C15" s="33" t="s">
        <v>83</v>
      </c>
      <c r="D15" s="31">
        <f t="shared" si="12"/>
        <v>44605</v>
      </c>
      <c r="E15" s="32" t="s">
        <v>16</v>
      </c>
      <c r="F15" s="33"/>
      <c r="G15" s="31">
        <f t="shared" si="13"/>
        <v>44633</v>
      </c>
      <c r="H15" s="32">
        <f t="shared" si="1"/>
        <v>44633</v>
      </c>
      <c r="I15" s="33"/>
      <c r="J15" s="31">
        <f t="shared" si="14"/>
        <v>44664</v>
      </c>
      <c r="K15" s="32">
        <f t="shared" si="2"/>
        <v>44664</v>
      </c>
      <c r="L15" s="33" t="s">
        <v>83</v>
      </c>
      <c r="M15" s="31">
        <f t="shared" si="15"/>
        <v>44694</v>
      </c>
      <c r="N15" s="32">
        <f t="shared" si="3"/>
        <v>44694</v>
      </c>
      <c r="O15" s="33" t="s">
        <v>83</v>
      </c>
      <c r="P15" s="31">
        <f t="shared" si="16"/>
        <v>44725</v>
      </c>
      <c r="Q15" s="32">
        <f t="shared" si="4"/>
        <v>44725</v>
      </c>
      <c r="R15" s="33" t="s">
        <v>83</v>
      </c>
      <c r="S15" s="31">
        <f t="shared" si="17"/>
        <v>44755</v>
      </c>
      <c r="T15" s="32">
        <f t="shared" si="5"/>
        <v>44755</v>
      </c>
      <c r="U15" s="33"/>
      <c r="V15" s="31">
        <f t="shared" si="18"/>
        <v>44786</v>
      </c>
      <c r="W15" s="32">
        <f t="shared" si="6"/>
        <v>44786</v>
      </c>
      <c r="X15" s="33"/>
      <c r="Y15" s="31">
        <f t="shared" si="19"/>
        <v>44817</v>
      </c>
      <c r="Z15" s="32">
        <f t="shared" si="7"/>
        <v>44817</v>
      </c>
      <c r="AA15" s="33"/>
      <c r="AB15" s="31">
        <f t="shared" si="20"/>
        <v>44847</v>
      </c>
      <c r="AC15" s="32">
        <f t="shared" si="8"/>
        <v>44847</v>
      </c>
      <c r="AD15" s="33"/>
      <c r="AE15" s="31">
        <f t="shared" si="21"/>
        <v>44878</v>
      </c>
      <c r="AF15" s="32">
        <f t="shared" si="9"/>
        <v>44878</v>
      </c>
      <c r="AG15" s="33"/>
      <c r="AH15" s="31">
        <f t="shared" si="22"/>
        <v>44908</v>
      </c>
      <c r="AI15" s="32">
        <f t="shared" si="10"/>
        <v>44908</v>
      </c>
      <c r="AJ15" s="33"/>
      <c r="AQ15" s="4"/>
      <c r="AR15" s="6" t="s">
        <v>79</v>
      </c>
      <c r="AS15" s="10" t="s">
        <v>41</v>
      </c>
    </row>
    <row r="16" spans="1:48" ht="15.9" customHeight="1" x14ac:dyDescent="0.3">
      <c r="A16" s="31">
        <f t="shared" si="11"/>
        <v>44575</v>
      </c>
      <c r="B16" s="32">
        <f t="shared" si="0"/>
        <v>44575</v>
      </c>
      <c r="C16" s="33" t="s">
        <v>83</v>
      </c>
      <c r="D16" s="31">
        <f t="shared" si="12"/>
        <v>44606</v>
      </c>
      <c r="E16" s="32" t="s">
        <v>17</v>
      </c>
      <c r="F16" s="33" t="s">
        <v>83</v>
      </c>
      <c r="G16" s="31">
        <f t="shared" si="13"/>
        <v>44634</v>
      </c>
      <c r="H16" s="32">
        <f t="shared" si="1"/>
        <v>44634</v>
      </c>
      <c r="I16" s="33" t="s">
        <v>83</v>
      </c>
      <c r="J16" s="31">
        <f t="shared" si="14"/>
        <v>44665</v>
      </c>
      <c r="K16" s="32">
        <f t="shared" si="2"/>
        <v>44665</v>
      </c>
      <c r="L16" s="33" t="s">
        <v>83</v>
      </c>
      <c r="M16" s="31">
        <f t="shared" si="15"/>
        <v>44695</v>
      </c>
      <c r="N16" s="32">
        <f t="shared" si="3"/>
        <v>44695</v>
      </c>
      <c r="O16" s="33"/>
      <c r="P16" s="31">
        <f t="shared" si="16"/>
        <v>44726</v>
      </c>
      <c r="Q16" s="32">
        <f t="shared" si="4"/>
        <v>44726</v>
      </c>
      <c r="R16" s="33" t="s">
        <v>83</v>
      </c>
      <c r="S16" s="31">
        <f t="shared" si="17"/>
        <v>44756</v>
      </c>
      <c r="T16" s="32">
        <f t="shared" si="5"/>
        <v>44756</v>
      </c>
      <c r="U16" s="33" t="s">
        <v>39</v>
      </c>
      <c r="V16" s="31">
        <f t="shared" si="18"/>
        <v>44787</v>
      </c>
      <c r="W16" s="32">
        <f t="shared" si="6"/>
        <v>44787</v>
      </c>
      <c r="X16" s="33"/>
      <c r="Y16" s="31">
        <f t="shared" si="19"/>
        <v>44818</v>
      </c>
      <c r="Z16" s="32">
        <f t="shared" si="7"/>
        <v>44818</v>
      </c>
      <c r="AA16" s="33"/>
      <c r="AB16" s="31">
        <f t="shared" si="20"/>
        <v>44848</v>
      </c>
      <c r="AC16" s="32">
        <f t="shared" si="8"/>
        <v>44848</v>
      </c>
      <c r="AD16" s="33"/>
      <c r="AE16" s="31">
        <f t="shared" si="21"/>
        <v>44879</v>
      </c>
      <c r="AF16" s="32">
        <f t="shared" si="9"/>
        <v>44879</v>
      </c>
      <c r="AG16" s="33" t="s">
        <v>51</v>
      </c>
      <c r="AH16" s="31">
        <f t="shared" si="22"/>
        <v>44909</v>
      </c>
      <c r="AI16" s="32">
        <f t="shared" si="10"/>
        <v>44909</v>
      </c>
      <c r="AJ16" s="33"/>
      <c r="AQ16" s="4"/>
      <c r="AU16" s="6" t="s">
        <v>23</v>
      </c>
      <c r="AV16" s="10" t="s">
        <v>81</v>
      </c>
    </row>
    <row r="17" spans="1:48" ht="15.9" customHeight="1" x14ac:dyDescent="0.3">
      <c r="A17" s="31">
        <f t="shared" si="11"/>
        <v>44576</v>
      </c>
      <c r="B17" s="32">
        <f t="shared" si="0"/>
        <v>44576</v>
      </c>
      <c r="C17" s="34" t="s">
        <v>83</v>
      </c>
      <c r="D17" s="31">
        <f t="shared" si="12"/>
        <v>44607</v>
      </c>
      <c r="E17" s="32" t="s">
        <v>14</v>
      </c>
      <c r="F17" s="34" t="s">
        <v>83</v>
      </c>
      <c r="G17" s="31">
        <f t="shared" si="13"/>
        <v>44635</v>
      </c>
      <c r="H17" s="32">
        <f t="shared" si="1"/>
        <v>44635</v>
      </c>
      <c r="I17" s="34" t="s">
        <v>83</v>
      </c>
      <c r="J17" s="31">
        <f t="shared" si="14"/>
        <v>44666</v>
      </c>
      <c r="K17" s="32">
        <f t="shared" si="2"/>
        <v>44666</v>
      </c>
      <c r="L17" s="34" t="s">
        <v>83</v>
      </c>
      <c r="M17" s="31">
        <f t="shared" si="15"/>
        <v>44696</v>
      </c>
      <c r="N17" s="32">
        <f t="shared" si="3"/>
        <v>44696</v>
      </c>
      <c r="O17" s="34"/>
      <c r="P17" s="31">
        <f t="shared" si="16"/>
        <v>44727</v>
      </c>
      <c r="Q17" s="32">
        <f t="shared" si="4"/>
        <v>44727</v>
      </c>
      <c r="R17" s="34" t="s">
        <v>83</v>
      </c>
      <c r="S17" s="31">
        <f t="shared" si="17"/>
        <v>44757</v>
      </c>
      <c r="T17" s="32">
        <f t="shared" si="5"/>
        <v>44757</v>
      </c>
      <c r="U17" s="34" t="s">
        <v>38</v>
      </c>
      <c r="V17" s="31">
        <f t="shared" si="18"/>
        <v>44788</v>
      </c>
      <c r="W17" s="32">
        <f t="shared" si="6"/>
        <v>44788</v>
      </c>
      <c r="X17" s="34" t="s">
        <v>39</v>
      </c>
      <c r="Y17" s="31">
        <f t="shared" si="19"/>
        <v>44819</v>
      </c>
      <c r="Z17" s="32">
        <f t="shared" si="7"/>
        <v>44819</v>
      </c>
      <c r="AA17" s="34"/>
      <c r="AB17" s="31">
        <f t="shared" si="20"/>
        <v>44849</v>
      </c>
      <c r="AC17" s="32">
        <f t="shared" si="8"/>
        <v>44849</v>
      </c>
      <c r="AD17" s="34"/>
      <c r="AE17" s="31">
        <f t="shared" si="21"/>
        <v>44880</v>
      </c>
      <c r="AF17" s="32">
        <f t="shared" si="9"/>
        <v>44880</v>
      </c>
      <c r="AG17" s="34" t="s">
        <v>52</v>
      </c>
      <c r="AH17" s="31">
        <f t="shared" si="22"/>
        <v>44910</v>
      </c>
      <c r="AI17" s="32">
        <f t="shared" si="10"/>
        <v>44910</v>
      </c>
      <c r="AJ17" s="34"/>
      <c r="AL17" s="35" t="s">
        <v>98</v>
      </c>
      <c r="AM17" s="36"/>
      <c r="AR17" s="6" t="s">
        <v>51</v>
      </c>
      <c r="AS17" s="10" t="s">
        <v>42</v>
      </c>
      <c r="AU17" s="6" t="s">
        <v>24</v>
      </c>
      <c r="AV17" s="10" t="s">
        <v>82</v>
      </c>
    </row>
    <row r="18" spans="1:48" ht="15.9" customHeight="1" x14ac:dyDescent="0.3">
      <c r="A18" s="31">
        <f t="shared" si="11"/>
        <v>44577</v>
      </c>
      <c r="B18" s="32">
        <f t="shared" si="0"/>
        <v>44577</v>
      </c>
      <c r="C18" s="34" t="s">
        <v>83</v>
      </c>
      <c r="D18" s="31">
        <f t="shared" si="12"/>
        <v>44608</v>
      </c>
      <c r="E18" s="32" t="s">
        <v>14</v>
      </c>
      <c r="F18" s="34" t="s">
        <v>83</v>
      </c>
      <c r="G18" s="31">
        <f t="shared" si="13"/>
        <v>44636</v>
      </c>
      <c r="H18" s="32">
        <f t="shared" si="1"/>
        <v>44636</v>
      </c>
      <c r="I18" s="34" t="s">
        <v>83</v>
      </c>
      <c r="J18" s="31">
        <f t="shared" si="14"/>
        <v>44667</v>
      </c>
      <c r="K18" s="32">
        <f t="shared" si="2"/>
        <v>44667</v>
      </c>
      <c r="L18" s="34"/>
      <c r="M18" s="31">
        <f t="shared" si="15"/>
        <v>44697</v>
      </c>
      <c r="N18" s="32">
        <f t="shared" si="3"/>
        <v>44697</v>
      </c>
      <c r="O18" s="34" t="s">
        <v>68</v>
      </c>
      <c r="P18" s="31">
        <f t="shared" si="16"/>
        <v>44728</v>
      </c>
      <c r="Q18" s="32">
        <f t="shared" si="4"/>
        <v>44728</v>
      </c>
      <c r="R18" s="34" t="s">
        <v>83</v>
      </c>
      <c r="S18" s="31">
        <f t="shared" si="17"/>
        <v>44758</v>
      </c>
      <c r="T18" s="32">
        <f t="shared" si="5"/>
        <v>44758</v>
      </c>
      <c r="U18" s="34"/>
      <c r="V18" s="31">
        <f t="shared" si="18"/>
        <v>44789</v>
      </c>
      <c r="W18" s="32">
        <f t="shared" si="6"/>
        <v>44789</v>
      </c>
      <c r="X18" s="34"/>
      <c r="Y18" s="31">
        <f t="shared" si="19"/>
        <v>44820</v>
      </c>
      <c r="Z18" s="32">
        <f t="shared" si="7"/>
        <v>44820</v>
      </c>
      <c r="AA18" s="34"/>
      <c r="AB18" s="31">
        <f t="shared" si="20"/>
        <v>44850</v>
      </c>
      <c r="AC18" s="32">
        <f t="shared" si="8"/>
        <v>44850</v>
      </c>
      <c r="AD18" s="34"/>
      <c r="AE18" s="31">
        <f t="shared" si="21"/>
        <v>44881</v>
      </c>
      <c r="AF18" s="32">
        <f t="shared" si="9"/>
        <v>44881</v>
      </c>
      <c r="AG18" s="34" t="s">
        <v>53</v>
      </c>
      <c r="AH18" s="31">
        <f t="shared" si="22"/>
        <v>44911</v>
      </c>
      <c r="AI18" s="32">
        <f t="shared" si="10"/>
        <v>44911</v>
      </c>
      <c r="AJ18" s="34"/>
      <c r="AL18" s="35" t="s">
        <v>99</v>
      </c>
      <c r="AM18" s="36"/>
      <c r="AR18" s="6" t="s">
        <v>52</v>
      </c>
      <c r="AS18" s="10" t="s">
        <v>42</v>
      </c>
    </row>
    <row r="19" spans="1:48" ht="15.9" customHeight="1" x14ac:dyDescent="0.3">
      <c r="A19" s="31">
        <f t="shared" si="11"/>
        <v>44578</v>
      </c>
      <c r="B19" s="32">
        <f t="shared" si="0"/>
        <v>44578</v>
      </c>
      <c r="C19" s="33" t="s">
        <v>83</v>
      </c>
      <c r="D19" s="31">
        <f t="shared" si="12"/>
        <v>44609</v>
      </c>
      <c r="E19" s="32" t="s">
        <v>18</v>
      </c>
      <c r="F19" s="33" t="s">
        <v>83</v>
      </c>
      <c r="G19" s="31">
        <f t="shared" si="13"/>
        <v>44637</v>
      </c>
      <c r="H19" s="32">
        <f t="shared" si="1"/>
        <v>44637</v>
      </c>
      <c r="I19" s="33" t="s">
        <v>83</v>
      </c>
      <c r="J19" s="31">
        <f t="shared" si="14"/>
        <v>44668</v>
      </c>
      <c r="K19" s="32">
        <f t="shared" si="2"/>
        <v>44668</v>
      </c>
      <c r="L19" s="33" t="s">
        <v>39</v>
      </c>
      <c r="M19" s="31">
        <f t="shared" si="15"/>
        <v>44698</v>
      </c>
      <c r="N19" s="32">
        <f t="shared" si="3"/>
        <v>44698</v>
      </c>
      <c r="O19" s="33" t="s">
        <v>83</v>
      </c>
      <c r="P19" s="31">
        <f t="shared" si="16"/>
        <v>44729</v>
      </c>
      <c r="Q19" s="32">
        <f t="shared" si="4"/>
        <v>44729</v>
      </c>
      <c r="R19" s="33" t="s">
        <v>83</v>
      </c>
      <c r="S19" s="31">
        <f t="shared" si="17"/>
        <v>44759</v>
      </c>
      <c r="T19" s="32">
        <f t="shared" si="5"/>
        <v>44759</v>
      </c>
      <c r="U19" s="33"/>
      <c r="V19" s="31">
        <f t="shared" si="18"/>
        <v>44790</v>
      </c>
      <c r="W19" s="32">
        <f t="shared" si="6"/>
        <v>44790</v>
      </c>
      <c r="X19" s="33"/>
      <c r="Y19" s="31">
        <f t="shared" si="19"/>
        <v>44821</v>
      </c>
      <c r="Z19" s="32">
        <f t="shared" si="7"/>
        <v>44821</v>
      </c>
      <c r="AA19" s="33"/>
      <c r="AB19" s="31">
        <f t="shared" si="20"/>
        <v>44851</v>
      </c>
      <c r="AC19" s="32">
        <f t="shared" si="8"/>
        <v>44851</v>
      </c>
      <c r="AD19" s="33"/>
      <c r="AE19" s="31">
        <f t="shared" si="21"/>
        <v>44882</v>
      </c>
      <c r="AF19" s="32">
        <f t="shared" si="9"/>
        <v>44882</v>
      </c>
      <c r="AG19" s="33" t="s">
        <v>54</v>
      </c>
      <c r="AH19" s="31">
        <f t="shared" si="22"/>
        <v>44912</v>
      </c>
      <c r="AI19" s="32">
        <f t="shared" si="10"/>
        <v>44912</v>
      </c>
      <c r="AJ19" s="33"/>
      <c r="AL19" s="2"/>
      <c r="AR19" s="6" t="s">
        <v>53</v>
      </c>
      <c r="AS19" s="10" t="s">
        <v>42</v>
      </c>
    </row>
    <row r="20" spans="1:48" ht="15.9" customHeight="1" x14ac:dyDescent="0.3">
      <c r="A20" s="31">
        <f t="shared" si="11"/>
        <v>44579</v>
      </c>
      <c r="B20" s="32">
        <f t="shared" si="0"/>
        <v>44579</v>
      </c>
      <c r="C20" s="33" t="s">
        <v>83</v>
      </c>
      <c r="D20" s="31">
        <f t="shared" si="12"/>
        <v>44610</v>
      </c>
      <c r="E20" s="32" t="s">
        <v>15</v>
      </c>
      <c r="F20" s="33" t="s">
        <v>83</v>
      </c>
      <c r="G20" s="31">
        <f t="shared" si="13"/>
        <v>44638</v>
      </c>
      <c r="H20" s="32">
        <f t="shared" si="1"/>
        <v>44638</v>
      </c>
      <c r="I20" s="33" t="s">
        <v>83</v>
      </c>
      <c r="J20" s="31">
        <f t="shared" si="14"/>
        <v>44669</v>
      </c>
      <c r="K20" s="32">
        <f t="shared" si="2"/>
        <v>44669</v>
      </c>
      <c r="L20" s="33" t="s">
        <v>39</v>
      </c>
      <c r="M20" s="31">
        <f t="shared" si="15"/>
        <v>44699</v>
      </c>
      <c r="N20" s="32">
        <f t="shared" si="3"/>
        <v>44699</v>
      </c>
      <c r="O20" s="33" t="s">
        <v>83</v>
      </c>
      <c r="P20" s="31">
        <f t="shared" si="16"/>
        <v>44730</v>
      </c>
      <c r="Q20" s="32">
        <f t="shared" si="4"/>
        <v>44730</v>
      </c>
      <c r="R20" s="33"/>
      <c r="S20" s="31">
        <f t="shared" si="17"/>
        <v>44760</v>
      </c>
      <c r="T20" s="32">
        <f t="shared" si="5"/>
        <v>44760</v>
      </c>
      <c r="U20" s="33"/>
      <c r="V20" s="31">
        <f t="shared" si="18"/>
        <v>44791</v>
      </c>
      <c r="W20" s="32">
        <f t="shared" si="6"/>
        <v>44791</v>
      </c>
      <c r="X20" s="33"/>
      <c r="Y20" s="31">
        <f t="shared" si="19"/>
        <v>44822</v>
      </c>
      <c r="Z20" s="32">
        <f t="shared" si="7"/>
        <v>44822</v>
      </c>
      <c r="AA20" s="33"/>
      <c r="AB20" s="31">
        <f t="shared" si="20"/>
        <v>44852</v>
      </c>
      <c r="AC20" s="32">
        <f t="shared" si="8"/>
        <v>44852</v>
      </c>
      <c r="AD20" s="33"/>
      <c r="AE20" s="31">
        <f t="shared" si="21"/>
        <v>44883</v>
      </c>
      <c r="AF20" s="32">
        <f t="shared" si="9"/>
        <v>44883</v>
      </c>
      <c r="AG20" s="33" t="s">
        <v>55</v>
      </c>
      <c r="AH20" s="31">
        <f t="shared" si="22"/>
        <v>44913</v>
      </c>
      <c r="AI20" s="32">
        <f t="shared" si="10"/>
        <v>44913</v>
      </c>
      <c r="AJ20" s="33"/>
      <c r="AR20" s="6" t="s">
        <v>54</v>
      </c>
      <c r="AS20" s="10" t="s">
        <v>42</v>
      </c>
    </row>
    <row r="21" spans="1:48" ht="15.9" customHeight="1" x14ac:dyDescent="0.3">
      <c r="A21" s="31">
        <f t="shared" si="11"/>
        <v>44580</v>
      </c>
      <c r="B21" s="32">
        <f t="shared" si="0"/>
        <v>44580</v>
      </c>
      <c r="C21" s="33" t="s">
        <v>83</v>
      </c>
      <c r="D21" s="31">
        <f t="shared" si="12"/>
        <v>44611</v>
      </c>
      <c r="E21" s="32" t="s">
        <v>13</v>
      </c>
      <c r="F21" s="33"/>
      <c r="G21" s="31">
        <f t="shared" si="13"/>
        <v>44639</v>
      </c>
      <c r="H21" s="32">
        <f t="shared" si="1"/>
        <v>44639</v>
      </c>
      <c r="I21" s="33"/>
      <c r="J21" s="31">
        <f t="shared" si="14"/>
        <v>44670</v>
      </c>
      <c r="K21" s="32">
        <f t="shared" si="2"/>
        <v>44670</v>
      </c>
      <c r="L21" s="33" t="s">
        <v>64</v>
      </c>
      <c r="M21" s="31">
        <f t="shared" si="15"/>
        <v>44700</v>
      </c>
      <c r="N21" s="32">
        <f t="shared" si="3"/>
        <v>44700</v>
      </c>
      <c r="O21" s="33" t="s">
        <v>83</v>
      </c>
      <c r="P21" s="31">
        <f t="shared" si="16"/>
        <v>44731</v>
      </c>
      <c r="Q21" s="32">
        <f t="shared" si="4"/>
        <v>44731</v>
      </c>
      <c r="R21" s="33"/>
      <c r="S21" s="31">
        <f t="shared" si="17"/>
        <v>44761</v>
      </c>
      <c r="T21" s="32">
        <f t="shared" si="5"/>
        <v>44761</v>
      </c>
      <c r="U21" s="33"/>
      <c r="V21" s="31">
        <f t="shared" si="18"/>
        <v>44792</v>
      </c>
      <c r="W21" s="32">
        <f t="shared" si="6"/>
        <v>44792</v>
      </c>
      <c r="X21" s="33"/>
      <c r="Y21" s="31">
        <f t="shared" si="19"/>
        <v>44823</v>
      </c>
      <c r="Z21" s="32">
        <f t="shared" si="7"/>
        <v>44823</v>
      </c>
      <c r="AA21" s="33"/>
      <c r="AB21" s="31">
        <f t="shared" si="20"/>
        <v>44853</v>
      </c>
      <c r="AC21" s="32">
        <f t="shared" si="8"/>
        <v>44853</v>
      </c>
      <c r="AD21" s="33"/>
      <c r="AE21" s="31">
        <f t="shared" si="21"/>
        <v>44884</v>
      </c>
      <c r="AF21" s="32">
        <f t="shared" si="9"/>
        <v>44884</v>
      </c>
      <c r="AG21" s="33" t="s">
        <v>56</v>
      </c>
      <c r="AH21" s="31">
        <f t="shared" si="22"/>
        <v>44914</v>
      </c>
      <c r="AI21" s="32">
        <f t="shared" si="10"/>
        <v>44914</v>
      </c>
      <c r="AJ21" s="33"/>
      <c r="AR21" s="6" t="s">
        <v>55</v>
      </c>
      <c r="AS21" s="10" t="s">
        <v>42</v>
      </c>
    </row>
    <row r="22" spans="1:48" ht="15.9" customHeight="1" x14ac:dyDescent="0.3">
      <c r="A22" s="31">
        <f t="shared" si="11"/>
        <v>44581</v>
      </c>
      <c r="B22" s="32">
        <f t="shared" si="0"/>
        <v>44581</v>
      </c>
      <c r="C22" s="33" t="s">
        <v>83</v>
      </c>
      <c r="D22" s="31">
        <f t="shared" si="12"/>
        <v>44612</v>
      </c>
      <c r="E22" s="32" t="s">
        <v>16</v>
      </c>
      <c r="F22" s="33"/>
      <c r="G22" s="31">
        <f t="shared" si="13"/>
        <v>44640</v>
      </c>
      <c r="H22" s="32">
        <f t="shared" si="1"/>
        <v>44640</v>
      </c>
      <c r="I22" s="33"/>
      <c r="J22" s="31">
        <f t="shared" si="14"/>
        <v>44671</v>
      </c>
      <c r="K22" s="32">
        <f t="shared" si="2"/>
        <v>44671</v>
      </c>
      <c r="L22" s="33" t="s">
        <v>83</v>
      </c>
      <c r="M22" s="31">
        <f t="shared" si="15"/>
        <v>44701</v>
      </c>
      <c r="N22" s="32">
        <f t="shared" si="3"/>
        <v>44701</v>
      </c>
      <c r="O22" s="33" t="s">
        <v>83</v>
      </c>
      <c r="P22" s="31">
        <f t="shared" si="16"/>
        <v>44732</v>
      </c>
      <c r="Q22" s="32">
        <f t="shared" si="4"/>
        <v>44732</v>
      </c>
      <c r="R22" s="33" t="s">
        <v>83</v>
      </c>
      <c r="S22" s="31">
        <f t="shared" si="17"/>
        <v>44762</v>
      </c>
      <c r="T22" s="32">
        <f t="shared" si="5"/>
        <v>44762</v>
      </c>
      <c r="U22" s="33"/>
      <c r="V22" s="31">
        <f t="shared" si="18"/>
        <v>44793</v>
      </c>
      <c r="W22" s="32">
        <f t="shared" si="6"/>
        <v>44793</v>
      </c>
      <c r="X22" s="33"/>
      <c r="Y22" s="31">
        <f t="shared" si="19"/>
        <v>44824</v>
      </c>
      <c r="Z22" s="32">
        <f t="shared" si="7"/>
        <v>44824</v>
      </c>
      <c r="AA22" s="33"/>
      <c r="AB22" s="31">
        <f t="shared" si="20"/>
        <v>44854</v>
      </c>
      <c r="AC22" s="32">
        <f t="shared" si="8"/>
        <v>44854</v>
      </c>
      <c r="AD22" s="33"/>
      <c r="AE22" s="31">
        <f t="shared" si="21"/>
        <v>44885</v>
      </c>
      <c r="AF22" s="32">
        <f t="shared" si="9"/>
        <v>44885</v>
      </c>
      <c r="AG22" s="33"/>
      <c r="AH22" s="31">
        <f t="shared" si="22"/>
        <v>44915</v>
      </c>
      <c r="AI22" s="32">
        <f t="shared" si="10"/>
        <v>44915</v>
      </c>
      <c r="AJ22" s="33"/>
      <c r="AR22" s="6" t="s">
        <v>56</v>
      </c>
      <c r="AS22" s="10" t="s">
        <v>42</v>
      </c>
    </row>
    <row r="23" spans="1:48" ht="15.9" customHeight="1" x14ac:dyDescent="0.3">
      <c r="A23" s="31">
        <f t="shared" si="11"/>
        <v>44582</v>
      </c>
      <c r="B23" s="32">
        <f t="shared" si="0"/>
        <v>44582</v>
      </c>
      <c r="C23" s="33" t="s">
        <v>83</v>
      </c>
      <c r="D23" s="31">
        <f t="shared" si="12"/>
        <v>44613</v>
      </c>
      <c r="E23" s="32" t="s">
        <v>17</v>
      </c>
      <c r="F23" s="33" t="s">
        <v>62</v>
      </c>
      <c r="G23" s="31">
        <f t="shared" si="13"/>
        <v>44641</v>
      </c>
      <c r="H23" s="32">
        <f t="shared" si="1"/>
        <v>44641</v>
      </c>
      <c r="I23" s="33" t="s">
        <v>83</v>
      </c>
      <c r="J23" s="31">
        <f t="shared" si="14"/>
        <v>44672</v>
      </c>
      <c r="K23" s="32">
        <f t="shared" si="2"/>
        <v>44672</v>
      </c>
      <c r="L23" s="33" t="s">
        <v>83</v>
      </c>
      <c r="M23" s="31">
        <f t="shared" si="15"/>
        <v>44702</v>
      </c>
      <c r="N23" s="32">
        <f t="shared" si="3"/>
        <v>44702</v>
      </c>
      <c r="O23" s="33"/>
      <c r="P23" s="31">
        <f t="shared" si="16"/>
        <v>44733</v>
      </c>
      <c r="Q23" s="32">
        <f t="shared" si="4"/>
        <v>44733</v>
      </c>
      <c r="R23" s="33"/>
      <c r="S23" s="31">
        <f t="shared" si="17"/>
        <v>44763</v>
      </c>
      <c r="T23" s="32">
        <f t="shared" si="5"/>
        <v>44763</v>
      </c>
      <c r="U23" s="33" t="s">
        <v>26</v>
      </c>
      <c r="V23" s="31">
        <f t="shared" si="18"/>
        <v>44794</v>
      </c>
      <c r="W23" s="32">
        <f t="shared" si="6"/>
        <v>44794</v>
      </c>
      <c r="X23" s="33"/>
      <c r="Y23" s="31">
        <f t="shared" si="19"/>
        <v>44825</v>
      </c>
      <c r="Z23" s="32">
        <f t="shared" si="7"/>
        <v>44825</v>
      </c>
      <c r="AA23" s="33"/>
      <c r="AB23" s="31">
        <f t="shared" si="20"/>
        <v>44855</v>
      </c>
      <c r="AC23" s="32">
        <f t="shared" si="8"/>
        <v>44855</v>
      </c>
      <c r="AD23" s="33"/>
      <c r="AE23" s="31">
        <f t="shared" si="21"/>
        <v>44886</v>
      </c>
      <c r="AF23" s="32">
        <f t="shared" si="9"/>
        <v>44886</v>
      </c>
      <c r="AG23" s="33" t="s">
        <v>57</v>
      </c>
      <c r="AH23" s="31">
        <f t="shared" si="22"/>
        <v>44916</v>
      </c>
      <c r="AI23" s="32">
        <f t="shared" si="10"/>
        <v>44916</v>
      </c>
      <c r="AJ23" s="33"/>
      <c r="AL23" s="15"/>
    </row>
    <row r="24" spans="1:48" ht="15.9" customHeight="1" x14ac:dyDescent="0.3">
      <c r="A24" s="31">
        <f t="shared" si="11"/>
        <v>44583</v>
      </c>
      <c r="B24" s="32">
        <f t="shared" si="0"/>
        <v>44583</v>
      </c>
      <c r="C24" s="33"/>
      <c r="D24" s="31">
        <f t="shared" si="12"/>
        <v>44614</v>
      </c>
      <c r="E24" s="32" t="s">
        <v>14</v>
      </c>
      <c r="F24" s="33" t="s">
        <v>63</v>
      </c>
      <c r="G24" s="31">
        <f t="shared" si="13"/>
        <v>44642</v>
      </c>
      <c r="H24" s="32">
        <f t="shared" si="1"/>
        <v>44642</v>
      </c>
      <c r="I24" s="33" t="s">
        <v>83</v>
      </c>
      <c r="J24" s="31">
        <f t="shared" si="14"/>
        <v>44673</v>
      </c>
      <c r="K24" s="32">
        <f t="shared" si="2"/>
        <v>44673</v>
      </c>
      <c r="L24" s="33" t="s">
        <v>83</v>
      </c>
      <c r="M24" s="31">
        <f t="shared" si="15"/>
        <v>44703</v>
      </c>
      <c r="N24" s="32">
        <f t="shared" si="3"/>
        <v>44703</v>
      </c>
      <c r="O24" s="33"/>
      <c r="P24" s="31">
        <f t="shared" si="16"/>
        <v>44734</v>
      </c>
      <c r="Q24" s="32">
        <f t="shared" si="4"/>
        <v>44734</v>
      </c>
      <c r="R24" s="33"/>
      <c r="S24" s="31">
        <f t="shared" si="17"/>
        <v>44764</v>
      </c>
      <c r="T24" s="32">
        <f t="shared" si="5"/>
        <v>44764</v>
      </c>
      <c r="U24" s="33" t="s">
        <v>27</v>
      </c>
      <c r="V24" s="31">
        <f t="shared" si="18"/>
        <v>44795</v>
      </c>
      <c r="W24" s="32">
        <f t="shared" si="6"/>
        <v>44795</v>
      </c>
      <c r="X24" s="33"/>
      <c r="Y24" s="31">
        <f t="shared" si="19"/>
        <v>44826</v>
      </c>
      <c r="Z24" s="32">
        <f t="shared" si="7"/>
        <v>44826</v>
      </c>
      <c r="AA24" s="33"/>
      <c r="AB24" s="31">
        <f t="shared" si="20"/>
        <v>44856</v>
      </c>
      <c r="AC24" s="32">
        <f t="shared" si="8"/>
        <v>44856</v>
      </c>
      <c r="AD24" s="33"/>
      <c r="AE24" s="31">
        <f t="shared" si="21"/>
        <v>44887</v>
      </c>
      <c r="AF24" s="32">
        <f t="shared" si="9"/>
        <v>44887</v>
      </c>
      <c r="AG24" s="33" t="s">
        <v>33</v>
      </c>
      <c r="AH24" s="31">
        <f t="shared" si="22"/>
        <v>44917</v>
      </c>
      <c r="AI24" s="32">
        <f t="shared" si="10"/>
        <v>44917</v>
      </c>
      <c r="AJ24" s="33"/>
      <c r="AL24" s="15"/>
      <c r="AR24" s="6" t="s">
        <v>57</v>
      </c>
      <c r="AS24" s="10" t="s">
        <v>43</v>
      </c>
    </row>
    <row r="25" spans="1:48" ht="15.9" customHeight="1" x14ac:dyDescent="0.3">
      <c r="A25" s="31">
        <f t="shared" si="11"/>
        <v>44584</v>
      </c>
      <c r="B25" s="32">
        <f t="shared" si="0"/>
        <v>44584</v>
      </c>
      <c r="C25" s="33"/>
      <c r="D25" s="31">
        <f t="shared" si="12"/>
        <v>44615</v>
      </c>
      <c r="E25" s="32" t="s">
        <v>14</v>
      </c>
      <c r="F25" s="33" t="s">
        <v>83</v>
      </c>
      <c r="G25" s="31">
        <f t="shared" si="13"/>
        <v>44643</v>
      </c>
      <c r="H25" s="32">
        <f t="shared" si="1"/>
        <v>44643</v>
      </c>
      <c r="I25" s="33" t="s">
        <v>83</v>
      </c>
      <c r="J25" s="31">
        <f t="shared" si="14"/>
        <v>44674</v>
      </c>
      <c r="K25" s="32">
        <f t="shared" si="2"/>
        <v>44674</v>
      </c>
      <c r="L25" s="33"/>
      <c r="M25" s="31">
        <f t="shared" si="15"/>
        <v>44704</v>
      </c>
      <c r="N25" s="32">
        <f t="shared" si="3"/>
        <v>44704</v>
      </c>
      <c r="O25" s="33" t="s">
        <v>69</v>
      </c>
      <c r="P25" s="31">
        <f t="shared" si="16"/>
        <v>44735</v>
      </c>
      <c r="Q25" s="32">
        <f t="shared" si="4"/>
        <v>44735</v>
      </c>
      <c r="R25" s="33"/>
      <c r="S25" s="31">
        <f t="shared" si="17"/>
        <v>44765</v>
      </c>
      <c r="T25" s="32">
        <f t="shared" si="5"/>
        <v>44765</v>
      </c>
      <c r="U25" s="33"/>
      <c r="V25" s="31">
        <f t="shared" si="18"/>
        <v>44796</v>
      </c>
      <c r="W25" s="32">
        <f t="shared" si="6"/>
        <v>44796</v>
      </c>
      <c r="X25" s="33"/>
      <c r="Y25" s="31">
        <f t="shared" si="19"/>
        <v>44827</v>
      </c>
      <c r="Z25" s="32">
        <f t="shared" si="7"/>
        <v>44827</v>
      </c>
      <c r="AA25" s="33"/>
      <c r="AB25" s="31">
        <f t="shared" si="20"/>
        <v>44857</v>
      </c>
      <c r="AC25" s="32">
        <f t="shared" si="8"/>
        <v>44857</v>
      </c>
      <c r="AD25" s="33"/>
      <c r="AE25" s="31">
        <f t="shared" si="21"/>
        <v>44888</v>
      </c>
      <c r="AF25" s="32">
        <f t="shared" si="9"/>
        <v>44888</v>
      </c>
      <c r="AG25" s="33" t="s">
        <v>34</v>
      </c>
      <c r="AH25" s="31">
        <f t="shared" si="22"/>
        <v>44918</v>
      </c>
      <c r="AI25" s="32">
        <f t="shared" si="10"/>
        <v>44918</v>
      </c>
      <c r="AJ25" s="33"/>
      <c r="AR25" s="6" t="s">
        <v>58</v>
      </c>
      <c r="AS25" s="10" t="s">
        <v>43</v>
      </c>
    </row>
    <row r="26" spans="1:48" ht="15.9" customHeight="1" x14ac:dyDescent="0.3">
      <c r="A26" s="31">
        <f t="shared" si="11"/>
        <v>44585</v>
      </c>
      <c r="B26" s="32">
        <f t="shared" si="0"/>
        <v>44585</v>
      </c>
      <c r="C26" s="33" t="s">
        <v>83</v>
      </c>
      <c r="D26" s="31">
        <f t="shared" si="12"/>
        <v>44616</v>
      </c>
      <c r="E26" s="32" t="s">
        <v>18</v>
      </c>
      <c r="F26" s="33" t="s">
        <v>83</v>
      </c>
      <c r="G26" s="31">
        <f t="shared" si="13"/>
        <v>44644</v>
      </c>
      <c r="H26" s="32">
        <f t="shared" si="1"/>
        <v>44644</v>
      </c>
      <c r="I26" s="33" t="s">
        <v>83</v>
      </c>
      <c r="J26" s="31">
        <f t="shared" si="14"/>
        <v>44675</v>
      </c>
      <c r="K26" s="32">
        <f t="shared" si="2"/>
        <v>44675</v>
      </c>
      <c r="L26" s="33"/>
      <c r="M26" s="31">
        <f t="shared" si="15"/>
        <v>44705</v>
      </c>
      <c r="N26" s="32">
        <f t="shared" si="3"/>
        <v>44705</v>
      </c>
      <c r="O26" s="33" t="s">
        <v>83</v>
      </c>
      <c r="P26" s="31">
        <f t="shared" si="16"/>
        <v>44736</v>
      </c>
      <c r="Q26" s="32">
        <f t="shared" si="4"/>
        <v>44736</v>
      </c>
      <c r="R26" s="33"/>
      <c r="S26" s="31">
        <f t="shared" si="17"/>
        <v>44766</v>
      </c>
      <c r="T26" s="32">
        <f t="shared" si="5"/>
        <v>44766</v>
      </c>
      <c r="U26" s="33"/>
      <c r="V26" s="31">
        <f t="shared" si="18"/>
        <v>44797</v>
      </c>
      <c r="W26" s="32">
        <f t="shared" si="6"/>
        <v>44797</v>
      </c>
      <c r="X26" s="33" t="s">
        <v>48</v>
      </c>
      <c r="Y26" s="31">
        <f t="shared" si="19"/>
        <v>44828</v>
      </c>
      <c r="Z26" s="32">
        <f t="shared" si="7"/>
        <v>44828</v>
      </c>
      <c r="AA26" s="33"/>
      <c r="AB26" s="31">
        <f t="shared" si="20"/>
        <v>44858</v>
      </c>
      <c r="AC26" s="32">
        <f t="shared" si="8"/>
        <v>44858</v>
      </c>
      <c r="AD26" s="33"/>
      <c r="AE26" s="31">
        <f t="shared" si="21"/>
        <v>44889</v>
      </c>
      <c r="AF26" s="32">
        <f t="shared" si="9"/>
        <v>44889</v>
      </c>
      <c r="AG26" s="33" t="s">
        <v>35</v>
      </c>
      <c r="AH26" s="31">
        <f t="shared" si="22"/>
        <v>44919</v>
      </c>
      <c r="AI26" s="32">
        <f t="shared" si="10"/>
        <v>44919</v>
      </c>
      <c r="AJ26" s="33"/>
      <c r="AR26" s="6" t="s">
        <v>59</v>
      </c>
      <c r="AS26" s="10" t="s">
        <v>43</v>
      </c>
    </row>
    <row r="27" spans="1:48" ht="15.9" customHeight="1" x14ac:dyDescent="0.3">
      <c r="A27" s="31">
        <f t="shared" si="11"/>
        <v>44586</v>
      </c>
      <c r="B27" s="32">
        <f t="shared" si="0"/>
        <v>44586</v>
      </c>
      <c r="C27" s="33" t="s">
        <v>83</v>
      </c>
      <c r="D27" s="31">
        <f t="shared" si="12"/>
        <v>44617</v>
      </c>
      <c r="E27" s="32" t="s">
        <v>15</v>
      </c>
      <c r="F27" s="33" t="s">
        <v>83</v>
      </c>
      <c r="G27" s="31">
        <f t="shared" si="13"/>
        <v>44645</v>
      </c>
      <c r="H27" s="32">
        <f t="shared" si="1"/>
        <v>44645</v>
      </c>
      <c r="I27" s="33" t="s">
        <v>83</v>
      </c>
      <c r="J27" s="31">
        <f t="shared" si="14"/>
        <v>44676</v>
      </c>
      <c r="K27" s="32">
        <f t="shared" si="2"/>
        <v>44676</v>
      </c>
      <c r="L27" s="33" t="s">
        <v>83</v>
      </c>
      <c r="M27" s="31">
        <f t="shared" si="15"/>
        <v>44706</v>
      </c>
      <c r="N27" s="32">
        <f t="shared" si="3"/>
        <v>44706</v>
      </c>
      <c r="O27" s="33" t="s">
        <v>83</v>
      </c>
      <c r="P27" s="31">
        <f t="shared" si="16"/>
        <v>44737</v>
      </c>
      <c r="Q27" s="32">
        <f t="shared" si="4"/>
        <v>44737</v>
      </c>
      <c r="R27" s="33"/>
      <c r="S27" s="31">
        <f t="shared" si="17"/>
        <v>44767</v>
      </c>
      <c r="T27" s="32">
        <f t="shared" si="5"/>
        <v>44767</v>
      </c>
      <c r="U27" s="33" t="s">
        <v>28</v>
      </c>
      <c r="V27" s="31">
        <f t="shared" si="18"/>
        <v>44798</v>
      </c>
      <c r="W27" s="32">
        <f t="shared" si="6"/>
        <v>44798</v>
      </c>
      <c r="X27" s="33" t="s">
        <v>49</v>
      </c>
      <c r="Y27" s="31">
        <f t="shared" si="19"/>
        <v>44829</v>
      </c>
      <c r="Z27" s="32">
        <f t="shared" si="7"/>
        <v>44829</v>
      </c>
      <c r="AA27" s="33"/>
      <c r="AB27" s="31">
        <f t="shared" si="20"/>
        <v>44859</v>
      </c>
      <c r="AC27" s="32">
        <f t="shared" si="8"/>
        <v>44859</v>
      </c>
      <c r="AD27" s="33"/>
      <c r="AE27" s="31">
        <f t="shared" si="21"/>
        <v>44890</v>
      </c>
      <c r="AF27" s="32">
        <f t="shared" si="9"/>
        <v>44890</v>
      </c>
      <c r="AG27" s="33" t="s">
        <v>36</v>
      </c>
      <c r="AH27" s="31">
        <f t="shared" si="22"/>
        <v>44920</v>
      </c>
      <c r="AI27" s="32">
        <f t="shared" si="10"/>
        <v>44920</v>
      </c>
      <c r="AJ27" s="33" t="s">
        <v>39</v>
      </c>
      <c r="AR27" s="6" t="s">
        <v>60</v>
      </c>
      <c r="AS27" s="10" t="s">
        <v>43</v>
      </c>
    </row>
    <row r="28" spans="1:48" ht="15.9" customHeight="1" x14ac:dyDescent="0.3">
      <c r="A28" s="31">
        <f t="shared" si="11"/>
        <v>44587</v>
      </c>
      <c r="B28" s="32">
        <f t="shared" si="0"/>
        <v>44587</v>
      </c>
      <c r="C28" s="33" t="s">
        <v>83</v>
      </c>
      <c r="D28" s="31">
        <f t="shared" si="12"/>
        <v>44618</v>
      </c>
      <c r="E28" s="32" t="s">
        <v>13</v>
      </c>
      <c r="F28" s="33"/>
      <c r="G28" s="31">
        <f t="shared" si="13"/>
        <v>44646</v>
      </c>
      <c r="H28" s="32">
        <f t="shared" si="1"/>
        <v>44646</v>
      </c>
      <c r="I28" s="33"/>
      <c r="J28" s="31">
        <f t="shared" si="14"/>
        <v>44677</v>
      </c>
      <c r="K28" s="32">
        <f t="shared" si="2"/>
        <v>44677</v>
      </c>
      <c r="L28" s="33" t="s">
        <v>83</v>
      </c>
      <c r="M28" s="31">
        <f t="shared" si="15"/>
        <v>44707</v>
      </c>
      <c r="N28" s="32">
        <f t="shared" si="3"/>
        <v>44707</v>
      </c>
      <c r="O28" s="33" t="s">
        <v>39</v>
      </c>
      <c r="P28" s="31">
        <f t="shared" si="16"/>
        <v>44738</v>
      </c>
      <c r="Q28" s="32">
        <f t="shared" si="4"/>
        <v>44738</v>
      </c>
      <c r="R28" s="33"/>
      <c r="S28" s="31">
        <f t="shared" si="17"/>
        <v>44768</v>
      </c>
      <c r="T28" s="32">
        <f t="shared" si="5"/>
        <v>44768</v>
      </c>
      <c r="U28" s="33"/>
      <c r="V28" s="31">
        <f t="shared" si="18"/>
        <v>44799</v>
      </c>
      <c r="W28" s="32">
        <f t="shared" si="6"/>
        <v>44799</v>
      </c>
      <c r="X28" s="33" t="s">
        <v>50</v>
      </c>
      <c r="Y28" s="31">
        <f t="shared" si="19"/>
        <v>44830</v>
      </c>
      <c r="Z28" s="32">
        <f t="shared" si="7"/>
        <v>44830</v>
      </c>
      <c r="AA28" s="33"/>
      <c r="AB28" s="31">
        <f t="shared" si="20"/>
        <v>44860</v>
      </c>
      <c r="AC28" s="32">
        <f t="shared" si="8"/>
        <v>44860</v>
      </c>
      <c r="AD28" s="33"/>
      <c r="AE28" s="31">
        <f t="shared" si="21"/>
        <v>44891</v>
      </c>
      <c r="AF28" s="32">
        <f t="shared" si="9"/>
        <v>44891</v>
      </c>
      <c r="AG28" s="33"/>
      <c r="AH28" s="31">
        <f t="shared" si="22"/>
        <v>44921</v>
      </c>
      <c r="AI28" s="32">
        <f t="shared" si="10"/>
        <v>44921</v>
      </c>
      <c r="AJ28" s="33" t="s">
        <v>58</v>
      </c>
      <c r="AR28" s="6" t="s">
        <v>61</v>
      </c>
      <c r="AS28" s="10" t="s">
        <v>43</v>
      </c>
    </row>
    <row r="29" spans="1:48" ht="15.9" customHeight="1" x14ac:dyDescent="0.3">
      <c r="A29" s="31">
        <f t="shared" si="11"/>
        <v>44588</v>
      </c>
      <c r="B29" s="32">
        <f t="shared" si="0"/>
        <v>44588</v>
      </c>
      <c r="C29" s="33" t="s">
        <v>83</v>
      </c>
      <c r="D29" s="31">
        <f t="shared" si="12"/>
        <v>44619</v>
      </c>
      <c r="E29" s="32" t="s">
        <v>16</v>
      </c>
      <c r="F29" s="33"/>
      <c r="G29" s="31">
        <f t="shared" si="13"/>
        <v>44647</v>
      </c>
      <c r="H29" s="32">
        <f t="shared" si="1"/>
        <v>44647</v>
      </c>
      <c r="I29" s="33"/>
      <c r="J29" s="31">
        <f t="shared" si="14"/>
        <v>44678</v>
      </c>
      <c r="K29" s="32">
        <f t="shared" si="2"/>
        <v>44678</v>
      </c>
      <c r="L29" s="33" t="s">
        <v>83</v>
      </c>
      <c r="M29" s="31">
        <f t="shared" si="15"/>
        <v>44708</v>
      </c>
      <c r="N29" s="32">
        <f t="shared" si="3"/>
        <v>44708</v>
      </c>
      <c r="O29" s="33" t="s">
        <v>38</v>
      </c>
      <c r="P29" s="31">
        <f t="shared" si="16"/>
        <v>44739</v>
      </c>
      <c r="Q29" s="32">
        <f t="shared" si="4"/>
        <v>44739</v>
      </c>
      <c r="R29" s="33"/>
      <c r="S29" s="31">
        <f t="shared" si="17"/>
        <v>44769</v>
      </c>
      <c r="T29" s="32">
        <f t="shared" si="5"/>
        <v>44769</v>
      </c>
      <c r="U29" s="33"/>
      <c r="V29" s="31">
        <f t="shared" si="18"/>
        <v>44800</v>
      </c>
      <c r="W29" s="32">
        <f t="shared" si="6"/>
        <v>44800</v>
      </c>
      <c r="X29" s="33" t="s">
        <v>71</v>
      </c>
      <c r="Y29" s="31">
        <f t="shared" si="19"/>
        <v>44831</v>
      </c>
      <c r="Z29" s="32">
        <f t="shared" si="7"/>
        <v>44831</v>
      </c>
      <c r="AA29" s="33"/>
      <c r="AB29" s="31">
        <f t="shared" si="20"/>
        <v>44861</v>
      </c>
      <c r="AC29" s="32">
        <f t="shared" si="8"/>
        <v>44861</v>
      </c>
      <c r="AD29" s="33"/>
      <c r="AE29" s="31">
        <f t="shared" si="21"/>
        <v>44892</v>
      </c>
      <c r="AF29" s="32">
        <f t="shared" si="9"/>
        <v>44892</v>
      </c>
      <c r="AG29" s="33"/>
      <c r="AH29" s="31">
        <f t="shared" si="22"/>
        <v>44922</v>
      </c>
      <c r="AI29" s="32">
        <f t="shared" si="10"/>
        <v>44922</v>
      </c>
      <c r="AJ29" s="33" t="s">
        <v>59</v>
      </c>
      <c r="AR29" s="6" t="s">
        <v>62</v>
      </c>
      <c r="AS29" s="10" t="s">
        <v>43</v>
      </c>
    </row>
    <row r="30" spans="1:48" ht="15.9" customHeight="1" x14ac:dyDescent="0.3">
      <c r="A30" s="31">
        <f t="shared" si="11"/>
        <v>44589</v>
      </c>
      <c r="B30" s="32">
        <f t="shared" si="0"/>
        <v>44589</v>
      </c>
      <c r="C30" s="33" t="s">
        <v>83</v>
      </c>
      <c r="D30" s="31">
        <f t="shared" si="12"/>
        <v>44620</v>
      </c>
      <c r="E30" s="32" t="s">
        <v>17</v>
      </c>
      <c r="F30" s="33" t="s">
        <v>83</v>
      </c>
      <c r="G30" s="31">
        <f t="shared" si="13"/>
        <v>44648</v>
      </c>
      <c r="H30" s="32">
        <f t="shared" si="1"/>
        <v>44648</v>
      </c>
      <c r="I30" s="33" t="s">
        <v>83</v>
      </c>
      <c r="J30" s="31">
        <f t="shared" si="14"/>
        <v>44679</v>
      </c>
      <c r="K30" s="32">
        <f t="shared" si="2"/>
        <v>44679</v>
      </c>
      <c r="L30" s="33" t="s">
        <v>83</v>
      </c>
      <c r="M30" s="31">
        <f t="shared" si="15"/>
        <v>44709</v>
      </c>
      <c r="N30" s="32">
        <f t="shared" si="3"/>
        <v>44709</v>
      </c>
      <c r="O30" s="33"/>
      <c r="P30" s="31">
        <f t="shared" si="16"/>
        <v>44740</v>
      </c>
      <c r="Q30" s="32">
        <f t="shared" si="4"/>
        <v>44740</v>
      </c>
      <c r="R30" s="33"/>
      <c r="S30" s="31">
        <f t="shared" si="17"/>
        <v>44770</v>
      </c>
      <c r="T30" s="32">
        <f t="shared" si="5"/>
        <v>44770</v>
      </c>
      <c r="U30" s="33"/>
      <c r="V30" s="31">
        <f t="shared" si="18"/>
        <v>44801</v>
      </c>
      <c r="W30" s="32">
        <f t="shared" si="6"/>
        <v>44801</v>
      </c>
      <c r="X30" s="33"/>
      <c r="Y30" s="31">
        <f t="shared" si="19"/>
        <v>44832</v>
      </c>
      <c r="Z30" s="32">
        <f t="shared" si="7"/>
        <v>44832</v>
      </c>
      <c r="AA30" s="33"/>
      <c r="AB30" s="31">
        <f t="shared" si="20"/>
        <v>44862</v>
      </c>
      <c r="AC30" s="32">
        <f t="shared" si="8"/>
        <v>44862</v>
      </c>
      <c r="AD30" s="33"/>
      <c r="AE30" s="31">
        <f t="shared" si="21"/>
        <v>44893</v>
      </c>
      <c r="AF30" s="32">
        <f t="shared" si="9"/>
        <v>44893</v>
      </c>
      <c r="AG30" s="33" t="s">
        <v>23</v>
      </c>
      <c r="AH30" s="31">
        <f t="shared" si="22"/>
        <v>44923</v>
      </c>
      <c r="AI30" s="32">
        <f t="shared" si="10"/>
        <v>44923</v>
      </c>
      <c r="AJ30" s="33" t="s">
        <v>60</v>
      </c>
    </row>
    <row r="31" spans="1:48" ht="15.9" customHeight="1" x14ac:dyDescent="0.3">
      <c r="A31" s="31">
        <f>IFERROR(IF(MONTH(A30+1)=MONTH(A3),A30+1,""),"")</f>
        <v>44590</v>
      </c>
      <c r="B31" s="32">
        <f t="shared" si="0"/>
        <v>44590</v>
      </c>
      <c r="C31" s="33"/>
      <c r="D31" s="31" t="str">
        <f>IFERROR(IF(MONTH(D30+1)=MONTH(D3),D30+1,""),"")</f>
        <v/>
      </c>
      <c r="E31" s="32"/>
      <c r="F31" s="33"/>
      <c r="G31" s="31">
        <f>IFERROR(IF(MONTH(G30+1)=MONTH(G3),G30+1,""),"")</f>
        <v>44649</v>
      </c>
      <c r="H31" s="32">
        <f t="shared" si="1"/>
        <v>44649</v>
      </c>
      <c r="I31" s="33" t="s">
        <v>83</v>
      </c>
      <c r="J31" s="31">
        <f>IFERROR(IF(MONTH(J30+1)=MONTH(J3),J30+1,""),"")</f>
        <v>44680</v>
      </c>
      <c r="K31" s="32">
        <f t="shared" si="2"/>
        <v>44680</v>
      </c>
      <c r="L31" s="33" t="s">
        <v>83</v>
      </c>
      <c r="M31" s="31">
        <f>IFERROR(IF(MONTH(M30+1)=MONTH(M3),M30+1,""),"")</f>
        <v>44710</v>
      </c>
      <c r="N31" s="32">
        <f t="shared" si="3"/>
        <v>44710</v>
      </c>
      <c r="O31" s="33"/>
      <c r="P31" s="31">
        <f>IFERROR(IF(MONTH(P30+1)=MONTH(P3),P30+1,""),"")</f>
        <v>44741</v>
      </c>
      <c r="Q31" s="32">
        <f t="shared" si="4"/>
        <v>44741</v>
      </c>
      <c r="R31" s="33"/>
      <c r="S31" s="31">
        <f>IFERROR(IF(MONTH(S30+1)=MONTH(S3),S30+1,""),"")</f>
        <v>44771</v>
      </c>
      <c r="T31" s="32">
        <f t="shared" si="5"/>
        <v>44771</v>
      </c>
      <c r="U31" s="33"/>
      <c r="V31" s="31">
        <f>IFERROR(IF(MONTH(V30+1)=MONTH(V3),V30+1,""),"")</f>
        <v>44802</v>
      </c>
      <c r="W31" s="32">
        <f t="shared" si="6"/>
        <v>44802</v>
      </c>
      <c r="X31" s="33" t="s">
        <v>72</v>
      </c>
      <c r="Y31" s="31">
        <f>IFERROR(IF(MONTH(Y30+1)=MONTH(Y3),Y30+1,""),"")</f>
        <v>44833</v>
      </c>
      <c r="Z31" s="32">
        <f t="shared" si="7"/>
        <v>44833</v>
      </c>
      <c r="AA31" s="33"/>
      <c r="AB31" s="31">
        <f>IFERROR(IF(MONTH(AB30+1)=MONTH(AB3),AB30+1,""),"")</f>
        <v>44863</v>
      </c>
      <c r="AC31" s="32">
        <f t="shared" si="8"/>
        <v>44863</v>
      </c>
      <c r="AD31" s="33"/>
      <c r="AE31" s="31">
        <f>IFERROR(IF(MONTH(AE30+1)=MONTH(AE3),AE30+1,""),"")</f>
        <v>44894</v>
      </c>
      <c r="AF31" s="32">
        <f t="shared" si="9"/>
        <v>44894</v>
      </c>
      <c r="AG31" s="33" t="s">
        <v>24</v>
      </c>
      <c r="AH31" s="31">
        <f>IFERROR(IF(MONTH(AH30+1)=MONTH(AH3),AH30+1,""),"")</f>
        <v>44924</v>
      </c>
      <c r="AI31" s="32">
        <f t="shared" si="10"/>
        <v>44924</v>
      </c>
      <c r="AJ31" s="33" t="s">
        <v>61</v>
      </c>
      <c r="AR31" s="6" t="s">
        <v>63</v>
      </c>
      <c r="AS31" s="10" t="s">
        <v>44</v>
      </c>
    </row>
    <row r="32" spans="1:48" ht="15.9" customHeight="1" x14ac:dyDescent="0.3">
      <c r="A32" s="31">
        <f t="shared" ref="A32:A33" si="23">IFERROR(IF(MONTH(A31+1)=MONTH(A4),A31+1,""),"")</f>
        <v>44591</v>
      </c>
      <c r="B32" s="32">
        <f t="shared" si="0"/>
        <v>44591</v>
      </c>
      <c r="C32" s="33"/>
      <c r="D32" s="31" t="str">
        <f t="shared" ref="D32:D33" si="24">IFERROR(IF(MONTH(D31+1)=MONTH(D4),D31+1,""),"")</f>
        <v/>
      </c>
      <c r="E32" s="32"/>
      <c r="F32" s="33"/>
      <c r="G32" s="31">
        <f t="shared" ref="G32:G33" si="25">IFERROR(IF(MONTH(G31+1)=MONTH(G4),G31+1,""),"")</f>
        <v>44650</v>
      </c>
      <c r="H32" s="32">
        <f t="shared" si="1"/>
        <v>44650</v>
      </c>
      <c r="I32" s="33" t="s">
        <v>83</v>
      </c>
      <c r="J32" s="31">
        <f t="shared" ref="J32:J33" si="26">IFERROR(IF(MONTH(J31+1)=MONTH(J4),J31+1,""),"")</f>
        <v>44681</v>
      </c>
      <c r="K32" s="32">
        <f t="shared" si="2"/>
        <v>44681</v>
      </c>
      <c r="L32" s="33" t="s">
        <v>65</v>
      </c>
      <c r="M32" s="31">
        <f t="shared" ref="M32:M33" si="27">IFERROR(IF(MONTH(M31+1)=MONTH(M4),M31+1,""),"")</f>
        <v>44711</v>
      </c>
      <c r="N32" s="32">
        <f t="shared" si="3"/>
        <v>44711</v>
      </c>
      <c r="O32" s="33" t="s">
        <v>70</v>
      </c>
      <c r="P32" s="31">
        <f t="shared" ref="P32:P33" si="28">IFERROR(IF(MONTH(P31+1)=MONTH(P4),P31+1,""),"")</f>
        <v>44742</v>
      </c>
      <c r="Q32" s="32">
        <f t="shared" si="4"/>
        <v>44742</v>
      </c>
      <c r="R32" s="33"/>
      <c r="S32" s="31">
        <f t="shared" ref="S32:S33" si="29">IFERROR(IF(MONTH(S31+1)=MONTH(S4),S31+1,""),"")</f>
        <v>44772</v>
      </c>
      <c r="T32" s="32">
        <f t="shared" si="5"/>
        <v>44772</v>
      </c>
      <c r="U32" s="33"/>
      <c r="V32" s="31">
        <f t="shared" ref="V32:V33" si="30">IFERROR(IF(MONTH(V31+1)=MONTH(V4),V31+1,""),"")</f>
        <v>44803</v>
      </c>
      <c r="W32" s="32">
        <f t="shared" si="6"/>
        <v>44803</v>
      </c>
      <c r="X32" s="33" t="s">
        <v>73</v>
      </c>
      <c r="Y32" s="31">
        <f t="shared" ref="Y32:Y33" si="31">IFERROR(IF(MONTH(Y31+1)=MONTH(Y4),Y31+1,""),"")</f>
        <v>44834</v>
      </c>
      <c r="Z32" s="32">
        <f t="shared" si="7"/>
        <v>44834</v>
      </c>
      <c r="AA32" s="33"/>
      <c r="AB32" s="31">
        <f t="shared" ref="AB32:AB33" si="32">IFERROR(IF(MONTH(AB31+1)=MONTH(AB4),AB31+1,""),"")</f>
        <v>44864</v>
      </c>
      <c r="AC32" s="32">
        <f t="shared" si="8"/>
        <v>44864</v>
      </c>
      <c r="AD32" s="33"/>
      <c r="AE32" s="31">
        <f t="shared" ref="AE32:AE33" si="33">IFERROR(IF(MONTH(AE31+1)=MONTH(AE4),AE31+1,""),"")</f>
        <v>44895</v>
      </c>
      <c r="AF32" s="32">
        <f t="shared" si="9"/>
        <v>44895</v>
      </c>
      <c r="AG32" s="33"/>
      <c r="AH32" s="31">
        <f t="shared" ref="AH32:AH33" si="34">IFERROR(IF(MONTH(AH31+1)=MONTH(AH4),AH31+1,""),"")</f>
        <v>44925</v>
      </c>
      <c r="AI32" s="32">
        <f t="shared" si="10"/>
        <v>44925</v>
      </c>
      <c r="AJ32" s="33" t="s">
        <v>62</v>
      </c>
      <c r="AR32" s="8" t="s">
        <v>64</v>
      </c>
      <c r="AS32" s="10" t="s">
        <v>44</v>
      </c>
    </row>
    <row r="33" spans="1:45" ht="15.9" customHeight="1" x14ac:dyDescent="0.3">
      <c r="A33" s="31">
        <f t="shared" si="23"/>
        <v>44592</v>
      </c>
      <c r="B33" s="32">
        <f t="shared" si="0"/>
        <v>44592</v>
      </c>
      <c r="C33" s="33" t="s">
        <v>83</v>
      </c>
      <c r="D33" s="31" t="str">
        <f t="shared" si="24"/>
        <v/>
      </c>
      <c r="E33" s="32"/>
      <c r="F33" s="33"/>
      <c r="G33" s="31">
        <f t="shared" si="25"/>
        <v>44651</v>
      </c>
      <c r="H33" s="32">
        <f t="shared" si="1"/>
        <v>44651</v>
      </c>
      <c r="I33" s="33" t="s">
        <v>83</v>
      </c>
      <c r="J33" s="31" t="str">
        <f t="shared" si="26"/>
        <v/>
      </c>
      <c r="K33" s="32" t="str">
        <f t="shared" si="2"/>
        <v/>
      </c>
      <c r="L33" s="33"/>
      <c r="M33" s="31">
        <f t="shared" si="27"/>
        <v>44712</v>
      </c>
      <c r="N33" s="32">
        <f t="shared" si="3"/>
        <v>44712</v>
      </c>
      <c r="O33" s="33" t="s">
        <v>83</v>
      </c>
      <c r="P33" s="31" t="str">
        <f t="shared" si="28"/>
        <v/>
      </c>
      <c r="Q33" s="32" t="str">
        <f t="shared" si="4"/>
        <v/>
      </c>
      <c r="R33" s="33"/>
      <c r="S33" s="31">
        <f t="shared" si="29"/>
        <v>44773</v>
      </c>
      <c r="T33" s="32">
        <f t="shared" si="5"/>
        <v>44773</v>
      </c>
      <c r="U33" s="33"/>
      <c r="V33" s="31">
        <f t="shared" si="30"/>
        <v>44804</v>
      </c>
      <c r="W33" s="32">
        <f t="shared" si="6"/>
        <v>44804</v>
      </c>
      <c r="X33" s="33" t="s">
        <v>74</v>
      </c>
      <c r="Y33" s="31" t="str">
        <f t="shared" si="31"/>
        <v/>
      </c>
      <c r="Z33" s="32" t="str">
        <f t="shared" si="7"/>
        <v/>
      </c>
      <c r="AA33" s="33"/>
      <c r="AB33" s="31">
        <f t="shared" si="32"/>
        <v>44865</v>
      </c>
      <c r="AC33" s="32">
        <f t="shared" si="8"/>
        <v>44865</v>
      </c>
      <c r="AD33" s="33"/>
      <c r="AE33" s="31" t="str">
        <f t="shared" si="33"/>
        <v/>
      </c>
      <c r="AF33" s="32" t="str">
        <f t="shared" si="9"/>
        <v/>
      </c>
      <c r="AG33" s="33"/>
      <c r="AH33" s="31">
        <f t="shared" si="34"/>
        <v>44926</v>
      </c>
      <c r="AI33" s="32">
        <f t="shared" si="10"/>
        <v>44926</v>
      </c>
      <c r="AJ33" s="33" t="s">
        <v>63</v>
      </c>
      <c r="AR33" s="8" t="s">
        <v>65</v>
      </c>
      <c r="AS33" s="10" t="s">
        <v>44</v>
      </c>
    </row>
    <row r="34" spans="1:45" ht="15.9" customHeight="1" x14ac:dyDescent="0.3">
      <c r="A34" s="1"/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23"/>
      <c r="AH34" s="23"/>
      <c r="AI34" s="23"/>
      <c r="AJ34" s="23"/>
      <c r="AR34" s="8" t="s">
        <v>66</v>
      </c>
      <c r="AS34" s="10" t="s">
        <v>44</v>
      </c>
    </row>
    <row r="35" spans="1:45" x14ac:dyDescent="0.3">
      <c r="AR35" s="8" t="s">
        <v>67</v>
      </c>
      <c r="AS35" s="10" t="s">
        <v>44</v>
      </c>
    </row>
    <row r="36" spans="1:45" x14ac:dyDescent="0.3">
      <c r="B36" s="37" t="s">
        <v>83</v>
      </c>
      <c r="C36" s="16">
        <f>COUNTIF(C3:C33,B36)</f>
        <v>23</v>
      </c>
      <c r="E36" s="37" t="s">
        <v>83</v>
      </c>
      <c r="F36" s="16">
        <f>COUNTIF(F3:F33,E36)</f>
        <v>18</v>
      </c>
      <c r="H36" s="37" t="s">
        <v>83</v>
      </c>
      <c r="I36" s="16">
        <f>COUNTIF(I3:I33,H36)</f>
        <v>23</v>
      </c>
      <c r="K36" s="37" t="s">
        <v>83</v>
      </c>
      <c r="L36" s="16">
        <f>COUNTIF(L3:L33,K36)</f>
        <v>19</v>
      </c>
      <c r="N36" s="37" t="s">
        <v>83</v>
      </c>
      <c r="O36" s="16">
        <f>COUNTIF(O3:O33,N36)</f>
        <v>15</v>
      </c>
      <c r="Q36" s="37" t="s">
        <v>83</v>
      </c>
      <c r="R36" s="16">
        <f>COUNTIF(R3:R33,Q36)</f>
        <v>13</v>
      </c>
      <c r="T36" s="37" t="s">
        <v>83</v>
      </c>
      <c r="U36" s="16">
        <f>COUNTIF(U3:U33,T36)</f>
        <v>0</v>
      </c>
      <c r="W36" s="37" t="s">
        <v>83</v>
      </c>
      <c r="X36" s="16">
        <f>COUNTIF(X3:X33,W36)</f>
        <v>0</v>
      </c>
      <c r="Z36" s="37" t="s">
        <v>83</v>
      </c>
      <c r="AA36" s="16">
        <f>COUNTIF(AA3:AA33,Z36)</f>
        <v>0</v>
      </c>
      <c r="AC36" s="37" t="s">
        <v>83</v>
      </c>
      <c r="AD36" s="16">
        <f>COUNTIF(AD3:AD33,AC36)</f>
        <v>0</v>
      </c>
      <c r="AF36" s="37" t="s">
        <v>83</v>
      </c>
      <c r="AG36" s="16">
        <f>COUNTIF(AG3:AG33,AF36)</f>
        <v>0</v>
      </c>
      <c r="AI36" s="37" t="s">
        <v>83</v>
      </c>
      <c r="AJ36" s="16">
        <f>COUNTIF(AJ3:AJ33,AI36)</f>
        <v>0</v>
      </c>
      <c r="AL36" s="36" t="str">
        <f ca="1">_xlfn.FORMULATEXT(C36)</f>
        <v>=NB.SI(C3:C33;B36)</v>
      </c>
      <c r="AM36" s="36"/>
      <c r="AN36" s="36"/>
      <c r="AO36" s="40"/>
      <c r="AP36" s="41"/>
      <c r="AR36" s="8" t="s">
        <v>68</v>
      </c>
      <c r="AS36" s="10" t="s">
        <v>44</v>
      </c>
    </row>
    <row r="37" spans="1:45" x14ac:dyDescent="0.3">
      <c r="AL37" s="36"/>
      <c r="AM37" s="36"/>
      <c r="AN37" s="36"/>
      <c r="AO37" s="40"/>
      <c r="AP37" s="41"/>
    </row>
    <row r="38" spans="1:45" x14ac:dyDescent="0.3">
      <c r="B38" s="17"/>
      <c r="C38" s="16">
        <f>COUNTIF(C3:C33,"*/32")</f>
        <v>0</v>
      </c>
      <c r="E38" s="17"/>
      <c r="F38" s="16">
        <f>COUNTIF(F3:F33,"*/32")</f>
        <v>2</v>
      </c>
      <c r="H38" s="17"/>
      <c r="I38" s="16">
        <f>COUNTIF(I3:I33,"*/32")</f>
        <v>0</v>
      </c>
      <c r="K38" s="17"/>
      <c r="L38" s="16">
        <f>COUNTIF(L3:L33,"*/32")</f>
        <v>2</v>
      </c>
      <c r="N38" s="17"/>
      <c r="O38" s="16">
        <f>COUNTIF(O3:O33,"*/32")</f>
        <v>5</v>
      </c>
      <c r="Q38" s="17"/>
      <c r="R38" s="16">
        <f>COUNTIF(R3:R33,"*/32")</f>
        <v>0</v>
      </c>
      <c r="T38" s="17"/>
      <c r="U38" s="16">
        <f>COUNTIF(U3:U33,"*/32")</f>
        <v>0</v>
      </c>
      <c r="W38" s="17"/>
      <c r="X38" s="16">
        <f>COUNTIF(X3:X33,"*/32")</f>
        <v>7</v>
      </c>
      <c r="Z38" s="17"/>
      <c r="AA38" s="16">
        <f>COUNTIF(AA3:AA33,"*/32")</f>
        <v>5</v>
      </c>
      <c r="AC38" s="17"/>
      <c r="AD38" s="16">
        <f>COUNTIF(AD3:AD33,"*/32")</f>
        <v>0</v>
      </c>
      <c r="AF38" s="17"/>
      <c r="AG38" s="16">
        <f>COUNTIF(AG3:AG33,"*/32")</f>
        <v>7</v>
      </c>
      <c r="AI38" s="17"/>
      <c r="AJ38" s="16">
        <f>COUNTIF(AJ3:AJ33,"*/32")</f>
        <v>6</v>
      </c>
      <c r="AL38" s="36" t="str">
        <f ca="1">_xlfn.FORMULATEXT(C38)</f>
        <v>=NB.SI(C3:C33;"*/32")</v>
      </c>
      <c r="AM38" s="36"/>
      <c r="AN38" s="36"/>
      <c r="AO38" s="40"/>
      <c r="AP38" s="41"/>
      <c r="AR38" s="8" t="s">
        <v>69</v>
      </c>
      <c r="AS38" s="10" t="s">
        <v>37</v>
      </c>
    </row>
    <row r="39" spans="1:45" x14ac:dyDescent="0.3">
      <c r="Z39" s="18"/>
      <c r="AL39" s="36"/>
      <c r="AM39" s="36"/>
      <c r="AN39" s="36"/>
      <c r="AO39" s="40"/>
      <c r="AP39" s="41"/>
      <c r="AR39" s="8" t="s">
        <v>70</v>
      </c>
      <c r="AS39" s="10" t="s">
        <v>37</v>
      </c>
    </row>
    <row r="40" spans="1:45" x14ac:dyDescent="0.3">
      <c r="B40" s="19"/>
      <c r="C40" s="16">
        <f>COUNTIF(C3:C33,"*/14")</f>
        <v>0</v>
      </c>
      <c r="E40" s="19"/>
      <c r="F40" s="16">
        <f>COUNTIF(F3:F33,"*/14")</f>
        <v>0</v>
      </c>
      <c r="H40" s="19"/>
      <c r="I40" s="16">
        <f>COUNTIF(I3:I33,"*/14")</f>
        <v>0</v>
      </c>
      <c r="K40" s="19"/>
      <c r="L40" s="16">
        <f>COUNTIF(L3:L33,"*/14")</f>
        <v>0</v>
      </c>
      <c r="N40" s="19"/>
      <c r="O40" s="16">
        <f>COUNTIF(O3:O33,"*/14")</f>
        <v>0</v>
      </c>
      <c r="Q40" s="19"/>
      <c r="R40" s="16">
        <f>COUNTIF(R3:R33,"*/14")</f>
        <v>1</v>
      </c>
      <c r="T40" s="19"/>
      <c r="U40" s="16">
        <f>COUNTIF(U3:U33,"*/14")</f>
        <v>3</v>
      </c>
      <c r="W40" s="19"/>
      <c r="X40" s="16">
        <f>COUNTIF(X3:X33,"*/14")</f>
        <v>0</v>
      </c>
      <c r="Z40" s="19"/>
      <c r="AA40" s="16">
        <f>COUNTIF(AA3:AA33,"*/14")</f>
        <v>0</v>
      </c>
      <c r="AC40" s="19"/>
      <c r="AD40" s="16">
        <f>COUNTIF(AD3:AD33,"*/14")</f>
        <v>0</v>
      </c>
      <c r="AF40" s="19"/>
      <c r="AG40" s="16">
        <f>COUNTIF(AG3:AG33,"*/14")</f>
        <v>10</v>
      </c>
      <c r="AI40" s="19"/>
      <c r="AJ40" s="16">
        <f>COUNTIF(AJ3:AJ33,"*/14")</f>
        <v>0</v>
      </c>
      <c r="AL40" s="36" t="str">
        <f ca="1">_xlfn.FORMULATEXT(C40)</f>
        <v>=NB.SI(C3:C33;"*/14")</v>
      </c>
      <c r="AM40" s="36"/>
      <c r="AN40" s="36"/>
      <c r="AO40" s="40"/>
      <c r="AP40" s="41"/>
    </row>
    <row r="41" spans="1:45" x14ac:dyDescent="0.3">
      <c r="AL41" s="36"/>
      <c r="AM41" s="36"/>
      <c r="AN41" s="36"/>
      <c r="AO41" s="40"/>
      <c r="AP41" s="41"/>
    </row>
    <row r="42" spans="1:45" x14ac:dyDescent="0.3">
      <c r="B42" s="38" t="s">
        <v>84</v>
      </c>
      <c r="C42" s="16">
        <f>COUNTIF(C3:C33,B42)</f>
        <v>0</v>
      </c>
      <c r="E42" s="38" t="s">
        <v>84</v>
      </c>
      <c r="F42" s="16">
        <f>COUNTIF(F3:F33,E42)</f>
        <v>0</v>
      </c>
      <c r="H42" s="38" t="s">
        <v>84</v>
      </c>
      <c r="I42" s="16">
        <f>COUNTIF(I3:I33,H42)</f>
        <v>0</v>
      </c>
      <c r="K42" s="38" t="s">
        <v>84</v>
      </c>
      <c r="L42" s="16">
        <f>COUNTIF(L3:L33,K42)</f>
        <v>0</v>
      </c>
      <c r="N42" s="38" t="s">
        <v>84</v>
      </c>
      <c r="O42" s="16">
        <f>COUNTIF(O3:O33,N42)</f>
        <v>0</v>
      </c>
      <c r="Q42" s="38" t="s">
        <v>84</v>
      </c>
      <c r="R42" s="16">
        <f>COUNTIF(R3:R33,Q42)</f>
        <v>0</v>
      </c>
      <c r="T42" s="38" t="s">
        <v>84</v>
      </c>
      <c r="U42" s="16">
        <f>COUNTIF(U3:U33,T42)</f>
        <v>0</v>
      </c>
      <c r="W42" s="38" t="s">
        <v>84</v>
      </c>
      <c r="X42" s="16">
        <f>COUNTIF(X3:X33,W42)</f>
        <v>0</v>
      </c>
      <c r="Z42" s="38" t="s">
        <v>84</v>
      </c>
      <c r="AA42" s="16">
        <f>COUNTIF(AA3:AA33,Z42)</f>
        <v>0</v>
      </c>
      <c r="AC42" s="38" t="s">
        <v>84</v>
      </c>
      <c r="AD42" s="16">
        <f>COUNTIF(AD3:AD33,AC42)</f>
        <v>0</v>
      </c>
      <c r="AF42" s="38" t="s">
        <v>84</v>
      </c>
      <c r="AG42" s="16">
        <f>COUNTIF(AG3:AG33,AF42)</f>
        <v>0</v>
      </c>
      <c r="AI42" s="38" t="s">
        <v>84</v>
      </c>
      <c r="AJ42" s="16">
        <f>COUNTIF(AJ3:AJ33,AI42)</f>
        <v>0</v>
      </c>
      <c r="AL42" s="36" t="str">
        <f ca="1">_xlfn.FORMULATEXT(C42)</f>
        <v>=NB.SI(C3:C33;B42)</v>
      </c>
      <c r="AM42" s="36"/>
      <c r="AN42" s="36"/>
      <c r="AO42" s="40"/>
      <c r="AP42" s="41"/>
    </row>
    <row r="43" spans="1:45" x14ac:dyDescent="0.3">
      <c r="AL43" s="36"/>
      <c r="AM43" s="36"/>
      <c r="AN43" s="36"/>
      <c r="AO43" s="40"/>
      <c r="AP43" s="41"/>
    </row>
    <row r="44" spans="1:45" x14ac:dyDescent="0.3">
      <c r="B44" s="14"/>
      <c r="C44" s="16" t="e">
        <f>IF(C$36-#REF!-#REF!-#REF!&lt;0,0,C$36-#REF!-#REF!-#REF!)</f>
        <v>#REF!</v>
      </c>
      <c r="E44" s="14"/>
      <c r="F44" s="16">
        <f>IF(F$36+F38-C$38+F$40-C$42-1&lt;0,0,F$36+F38-C$38+F$40-C$42-1)</f>
        <v>19</v>
      </c>
      <c r="H44" s="20"/>
      <c r="I44" s="16">
        <f>IF(I$36-F$38+F$40-F$42-1&lt;0,0,I$36-F$38+F$40-F$42-1)</f>
        <v>20</v>
      </c>
      <c r="K44" s="20"/>
      <c r="L44" s="16">
        <f>IF(L$36-I$38+I$40-I$42-1&lt;0,0,L$36-I$38+I$40-I$42-1)</f>
        <v>18</v>
      </c>
      <c r="N44" s="20"/>
      <c r="O44" s="16">
        <f>IF(O$36-L$38+L$40-L$42-1&lt;0,0,O$36-L$38+L$40-L$42-1)</f>
        <v>12</v>
      </c>
      <c r="Q44" s="20"/>
      <c r="R44" s="16">
        <f>IF(R$36-O$38+O$40-O$42-1&lt;0,0,R$36-O$38+O$40-O$42-1)</f>
        <v>7</v>
      </c>
      <c r="T44" s="20"/>
      <c r="U44" s="16">
        <f>IF(U$36-R$38+R$40-R$42-1&lt;0,0,U$36-R$38+R$40-R$42-1)</f>
        <v>0</v>
      </c>
      <c r="W44" s="20"/>
      <c r="X44" s="16">
        <f>IF(X$36-U$38+U$40-U$42-1&lt;0,0,X$36-U$38+U$40-U$42-1)</f>
        <v>2</v>
      </c>
      <c r="Z44" s="20"/>
      <c r="AA44" s="16">
        <f>IF(AA$36-X$38+X$40-X$42-1&lt;0,0,AA$36-X$38+X$40-X$42-1)</f>
        <v>0</v>
      </c>
      <c r="AC44" s="20"/>
      <c r="AD44" s="16">
        <f>IF(AD$36-AA$38+AA$40-AA$42-1&lt;0,0,AD$36-AA$38+AA$40-AA$42-1)</f>
        <v>0</v>
      </c>
      <c r="AF44" s="20"/>
      <c r="AG44" s="16">
        <f>IF(AG$36-AD$38+AD$40-AD$42-1&lt;0,0,AG$36-AD$38+AD$40-AD$42-1)</f>
        <v>0</v>
      </c>
      <c r="AI44" s="20"/>
      <c r="AJ44" s="16">
        <f>IF(AJ$36-AG$38+AG$40-AG$42-1&lt;0,0,AJ$36-AG$38+AG$40-AG$42-1)</f>
        <v>2</v>
      </c>
      <c r="AL44" s="36"/>
      <c r="AM44" s="42"/>
      <c r="AN44" s="36"/>
      <c r="AO44" s="40"/>
      <c r="AP44" s="41"/>
    </row>
    <row r="45" spans="1:45" x14ac:dyDescent="0.3">
      <c r="AL45" s="35" t="s">
        <v>101</v>
      </c>
      <c r="AM45" s="36"/>
      <c r="AN45" s="36"/>
      <c r="AO45" s="40"/>
      <c r="AP45" s="41"/>
    </row>
    <row r="46" spans="1:45" x14ac:dyDescent="0.3">
      <c r="B46" s="39" t="s">
        <v>100</v>
      </c>
      <c r="C46" s="11" cm="1">
        <f t="array" ref="C46">IFERROR(SUMPRODUCT((WEEKDAY(A3:A33,2)&gt;5)*(C3:C33="JT")),"")</f>
        <v>2</v>
      </c>
      <c r="E46" s="39" t="s">
        <v>100</v>
      </c>
      <c r="F46" s="11" t="str" cm="1">
        <f t="array" ref="F46">IFERROR(SUMPRODUCT((WEEKDAY(D3:D33,2)&gt;5)*(F3:F33="JT")),"")</f>
        <v/>
      </c>
      <c r="H46" s="39" t="s">
        <v>100</v>
      </c>
      <c r="I46" s="11" cm="1">
        <f t="array" ref="I46">IFERROR(SUMPRODUCT((WEEKDAY(G3:G33,2)&gt;5)*(I3:I33="JT")),"")</f>
        <v>0</v>
      </c>
      <c r="K46" s="39" t="s">
        <v>100</v>
      </c>
      <c r="L46" s="11" t="str" cm="1">
        <f t="array" ref="L46">IFERROR(SUMPRODUCT((WEEKDAY(J3:J33,2)&gt;5)*(L3:L33="JT")),"")</f>
        <v/>
      </c>
      <c r="N46" s="39" t="s">
        <v>100</v>
      </c>
      <c r="O46" s="11" cm="1">
        <f t="array" ref="O46">IFERROR(SUMPRODUCT((WEEKDAY(M3:M33,2)&gt;5)*(O3:O33="JT")),"")</f>
        <v>0</v>
      </c>
      <c r="Q46" s="39" t="s">
        <v>100</v>
      </c>
      <c r="R46" s="11" t="str" cm="1">
        <f t="array" ref="R46">IFERROR(SUMPRODUCT((WEEKDAY(P3:P33,2)&gt;5)*(R3:R33="JT")),"")</f>
        <v/>
      </c>
      <c r="T46" s="39" t="s">
        <v>100</v>
      </c>
      <c r="U46" s="11" cm="1">
        <f t="array" ref="U46">IFERROR(SUMPRODUCT((WEEKDAY(S3:S33,2)&gt;5)*(U3:U33="JT")),"")</f>
        <v>0</v>
      </c>
      <c r="W46" s="39" t="s">
        <v>100</v>
      </c>
      <c r="X46" s="11" cm="1">
        <f t="array" ref="X46">IFERROR(SUMPRODUCT((WEEKDAY(V3:V33,2)&gt;5)*(X3:X33="JT")),"")</f>
        <v>0</v>
      </c>
      <c r="Z46" s="39" t="s">
        <v>100</v>
      </c>
      <c r="AA46" s="11" t="str" cm="1">
        <f t="array" ref="AA46">IFERROR(SUMPRODUCT((WEEKDAY(Y3:Y33,2)&gt;5)*(AA3:AA33="JT")),"")</f>
        <v/>
      </c>
      <c r="AC46" s="39" t="s">
        <v>100</v>
      </c>
      <c r="AD46" s="11" cm="1">
        <f t="array" ref="AD46">IFERROR(SUMPRODUCT((WEEKDAY(AB3:AB33,2)&gt;5)*(AD3:AD33="JT")),"")</f>
        <v>0</v>
      </c>
      <c r="AF46" s="39" t="s">
        <v>100</v>
      </c>
      <c r="AG46" s="11" t="str" cm="1">
        <f t="array" ref="AG46">IFERROR(SUMPRODUCT((WEEKDAY(AE3:AE33,2)&gt;5)*(AG3:AG33="JT")),"")</f>
        <v/>
      </c>
      <c r="AI46" s="39" t="s">
        <v>100</v>
      </c>
      <c r="AJ46" s="11" cm="1">
        <f t="array" ref="AJ46">IFERROR(SUMPRODUCT((WEEKDAY(AH3:AH33,2)&gt;5)*(AJ3:AJ33="JT")),"")</f>
        <v>0</v>
      </c>
      <c r="AL46" s="36" t="str">
        <f ca="1">_xlfn.FORMULATEXT(C46)</f>
        <v>=SIERREUR(SOMMEPROD((JOURSEM(A3:A33;2)&gt;5)*(C3:C33="JT"));"")</v>
      </c>
      <c r="AM46" s="36"/>
      <c r="AN46" s="36"/>
      <c r="AO46" s="40"/>
      <c r="AP46" s="41"/>
    </row>
    <row r="48" spans="1:45" x14ac:dyDescent="0.3">
      <c r="AL48" s="35" t="s">
        <v>103</v>
      </c>
      <c r="AM48" s="36"/>
      <c r="AN48" s="36"/>
      <c r="AO48" s="40"/>
      <c r="AP48" s="41"/>
    </row>
    <row r="49" spans="38:42" x14ac:dyDescent="0.3">
      <c r="AL49" s="35" t="s">
        <v>102</v>
      </c>
      <c r="AM49" s="36"/>
      <c r="AN49" s="36"/>
      <c r="AO49" s="40"/>
      <c r="AP49" s="41"/>
    </row>
  </sheetData>
  <sheetProtection formatCells="0" formatColumns="0" formatRows="0" insertColumns="0" insertRows="0" insertHyperlinks="0" deleteColumns="0" deleteRows="0" sort="0" autoFilter="0" pivotTables="0"/>
  <mergeCells count="16">
    <mergeCell ref="AB2:AD2"/>
    <mergeCell ref="AE2:AG2"/>
    <mergeCell ref="AH2:AJ2"/>
    <mergeCell ref="AO2:AP2"/>
    <mergeCell ref="AR2:AS2"/>
    <mergeCell ref="AU2:AV2"/>
    <mergeCell ref="A1:AJ1"/>
    <mergeCell ref="A2:C2"/>
    <mergeCell ref="D2:F2"/>
    <mergeCell ref="G2:I2"/>
    <mergeCell ref="J2:L2"/>
    <mergeCell ref="M2:O2"/>
    <mergeCell ref="P2:R2"/>
    <mergeCell ref="S2:U2"/>
    <mergeCell ref="V2:X2"/>
    <mergeCell ref="Y2:AA2"/>
  </mergeCells>
  <conditionalFormatting sqref="A3:AJ33">
    <cfRule type="expression" dxfId="17" priority="22">
      <formula>A3="MAL"</formula>
    </cfRule>
    <cfRule type="expression" dxfId="16" priority="23">
      <formula>A3="JT"</formula>
    </cfRule>
  </conditionalFormatting>
  <conditionalFormatting sqref="C3:C33 F3:F33 I3:I33 L3:L33 O3:O33 R3:R33 U3:U33 X3:X33 AA3:AA33 AD3:AD33 AG3:AG33 AJ3:AJ33">
    <cfRule type="expression" dxfId="15" priority="14">
      <formula>COUNTIF(_Feries,A3)</formula>
    </cfRule>
    <cfRule type="expression" dxfId="14" priority="16">
      <formula>RIGHT(C3,2)="14"</formula>
    </cfRule>
    <cfRule type="expression" dxfId="13" priority="17">
      <formula>RIGHT(C3,2)="32"</formula>
    </cfRule>
  </conditionalFormatting>
  <conditionalFormatting sqref="A3:B33 D3:E33 G3:H33 J3:K33 M3:N33 P3:Q33 S3:T33 V3:W33 Y3:Z33 AB3:AC33 AE3:AF33 AH3:AI33">
    <cfRule type="expression" dxfId="12" priority="15">
      <formula>AND(A3&lt;&gt;"",WEEKDAY(A3,2)&gt;5)</formula>
    </cfRule>
  </conditionalFormatting>
  <conditionalFormatting sqref="A3:C33">
    <cfRule type="expression" dxfId="11" priority="12">
      <formula>$A3&lt;&gt;""</formula>
    </cfRule>
  </conditionalFormatting>
  <conditionalFormatting sqref="D3:F33">
    <cfRule type="expression" dxfId="10" priority="11">
      <formula>$D3&lt;&gt;""</formula>
    </cfRule>
  </conditionalFormatting>
  <conditionalFormatting sqref="G3:I33">
    <cfRule type="expression" dxfId="9" priority="10">
      <formula>$G3&lt;&gt;""</formula>
    </cfRule>
  </conditionalFormatting>
  <conditionalFormatting sqref="J3:L33">
    <cfRule type="expression" dxfId="8" priority="9">
      <formula>$J3&lt;&gt;""</formula>
    </cfRule>
  </conditionalFormatting>
  <conditionalFormatting sqref="M3:O33">
    <cfRule type="expression" dxfId="7" priority="8">
      <formula>$M3&lt;&gt;""</formula>
    </cfRule>
  </conditionalFormatting>
  <conditionalFormatting sqref="P3:R33">
    <cfRule type="expression" dxfId="6" priority="7">
      <formula>$P3&lt;&gt;""</formula>
    </cfRule>
  </conditionalFormatting>
  <conditionalFormatting sqref="S3:U33">
    <cfRule type="expression" dxfId="5" priority="6">
      <formula>$S3&lt;&gt;""</formula>
    </cfRule>
  </conditionalFormatting>
  <conditionalFormatting sqref="V3:X33">
    <cfRule type="expression" dxfId="4" priority="5">
      <formula>$V3&lt;&gt;""</formula>
    </cfRule>
  </conditionalFormatting>
  <conditionalFormatting sqref="Y3:AA33">
    <cfRule type="expression" dxfId="3" priority="4">
      <formula>$Y3&lt;&gt;""</formula>
    </cfRule>
  </conditionalFormatting>
  <conditionalFormatting sqref="AB3:AD33">
    <cfRule type="expression" dxfId="2" priority="3">
      <formula>$AB3&lt;&gt;""</formula>
    </cfRule>
  </conditionalFormatting>
  <conditionalFormatting sqref="AE3:AG33">
    <cfRule type="expression" dxfId="1" priority="2">
      <formula>$AE3&lt;&gt;""</formula>
    </cfRule>
  </conditionalFormatting>
  <conditionalFormatting sqref="AH3:AJ33">
    <cfRule type="expression" dxfId="0" priority="1">
      <formula>$AH3&lt;&gt;""</formula>
    </cfRule>
  </conditionalFormatting>
  <printOptions horizontalCentered="1" verticalCentered="1"/>
  <pageMargins left="0.2" right="0.2" top="0.2" bottom="0.2" header="0.3" footer="0.3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DAE422-2B33-4A57-8E8E-ACEB19E6457C}">
  <dimension ref="B2:C13"/>
  <sheetViews>
    <sheetView showGridLines="0" workbookViewId="0">
      <selection activeCell="F14" sqref="F14"/>
    </sheetView>
  </sheetViews>
  <sheetFormatPr baseColWidth="10" defaultRowHeight="14.4" x14ac:dyDescent="0.3"/>
  <cols>
    <col min="1" max="1" width="3.77734375" customWidth="1"/>
    <col min="2" max="2" width="16.6640625" bestFit="1" customWidth="1"/>
    <col min="4" max="4" width="3.77734375" customWidth="1"/>
  </cols>
  <sheetData>
    <row r="2" spans="2:3" x14ac:dyDescent="0.3">
      <c r="B2" s="28" t="s">
        <v>85</v>
      </c>
      <c r="C2" s="28" t="s">
        <v>86</v>
      </c>
    </row>
    <row r="3" spans="2:3" x14ac:dyDescent="0.3">
      <c r="B3" s="28" t="s">
        <v>87</v>
      </c>
      <c r="C3" s="29" cm="1">
        <f t="array" ref="C3">DATE(_Annee,1,1)</f>
        <v>44562</v>
      </c>
    </row>
    <row r="4" spans="2:3" x14ac:dyDescent="0.3">
      <c r="B4" s="28" t="s">
        <v>88</v>
      </c>
      <c r="C4" s="29" cm="1">
        <f t="array" ref="C4">FLOOR(DAY(MINUTE(_Annee/38)/2+56)&amp;"/5/"&amp;_Annee,7)-34</f>
        <v>44668</v>
      </c>
    </row>
    <row r="5" spans="2:3" x14ac:dyDescent="0.3">
      <c r="B5" s="28" t="s">
        <v>89</v>
      </c>
      <c r="C5" s="29">
        <f>C4+1</f>
        <v>44669</v>
      </c>
    </row>
    <row r="6" spans="2:3" x14ac:dyDescent="0.3">
      <c r="B6" s="28" t="s">
        <v>90</v>
      </c>
      <c r="C6" s="29" cm="1">
        <f t="array" ref="C6">DATE(_Annee,5,1)</f>
        <v>44682</v>
      </c>
    </row>
    <row r="7" spans="2:3" x14ac:dyDescent="0.3">
      <c r="B7" s="28" t="s">
        <v>91</v>
      </c>
      <c r="C7" s="29" cm="1">
        <f t="array" ref="C7">DATE(_Annee,5,8)</f>
        <v>44689</v>
      </c>
    </row>
    <row r="8" spans="2:3" x14ac:dyDescent="0.3">
      <c r="B8" s="28" t="s">
        <v>92</v>
      </c>
      <c r="C8" s="29">
        <f>C4+39</f>
        <v>44707</v>
      </c>
    </row>
    <row r="9" spans="2:3" x14ac:dyDescent="0.3">
      <c r="B9" s="28" t="s">
        <v>93</v>
      </c>
      <c r="C9" s="29" cm="1">
        <f t="array" ref="C9">DATE(_Annee,7,14)</f>
        <v>44756</v>
      </c>
    </row>
    <row r="10" spans="2:3" x14ac:dyDescent="0.3">
      <c r="B10" s="28" t="s">
        <v>94</v>
      </c>
      <c r="C10" s="29" cm="1">
        <f t="array" ref="C10">DATE(_Annee,8,15)</f>
        <v>44788</v>
      </c>
    </row>
    <row r="11" spans="2:3" x14ac:dyDescent="0.3">
      <c r="B11" s="28" t="s">
        <v>95</v>
      </c>
      <c r="C11" s="29" cm="1">
        <f t="array" ref="C11">DATE(_Annee,11,1)</f>
        <v>44866</v>
      </c>
    </row>
    <row r="12" spans="2:3" x14ac:dyDescent="0.3">
      <c r="B12" s="28" t="s">
        <v>96</v>
      </c>
      <c r="C12" s="29" cm="1">
        <f t="array" ref="C12">DATE(_Annee,11,11)</f>
        <v>44876</v>
      </c>
    </row>
    <row r="13" spans="2:3" x14ac:dyDescent="0.3">
      <c r="B13" s="28" t="s">
        <v>97</v>
      </c>
      <c r="C13" s="29" cm="1">
        <f t="array" ref="C13">DATE(_Annee,12,25)</f>
        <v>44920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Calendrier 2022</vt:lpstr>
      <vt:lpstr>Paramètres</vt:lpstr>
      <vt:lpstr>_Feries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Calendrier 2022</dc:title>
  <dc:creator>iCalendrier.fr</dc:creator>
  <cp:lastModifiedBy>JoDan</cp:lastModifiedBy>
  <dcterms:created xsi:type="dcterms:W3CDTF">2021-01-07T17:32:47Z</dcterms:created>
  <dcterms:modified xsi:type="dcterms:W3CDTF">2022-06-20T16:56:17Z</dcterms:modified>
</cp:coreProperties>
</file>