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39C37781-89D0-4E7A-BFC5-E613055C7115}" xr6:coauthVersionLast="46" xr6:coauthVersionMax="46" xr10:uidLastSave="{00000000-0000-0000-0000-000000000000}"/>
  <bookViews>
    <workbookView xWindow="-108" yWindow="-108" windowWidth="23256" windowHeight="12576" activeTab="2" xr2:uid="{00000000-000D-0000-FFFF-FFFF00000000}"/>
  </bookViews>
  <sheets>
    <sheet name="TCD" sheetId="18" r:id="rId1"/>
    <sheet name="Base de données" sheetId="14" r:id="rId2"/>
    <sheet name="Les offres" sheetId="15" r:id="rId3"/>
    <sheet name="Devis Pauses" sheetId="17" r:id="rId4"/>
  </sheets>
  <definedNames>
    <definedName name="Données">'Base de données'!$A$1:$L$318</definedName>
    <definedName name="Segment_Produits">#N/A</definedName>
    <definedName name="Segment_Produits1">#N/A</definedName>
    <definedName name="Segment_Produits2">#N/A</definedName>
    <definedName name="Segment_Produits3">#N/A</definedName>
    <definedName name="Segment_Produits4">#N/A</definedName>
    <definedName name="Segment_Produits5">#N/A</definedName>
  </definedNames>
  <calcPr calcId="191029"/>
  <pivotCaches>
    <pivotCache cacheId="1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11" i="15" l="1"/>
  <c r="C13" i="15"/>
  <c r="C12" i="15"/>
  <c r="F17" i="17"/>
  <c r="F46" i="17" s="1"/>
  <c r="F18" i="17"/>
  <c r="F19" i="17"/>
  <c r="F21" i="17"/>
  <c r="F22" i="17"/>
  <c r="F23" i="17"/>
  <c r="F24" i="17"/>
  <c r="F25" i="17"/>
  <c r="F26" i="17"/>
  <c r="F27" i="17"/>
  <c r="F28" i="17"/>
  <c r="F29" i="17"/>
  <c r="F30" i="17"/>
  <c r="F31" i="17"/>
  <c r="F32" i="17"/>
  <c r="F33" i="17"/>
  <c r="F34" i="17"/>
  <c r="F35" i="17"/>
  <c r="F36" i="17"/>
  <c r="F37" i="17"/>
  <c r="F38" i="17"/>
  <c r="F39" i="17"/>
  <c r="F40" i="17"/>
  <c r="F41" i="17"/>
  <c r="F42" i="17"/>
  <c r="F43" i="17"/>
  <c r="F44" i="17"/>
  <c r="F4" i="14"/>
  <c r="F3" i="14"/>
  <c r="F218" i="14"/>
  <c r="C8" i="15"/>
  <c r="C7" i="15"/>
  <c r="C6" i="15"/>
  <c r="C5" i="15"/>
  <c r="C4" i="15"/>
  <c r="C3" i="15"/>
  <c r="E3" i="15" l="1"/>
  <c r="E4" i="15"/>
  <c r="E5" i="15"/>
  <c r="E6" i="15"/>
  <c r="E7" i="15"/>
  <c r="E8" i="15"/>
  <c r="F217" i="14"/>
  <c r="F214" i="14"/>
  <c r="F215" i="14"/>
  <c r="F21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F129" i="14"/>
  <c r="F130" i="14"/>
  <c r="F131" i="14"/>
  <c r="F132" i="14"/>
  <c r="F133" i="14"/>
  <c r="F134" i="14"/>
  <c r="F135" i="14"/>
  <c r="F136" i="14"/>
  <c r="F137" i="14"/>
  <c r="F138" i="14"/>
  <c r="F139" i="14"/>
  <c r="F140" i="14"/>
  <c r="F141" i="14"/>
  <c r="F142" i="14"/>
  <c r="F143" i="14"/>
  <c r="F144" i="14"/>
  <c r="F145" i="14"/>
  <c r="F146" i="14"/>
  <c r="F147" i="14"/>
  <c r="F148" i="14"/>
  <c r="F149" i="14"/>
  <c r="F150" i="14"/>
  <c r="F151" i="14"/>
  <c r="F152" i="14"/>
  <c r="F153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66" i="14"/>
  <c r="F167" i="14"/>
  <c r="F168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82" i="14"/>
  <c r="F183" i="14"/>
  <c r="F184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99" i="14"/>
  <c r="F200" i="14"/>
  <c r="F201" i="14"/>
  <c r="F202" i="14"/>
  <c r="F203" i="14"/>
  <c r="F204" i="14"/>
  <c r="F205" i="14"/>
  <c r="F206" i="14"/>
  <c r="F207" i="14"/>
  <c r="F208" i="14"/>
  <c r="F209" i="14"/>
  <c r="F210" i="14"/>
  <c r="F211" i="14"/>
  <c r="F212" i="14"/>
  <c r="F213" i="14"/>
  <c r="F80" i="14"/>
  <c r="F81" i="14"/>
  <c r="F82" i="14"/>
  <c r="F83" i="14"/>
  <c r="F84" i="14"/>
  <c r="F85" i="14"/>
  <c r="F86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33" i="14"/>
  <c r="F32" i="14"/>
  <c r="F2" i="14"/>
  <c r="F24" i="14"/>
  <c r="F25" i="14"/>
  <c r="F26" i="14"/>
  <c r="F27" i="14"/>
  <c r="F28" i="14"/>
  <c r="F29" i="14"/>
  <c r="F30" i="14"/>
  <c r="F31" i="14"/>
  <c r="F23" i="14"/>
  <c r="F22" i="14"/>
  <c r="F21" i="14"/>
  <c r="F20" i="14"/>
  <c r="F19" i="14"/>
  <c r="F18" i="14"/>
  <c r="F17" i="14"/>
  <c r="F7" i="14"/>
  <c r="F8" i="14"/>
  <c r="F9" i="14"/>
  <c r="F10" i="14"/>
  <c r="F11" i="14"/>
  <c r="F12" i="14"/>
  <c r="F13" i="14"/>
  <c r="F14" i="14"/>
  <c r="F15" i="14"/>
  <c r="F16" i="14"/>
  <c r="F6" i="14"/>
</calcChain>
</file>

<file path=xl/sharedStrings.xml><?xml version="1.0" encoding="utf-8"?>
<sst xmlns="http://schemas.openxmlformats.org/spreadsheetml/2006/main" count="984" uniqueCount="291">
  <si>
    <t>Roomsaveur</t>
  </si>
  <si>
    <t>Galerie Culinaire</t>
  </si>
  <si>
    <t>Brownies</t>
  </si>
  <si>
    <t>Quantité</t>
  </si>
  <si>
    <t>Croissant</t>
  </si>
  <si>
    <t>Pain au chocolat</t>
  </si>
  <si>
    <t>Pain au raisin</t>
  </si>
  <si>
    <t>Mini croissant</t>
  </si>
  <si>
    <t>Mini pain au chocolat</t>
  </si>
  <si>
    <t>Jus d'orangeMM</t>
  </si>
  <si>
    <t xml:space="preserve">Jus de pomme MM </t>
  </si>
  <si>
    <t>Evian 1l</t>
  </si>
  <si>
    <t>Evian VP 33cl</t>
  </si>
  <si>
    <t>Perrier</t>
  </si>
  <si>
    <t>Coca cola</t>
  </si>
  <si>
    <t>Orangina</t>
  </si>
  <si>
    <t>Coca zero</t>
  </si>
  <si>
    <t>Coca cherry</t>
  </si>
  <si>
    <t>Fuze tea</t>
  </si>
  <si>
    <t>Evian 75cl VP</t>
  </si>
  <si>
    <t>Sprite</t>
  </si>
  <si>
    <t>Pampryl 1l</t>
  </si>
  <si>
    <t>HA0</t>
  </si>
  <si>
    <t>HA2</t>
  </si>
  <si>
    <t>HA3</t>
  </si>
  <si>
    <t>HA4</t>
  </si>
  <si>
    <t>HA6</t>
  </si>
  <si>
    <t>HM0</t>
  </si>
  <si>
    <t>HM2</t>
  </si>
  <si>
    <t>HM3</t>
  </si>
  <si>
    <t>HM7</t>
  </si>
  <si>
    <t>HMC</t>
  </si>
  <si>
    <t>HZ0</t>
  </si>
  <si>
    <t>HZ1</t>
  </si>
  <si>
    <t>HZ2</t>
  </si>
  <si>
    <t>HEO</t>
  </si>
  <si>
    <t>HE1</t>
  </si>
  <si>
    <t>HE2</t>
  </si>
  <si>
    <t>HU6</t>
  </si>
  <si>
    <t>HU7</t>
  </si>
  <si>
    <t>D1</t>
  </si>
  <si>
    <t>D2</t>
  </si>
  <si>
    <t>HD14</t>
  </si>
  <si>
    <t>D5</t>
  </si>
  <si>
    <t>D9</t>
  </si>
  <si>
    <t>D8</t>
  </si>
  <si>
    <t>D10</t>
  </si>
  <si>
    <t>L14</t>
  </si>
  <si>
    <t>L20</t>
  </si>
  <si>
    <t>L19</t>
  </si>
  <si>
    <t>L16</t>
  </si>
  <si>
    <t>L18</t>
  </si>
  <si>
    <t>Z13</t>
  </si>
  <si>
    <t>Z15</t>
  </si>
  <si>
    <t>HZ14</t>
  </si>
  <si>
    <t>HZ15</t>
  </si>
  <si>
    <t>Z11</t>
  </si>
  <si>
    <t>Z4</t>
  </si>
  <si>
    <t>Z6</t>
  </si>
  <si>
    <t>Z5</t>
  </si>
  <si>
    <t>Z7</t>
  </si>
  <si>
    <t>HZ8</t>
  </si>
  <si>
    <t>C5</t>
  </si>
  <si>
    <t>C6</t>
  </si>
  <si>
    <t>HC20</t>
  </si>
  <si>
    <t>HC21</t>
  </si>
  <si>
    <t>HC22</t>
  </si>
  <si>
    <t>HC23</t>
  </si>
  <si>
    <t>HC19</t>
  </si>
  <si>
    <t>Filets de caille rôtis</t>
  </si>
  <si>
    <t>Quasi de veau au four</t>
  </si>
  <si>
    <t>Entre terre et mer de Saint Jacques</t>
  </si>
  <si>
    <t>Filet de bœuf aux légumes façon potée</t>
  </si>
  <si>
    <t>Maxim's végétarien</t>
  </si>
  <si>
    <t>Maxim's sans gluten</t>
  </si>
  <si>
    <t>Grande salade composée</t>
  </si>
  <si>
    <t>Filet de poulet snacké</t>
  </si>
  <si>
    <t>Dos de cabillaud et risotto</t>
  </si>
  <si>
    <t>Suprême de pintade poêlé</t>
  </si>
  <si>
    <t>Galette de lentilles au boulgour et poireaux - Menu vegan</t>
  </si>
  <si>
    <t>Pavé de saumon snacké</t>
  </si>
  <si>
    <t>Cœur de rumsteak rôti</t>
  </si>
  <si>
    <t>Minim's sans gluten</t>
  </si>
  <si>
    <t>Filet de poulet mariné</t>
  </si>
  <si>
    <t>Quasi de veau et conchiglies farcies</t>
  </si>
  <si>
    <t>Ecovore végétarien</t>
  </si>
  <si>
    <t>Ecovore sans gluten</t>
  </si>
  <si>
    <t>Gambas pochées à la tomate</t>
  </si>
  <si>
    <t>Filet de poulet snacké aux cèpes</t>
  </si>
  <si>
    <t>Bienvenue à Brasília</t>
  </si>
  <si>
    <t>Bienvenue en Louisiane</t>
  </si>
  <si>
    <t>Bienvenue aux Antilles</t>
  </si>
  <si>
    <t>Bienvenue à Berlin</t>
  </si>
  <si>
    <t>Poulet snacké</t>
  </si>
  <si>
    <t>Porc cuisson 19h</t>
  </si>
  <si>
    <t>Saumon grillé</t>
  </si>
  <si>
    <t>Quasi de veau</t>
  </si>
  <si>
    <t>Grande salade d'hiver</t>
  </si>
  <si>
    <t>Dos de colin au raifort</t>
  </si>
  <si>
    <t>Aiguillettes de poulet snackées</t>
  </si>
  <si>
    <t>Filet de poulet mariné aux épices</t>
  </si>
  <si>
    <t>Effeuillé de saumon</t>
  </si>
  <si>
    <t>Rôti de bœuf sauce tartare</t>
  </si>
  <si>
    <t>Bistrot végétarien</t>
  </si>
  <si>
    <t>Bistrot sans gluten</t>
  </si>
  <si>
    <t>Club bacon</t>
  </si>
  <si>
    <t>Duo de pains au lait poulet</t>
  </si>
  <si>
    <t>Duo de petits bagels</t>
  </si>
  <si>
    <t>Duo de pains au lait saumon</t>
  </si>
  <si>
    <t>Burger végétarien</t>
  </si>
  <si>
    <t>Carrousel végétarien / 3,5 kg</t>
  </si>
  <si>
    <t>Carrousel à bretzels / 40 pièces</t>
  </si>
  <si>
    <t>Carrousel à tapas / 2,6 kg</t>
  </si>
  <si>
    <t>Carrousel du fromager / 1,5 kg</t>
  </si>
  <si>
    <t>Ecrin Cosy</t>
  </si>
  <si>
    <t>Ecrin Afterwork</t>
  </si>
  <si>
    <t>Ecrin Crêpes &amp; Cie</t>
  </si>
  <si>
    <t>L’Écrin Haute Couture by Olivier Stehly</t>
  </si>
  <si>
    <t>Le Bagel Party</t>
  </si>
  <si>
    <t>L'Apéro Time</t>
  </si>
  <si>
    <t>Virgin mojito box</t>
  </si>
  <si>
    <t>Le bar à fruits</t>
  </si>
  <si>
    <t>Box Bonbons / 1 kg</t>
  </si>
  <si>
    <t>Box Goûter (50 pièces)</t>
  </si>
  <si>
    <t>Box Nutella (50 pièces)</t>
  </si>
  <si>
    <r>
      <t>Carrousel à crêpes</t>
    </r>
    <r>
      <rPr>
        <sz val="9"/>
        <color theme="1"/>
        <rFont val="Calibri"/>
        <family val="2"/>
        <scheme val="minor"/>
      </rPr>
      <t xml:space="preserve"> (100 pièces)</t>
    </r>
  </si>
  <si>
    <t>L'atelier végétarien</t>
  </si>
  <si>
    <t>L'atelier du fromager</t>
  </si>
  <si>
    <t>L'atelier tapas</t>
  </si>
  <si>
    <t>L'atelier du charcutier</t>
  </si>
  <si>
    <t>L'atelier du pêcheur</t>
  </si>
  <si>
    <t>Le fantaisiste</t>
  </si>
  <si>
    <t>L'essentiel</t>
  </si>
  <si>
    <t>Le vegan</t>
  </si>
  <si>
    <t>La fraîcheur</t>
  </si>
  <si>
    <t>Le plateau végétarien</t>
  </si>
  <si>
    <t>Le plateau Club</t>
  </si>
  <si>
    <t>Le plateau Bagel</t>
  </si>
  <si>
    <t>Le plateau Wraps</t>
  </si>
  <si>
    <t>Le plateau Bun's</t>
  </si>
  <si>
    <t>P'tit plat de caille rôtie</t>
  </si>
  <si>
    <t>P'tit plat de saumon moelleux</t>
  </si>
  <si>
    <t>L'euphorique</t>
  </si>
  <si>
    <t>La délectation</t>
  </si>
  <si>
    <t>La réjouissance</t>
  </si>
  <si>
    <t>L'exotique</t>
  </si>
  <si>
    <t>La spontanée</t>
  </si>
  <si>
    <t>La ravissante</t>
  </si>
  <si>
    <t>L'authentique</t>
  </si>
  <si>
    <t>L'enjouée</t>
  </si>
  <si>
    <t>La sensuelle</t>
  </si>
  <si>
    <t>L'éclatante</t>
  </si>
  <si>
    <t>La désirable</t>
  </si>
  <si>
    <t>La rayonnante</t>
  </si>
  <si>
    <t>L'épicurieuse</t>
  </si>
  <si>
    <t>La malicieuse</t>
  </si>
  <si>
    <t>La capricieuse</t>
  </si>
  <si>
    <t>L'insoucieuse</t>
  </si>
  <si>
    <t>La globe trotteuse</t>
  </si>
  <si>
    <t>L'envoûteuse</t>
  </si>
  <si>
    <t>La Pausé Thé</t>
  </si>
  <si>
    <t>La Pause Café</t>
  </si>
  <si>
    <t>Les madeleines</t>
  </si>
  <si>
    <t>Le gourmand</t>
  </si>
  <si>
    <t>Le croustillant</t>
  </si>
  <si>
    <t>Le feuilleté</t>
  </si>
  <si>
    <t>Les financiers</t>
  </si>
  <si>
    <t>Le Petit-déjeuner</t>
  </si>
  <si>
    <t>Prix HT</t>
  </si>
  <si>
    <t>Le complet</t>
  </si>
  <si>
    <t>Mini pain aux raisins</t>
  </si>
  <si>
    <t>Episaveur</t>
  </si>
  <si>
    <t xml:space="preserve">Jus Meneau Bio </t>
  </si>
  <si>
    <t>Lait</t>
  </si>
  <si>
    <t>Petit beurre demi sel</t>
  </si>
  <si>
    <t>Petit beurre doux</t>
  </si>
  <si>
    <t>Baguette</t>
  </si>
  <si>
    <t>Café en grain BIO</t>
  </si>
  <si>
    <t>Confiture Bonne maman</t>
  </si>
  <si>
    <r>
      <t xml:space="preserve">Mini pain au chocolat </t>
    </r>
    <r>
      <rPr>
        <b/>
        <sz val="11"/>
        <color theme="1"/>
        <rFont val="Calibri"/>
        <family val="2"/>
        <scheme val="minor"/>
      </rPr>
      <t>premium</t>
    </r>
  </si>
  <si>
    <r>
      <t xml:space="preserve">Mini pain aux raisins </t>
    </r>
    <r>
      <rPr>
        <b/>
        <sz val="11"/>
        <color theme="1"/>
        <rFont val="Calibri"/>
        <family val="2"/>
        <scheme val="minor"/>
      </rPr>
      <t xml:space="preserve">premium </t>
    </r>
  </si>
  <si>
    <t>Thermos de café</t>
  </si>
  <si>
    <t>Thermos de Thé</t>
  </si>
  <si>
    <t xml:space="preserve">Fournisseurs </t>
  </si>
  <si>
    <t xml:space="preserve">Produits </t>
  </si>
  <si>
    <t xml:space="preserve">Grammage </t>
  </si>
  <si>
    <t xml:space="preserve">Palais des thés </t>
  </si>
  <si>
    <t xml:space="preserve">Sachet de thé </t>
  </si>
  <si>
    <t>KG</t>
  </si>
  <si>
    <t xml:space="preserve">Prix total Achat </t>
  </si>
  <si>
    <t xml:space="preserve">Prix unitaire Achat </t>
  </si>
  <si>
    <t>Qts</t>
  </si>
  <si>
    <t>Boite 100</t>
  </si>
  <si>
    <t>P</t>
  </si>
  <si>
    <t>Coup de Pate</t>
  </si>
  <si>
    <t>Delidrinks</t>
  </si>
  <si>
    <t>Aquapax</t>
  </si>
  <si>
    <t>Eau Neuve</t>
  </si>
  <si>
    <t xml:space="preserve">Ktraiteur </t>
  </si>
  <si>
    <t xml:space="preserve">Plateau Classique </t>
  </si>
  <si>
    <t xml:space="preserve">Plateau Gourmand </t>
  </si>
  <si>
    <t>Buffet 1</t>
  </si>
  <si>
    <t>Buffet 2</t>
  </si>
  <si>
    <t xml:space="preserve">Cocktail 5 piéces </t>
  </si>
  <si>
    <t xml:space="preserve">Cocktail 8 piéces </t>
  </si>
  <si>
    <t xml:space="preserve">Cocktail 12 piéces </t>
  </si>
  <si>
    <t>Brake</t>
  </si>
  <si>
    <t>L</t>
  </si>
  <si>
    <t>EDS</t>
  </si>
  <si>
    <t xml:space="preserve">Cake au nutella </t>
  </si>
  <si>
    <t>Riem Beker</t>
  </si>
  <si>
    <t>Carr é de pain d'épices, foie gras &amp; cassis</t>
  </si>
  <si>
    <t>Fantaisie Abricot moelleux &amp; Foie gras de canard 1,16 €
Pistach</t>
  </si>
  <si>
    <t>Terre de café</t>
  </si>
  <si>
    <t>Mini croissant Isigny</t>
  </si>
  <si>
    <t>Mini pain au chocolat premium</t>
  </si>
  <si>
    <t xml:space="preserve">Mini pain aux raisins premium </t>
  </si>
  <si>
    <r>
      <t xml:space="preserve">Le Sophistiqué </t>
    </r>
    <r>
      <rPr>
        <sz val="9"/>
        <color theme="1"/>
        <rFont val="Calibri"/>
        <family val="2"/>
        <scheme val="minor"/>
      </rPr>
      <t>(15 pièces)</t>
    </r>
  </si>
  <si>
    <r>
      <t xml:space="preserve">Le Traditionnel </t>
    </r>
    <r>
      <rPr>
        <sz val="9"/>
        <color theme="1"/>
        <rFont val="Calibri"/>
        <family val="2"/>
        <scheme val="minor"/>
      </rPr>
      <t>(28 pièces)</t>
    </r>
  </si>
  <si>
    <r>
      <t xml:space="preserve">Le briochin </t>
    </r>
    <r>
      <rPr>
        <sz val="9"/>
        <color theme="1"/>
        <rFont val="Calibri"/>
        <family val="2"/>
        <scheme val="minor"/>
      </rPr>
      <t>(18 pièces)</t>
    </r>
  </si>
  <si>
    <r>
      <t xml:space="preserve">L'incontournable </t>
    </r>
    <r>
      <rPr>
        <sz val="9"/>
        <color theme="1"/>
        <rFont val="Calibri"/>
        <family val="2"/>
        <scheme val="minor"/>
      </rPr>
      <t>(24 pièces)</t>
    </r>
  </si>
  <si>
    <r>
      <t xml:space="preserve">L'Epicurien </t>
    </r>
    <r>
      <rPr>
        <sz val="9"/>
        <color theme="1"/>
        <rFont val="Calibri"/>
        <family val="2"/>
        <scheme val="minor"/>
      </rPr>
      <t>(48 pièces)</t>
    </r>
  </si>
  <si>
    <r>
      <t xml:space="preserve">Le Raffiné </t>
    </r>
    <r>
      <rPr>
        <sz val="9"/>
        <color theme="1"/>
        <rFont val="Calibri"/>
        <family val="2"/>
        <scheme val="minor"/>
      </rPr>
      <t>(49 pièces)</t>
    </r>
  </si>
  <si>
    <r>
      <t xml:space="preserve">Le Nuancier </t>
    </r>
    <r>
      <rPr>
        <sz val="9"/>
        <color theme="1"/>
        <rFont val="Calibri"/>
        <family val="2"/>
        <scheme val="minor"/>
      </rPr>
      <t>(24 pièces)</t>
    </r>
  </si>
  <si>
    <r>
      <t xml:space="preserve">Le Classique </t>
    </r>
    <r>
      <rPr>
        <sz val="9"/>
        <color theme="1"/>
        <rFont val="Calibri"/>
        <family val="2"/>
        <scheme val="minor"/>
      </rPr>
      <t>(24 pièces)</t>
    </r>
  </si>
  <si>
    <r>
      <t xml:space="preserve">L'inattendu </t>
    </r>
    <r>
      <rPr>
        <sz val="9"/>
        <color theme="1"/>
        <rFont val="Calibri"/>
        <family val="2"/>
        <scheme val="minor"/>
      </rPr>
      <t>(8 pièces)</t>
    </r>
  </si>
  <si>
    <r>
      <t xml:space="preserve">Le Séduisant </t>
    </r>
    <r>
      <rPr>
        <sz val="9"/>
        <color theme="1"/>
        <rFont val="Calibri"/>
        <family val="2"/>
        <scheme val="minor"/>
      </rPr>
      <t>(15 pièces)</t>
    </r>
  </si>
  <si>
    <r>
      <t xml:space="preserve">Le Connaisseur </t>
    </r>
    <r>
      <rPr>
        <sz val="9"/>
        <color theme="1"/>
        <rFont val="Calibri"/>
        <family val="2"/>
        <scheme val="minor"/>
      </rPr>
      <t>(33 pièces)</t>
    </r>
  </si>
  <si>
    <r>
      <t xml:space="preserve">Le Succulent </t>
    </r>
    <r>
      <rPr>
        <sz val="9"/>
        <color theme="1"/>
        <rFont val="Calibri"/>
        <family val="2"/>
        <scheme val="minor"/>
      </rPr>
      <t>(29 pièces)</t>
    </r>
  </si>
  <si>
    <r>
      <t xml:space="preserve">Le Créatif </t>
    </r>
    <r>
      <rPr>
        <sz val="9"/>
        <color theme="1"/>
        <rFont val="Calibri"/>
        <family val="2"/>
        <scheme val="minor"/>
      </rPr>
      <t>(35 pièces)</t>
    </r>
  </si>
  <si>
    <r>
      <t xml:space="preserve">Le Pousse-pousse </t>
    </r>
    <r>
      <rPr>
        <sz val="9"/>
        <color theme="1"/>
        <rFont val="Calibri"/>
        <family val="2"/>
        <scheme val="minor"/>
      </rPr>
      <t>(22 pièces)</t>
    </r>
  </si>
  <si>
    <r>
      <t xml:space="preserve">Le Breton </t>
    </r>
    <r>
      <rPr>
        <sz val="9"/>
        <color theme="1"/>
        <rFont val="Calibri"/>
        <family val="2"/>
        <scheme val="minor"/>
      </rPr>
      <t>(48 pièces)</t>
    </r>
  </si>
  <si>
    <t>Catégories 1</t>
  </si>
  <si>
    <t>Catégories 2</t>
  </si>
  <si>
    <t xml:space="preserve">Le classique </t>
  </si>
  <si>
    <t>Le simple</t>
  </si>
  <si>
    <t>Catégories 3</t>
  </si>
  <si>
    <r>
      <rPr>
        <b/>
        <sz val="11"/>
        <color theme="1"/>
        <rFont val="Calibri"/>
        <family val="2"/>
        <scheme val="minor"/>
      </rPr>
      <t>Le simple Premium</t>
    </r>
    <r>
      <rPr>
        <sz val="11"/>
        <color theme="1"/>
        <rFont val="Calibri"/>
        <family val="2"/>
        <scheme val="minor"/>
      </rPr>
      <t xml:space="preserve"> Boisson chaude + 3 mini viennoiseries par personne + eau</t>
    </r>
  </si>
  <si>
    <r>
      <rPr>
        <b/>
        <sz val="11"/>
        <color theme="1"/>
        <rFont val="Calibri"/>
        <family val="2"/>
        <scheme val="minor"/>
      </rPr>
      <t>Le classique Premium</t>
    </r>
    <r>
      <rPr>
        <sz val="11"/>
        <color theme="1"/>
        <rFont val="Calibri"/>
        <family val="2"/>
        <scheme val="minor"/>
      </rPr>
      <t xml:space="preserve"> Boisson chaude + 3 mini viennoiseries par personne + Jus de fruits Bio + eau</t>
    </r>
  </si>
  <si>
    <r>
      <rPr>
        <b/>
        <sz val="11"/>
        <color theme="1"/>
        <rFont val="Calibri"/>
        <family val="2"/>
        <scheme val="minor"/>
      </rPr>
      <t xml:space="preserve">Le complet Premium </t>
    </r>
    <r>
      <rPr>
        <sz val="11"/>
        <color theme="1"/>
        <rFont val="Calibri"/>
        <family val="2"/>
        <scheme val="minor"/>
      </rPr>
      <t>Boisson chaude + 3 mini viennoiseries par personne + Jus de fruits Bio + Cake + eau</t>
    </r>
  </si>
  <si>
    <t>Catégories 4</t>
  </si>
  <si>
    <t xml:space="preserve">Le simple premium </t>
  </si>
  <si>
    <t>Catégories 5</t>
  </si>
  <si>
    <t>Le classique premium</t>
  </si>
  <si>
    <t>Catégorie 6</t>
  </si>
  <si>
    <t>Le complet premium</t>
  </si>
  <si>
    <t xml:space="preserve">Le classique premium </t>
  </si>
  <si>
    <t>Prix d'achat</t>
  </si>
  <si>
    <t xml:space="preserve">Prix de vente </t>
  </si>
  <si>
    <t>PRESTATIONS  ANNEXES</t>
  </si>
  <si>
    <t>Service ou Entité :</t>
  </si>
  <si>
    <t>Prestations</t>
  </si>
  <si>
    <t>Total HT</t>
  </si>
  <si>
    <t>Petit Déjeuner Classique</t>
  </si>
  <si>
    <r>
      <rPr>
        <b/>
        <sz val="11"/>
        <color theme="1"/>
        <rFont val="Calibri"/>
        <family val="2"/>
        <scheme val="minor"/>
      </rPr>
      <t>Le simple</t>
    </r>
    <r>
      <rPr>
        <sz val="11"/>
        <color theme="1"/>
        <rFont val="Calibri"/>
        <family val="2"/>
        <scheme val="minor"/>
      </rPr>
      <t xml:space="preserve"> Boisson chaude + 3 mini viennoiseries par personne + eau</t>
    </r>
  </si>
  <si>
    <r>
      <rPr>
        <b/>
        <sz val="11"/>
        <color theme="1"/>
        <rFont val="Calibri"/>
        <family val="2"/>
        <scheme val="minor"/>
      </rPr>
      <t>Le classique</t>
    </r>
    <r>
      <rPr>
        <sz val="11"/>
        <color theme="1"/>
        <rFont val="Calibri"/>
        <family val="2"/>
        <scheme val="minor"/>
      </rPr>
      <t xml:space="preserve"> Boisson chaude + 3 mini viennoiseries par personne + Jus dde fruits Bio + eau</t>
    </r>
  </si>
  <si>
    <r>
      <rPr>
        <b/>
        <sz val="11"/>
        <color theme="1"/>
        <rFont val="Calibri"/>
        <family val="2"/>
        <scheme val="minor"/>
      </rPr>
      <t>Le complet</t>
    </r>
    <r>
      <rPr>
        <sz val="11"/>
        <color theme="1"/>
        <rFont val="Calibri"/>
        <family val="2"/>
        <scheme val="minor"/>
      </rPr>
      <t xml:space="preserve"> Boisson chaude + 3 mini viennoiseries par personne + Jus de fruits Bio + Cake + eau</t>
    </r>
  </si>
  <si>
    <t>Petit Déjeuner Premium, Viennoiseries pur beurre</t>
  </si>
  <si>
    <t>Produit Petit déjeuner à la carte</t>
  </si>
  <si>
    <t>Café filtre 1L</t>
  </si>
  <si>
    <t>Thé 1 L</t>
  </si>
  <si>
    <t>Tartine (pain, beurre et confiture Bonne Maman)</t>
  </si>
  <si>
    <r>
      <t>Mini croissant au beurre d'</t>
    </r>
    <r>
      <rPr>
        <b/>
        <sz val="11"/>
        <color theme="1"/>
        <rFont val="Calibri"/>
        <family val="2"/>
        <scheme val="minor"/>
      </rPr>
      <t>Isigny</t>
    </r>
  </si>
  <si>
    <t>Eau 0,50 cl</t>
  </si>
  <si>
    <t>Eau 150 cl</t>
  </si>
  <si>
    <r>
      <t xml:space="preserve">Jus de fruits </t>
    </r>
    <r>
      <rPr>
        <b/>
        <sz val="11"/>
        <color theme="1"/>
        <rFont val="Calibri"/>
        <family val="2"/>
        <scheme val="minor"/>
      </rPr>
      <t>Bio</t>
    </r>
    <r>
      <rPr>
        <sz val="11"/>
        <color theme="1"/>
        <rFont val="Calibri"/>
        <family val="2"/>
        <scheme val="minor"/>
      </rPr>
      <t xml:space="preserve"> (parfum à préciser : Orange / carotte, raisin blanc, orange, pomme, pamplemousse, tomate et multifruits) dans la limite des stocks disponibles selon les délais</t>
    </r>
  </si>
  <si>
    <t>Beurre demi sel portions</t>
  </si>
  <si>
    <t>Beurre doux portions</t>
  </si>
  <si>
    <t>Baguette entière</t>
  </si>
  <si>
    <t xml:space="preserve">Cake au Nutella </t>
  </si>
  <si>
    <t>Corbeille de fruits (10 personnes)</t>
  </si>
  <si>
    <t>Date de livraison :</t>
  </si>
  <si>
    <t>Prénom / Nom :</t>
  </si>
  <si>
    <t>Salle :</t>
  </si>
  <si>
    <t>N° Tel :</t>
  </si>
  <si>
    <t>Heure :</t>
  </si>
  <si>
    <t>Service à facturer :</t>
  </si>
  <si>
    <t>Numéro de Bon de Commande : Impératif pour valider la commande</t>
  </si>
  <si>
    <t>Total général</t>
  </si>
  <si>
    <t>Total Coup de Pate</t>
  </si>
  <si>
    <t>Total Episaveur</t>
  </si>
  <si>
    <t>Total Terre de café</t>
  </si>
  <si>
    <t>PU</t>
  </si>
  <si>
    <t>Total Delidrinks</t>
  </si>
  <si>
    <t>Total EDS</t>
  </si>
  <si>
    <t>Résultat</t>
  </si>
  <si>
    <t>Cafe</t>
  </si>
  <si>
    <t>Thé</t>
  </si>
  <si>
    <t>Les petits déjeuner (*)</t>
  </si>
  <si>
    <t>(*) Prix avec un thermos de thé</t>
  </si>
  <si>
    <t>Incidence café -&gt; thé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</si>
</sst>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0\ &quot;€&quot;"/>
    <numFmt numFmtId="166" formatCode="#,##0.0000\ &quot;€&quot;"/>
    <numFmt numFmtId="167" formatCode="#,##0.000\ &quot;€&quot;;[Red]\-#,##0.000\ &quot;€&quot;"/>
  </numFmts>
  <fonts count="1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rgb="FF005C00"/>
      <name val="Arial Narrow"/>
      <family val="2"/>
    </font>
    <font>
      <b/>
      <sz val="12.5"/>
      <color rgb="FFC00000"/>
      <name val="Arial Narrow"/>
      <family val="2"/>
    </font>
    <font>
      <sz val="11"/>
      <color theme="1"/>
      <name val="Arial Narrow"/>
      <family val="2"/>
    </font>
    <font>
      <b/>
      <sz val="11"/>
      <color rgb="FFC00000"/>
      <name val="Calibri"/>
      <family val="2"/>
      <scheme val="minor"/>
    </font>
    <font>
      <b/>
      <sz val="13"/>
      <color rgb="FFC00000"/>
      <name val="Calibri"/>
      <family val="2"/>
      <scheme val="minor"/>
    </font>
    <font>
      <sz val="13"/>
      <color rgb="FFC0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6" tint="-0.499984740745262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44" fontId="0" fillId="0" borderId="0" xfId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/>
    <xf numFmtId="0" fontId="4" fillId="0" borderId="0" xfId="0" applyFont="1" applyBorder="1" applyAlignment="1">
      <alignment vertical="center" wrapText="1"/>
    </xf>
    <xf numFmtId="44" fontId="9" fillId="3" borderId="4" xfId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vertical="center"/>
    </xf>
    <xf numFmtId="44" fontId="0" fillId="3" borderId="0" xfId="1" applyFont="1" applyFill="1" applyBorder="1" applyAlignment="1">
      <alignment horizontal="center" vertical="center"/>
    </xf>
    <xf numFmtId="44" fontId="0" fillId="3" borderId="5" xfId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vertical="center"/>
    </xf>
    <xf numFmtId="44" fontId="0" fillId="0" borderId="1" xfId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4" fontId="0" fillId="0" borderId="1" xfId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44" fontId="9" fillId="0" borderId="17" xfId="1" applyFont="1" applyBorder="1" applyAlignment="1">
      <alignment horizontal="center" vertical="center"/>
    </xf>
    <xf numFmtId="44" fontId="9" fillId="0" borderId="18" xfId="1" applyFont="1" applyBorder="1" applyAlignment="1">
      <alignment horizontal="center" vertical="center"/>
    </xf>
    <xf numFmtId="0" fontId="10" fillId="2" borderId="14" xfId="0" applyFont="1" applyFill="1" applyBorder="1" applyAlignment="1">
      <alignment vertical="center"/>
    </xf>
    <xf numFmtId="44" fontId="0" fillId="0" borderId="14" xfId="1" applyFont="1" applyBorder="1" applyAlignment="1">
      <alignment horizontal="center" vertical="center"/>
    </xf>
    <xf numFmtId="44" fontId="0" fillId="0" borderId="14" xfId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44" fontId="0" fillId="0" borderId="13" xfId="1" applyFont="1" applyBorder="1" applyAlignment="1">
      <alignment horizontal="center" vertical="center"/>
    </xf>
    <xf numFmtId="44" fontId="0" fillId="0" borderId="15" xfId="1" applyFont="1" applyBorder="1" applyAlignment="1">
      <alignment horizontal="center" vertical="center"/>
    </xf>
    <xf numFmtId="44" fontId="11" fillId="0" borderId="0" xfId="1" applyFont="1" applyBorder="1" applyAlignment="1">
      <alignment horizontal="center" vertical="center"/>
    </xf>
    <xf numFmtId="44" fontId="7" fillId="0" borderId="0" xfId="1" applyFont="1" applyBorder="1" applyAlignment="1">
      <alignment horizontal="center" vertical="center"/>
    </xf>
    <xf numFmtId="44" fontId="11" fillId="0" borderId="1" xfId="1" applyFont="1" applyBorder="1" applyAlignment="1">
      <alignment horizontal="center" vertical="center"/>
    </xf>
    <xf numFmtId="44" fontId="7" fillId="0" borderId="1" xfId="1" applyFont="1" applyBorder="1" applyAlignment="1">
      <alignment horizontal="center" vertical="center"/>
    </xf>
    <xf numFmtId="0" fontId="0" fillId="0" borderId="0" xfId="0" pivotButton="1"/>
    <xf numFmtId="4" fontId="0" fillId="0" borderId="0" xfId="0" applyNumberFormat="1"/>
    <xf numFmtId="0" fontId="0" fillId="0" borderId="1" xfId="0" applyBorder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44" fontId="0" fillId="0" borderId="8" xfId="1" applyFont="1" applyBorder="1" applyAlignment="1">
      <alignment horizontal="center" vertical="center" wrapText="1"/>
    </xf>
    <xf numFmtId="44" fontId="0" fillId="0" borderId="9" xfId="1" applyFont="1" applyBorder="1" applyAlignment="1">
      <alignment horizontal="center" vertical="center" wrapText="1"/>
    </xf>
    <xf numFmtId="44" fontId="0" fillId="0" borderId="10" xfId="1" applyFont="1" applyBorder="1" applyAlignment="1">
      <alignment horizontal="center" vertical="center" wrapText="1"/>
    </xf>
    <xf numFmtId="44" fontId="0" fillId="0" borderId="11" xfId="1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44" fontId="0" fillId="0" borderId="6" xfId="1" applyFont="1" applyBorder="1" applyAlignment="1">
      <alignment horizontal="center" vertical="center" wrapText="1"/>
    </xf>
    <xf numFmtId="44" fontId="0" fillId="0" borderId="7" xfId="1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12" fillId="2" borderId="19" xfId="0" applyFont="1" applyFill="1" applyBorder="1" applyAlignment="1">
      <alignment horizontal="left" vertical="center"/>
    </xf>
    <xf numFmtId="0" fontId="12" fillId="2" borderId="7" xfId="0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4" borderId="0" xfId="0" applyFill="1"/>
    <xf numFmtId="0" fontId="0" fillId="0" borderId="0" xfId="0" applyFill="1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166" fontId="0" fillId="0" borderId="0" xfId="0" applyNumberFormat="1" applyBorder="1" applyAlignment="1">
      <alignment horizontal="right" vertical="center" indent="1"/>
    </xf>
    <xf numFmtId="164" fontId="0" fillId="0" borderId="0" xfId="0" applyNumberFormat="1" applyBorder="1" applyAlignment="1">
      <alignment horizontal="right" vertical="center" indent="1"/>
    </xf>
    <xf numFmtId="167" fontId="0" fillId="0" borderId="0" xfId="0" applyNumberFormat="1" applyAlignment="1">
      <alignment horizontal="right" vertical="center" indent="1"/>
    </xf>
    <xf numFmtId="0" fontId="13" fillId="5" borderId="0" xfId="0" applyFont="1" applyFill="1" applyBorder="1" applyAlignment="1">
      <alignment horizontal="left" vertical="center"/>
    </xf>
    <xf numFmtId="0" fontId="0" fillId="5" borderId="0" xfId="0" applyFill="1" applyBorder="1" applyAlignment="1">
      <alignment horizontal="center" vertical="center"/>
    </xf>
    <xf numFmtId="167" fontId="0" fillId="5" borderId="0" xfId="0" applyNumberFormat="1" applyFont="1" applyFill="1" applyAlignment="1">
      <alignment horizontal="right" vertical="center" indent="1"/>
    </xf>
    <xf numFmtId="166" fontId="13" fillId="5" borderId="0" xfId="0" applyNumberFormat="1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4">
    <dxf>
      <numFmt numFmtId="167" formatCode="#,##0.000\ &quot;€&quot;;[Red]\-#,##0.000\ &quot;€&quot;"/>
      <alignment horizontal="right" vertical="center" textRotation="0" wrapText="0" indent="1" justifyLastLine="0" shrinkToFit="0" readingOrder="0"/>
    </dxf>
    <dxf>
      <numFmt numFmtId="164" formatCode="#,##0.000\ &quot;€&quot;"/>
      <alignment horizontal="right" vertical="center" textRotation="0" wrapText="0" indent="1" justifyLastLine="0" shrinkToFit="0" readingOrder="0"/>
    </dxf>
    <dxf>
      <numFmt numFmtId="166" formatCode="#,##0.0000\ &quot;€&quot;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7/relationships/slicerCache" Target="slicerCaches/slicerCache6.xml"/><Relationship Id="rId5" Type="http://schemas.openxmlformats.org/officeDocument/2006/relationships/pivotCacheDefinition" Target="pivotCache/pivotCacheDefinition1.xml"/><Relationship Id="rId15" Type="http://schemas.openxmlformats.org/officeDocument/2006/relationships/calcChain" Target="calcChain.xml"/><Relationship Id="rId10" Type="http://schemas.microsoft.com/office/2007/relationships/slicerCache" Target="slicerCaches/slicerCache5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91440</xdr:colOff>
      <xdr:row>0</xdr:row>
      <xdr:rowOff>45720</xdr:rowOff>
    </xdr:from>
    <xdr:to>
      <xdr:col>1</xdr:col>
      <xdr:colOff>1920240</xdr:colOff>
      <xdr:row>26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oduits ">
              <a:extLst>
                <a:ext uri="{FF2B5EF4-FFF2-40B4-BE49-F238E27FC236}">
                  <a16:creationId xmlns:a16="http://schemas.microsoft.com/office/drawing/2014/main" id="{C119D12B-9DF7-4365-8E86-A928AA7374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s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1940" y="45720"/>
              <a:ext cx="1828800" cy="48615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60960</xdr:colOff>
      <xdr:row>0</xdr:row>
      <xdr:rowOff>68580</xdr:rowOff>
    </xdr:from>
    <xdr:to>
      <xdr:col>6</xdr:col>
      <xdr:colOff>1889760</xdr:colOff>
      <xdr:row>24</xdr:row>
      <xdr:rowOff>160020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Produits  1">
              <a:extLst>
                <a:ext uri="{FF2B5EF4-FFF2-40B4-BE49-F238E27FC236}">
                  <a16:creationId xmlns:a16="http://schemas.microsoft.com/office/drawing/2014/main" id="{5DD1B9D8-994F-43CB-BB14-4D67672912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s 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44540" y="68580"/>
              <a:ext cx="1828800" cy="44805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68580</xdr:colOff>
      <xdr:row>0</xdr:row>
      <xdr:rowOff>45720</xdr:rowOff>
    </xdr:from>
    <xdr:to>
      <xdr:col>16</xdr:col>
      <xdr:colOff>1897380</xdr:colOff>
      <xdr:row>21</xdr:row>
      <xdr:rowOff>83820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Produits  2">
              <a:extLst>
                <a:ext uri="{FF2B5EF4-FFF2-40B4-BE49-F238E27FC236}">
                  <a16:creationId xmlns:a16="http://schemas.microsoft.com/office/drawing/2014/main" id="{55C8899F-C1D6-4743-A4BF-36D51AB78C6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s 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038320" y="45720"/>
              <a:ext cx="1828800" cy="38785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76200</xdr:colOff>
      <xdr:row>0</xdr:row>
      <xdr:rowOff>30480</xdr:rowOff>
    </xdr:from>
    <xdr:to>
      <xdr:col>11</xdr:col>
      <xdr:colOff>1905000</xdr:colOff>
      <xdr:row>21</xdr:row>
      <xdr:rowOff>22860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Produits  3">
              <a:extLst>
                <a:ext uri="{FF2B5EF4-FFF2-40B4-BE49-F238E27FC236}">
                  <a16:creationId xmlns:a16="http://schemas.microsoft.com/office/drawing/2014/main" id="{1DCEB312-5876-48F4-BEC3-20A6A53CB2E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s  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52860" y="30480"/>
              <a:ext cx="1828800" cy="38328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83820</xdr:colOff>
      <xdr:row>0</xdr:row>
      <xdr:rowOff>38100</xdr:rowOff>
    </xdr:from>
    <xdr:to>
      <xdr:col>21</xdr:col>
      <xdr:colOff>1912620</xdr:colOff>
      <xdr:row>22</xdr:row>
      <xdr:rowOff>91440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Produits  4">
              <a:extLst>
                <a:ext uri="{FF2B5EF4-FFF2-40B4-BE49-F238E27FC236}">
                  <a16:creationId xmlns:a16="http://schemas.microsoft.com/office/drawing/2014/main" id="{0A753921-EB20-4654-907E-0340571C126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s  4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461980" y="38100"/>
              <a:ext cx="1828800" cy="4076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26</xdr:col>
      <xdr:colOff>76200</xdr:colOff>
      <xdr:row>0</xdr:row>
      <xdr:rowOff>38100</xdr:rowOff>
    </xdr:from>
    <xdr:to>
      <xdr:col>26</xdr:col>
      <xdr:colOff>1905000</xdr:colOff>
      <xdr:row>24</xdr:row>
      <xdr:rowOff>45720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Produits  5">
              <a:extLst>
                <a:ext uri="{FF2B5EF4-FFF2-40B4-BE49-F238E27FC236}">
                  <a16:creationId xmlns:a16="http://schemas.microsoft.com/office/drawing/2014/main" id="{3A91E83E-1CF7-4971-886E-9A34BE6C013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s  5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977080" y="38100"/>
              <a:ext cx="1828800" cy="43967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512.041919560186" createdVersion="6" refreshedVersion="6" minRefreshableVersion="3" recordCount="317" xr:uid="{7B70E12E-452D-4972-BA29-68A4C5AA2332}">
  <cacheSource type="worksheet">
    <worksheetSource ref="A1:L318" sheet="Base de données"/>
  </cacheSource>
  <cacheFields count="12">
    <cacheField name="Fournisseurs " numFmtId="0">
      <sharedItems count="12">
        <s v="Terre de café"/>
        <s v="Palais des thés "/>
        <s v="Coup de Pate"/>
        <s v="Delidrinks"/>
        <s v="Episaveur"/>
        <s v="Aquapax"/>
        <s v="Roomsaveur"/>
        <s v="Ktraiteur "/>
        <s v="Galerie Culinaire"/>
        <s v="Brake"/>
        <s v="EDS"/>
        <s v="Riem Beker"/>
      </sharedItems>
    </cacheField>
    <cacheField name="Produits " numFmtId="0">
      <sharedItems containsBlank="1" count="206">
        <s v="Café en grain BIO"/>
        <s v="Thermos de Thé"/>
        <s v="Thermos de café"/>
        <s v="Sachet de thé "/>
        <s v="Brownies"/>
        <s v="Croissant"/>
        <s v="Pain au chocolat"/>
        <s v="Pain au raisin"/>
        <s v="Mini croissant"/>
        <s v="Mini pain au chocolat"/>
        <s v="Mini pain aux raisins"/>
        <s v="Baguette"/>
        <s v="Mini croissant Isigny"/>
        <s v="Mini pain au chocolat premium"/>
        <s v="Mini pain aux raisins premium "/>
        <s v="Jus Meneau Bio "/>
        <s v="Jus d'orangeMM"/>
        <s v="Jus de pomme MM "/>
        <s v="Evian 75cl VP"/>
        <s v="Evian 1l"/>
        <s v="Evian VP 33cl"/>
        <s v="Perrier"/>
        <s v="Coca cola"/>
        <s v="Orangina"/>
        <s v="Coca zero"/>
        <s v="Coca cherry"/>
        <s v="Fuze tea"/>
        <s v="Sprite"/>
        <s v="Pampryl 1l"/>
        <s v="Confiture Bonne maman"/>
        <s v="Eau Neuve"/>
        <s v="HA0"/>
        <s v="HA2"/>
        <s v="HA3"/>
        <s v="HA4"/>
        <s v="HA6"/>
        <s v="HM0"/>
        <s v="HM2"/>
        <s v="HM3"/>
        <s v="HM7"/>
        <s v="HMC"/>
        <s v="HZ0"/>
        <s v="HZ1"/>
        <s v="HZ2"/>
        <s v="HEO"/>
        <s v="HE1"/>
        <s v="HE2"/>
        <s v="HU6"/>
        <s v="HU7"/>
        <s v="D1"/>
        <s v="D2"/>
        <s v="HD14"/>
        <s v="D5"/>
        <s v="D9"/>
        <s v="D8"/>
        <s v="D10"/>
        <s v="L14"/>
        <s v="L20"/>
        <s v="L19"/>
        <s v="L16"/>
        <s v="L18"/>
        <s v="Z13"/>
        <s v="Z15"/>
        <s v="HZ14"/>
        <s v="HZ15"/>
        <s v="Z11"/>
        <s v="Z4"/>
        <s v="Z6"/>
        <s v="Z5"/>
        <s v="Z7"/>
        <s v="HZ8"/>
        <s v="C5"/>
        <s v="C6"/>
        <s v="HC20"/>
        <s v="HC21"/>
        <s v="HC22"/>
        <s v="HC23"/>
        <s v="HC19"/>
        <s v="Plateau Classique "/>
        <s v="Plateau Gourmand "/>
        <s v="Buffet 1"/>
        <s v="Buffet 2"/>
        <s v="Cocktail 5 piéces "/>
        <s v="Cocktail 8 piéces "/>
        <s v="Cocktail 12 piéces "/>
        <s v="Filets de caille rôtis"/>
        <s v="Quasi de veau au four"/>
        <s v="Entre terre et mer de Saint Jacques"/>
        <s v="Filet de bœuf aux légumes façon potée"/>
        <s v="Maxim's végétarien"/>
        <s v="Maxim's sans gluten"/>
        <s v="Grande salade composée"/>
        <s v="Filet de poulet snacké"/>
        <s v="Dos de cabillaud et risotto"/>
        <s v="Suprême de pintade poêlé"/>
        <s v="Galette de lentilles au boulgour et poireaux - Menu vegan"/>
        <s v="Pavé de saumon snacké"/>
        <s v="Cœur de rumsteak rôti"/>
        <s v="Minim's sans gluten"/>
        <s v="Filet de poulet mariné"/>
        <s v="Quasi de veau et conchiglies farcies"/>
        <s v="Ecovore végétarien"/>
        <s v="Ecovore sans gluten"/>
        <s v="Gambas pochées à la tomate"/>
        <s v="Filet de poulet snacké aux cèpes"/>
        <s v="Bienvenue à Brasília"/>
        <s v="Bienvenue en Louisiane"/>
        <s v="Bienvenue aux Antilles"/>
        <s v="Bienvenue à Berlin"/>
        <s v="Poulet snacké"/>
        <s v="Porc cuisson 19h"/>
        <s v="Saumon grillé"/>
        <s v="Quasi de veau"/>
        <s v="Grande salade d'hiver"/>
        <s v="Dos de colin au raifort"/>
        <s v="Aiguillettes de poulet snackées"/>
        <s v="Filet de poulet mariné aux épices"/>
        <s v="Effeuillé de saumon"/>
        <s v="Rôti de bœuf sauce tartare"/>
        <s v="Bistrot végétarien"/>
        <s v="Bistrot sans gluten"/>
        <s v="Club bacon"/>
        <s v="Duo de pains au lait poulet"/>
        <s v="Duo de petits bagels"/>
        <s v="Duo de pains au lait saumon"/>
        <s v="Burger végétarien"/>
        <s v="Carrousel végétarien / 3,5 kg"/>
        <s v="Carrousel à bretzels / 40 pièces"/>
        <s v="Carrousel à tapas / 2,6 kg"/>
        <s v="Carrousel du fromager / 1,5 kg"/>
        <s v="Ecrin Cosy"/>
        <s v="Ecrin Afterwork"/>
        <s v="Ecrin Crêpes &amp; Cie"/>
        <s v="L’Écrin Haute Couture by Olivier Stehly"/>
        <s v="Le Bagel Party"/>
        <s v="L'Apéro Time"/>
        <s v="Virgin mojito box"/>
        <s v="Le bar à fruits"/>
        <s v="Box Bonbons / 1 kg"/>
        <s v="Box Goûter (50 pièces)"/>
        <s v="Box Nutella (50 pièces)"/>
        <s v="Carrousel à crêpes (100 pièces)"/>
        <s v="L'atelier végétarien"/>
        <s v="L'atelier du fromager"/>
        <s v="L'atelier tapas"/>
        <s v="L'atelier du charcutier"/>
        <s v="L'atelier du pêcheur"/>
        <s v="Le fantaisiste"/>
        <s v="L'essentiel"/>
        <s v="Le vegan"/>
        <s v="La fraîcheur"/>
        <s v="Le plateau végétarien"/>
        <s v="Le plateau Club"/>
        <s v="Le plateau Bagel"/>
        <s v="Le plateau Wraps"/>
        <s v="Le plateau Bun's"/>
        <s v="P'tit plat de caille rôtie"/>
        <s v="P'tit plat de saumon moelleux"/>
        <s v="L'euphorique"/>
        <s v="La délectation"/>
        <s v="La réjouissance"/>
        <s v="L'exotique"/>
        <s v="La spontanée"/>
        <s v="La ravissante"/>
        <s v="L'authentique"/>
        <s v="L'enjouée"/>
        <s v="La sensuelle"/>
        <s v="L'éclatante"/>
        <s v="La désirable"/>
        <s v="La rayonnante"/>
        <s v="L'épicurieuse"/>
        <s v="La malicieuse"/>
        <s v="La capricieuse"/>
        <s v="L'insoucieuse"/>
        <s v="La globe trotteuse"/>
        <s v="L'envoûteuse"/>
        <s v="Le Sophistiqué (15 pièces)"/>
        <s v="Le Traditionnel (28 pièces)"/>
        <s v="Le briochin (18 pièces)"/>
        <s v="L'incontournable (24 pièces)"/>
        <s v="L'Epicurien (48 pièces)"/>
        <s v="Le Raffiné (49 pièces)"/>
        <s v="Le Nuancier (24 pièces)"/>
        <s v="Le Classique (24 pièces)"/>
        <s v="L'inattendu (8 pièces)"/>
        <s v="Le Séduisant (15 pièces)"/>
        <s v="Le Connaisseur (33 pièces)"/>
        <s v="Le Succulent (29 pièces)"/>
        <s v="Le Créatif (35 pièces)"/>
        <s v="Le Pousse-pousse (22 pièces)"/>
        <s v="Le Breton (48 pièces)"/>
        <s v="La Pausé Thé"/>
        <s v="La Pause Café"/>
        <s v="Les madeleines"/>
        <s v="Le gourmand"/>
        <s v="Le croustillant"/>
        <s v="Le feuilleté"/>
        <s v="Les financiers"/>
        <s v="Le Petit-déjeuner"/>
        <s v="Lait"/>
        <s v="Petit beurre demi sel"/>
        <s v="Petit beurre doux"/>
        <s v="Cake au nutella "/>
        <s v="Carr é de pain d'épices, foie gras &amp; cassis"/>
        <s v="Fantaisie Abricot moelleux &amp; Foie gras de canard 1,16 €_x000a_Pistach"/>
        <m/>
      </sharedItems>
    </cacheField>
    <cacheField name="Grammage " numFmtId="0">
      <sharedItems containsBlank="1"/>
    </cacheField>
    <cacheField name="Qts" numFmtId="0">
      <sharedItems containsString="0" containsBlank="1" containsNumber="1" containsInteger="1" minValue="1" maxValue="250"/>
    </cacheField>
    <cacheField name="Prix total Achat " numFmtId="0">
      <sharedItems containsString="0" containsBlank="1" containsNumber="1" minValue="0.68" maxValue="189"/>
    </cacheField>
    <cacheField name="Prix unitaire Achat " numFmtId="0">
      <sharedItems containsString="0" containsBlank="1" containsNumber="1" minValue="8.3566433566433562E-2" maxValue="189"/>
    </cacheField>
    <cacheField name="Catégories 1" numFmtId="0">
      <sharedItems containsBlank="1" count="2">
        <m/>
        <s v="Le simple"/>
      </sharedItems>
    </cacheField>
    <cacheField name="Catégories 2" numFmtId="0">
      <sharedItems containsBlank="1" count="2">
        <m/>
        <s v="Le classique "/>
      </sharedItems>
    </cacheField>
    <cacheField name="Catégories 3" numFmtId="0">
      <sharedItems containsBlank="1" count="2">
        <m/>
        <s v="Le complet"/>
      </sharedItems>
    </cacheField>
    <cacheField name="Catégories 4" numFmtId="0">
      <sharedItems containsBlank="1" count="2">
        <m/>
        <s v="Le simple premium "/>
      </sharedItems>
    </cacheField>
    <cacheField name="Catégories 5" numFmtId="0">
      <sharedItems containsBlank="1" count="2">
        <m/>
        <s v="Le classique premium"/>
      </sharedItems>
    </cacheField>
    <cacheField name="Catégorie 6" numFmtId="0">
      <sharedItems containsBlank="1" count="2">
        <m/>
        <s v="Le complet premium"/>
      </sharedItems>
    </cacheField>
  </cacheFields>
  <extLst>
    <ext xmlns:x14="http://schemas.microsoft.com/office/spreadsheetml/2009/9/main" uri="{725AE2AE-9491-48be-B2B4-4EB974FC3084}">
      <x14:pivotCacheDefinition pivotCacheId="34066171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7">
  <r>
    <x v="0"/>
    <x v="0"/>
    <s v="KG"/>
    <n v="1"/>
    <n v="11.95"/>
    <n v="8.3566433566433562E-2"/>
    <x v="0"/>
    <x v="0"/>
    <x v="0"/>
    <x v="0"/>
    <x v="0"/>
    <x v="0"/>
  </r>
  <r>
    <x v="0"/>
    <x v="1"/>
    <s v="P"/>
    <n v="10"/>
    <n v="11.95"/>
    <n v="0.83566433566433562"/>
    <x v="1"/>
    <x v="1"/>
    <x v="1"/>
    <x v="1"/>
    <x v="1"/>
    <x v="1"/>
  </r>
  <r>
    <x v="0"/>
    <x v="2"/>
    <s v="P"/>
    <n v="10"/>
    <n v="20.3"/>
    <n v="0.40600000000000003"/>
    <x v="1"/>
    <x v="1"/>
    <x v="1"/>
    <x v="1"/>
    <x v="1"/>
    <x v="1"/>
  </r>
  <r>
    <x v="1"/>
    <x v="3"/>
    <s v="Boite 100"/>
    <n v="1"/>
    <n v="20.3"/>
    <n v="0.20300000000000001"/>
    <x v="0"/>
    <x v="0"/>
    <x v="0"/>
    <x v="0"/>
    <x v="0"/>
    <x v="0"/>
  </r>
  <r>
    <x v="2"/>
    <x v="4"/>
    <s v="P"/>
    <n v="30"/>
    <n v="18.899999999999999"/>
    <n v="0.63"/>
    <x v="0"/>
    <x v="0"/>
    <x v="0"/>
    <x v="0"/>
    <x v="0"/>
    <x v="0"/>
  </r>
  <r>
    <x v="2"/>
    <x v="5"/>
    <s v="P"/>
    <n v="60"/>
    <n v="27.48"/>
    <n v="0.45800000000000002"/>
    <x v="0"/>
    <x v="0"/>
    <x v="0"/>
    <x v="0"/>
    <x v="0"/>
    <x v="0"/>
  </r>
  <r>
    <x v="2"/>
    <x v="6"/>
    <s v="P"/>
    <n v="60"/>
    <n v="24.6"/>
    <n v="0.41000000000000003"/>
    <x v="0"/>
    <x v="0"/>
    <x v="0"/>
    <x v="0"/>
    <x v="0"/>
    <x v="0"/>
  </r>
  <r>
    <x v="2"/>
    <x v="7"/>
    <s v="P"/>
    <n v="50"/>
    <n v="39.5"/>
    <n v="0.79"/>
    <x v="0"/>
    <x v="0"/>
    <x v="0"/>
    <x v="0"/>
    <x v="0"/>
    <x v="0"/>
  </r>
  <r>
    <x v="2"/>
    <x v="8"/>
    <s v="P"/>
    <n v="225"/>
    <n v="33.75"/>
    <n v="0.15"/>
    <x v="1"/>
    <x v="1"/>
    <x v="1"/>
    <x v="0"/>
    <x v="0"/>
    <x v="0"/>
  </r>
  <r>
    <x v="2"/>
    <x v="9"/>
    <s v="P"/>
    <n v="250"/>
    <n v="37.5"/>
    <n v="0.15"/>
    <x v="1"/>
    <x v="1"/>
    <x v="1"/>
    <x v="0"/>
    <x v="0"/>
    <x v="0"/>
  </r>
  <r>
    <x v="2"/>
    <x v="10"/>
    <s v="P"/>
    <n v="150"/>
    <n v="24"/>
    <n v="0.16"/>
    <x v="1"/>
    <x v="1"/>
    <x v="1"/>
    <x v="0"/>
    <x v="0"/>
    <x v="0"/>
  </r>
  <r>
    <x v="2"/>
    <x v="11"/>
    <s v="P"/>
    <n v="50"/>
    <n v="18.5"/>
    <n v="0.37"/>
    <x v="0"/>
    <x v="0"/>
    <x v="0"/>
    <x v="0"/>
    <x v="0"/>
    <x v="0"/>
  </r>
  <r>
    <x v="2"/>
    <x v="12"/>
    <s v="P"/>
    <n v="200"/>
    <n v="46"/>
    <n v="0.23"/>
    <x v="0"/>
    <x v="0"/>
    <x v="0"/>
    <x v="1"/>
    <x v="1"/>
    <x v="1"/>
  </r>
  <r>
    <x v="2"/>
    <x v="13"/>
    <s v="P"/>
    <n v="240"/>
    <n v="64.8"/>
    <n v="0.26999999999999996"/>
    <x v="0"/>
    <x v="0"/>
    <x v="0"/>
    <x v="1"/>
    <x v="1"/>
    <x v="1"/>
  </r>
  <r>
    <x v="2"/>
    <x v="14"/>
    <s v="P"/>
    <n v="120"/>
    <n v="21.6"/>
    <n v="0.18000000000000002"/>
    <x v="0"/>
    <x v="0"/>
    <x v="0"/>
    <x v="1"/>
    <x v="1"/>
    <x v="1"/>
  </r>
  <r>
    <x v="3"/>
    <x v="15"/>
    <s v="P"/>
    <n v="12"/>
    <n v="16.440000000000001"/>
    <n v="1.37"/>
    <x v="0"/>
    <x v="1"/>
    <x v="1"/>
    <x v="0"/>
    <x v="1"/>
    <x v="1"/>
  </r>
  <r>
    <x v="4"/>
    <x v="16"/>
    <s v="P"/>
    <n v="24"/>
    <n v="19.68"/>
    <n v="0.82"/>
    <x v="0"/>
    <x v="0"/>
    <x v="0"/>
    <x v="0"/>
    <x v="0"/>
    <x v="0"/>
  </r>
  <r>
    <x v="4"/>
    <x v="17"/>
    <s v="P"/>
    <n v="24"/>
    <n v="19.440000000000001"/>
    <n v="0.81"/>
    <x v="0"/>
    <x v="0"/>
    <x v="0"/>
    <x v="0"/>
    <x v="0"/>
    <x v="0"/>
  </r>
  <r>
    <x v="4"/>
    <x v="18"/>
    <s v="P"/>
    <n v="12"/>
    <n v="26.52"/>
    <n v="2.21"/>
    <x v="0"/>
    <x v="0"/>
    <x v="0"/>
    <x v="0"/>
    <x v="0"/>
    <x v="0"/>
  </r>
  <r>
    <x v="4"/>
    <x v="19"/>
    <s v="P"/>
    <n v="12"/>
    <n v="9.36"/>
    <n v="0.77999999999999992"/>
    <x v="1"/>
    <x v="1"/>
    <x v="1"/>
    <x v="1"/>
    <x v="1"/>
    <x v="1"/>
  </r>
  <r>
    <x v="4"/>
    <x v="20"/>
    <s v="P"/>
    <n v="20"/>
    <n v="19"/>
    <n v="0.95"/>
    <x v="0"/>
    <x v="0"/>
    <x v="0"/>
    <x v="0"/>
    <x v="0"/>
    <x v="0"/>
  </r>
  <r>
    <x v="4"/>
    <x v="21"/>
    <s v="P"/>
    <n v="24"/>
    <n v="15.6"/>
    <n v="0.65"/>
    <x v="0"/>
    <x v="0"/>
    <x v="0"/>
    <x v="0"/>
    <x v="0"/>
    <x v="0"/>
  </r>
  <r>
    <x v="4"/>
    <x v="22"/>
    <s v="P"/>
    <n v="24"/>
    <n v="15.6"/>
    <n v="0.65"/>
    <x v="0"/>
    <x v="0"/>
    <x v="0"/>
    <x v="0"/>
    <x v="0"/>
    <x v="0"/>
  </r>
  <r>
    <x v="4"/>
    <x v="23"/>
    <s v="P"/>
    <n v="24"/>
    <n v="16.559999999999999"/>
    <n v="0.69"/>
    <x v="0"/>
    <x v="0"/>
    <x v="0"/>
    <x v="0"/>
    <x v="0"/>
    <x v="0"/>
  </r>
  <r>
    <x v="4"/>
    <x v="24"/>
    <s v="P"/>
    <n v="24"/>
    <n v="15.36"/>
    <n v="0.64"/>
    <x v="0"/>
    <x v="0"/>
    <x v="0"/>
    <x v="0"/>
    <x v="0"/>
    <x v="0"/>
  </r>
  <r>
    <x v="4"/>
    <x v="25"/>
    <s v="P"/>
    <n v="24"/>
    <n v="18.72"/>
    <n v="0.77999999999999992"/>
    <x v="0"/>
    <x v="0"/>
    <x v="0"/>
    <x v="0"/>
    <x v="0"/>
    <x v="0"/>
  </r>
  <r>
    <x v="4"/>
    <x v="26"/>
    <s v="P"/>
    <n v="24"/>
    <n v="17.760000000000002"/>
    <n v="0.7400000000000001"/>
    <x v="0"/>
    <x v="0"/>
    <x v="0"/>
    <x v="0"/>
    <x v="0"/>
    <x v="0"/>
  </r>
  <r>
    <x v="4"/>
    <x v="27"/>
    <s v="P"/>
    <n v="24"/>
    <n v="15.12"/>
    <n v="0.63"/>
    <x v="0"/>
    <x v="0"/>
    <x v="0"/>
    <x v="0"/>
    <x v="0"/>
    <x v="0"/>
  </r>
  <r>
    <x v="4"/>
    <x v="28"/>
    <s v="P"/>
    <n v="24"/>
    <n v="51.12"/>
    <n v="2.13"/>
    <x v="0"/>
    <x v="0"/>
    <x v="0"/>
    <x v="0"/>
    <x v="0"/>
    <x v="0"/>
  </r>
  <r>
    <x v="4"/>
    <x v="29"/>
    <s v="P"/>
    <n v="60"/>
    <n v="24"/>
    <n v="0.4"/>
    <x v="0"/>
    <x v="0"/>
    <x v="0"/>
    <x v="0"/>
    <x v="0"/>
    <x v="0"/>
  </r>
  <r>
    <x v="5"/>
    <x v="30"/>
    <s v="P"/>
    <n v="12"/>
    <n v="7.56"/>
    <n v="0.63"/>
    <x v="0"/>
    <x v="0"/>
    <x v="0"/>
    <x v="0"/>
    <x v="0"/>
    <x v="0"/>
  </r>
  <r>
    <x v="6"/>
    <x v="31"/>
    <s v="P"/>
    <n v="1"/>
    <n v="32.9"/>
    <n v="32.9"/>
    <x v="0"/>
    <x v="0"/>
    <x v="0"/>
    <x v="0"/>
    <x v="0"/>
    <x v="0"/>
  </r>
  <r>
    <x v="6"/>
    <x v="32"/>
    <s v="P"/>
    <n v="1"/>
    <n v="34.9"/>
    <n v="34.9"/>
    <x v="0"/>
    <x v="0"/>
    <x v="0"/>
    <x v="0"/>
    <x v="0"/>
    <x v="0"/>
  </r>
  <r>
    <x v="6"/>
    <x v="33"/>
    <s v="P"/>
    <n v="1"/>
    <n v="38.9"/>
    <n v="38.9"/>
    <x v="0"/>
    <x v="0"/>
    <x v="0"/>
    <x v="0"/>
    <x v="0"/>
    <x v="0"/>
  </r>
  <r>
    <x v="6"/>
    <x v="34"/>
    <s v="P"/>
    <n v="1"/>
    <n v="38.9"/>
    <n v="38.9"/>
    <x v="0"/>
    <x v="0"/>
    <x v="0"/>
    <x v="0"/>
    <x v="0"/>
    <x v="0"/>
  </r>
  <r>
    <x v="6"/>
    <x v="35"/>
    <s v="P"/>
    <n v="1"/>
    <n v="42.9"/>
    <n v="42.9"/>
    <x v="0"/>
    <x v="0"/>
    <x v="0"/>
    <x v="0"/>
    <x v="0"/>
    <x v="0"/>
  </r>
  <r>
    <x v="6"/>
    <x v="36"/>
    <s v="P"/>
    <n v="1"/>
    <n v="21.9"/>
    <n v="21.9"/>
    <x v="0"/>
    <x v="0"/>
    <x v="0"/>
    <x v="0"/>
    <x v="0"/>
    <x v="0"/>
  </r>
  <r>
    <x v="6"/>
    <x v="37"/>
    <s v="P"/>
    <n v="1"/>
    <n v="25.9"/>
    <n v="25.9"/>
    <x v="0"/>
    <x v="0"/>
    <x v="0"/>
    <x v="0"/>
    <x v="0"/>
    <x v="0"/>
  </r>
  <r>
    <x v="6"/>
    <x v="38"/>
    <s v="P"/>
    <n v="1"/>
    <n v="25.9"/>
    <n v="25.9"/>
    <x v="0"/>
    <x v="0"/>
    <x v="0"/>
    <x v="0"/>
    <x v="0"/>
    <x v="0"/>
  </r>
  <r>
    <x v="6"/>
    <x v="39"/>
    <s v="P"/>
    <n v="1"/>
    <n v="26.9"/>
    <n v="26.9"/>
    <x v="0"/>
    <x v="0"/>
    <x v="0"/>
    <x v="0"/>
    <x v="0"/>
    <x v="0"/>
  </r>
  <r>
    <x v="6"/>
    <x v="40"/>
    <s v="P"/>
    <n v="1"/>
    <n v="34.9"/>
    <n v="34.9"/>
    <x v="0"/>
    <x v="0"/>
    <x v="0"/>
    <x v="0"/>
    <x v="0"/>
    <x v="0"/>
  </r>
  <r>
    <x v="6"/>
    <x v="41"/>
    <s v="P"/>
    <n v="1"/>
    <n v="28.9"/>
    <n v="28.9"/>
    <x v="0"/>
    <x v="0"/>
    <x v="0"/>
    <x v="0"/>
    <x v="0"/>
    <x v="0"/>
  </r>
  <r>
    <x v="6"/>
    <x v="42"/>
    <s v="P"/>
    <n v="1"/>
    <n v="29.9"/>
    <n v="29.9"/>
    <x v="0"/>
    <x v="0"/>
    <x v="0"/>
    <x v="0"/>
    <x v="0"/>
    <x v="0"/>
  </r>
  <r>
    <x v="6"/>
    <x v="43"/>
    <s v="P"/>
    <n v="1"/>
    <n v="29.9"/>
    <n v="29.9"/>
    <x v="0"/>
    <x v="0"/>
    <x v="0"/>
    <x v="0"/>
    <x v="0"/>
    <x v="0"/>
  </r>
  <r>
    <x v="6"/>
    <x v="44"/>
    <s v="P"/>
    <n v="1"/>
    <n v="17.899999999999999"/>
    <n v="17.899999999999999"/>
    <x v="0"/>
    <x v="0"/>
    <x v="0"/>
    <x v="0"/>
    <x v="0"/>
    <x v="0"/>
  </r>
  <r>
    <x v="6"/>
    <x v="45"/>
    <s v="P"/>
    <n v="1"/>
    <n v="17.899999999999999"/>
    <n v="17.899999999999999"/>
    <x v="0"/>
    <x v="0"/>
    <x v="0"/>
    <x v="0"/>
    <x v="0"/>
    <x v="0"/>
  </r>
  <r>
    <x v="6"/>
    <x v="46"/>
    <s v="P"/>
    <n v="1"/>
    <n v="19.899999999999999"/>
    <n v="19.899999999999999"/>
    <x v="0"/>
    <x v="0"/>
    <x v="0"/>
    <x v="0"/>
    <x v="0"/>
    <x v="0"/>
  </r>
  <r>
    <x v="6"/>
    <x v="47"/>
    <s v="P"/>
    <n v="1"/>
    <n v="24.9"/>
    <n v="24.9"/>
    <x v="0"/>
    <x v="0"/>
    <x v="0"/>
    <x v="0"/>
    <x v="0"/>
    <x v="0"/>
  </r>
  <r>
    <x v="6"/>
    <x v="48"/>
    <s v="P"/>
    <n v="1"/>
    <n v="24.9"/>
    <n v="24.9"/>
    <x v="0"/>
    <x v="0"/>
    <x v="0"/>
    <x v="0"/>
    <x v="0"/>
    <x v="0"/>
  </r>
  <r>
    <x v="6"/>
    <x v="49"/>
    <s v="P"/>
    <n v="1"/>
    <n v="35.9"/>
    <n v="35.9"/>
    <x v="0"/>
    <x v="0"/>
    <x v="0"/>
    <x v="0"/>
    <x v="0"/>
    <x v="0"/>
  </r>
  <r>
    <x v="6"/>
    <x v="50"/>
    <s v="P"/>
    <n v="1"/>
    <n v="39.9"/>
    <n v="39.9"/>
    <x v="0"/>
    <x v="0"/>
    <x v="0"/>
    <x v="0"/>
    <x v="0"/>
    <x v="0"/>
  </r>
  <r>
    <x v="6"/>
    <x v="51"/>
    <s v="P"/>
    <n v="1"/>
    <n v="87.9"/>
    <n v="87.9"/>
    <x v="0"/>
    <x v="0"/>
    <x v="0"/>
    <x v="0"/>
    <x v="0"/>
    <x v="0"/>
  </r>
  <r>
    <x v="6"/>
    <x v="52"/>
    <s v="P"/>
    <n v="1"/>
    <n v="87.9"/>
    <n v="87.9"/>
    <x v="0"/>
    <x v="0"/>
    <x v="0"/>
    <x v="0"/>
    <x v="0"/>
    <x v="0"/>
  </r>
  <r>
    <x v="6"/>
    <x v="53"/>
    <s v="P"/>
    <n v="1"/>
    <n v="39.9"/>
    <n v="39.9"/>
    <x v="0"/>
    <x v="0"/>
    <x v="0"/>
    <x v="0"/>
    <x v="0"/>
    <x v="0"/>
  </r>
  <r>
    <x v="6"/>
    <x v="54"/>
    <s v="P"/>
    <n v="1"/>
    <n v="39.9"/>
    <n v="39.9"/>
    <x v="0"/>
    <x v="0"/>
    <x v="0"/>
    <x v="0"/>
    <x v="0"/>
    <x v="0"/>
  </r>
  <r>
    <x v="6"/>
    <x v="55"/>
    <s v="P"/>
    <n v="1"/>
    <n v="37.9"/>
    <n v="37.9"/>
    <x v="0"/>
    <x v="0"/>
    <x v="0"/>
    <x v="0"/>
    <x v="0"/>
    <x v="0"/>
  </r>
  <r>
    <x v="6"/>
    <x v="56"/>
    <s v="P"/>
    <n v="1"/>
    <n v="29.9"/>
    <n v="29.9"/>
    <x v="0"/>
    <x v="0"/>
    <x v="0"/>
    <x v="0"/>
    <x v="0"/>
    <x v="0"/>
  </r>
  <r>
    <x v="6"/>
    <x v="57"/>
    <s v="P"/>
    <n v="1"/>
    <n v="19.899999999999999"/>
    <n v="19.899999999999999"/>
    <x v="0"/>
    <x v="0"/>
    <x v="0"/>
    <x v="0"/>
    <x v="0"/>
    <x v="0"/>
  </r>
  <r>
    <x v="6"/>
    <x v="58"/>
    <s v="P"/>
    <n v="1"/>
    <n v="24.9"/>
    <n v="24.9"/>
    <x v="0"/>
    <x v="0"/>
    <x v="0"/>
    <x v="0"/>
    <x v="0"/>
    <x v="0"/>
  </r>
  <r>
    <x v="6"/>
    <x v="59"/>
    <s v="P"/>
    <n v="1"/>
    <n v="32.9"/>
    <n v="32.9"/>
    <x v="0"/>
    <x v="0"/>
    <x v="0"/>
    <x v="0"/>
    <x v="0"/>
    <x v="0"/>
  </r>
  <r>
    <x v="6"/>
    <x v="60"/>
    <s v="P"/>
    <n v="1"/>
    <n v="44.9"/>
    <n v="44.9"/>
    <x v="0"/>
    <x v="0"/>
    <x v="0"/>
    <x v="0"/>
    <x v="0"/>
    <x v="0"/>
  </r>
  <r>
    <x v="6"/>
    <x v="61"/>
    <s v="P"/>
    <n v="1"/>
    <n v="4.9000000000000004"/>
    <n v="4.9000000000000004"/>
    <x v="0"/>
    <x v="0"/>
    <x v="0"/>
    <x v="0"/>
    <x v="0"/>
    <x v="0"/>
  </r>
  <r>
    <x v="6"/>
    <x v="62"/>
    <s v="P"/>
    <n v="1"/>
    <n v="5.9"/>
    <n v="5.9"/>
    <x v="0"/>
    <x v="0"/>
    <x v="0"/>
    <x v="0"/>
    <x v="0"/>
    <x v="0"/>
  </r>
  <r>
    <x v="6"/>
    <x v="63"/>
    <s v="P"/>
    <n v="1"/>
    <n v="5.9"/>
    <n v="5.9"/>
    <x v="0"/>
    <x v="0"/>
    <x v="0"/>
    <x v="0"/>
    <x v="0"/>
    <x v="0"/>
  </r>
  <r>
    <x v="6"/>
    <x v="64"/>
    <s v="P"/>
    <n v="1"/>
    <n v="5.9"/>
    <n v="5.9"/>
    <x v="0"/>
    <x v="0"/>
    <x v="0"/>
    <x v="0"/>
    <x v="0"/>
    <x v="0"/>
  </r>
  <r>
    <x v="6"/>
    <x v="65"/>
    <s v="P"/>
    <n v="1"/>
    <n v="5.9"/>
    <n v="5.9"/>
    <x v="0"/>
    <x v="0"/>
    <x v="0"/>
    <x v="0"/>
    <x v="0"/>
    <x v="0"/>
  </r>
  <r>
    <x v="6"/>
    <x v="66"/>
    <s v="P"/>
    <n v="1"/>
    <n v="18.899999999999999"/>
    <n v="18.899999999999999"/>
    <x v="0"/>
    <x v="0"/>
    <x v="0"/>
    <x v="0"/>
    <x v="0"/>
    <x v="0"/>
  </r>
  <r>
    <x v="6"/>
    <x v="67"/>
    <s v="P"/>
    <n v="1"/>
    <n v="28.9"/>
    <n v="28.9"/>
    <x v="0"/>
    <x v="0"/>
    <x v="0"/>
    <x v="0"/>
    <x v="0"/>
    <x v="0"/>
  </r>
  <r>
    <x v="6"/>
    <x v="68"/>
    <s v="P"/>
    <n v="1"/>
    <n v="25.9"/>
    <n v="25.9"/>
    <x v="0"/>
    <x v="0"/>
    <x v="0"/>
    <x v="0"/>
    <x v="0"/>
    <x v="0"/>
  </r>
  <r>
    <x v="6"/>
    <x v="69"/>
    <s v="P"/>
    <n v="1"/>
    <n v="25.9"/>
    <n v="25.9"/>
    <x v="0"/>
    <x v="0"/>
    <x v="0"/>
    <x v="0"/>
    <x v="0"/>
    <x v="0"/>
  </r>
  <r>
    <x v="6"/>
    <x v="70"/>
    <s v="P"/>
    <n v="1"/>
    <n v="15.9"/>
    <n v="15.9"/>
    <x v="0"/>
    <x v="0"/>
    <x v="0"/>
    <x v="0"/>
    <x v="0"/>
    <x v="0"/>
  </r>
  <r>
    <x v="6"/>
    <x v="71"/>
    <s v="P"/>
    <n v="1"/>
    <n v="34.9"/>
    <n v="34.9"/>
    <x v="0"/>
    <x v="0"/>
    <x v="0"/>
    <x v="0"/>
    <x v="0"/>
    <x v="0"/>
  </r>
  <r>
    <x v="6"/>
    <x v="72"/>
    <s v="P"/>
    <n v="1"/>
    <n v="29.9"/>
    <n v="29.9"/>
    <x v="0"/>
    <x v="0"/>
    <x v="0"/>
    <x v="0"/>
    <x v="0"/>
    <x v="0"/>
  </r>
  <r>
    <x v="6"/>
    <x v="73"/>
    <s v="P"/>
    <n v="1"/>
    <n v="51.9"/>
    <n v="51.9"/>
    <x v="0"/>
    <x v="0"/>
    <x v="0"/>
    <x v="0"/>
    <x v="0"/>
    <x v="0"/>
  </r>
  <r>
    <x v="6"/>
    <x v="74"/>
    <s v="P"/>
    <n v="1"/>
    <n v="51.9"/>
    <n v="51.9"/>
    <x v="0"/>
    <x v="0"/>
    <x v="0"/>
    <x v="0"/>
    <x v="0"/>
    <x v="0"/>
  </r>
  <r>
    <x v="6"/>
    <x v="75"/>
    <s v="P"/>
    <n v="1"/>
    <n v="45.9"/>
    <n v="45.9"/>
    <x v="0"/>
    <x v="0"/>
    <x v="0"/>
    <x v="0"/>
    <x v="0"/>
    <x v="0"/>
  </r>
  <r>
    <x v="6"/>
    <x v="76"/>
    <s v="P"/>
    <n v="1"/>
    <n v="45.9"/>
    <n v="45.9"/>
    <x v="0"/>
    <x v="0"/>
    <x v="0"/>
    <x v="0"/>
    <x v="0"/>
    <x v="0"/>
  </r>
  <r>
    <x v="6"/>
    <x v="77"/>
    <s v="P"/>
    <n v="1"/>
    <n v="99"/>
    <n v="99"/>
    <x v="0"/>
    <x v="0"/>
    <x v="0"/>
    <x v="0"/>
    <x v="0"/>
    <x v="0"/>
  </r>
  <r>
    <x v="7"/>
    <x v="78"/>
    <s v="P"/>
    <n v="1"/>
    <n v="20"/>
    <n v="20"/>
    <x v="0"/>
    <x v="0"/>
    <x v="0"/>
    <x v="0"/>
    <x v="0"/>
    <x v="0"/>
  </r>
  <r>
    <x v="7"/>
    <x v="79"/>
    <s v="P"/>
    <n v="1"/>
    <n v="26.5"/>
    <n v="26.5"/>
    <x v="0"/>
    <x v="0"/>
    <x v="0"/>
    <x v="0"/>
    <x v="0"/>
    <x v="0"/>
  </r>
  <r>
    <x v="7"/>
    <x v="80"/>
    <s v="P"/>
    <n v="1"/>
    <n v="29"/>
    <n v="29"/>
    <x v="0"/>
    <x v="0"/>
    <x v="0"/>
    <x v="0"/>
    <x v="0"/>
    <x v="0"/>
  </r>
  <r>
    <x v="7"/>
    <x v="81"/>
    <s v="P"/>
    <n v="1"/>
    <n v="35"/>
    <n v="35"/>
    <x v="0"/>
    <x v="0"/>
    <x v="0"/>
    <x v="0"/>
    <x v="0"/>
    <x v="0"/>
  </r>
  <r>
    <x v="7"/>
    <x v="82"/>
    <s v="P"/>
    <n v="1"/>
    <n v="6.5"/>
    <n v="6.5"/>
    <x v="0"/>
    <x v="0"/>
    <x v="0"/>
    <x v="0"/>
    <x v="0"/>
    <x v="0"/>
  </r>
  <r>
    <x v="7"/>
    <x v="83"/>
    <s v="P"/>
    <n v="1"/>
    <n v="10.4"/>
    <n v="10.4"/>
    <x v="0"/>
    <x v="0"/>
    <x v="0"/>
    <x v="0"/>
    <x v="0"/>
    <x v="0"/>
  </r>
  <r>
    <x v="7"/>
    <x v="84"/>
    <s v="P"/>
    <n v="1"/>
    <n v="15.6"/>
    <n v="15.6"/>
    <x v="0"/>
    <x v="0"/>
    <x v="0"/>
    <x v="0"/>
    <x v="0"/>
    <x v="0"/>
  </r>
  <r>
    <x v="8"/>
    <x v="85"/>
    <s v="P"/>
    <n v="1"/>
    <n v="37.9"/>
    <n v="37.9"/>
    <x v="0"/>
    <x v="0"/>
    <x v="0"/>
    <x v="0"/>
    <x v="0"/>
    <x v="0"/>
  </r>
  <r>
    <x v="8"/>
    <x v="86"/>
    <s v="P"/>
    <n v="1"/>
    <n v="38.9"/>
    <n v="38.9"/>
    <x v="0"/>
    <x v="0"/>
    <x v="0"/>
    <x v="0"/>
    <x v="0"/>
    <x v="0"/>
  </r>
  <r>
    <x v="8"/>
    <x v="87"/>
    <s v="P"/>
    <n v="1"/>
    <n v="39.5"/>
    <n v="39.5"/>
    <x v="0"/>
    <x v="0"/>
    <x v="0"/>
    <x v="0"/>
    <x v="0"/>
    <x v="0"/>
  </r>
  <r>
    <x v="8"/>
    <x v="88"/>
    <s v="P"/>
    <n v="1"/>
    <n v="39.9"/>
    <n v="39.9"/>
    <x v="0"/>
    <x v="0"/>
    <x v="0"/>
    <x v="0"/>
    <x v="0"/>
    <x v="0"/>
  </r>
  <r>
    <x v="8"/>
    <x v="89"/>
    <s v="P"/>
    <n v="1"/>
    <n v="37.9"/>
    <n v="37.9"/>
    <x v="0"/>
    <x v="0"/>
    <x v="0"/>
    <x v="0"/>
    <x v="0"/>
    <x v="0"/>
  </r>
  <r>
    <x v="8"/>
    <x v="90"/>
    <s v="P"/>
    <n v="1"/>
    <n v="39.9"/>
    <n v="39.9"/>
    <x v="0"/>
    <x v="0"/>
    <x v="0"/>
    <x v="0"/>
    <x v="0"/>
    <x v="0"/>
  </r>
  <r>
    <x v="8"/>
    <x v="91"/>
    <s v="P"/>
    <n v="1"/>
    <n v="21.9"/>
    <n v="21.9"/>
    <x v="0"/>
    <x v="0"/>
    <x v="0"/>
    <x v="0"/>
    <x v="0"/>
    <x v="0"/>
  </r>
  <r>
    <x v="8"/>
    <x v="92"/>
    <s v="P"/>
    <n v="1"/>
    <n v="24.9"/>
    <n v="24.9"/>
    <x v="0"/>
    <x v="0"/>
    <x v="0"/>
    <x v="0"/>
    <x v="0"/>
    <x v="0"/>
  </r>
  <r>
    <x v="8"/>
    <x v="93"/>
    <s v="P"/>
    <n v="1"/>
    <n v="25.5"/>
    <n v="25.5"/>
    <x v="0"/>
    <x v="0"/>
    <x v="0"/>
    <x v="0"/>
    <x v="0"/>
    <x v="0"/>
  </r>
  <r>
    <x v="8"/>
    <x v="94"/>
    <s v="P"/>
    <n v="1"/>
    <n v="25.9"/>
    <n v="25.9"/>
    <x v="0"/>
    <x v="0"/>
    <x v="0"/>
    <x v="0"/>
    <x v="0"/>
    <x v="0"/>
  </r>
  <r>
    <x v="8"/>
    <x v="95"/>
    <s v="P"/>
    <n v="1"/>
    <n v="26.5"/>
    <n v="26.5"/>
    <x v="0"/>
    <x v="0"/>
    <x v="0"/>
    <x v="0"/>
    <x v="0"/>
    <x v="0"/>
  </r>
  <r>
    <x v="8"/>
    <x v="96"/>
    <s v="P"/>
    <n v="1"/>
    <n v="26.9"/>
    <n v="26.9"/>
    <x v="0"/>
    <x v="0"/>
    <x v="0"/>
    <x v="0"/>
    <x v="0"/>
    <x v="0"/>
  </r>
  <r>
    <x v="8"/>
    <x v="97"/>
    <s v="P"/>
    <n v="1"/>
    <n v="27.5"/>
    <n v="27.5"/>
    <x v="0"/>
    <x v="0"/>
    <x v="0"/>
    <x v="0"/>
    <x v="0"/>
    <x v="0"/>
  </r>
  <r>
    <x v="8"/>
    <x v="98"/>
    <s v="P"/>
    <n v="1"/>
    <n v="27.5"/>
    <n v="27.5"/>
    <x v="0"/>
    <x v="0"/>
    <x v="0"/>
    <x v="0"/>
    <x v="0"/>
    <x v="0"/>
  </r>
  <r>
    <x v="8"/>
    <x v="99"/>
    <s v="P"/>
    <n v="1"/>
    <n v="22.5"/>
    <n v="22.5"/>
    <x v="0"/>
    <x v="0"/>
    <x v="0"/>
    <x v="0"/>
    <x v="0"/>
    <x v="0"/>
  </r>
  <r>
    <x v="8"/>
    <x v="93"/>
    <s v="P"/>
    <n v="1"/>
    <n v="22.5"/>
    <n v="22.5"/>
    <x v="0"/>
    <x v="0"/>
    <x v="0"/>
    <x v="0"/>
    <x v="0"/>
    <x v="0"/>
  </r>
  <r>
    <x v="8"/>
    <x v="96"/>
    <s v="P"/>
    <n v="1"/>
    <n v="24.5"/>
    <n v="24.5"/>
    <x v="0"/>
    <x v="0"/>
    <x v="0"/>
    <x v="0"/>
    <x v="0"/>
    <x v="0"/>
  </r>
  <r>
    <x v="8"/>
    <x v="100"/>
    <s v="P"/>
    <n v="1"/>
    <n v="25.5"/>
    <n v="25.5"/>
    <x v="0"/>
    <x v="0"/>
    <x v="0"/>
    <x v="0"/>
    <x v="0"/>
    <x v="0"/>
  </r>
  <r>
    <x v="8"/>
    <x v="97"/>
    <s v="P"/>
    <n v="1"/>
    <n v="25.5"/>
    <n v="25.5"/>
    <x v="0"/>
    <x v="0"/>
    <x v="0"/>
    <x v="0"/>
    <x v="0"/>
    <x v="0"/>
  </r>
  <r>
    <x v="8"/>
    <x v="101"/>
    <s v="P"/>
    <n v="1"/>
    <n v="22.5"/>
    <n v="22.5"/>
    <x v="0"/>
    <x v="0"/>
    <x v="0"/>
    <x v="0"/>
    <x v="0"/>
    <x v="0"/>
  </r>
  <r>
    <x v="8"/>
    <x v="102"/>
    <s v="P"/>
    <n v="1"/>
    <n v="25.5"/>
    <n v="25.5"/>
    <x v="0"/>
    <x v="0"/>
    <x v="0"/>
    <x v="0"/>
    <x v="0"/>
    <x v="0"/>
  </r>
  <r>
    <x v="8"/>
    <x v="99"/>
    <s v="P"/>
    <n v="1"/>
    <n v="22.5"/>
    <n v="22.5"/>
    <x v="0"/>
    <x v="0"/>
    <x v="0"/>
    <x v="0"/>
    <x v="0"/>
    <x v="0"/>
  </r>
  <r>
    <x v="8"/>
    <x v="93"/>
    <s v="P"/>
    <n v="1"/>
    <n v="22.5"/>
    <n v="22.5"/>
    <x v="0"/>
    <x v="0"/>
    <x v="0"/>
    <x v="0"/>
    <x v="0"/>
    <x v="0"/>
  </r>
  <r>
    <x v="8"/>
    <x v="96"/>
    <s v="P"/>
    <n v="1"/>
    <n v="24.5"/>
    <n v="24.5"/>
    <x v="0"/>
    <x v="0"/>
    <x v="0"/>
    <x v="0"/>
    <x v="0"/>
    <x v="0"/>
  </r>
  <r>
    <x v="8"/>
    <x v="100"/>
    <s v="P"/>
    <n v="1"/>
    <n v="25.5"/>
    <n v="25.5"/>
    <x v="0"/>
    <x v="0"/>
    <x v="0"/>
    <x v="0"/>
    <x v="0"/>
    <x v="0"/>
  </r>
  <r>
    <x v="8"/>
    <x v="97"/>
    <s v="P"/>
    <n v="1"/>
    <n v="25.5"/>
    <n v="25.5"/>
    <x v="0"/>
    <x v="0"/>
    <x v="0"/>
    <x v="0"/>
    <x v="0"/>
    <x v="0"/>
  </r>
  <r>
    <x v="8"/>
    <x v="101"/>
    <s v="P"/>
    <n v="1"/>
    <n v="22.5"/>
    <n v="22.5"/>
    <x v="0"/>
    <x v="0"/>
    <x v="0"/>
    <x v="0"/>
    <x v="0"/>
    <x v="0"/>
  </r>
  <r>
    <x v="8"/>
    <x v="102"/>
    <s v="P"/>
    <n v="1"/>
    <n v="25.5"/>
    <n v="25.5"/>
    <x v="0"/>
    <x v="0"/>
    <x v="0"/>
    <x v="0"/>
    <x v="0"/>
    <x v="0"/>
  </r>
  <r>
    <x v="8"/>
    <x v="103"/>
    <s v="P"/>
    <n v="1"/>
    <n v="23.5"/>
    <n v="23.5"/>
    <x v="0"/>
    <x v="0"/>
    <x v="0"/>
    <x v="0"/>
    <x v="0"/>
    <x v="0"/>
  </r>
  <r>
    <x v="8"/>
    <x v="104"/>
    <s v="P"/>
    <n v="1"/>
    <n v="24.9"/>
    <n v="24.9"/>
    <x v="0"/>
    <x v="0"/>
    <x v="0"/>
    <x v="0"/>
    <x v="0"/>
    <x v="0"/>
  </r>
  <r>
    <x v="8"/>
    <x v="96"/>
    <s v="P"/>
    <n v="1"/>
    <n v="26.9"/>
    <n v="26.9"/>
    <x v="0"/>
    <x v="0"/>
    <x v="0"/>
    <x v="0"/>
    <x v="0"/>
    <x v="0"/>
  </r>
  <r>
    <x v="8"/>
    <x v="100"/>
    <s v="P"/>
    <n v="1"/>
    <n v="28.9"/>
    <n v="28.9"/>
    <x v="0"/>
    <x v="0"/>
    <x v="0"/>
    <x v="0"/>
    <x v="0"/>
    <x v="0"/>
  </r>
  <r>
    <x v="8"/>
    <x v="105"/>
    <s v="P"/>
    <n v="1"/>
    <n v="24.9"/>
    <n v="24.9"/>
    <x v="0"/>
    <x v="0"/>
    <x v="0"/>
    <x v="0"/>
    <x v="0"/>
    <x v="0"/>
  </r>
  <r>
    <x v="8"/>
    <x v="106"/>
    <s v="P"/>
    <n v="1"/>
    <n v="24.9"/>
    <n v="24.9"/>
    <x v="0"/>
    <x v="0"/>
    <x v="0"/>
    <x v="0"/>
    <x v="0"/>
    <x v="0"/>
  </r>
  <r>
    <x v="8"/>
    <x v="107"/>
    <s v="P"/>
    <n v="1"/>
    <n v="24.9"/>
    <n v="24.9"/>
    <x v="0"/>
    <x v="0"/>
    <x v="0"/>
    <x v="0"/>
    <x v="0"/>
    <x v="0"/>
  </r>
  <r>
    <x v="8"/>
    <x v="108"/>
    <s v="P"/>
    <n v="1"/>
    <n v="24.9"/>
    <n v="24.9"/>
    <x v="0"/>
    <x v="0"/>
    <x v="0"/>
    <x v="0"/>
    <x v="0"/>
    <x v="0"/>
  </r>
  <r>
    <x v="8"/>
    <x v="109"/>
    <s v="P"/>
    <n v="1"/>
    <n v="24.9"/>
    <n v="24.9"/>
    <x v="0"/>
    <x v="0"/>
    <x v="0"/>
    <x v="0"/>
    <x v="0"/>
    <x v="0"/>
  </r>
  <r>
    <x v="8"/>
    <x v="110"/>
    <s v="P"/>
    <n v="1"/>
    <n v="25.9"/>
    <n v="25.9"/>
    <x v="0"/>
    <x v="0"/>
    <x v="0"/>
    <x v="0"/>
    <x v="0"/>
    <x v="0"/>
  </r>
  <r>
    <x v="8"/>
    <x v="111"/>
    <s v="P"/>
    <n v="1"/>
    <n v="26.9"/>
    <n v="26.9"/>
    <x v="0"/>
    <x v="0"/>
    <x v="0"/>
    <x v="0"/>
    <x v="0"/>
    <x v="0"/>
  </r>
  <r>
    <x v="8"/>
    <x v="112"/>
    <s v="P"/>
    <n v="1"/>
    <n v="27.9"/>
    <n v="27.9"/>
    <x v="0"/>
    <x v="0"/>
    <x v="0"/>
    <x v="0"/>
    <x v="0"/>
    <x v="0"/>
  </r>
  <r>
    <x v="8"/>
    <x v="113"/>
    <s v="P"/>
    <n v="1"/>
    <n v="17.899999999999999"/>
    <n v="17.899999999999999"/>
    <x v="0"/>
    <x v="0"/>
    <x v="0"/>
    <x v="0"/>
    <x v="0"/>
    <x v="0"/>
  </r>
  <r>
    <x v="8"/>
    <x v="114"/>
    <s v="P"/>
    <n v="1"/>
    <n v="18.5"/>
    <n v="18.5"/>
    <x v="0"/>
    <x v="0"/>
    <x v="0"/>
    <x v="0"/>
    <x v="0"/>
    <x v="0"/>
  </r>
  <r>
    <x v="8"/>
    <x v="115"/>
    <s v="P"/>
    <n v="1"/>
    <n v="18.5"/>
    <n v="18.5"/>
    <x v="0"/>
    <x v="0"/>
    <x v="0"/>
    <x v="0"/>
    <x v="0"/>
    <x v="0"/>
  </r>
  <r>
    <x v="8"/>
    <x v="110"/>
    <s v="P"/>
    <n v="1"/>
    <n v="18.5"/>
    <n v="18.5"/>
    <x v="0"/>
    <x v="0"/>
    <x v="0"/>
    <x v="0"/>
    <x v="0"/>
    <x v="0"/>
  </r>
  <r>
    <x v="8"/>
    <x v="116"/>
    <s v="P"/>
    <n v="1"/>
    <n v="18.5"/>
    <n v="18.5"/>
    <x v="0"/>
    <x v="0"/>
    <x v="0"/>
    <x v="0"/>
    <x v="0"/>
    <x v="0"/>
  </r>
  <r>
    <x v="8"/>
    <x v="117"/>
    <s v="P"/>
    <n v="1"/>
    <n v="18.5"/>
    <n v="18.5"/>
    <x v="0"/>
    <x v="0"/>
    <x v="0"/>
    <x v="0"/>
    <x v="0"/>
    <x v="0"/>
  </r>
  <r>
    <x v="8"/>
    <x v="118"/>
    <s v="P"/>
    <n v="1"/>
    <n v="20.5"/>
    <n v="20.5"/>
    <x v="0"/>
    <x v="0"/>
    <x v="0"/>
    <x v="0"/>
    <x v="0"/>
    <x v="0"/>
  </r>
  <r>
    <x v="8"/>
    <x v="119"/>
    <s v="P"/>
    <n v="1"/>
    <n v="18.5"/>
    <n v="18.5"/>
    <x v="0"/>
    <x v="0"/>
    <x v="0"/>
    <x v="0"/>
    <x v="0"/>
    <x v="0"/>
  </r>
  <r>
    <x v="8"/>
    <x v="120"/>
    <s v="P"/>
    <n v="1"/>
    <n v="20.5"/>
    <n v="20.5"/>
    <x v="0"/>
    <x v="0"/>
    <x v="0"/>
    <x v="0"/>
    <x v="0"/>
    <x v="0"/>
  </r>
  <r>
    <x v="8"/>
    <x v="121"/>
    <s v="P"/>
    <n v="1"/>
    <n v="13.8"/>
    <n v="13.8"/>
    <x v="0"/>
    <x v="0"/>
    <x v="0"/>
    <x v="0"/>
    <x v="0"/>
    <x v="0"/>
  </r>
  <r>
    <x v="8"/>
    <x v="122"/>
    <s v="P"/>
    <n v="1"/>
    <n v="14"/>
    <n v="14"/>
    <x v="0"/>
    <x v="0"/>
    <x v="0"/>
    <x v="0"/>
    <x v="0"/>
    <x v="0"/>
  </r>
  <r>
    <x v="8"/>
    <x v="123"/>
    <s v="P"/>
    <n v="1"/>
    <n v="15.5"/>
    <n v="15.5"/>
    <x v="0"/>
    <x v="0"/>
    <x v="0"/>
    <x v="0"/>
    <x v="0"/>
    <x v="0"/>
  </r>
  <r>
    <x v="8"/>
    <x v="124"/>
    <s v="P"/>
    <n v="1"/>
    <n v="15.8"/>
    <n v="15.8"/>
    <x v="0"/>
    <x v="0"/>
    <x v="0"/>
    <x v="0"/>
    <x v="0"/>
    <x v="0"/>
  </r>
  <r>
    <x v="8"/>
    <x v="125"/>
    <s v="P"/>
    <n v="1"/>
    <n v="15.9"/>
    <n v="15.9"/>
    <x v="0"/>
    <x v="0"/>
    <x v="0"/>
    <x v="0"/>
    <x v="0"/>
    <x v="0"/>
  </r>
  <r>
    <x v="8"/>
    <x v="126"/>
    <s v="P"/>
    <n v="1"/>
    <n v="92.9"/>
    <n v="92.9"/>
    <x v="0"/>
    <x v="0"/>
    <x v="0"/>
    <x v="0"/>
    <x v="0"/>
    <x v="0"/>
  </r>
  <r>
    <x v="8"/>
    <x v="127"/>
    <s v="P"/>
    <n v="1"/>
    <n v="98.5"/>
    <n v="98.5"/>
    <x v="0"/>
    <x v="0"/>
    <x v="0"/>
    <x v="0"/>
    <x v="0"/>
    <x v="0"/>
  </r>
  <r>
    <x v="8"/>
    <x v="128"/>
    <s v="P"/>
    <n v="1"/>
    <n v="127.9"/>
    <n v="127.9"/>
    <x v="0"/>
    <x v="0"/>
    <x v="0"/>
    <x v="0"/>
    <x v="0"/>
    <x v="0"/>
  </r>
  <r>
    <x v="8"/>
    <x v="129"/>
    <s v="P"/>
    <n v="1"/>
    <n v="134.9"/>
    <n v="134.9"/>
    <x v="0"/>
    <x v="0"/>
    <x v="0"/>
    <x v="0"/>
    <x v="0"/>
    <x v="0"/>
  </r>
  <r>
    <x v="8"/>
    <x v="130"/>
    <s v="P"/>
    <n v="1"/>
    <n v="169"/>
    <n v="169"/>
    <x v="0"/>
    <x v="0"/>
    <x v="0"/>
    <x v="0"/>
    <x v="0"/>
    <x v="0"/>
  </r>
  <r>
    <x v="8"/>
    <x v="131"/>
    <s v="P"/>
    <n v="1"/>
    <n v="189"/>
    <n v="189"/>
    <x v="0"/>
    <x v="0"/>
    <x v="0"/>
    <x v="0"/>
    <x v="0"/>
    <x v="0"/>
  </r>
  <r>
    <x v="8"/>
    <x v="132"/>
    <s v="P"/>
    <n v="1"/>
    <n v="120"/>
    <n v="120"/>
    <x v="0"/>
    <x v="0"/>
    <x v="0"/>
    <x v="0"/>
    <x v="0"/>
    <x v="0"/>
  </r>
  <r>
    <x v="8"/>
    <x v="133"/>
    <s v="P"/>
    <n v="1"/>
    <n v="170"/>
    <n v="170"/>
    <x v="0"/>
    <x v="0"/>
    <x v="0"/>
    <x v="0"/>
    <x v="0"/>
    <x v="0"/>
  </r>
  <r>
    <x v="8"/>
    <x v="134"/>
    <s v="P"/>
    <n v="1"/>
    <n v="72"/>
    <n v="72"/>
    <x v="0"/>
    <x v="0"/>
    <x v="0"/>
    <x v="0"/>
    <x v="0"/>
    <x v="0"/>
  </r>
  <r>
    <x v="8"/>
    <x v="135"/>
    <s v="P"/>
    <n v="1"/>
    <n v="135"/>
    <n v="135"/>
    <x v="0"/>
    <x v="0"/>
    <x v="0"/>
    <x v="0"/>
    <x v="0"/>
    <x v="0"/>
  </r>
  <r>
    <x v="8"/>
    <x v="136"/>
    <s v="P"/>
    <n v="1"/>
    <n v="159"/>
    <n v="159"/>
    <x v="0"/>
    <x v="0"/>
    <x v="0"/>
    <x v="0"/>
    <x v="0"/>
    <x v="0"/>
  </r>
  <r>
    <x v="8"/>
    <x v="137"/>
    <s v="P"/>
    <n v="1"/>
    <n v="97.9"/>
    <n v="97.9"/>
    <x v="0"/>
    <x v="0"/>
    <x v="0"/>
    <x v="0"/>
    <x v="0"/>
    <x v="0"/>
  </r>
  <r>
    <x v="8"/>
    <x v="138"/>
    <s v="P"/>
    <n v="1"/>
    <n v="28.9"/>
    <n v="28.9"/>
    <x v="0"/>
    <x v="0"/>
    <x v="0"/>
    <x v="0"/>
    <x v="0"/>
    <x v="0"/>
  </r>
  <r>
    <x v="8"/>
    <x v="139"/>
    <s v="P"/>
    <n v="1"/>
    <n v="54.9"/>
    <n v="54.9"/>
    <x v="0"/>
    <x v="0"/>
    <x v="0"/>
    <x v="0"/>
    <x v="0"/>
    <x v="0"/>
  </r>
  <r>
    <x v="8"/>
    <x v="140"/>
    <s v="P"/>
    <n v="1"/>
    <n v="79.900000000000006"/>
    <n v="79.900000000000006"/>
    <x v="0"/>
    <x v="0"/>
    <x v="0"/>
    <x v="0"/>
    <x v="0"/>
    <x v="0"/>
  </r>
  <r>
    <x v="8"/>
    <x v="141"/>
    <s v="P"/>
    <n v="1"/>
    <n v="111.9"/>
    <n v="111.9"/>
    <x v="0"/>
    <x v="0"/>
    <x v="0"/>
    <x v="0"/>
    <x v="0"/>
    <x v="0"/>
  </r>
  <r>
    <x v="8"/>
    <x v="142"/>
    <s v="P"/>
    <n v="1"/>
    <n v="38"/>
    <n v="38"/>
    <x v="0"/>
    <x v="0"/>
    <x v="0"/>
    <x v="0"/>
    <x v="0"/>
    <x v="0"/>
  </r>
  <r>
    <x v="8"/>
    <x v="143"/>
    <s v="P"/>
    <n v="1"/>
    <n v="39.9"/>
    <n v="39.9"/>
    <x v="0"/>
    <x v="0"/>
    <x v="0"/>
    <x v="0"/>
    <x v="0"/>
    <x v="0"/>
  </r>
  <r>
    <x v="8"/>
    <x v="144"/>
    <s v="P"/>
    <n v="1"/>
    <n v="64"/>
    <n v="64"/>
    <x v="0"/>
    <x v="0"/>
    <x v="0"/>
    <x v="0"/>
    <x v="0"/>
    <x v="0"/>
  </r>
  <r>
    <x v="8"/>
    <x v="145"/>
    <s v="P"/>
    <n v="1"/>
    <n v="69"/>
    <n v="69"/>
    <x v="0"/>
    <x v="0"/>
    <x v="0"/>
    <x v="0"/>
    <x v="0"/>
    <x v="0"/>
  </r>
  <r>
    <x v="8"/>
    <x v="146"/>
    <s v="P"/>
    <n v="1"/>
    <n v="69"/>
    <n v="69"/>
    <x v="0"/>
    <x v="0"/>
    <x v="0"/>
    <x v="0"/>
    <x v="0"/>
    <x v="0"/>
  </r>
  <r>
    <x v="8"/>
    <x v="147"/>
    <s v="P"/>
    <n v="1"/>
    <n v="24.9"/>
    <n v="24.9"/>
    <x v="0"/>
    <x v="0"/>
    <x v="0"/>
    <x v="0"/>
    <x v="0"/>
    <x v="0"/>
  </r>
  <r>
    <x v="8"/>
    <x v="148"/>
    <s v="P"/>
    <n v="1"/>
    <n v="26.9"/>
    <n v="26.9"/>
    <x v="0"/>
    <x v="0"/>
    <x v="0"/>
    <x v="0"/>
    <x v="0"/>
    <x v="0"/>
  </r>
  <r>
    <x v="8"/>
    <x v="149"/>
    <s v="P"/>
    <n v="1"/>
    <n v="28.9"/>
    <n v="28.9"/>
    <x v="0"/>
    <x v="0"/>
    <x v="0"/>
    <x v="0"/>
    <x v="0"/>
    <x v="0"/>
  </r>
  <r>
    <x v="8"/>
    <x v="150"/>
    <s v="P"/>
    <n v="1"/>
    <n v="29.9"/>
    <n v="29.9"/>
    <x v="0"/>
    <x v="0"/>
    <x v="0"/>
    <x v="0"/>
    <x v="0"/>
    <x v="0"/>
  </r>
  <r>
    <x v="8"/>
    <x v="151"/>
    <s v="P"/>
    <n v="1"/>
    <n v="29.9"/>
    <n v="29.9"/>
    <x v="0"/>
    <x v="0"/>
    <x v="0"/>
    <x v="0"/>
    <x v="0"/>
    <x v="0"/>
  </r>
  <r>
    <x v="8"/>
    <x v="152"/>
    <s v="P"/>
    <n v="1"/>
    <n v="33.9"/>
    <n v="33.9"/>
    <x v="0"/>
    <x v="0"/>
    <x v="0"/>
    <x v="0"/>
    <x v="0"/>
    <x v="0"/>
  </r>
  <r>
    <x v="8"/>
    <x v="153"/>
    <s v="P"/>
    <n v="1"/>
    <n v="36.9"/>
    <n v="36.9"/>
    <x v="0"/>
    <x v="0"/>
    <x v="0"/>
    <x v="0"/>
    <x v="0"/>
    <x v="0"/>
  </r>
  <r>
    <x v="8"/>
    <x v="154"/>
    <s v="P"/>
    <n v="1"/>
    <n v="36.9"/>
    <n v="36.9"/>
    <x v="0"/>
    <x v="0"/>
    <x v="0"/>
    <x v="0"/>
    <x v="0"/>
    <x v="0"/>
  </r>
  <r>
    <x v="8"/>
    <x v="155"/>
    <s v="P"/>
    <n v="1"/>
    <n v="59.9"/>
    <n v="59.9"/>
    <x v="0"/>
    <x v="0"/>
    <x v="0"/>
    <x v="0"/>
    <x v="0"/>
    <x v="0"/>
  </r>
  <r>
    <x v="8"/>
    <x v="156"/>
    <s v="P"/>
    <n v="1"/>
    <n v="54.9"/>
    <n v="54.9"/>
    <x v="0"/>
    <x v="0"/>
    <x v="0"/>
    <x v="0"/>
    <x v="0"/>
    <x v="0"/>
  </r>
  <r>
    <x v="8"/>
    <x v="157"/>
    <s v="P"/>
    <n v="1"/>
    <n v="54.9"/>
    <n v="54.9"/>
    <x v="0"/>
    <x v="0"/>
    <x v="0"/>
    <x v="0"/>
    <x v="0"/>
    <x v="0"/>
  </r>
  <r>
    <x v="8"/>
    <x v="158"/>
    <s v="P"/>
    <n v="1"/>
    <n v="24.9"/>
    <n v="24.9"/>
    <x v="0"/>
    <x v="0"/>
    <x v="0"/>
    <x v="0"/>
    <x v="0"/>
    <x v="0"/>
  </r>
  <r>
    <x v="8"/>
    <x v="159"/>
    <s v="P"/>
    <n v="1"/>
    <n v="26.9"/>
    <n v="26.9"/>
    <x v="0"/>
    <x v="0"/>
    <x v="0"/>
    <x v="0"/>
    <x v="0"/>
    <x v="0"/>
  </r>
  <r>
    <x v="8"/>
    <x v="160"/>
    <s v="P"/>
    <n v="1"/>
    <n v="28.9"/>
    <n v="28.9"/>
    <x v="0"/>
    <x v="0"/>
    <x v="0"/>
    <x v="0"/>
    <x v="0"/>
    <x v="0"/>
  </r>
  <r>
    <x v="8"/>
    <x v="161"/>
    <s v="P"/>
    <n v="1"/>
    <n v="35.9"/>
    <n v="35.9"/>
    <x v="0"/>
    <x v="0"/>
    <x v="0"/>
    <x v="0"/>
    <x v="0"/>
    <x v="0"/>
  </r>
  <r>
    <x v="8"/>
    <x v="162"/>
    <s v="P"/>
    <n v="1"/>
    <n v="20"/>
    <n v="20"/>
    <x v="0"/>
    <x v="0"/>
    <x v="0"/>
    <x v="0"/>
    <x v="0"/>
    <x v="0"/>
  </r>
  <r>
    <x v="8"/>
    <x v="163"/>
    <s v="P"/>
    <n v="1"/>
    <n v="22"/>
    <n v="22"/>
    <x v="0"/>
    <x v="0"/>
    <x v="0"/>
    <x v="0"/>
    <x v="0"/>
    <x v="0"/>
  </r>
  <r>
    <x v="8"/>
    <x v="164"/>
    <s v="P"/>
    <n v="1"/>
    <n v="24"/>
    <n v="24"/>
    <x v="0"/>
    <x v="0"/>
    <x v="0"/>
    <x v="0"/>
    <x v="0"/>
    <x v="0"/>
  </r>
  <r>
    <x v="8"/>
    <x v="165"/>
    <s v="P"/>
    <n v="1"/>
    <n v="26"/>
    <n v="26"/>
    <x v="0"/>
    <x v="0"/>
    <x v="0"/>
    <x v="0"/>
    <x v="0"/>
    <x v="0"/>
  </r>
  <r>
    <x v="8"/>
    <x v="166"/>
    <s v="P"/>
    <n v="1"/>
    <n v="20"/>
    <n v="20"/>
    <x v="0"/>
    <x v="0"/>
    <x v="0"/>
    <x v="0"/>
    <x v="0"/>
    <x v="0"/>
  </r>
  <r>
    <x v="8"/>
    <x v="167"/>
    <s v="P"/>
    <n v="1"/>
    <n v="22"/>
    <n v="22"/>
    <x v="0"/>
    <x v="0"/>
    <x v="0"/>
    <x v="0"/>
    <x v="0"/>
    <x v="0"/>
  </r>
  <r>
    <x v="8"/>
    <x v="168"/>
    <s v="P"/>
    <n v="1"/>
    <n v="24"/>
    <n v="24"/>
    <x v="0"/>
    <x v="0"/>
    <x v="0"/>
    <x v="0"/>
    <x v="0"/>
    <x v="0"/>
  </r>
  <r>
    <x v="8"/>
    <x v="169"/>
    <s v="P"/>
    <n v="1"/>
    <n v="26"/>
    <n v="26"/>
    <x v="0"/>
    <x v="0"/>
    <x v="0"/>
    <x v="0"/>
    <x v="0"/>
    <x v="0"/>
  </r>
  <r>
    <x v="8"/>
    <x v="170"/>
    <s v="P"/>
    <n v="1"/>
    <n v="23.9"/>
    <n v="23.9"/>
    <x v="0"/>
    <x v="0"/>
    <x v="0"/>
    <x v="0"/>
    <x v="0"/>
    <x v="0"/>
  </r>
  <r>
    <x v="8"/>
    <x v="171"/>
    <s v="P"/>
    <n v="1"/>
    <n v="24.9"/>
    <n v="24.9"/>
    <x v="0"/>
    <x v="0"/>
    <x v="0"/>
    <x v="0"/>
    <x v="0"/>
    <x v="0"/>
  </r>
  <r>
    <x v="8"/>
    <x v="172"/>
    <s v="P"/>
    <n v="1"/>
    <n v="25.9"/>
    <n v="25.9"/>
    <x v="0"/>
    <x v="0"/>
    <x v="0"/>
    <x v="0"/>
    <x v="0"/>
    <x v="0"/>
  </r>
  <r>
    <x v="8"/>
    <x v="173"/>
    <s v="P"/>
    <n v="1"/>
    <n v="26.9"/>
    <n v="26.9"/>
    <x v="0"/>
    <x v="0"/>
    <x v="0"/>
    <x v="0"/>
    <x v="0"/>
    <x v="0"/>
  </r>
  <r>
    <x v="8"/>
    <x v="174"/>
    <s v="P"/>
    <n v="1"/>
    <n v="27.9"/>
    <n v="27.9"/>
    <x v="0"/>
    <x v="0"/>
    <x v="0"/>
    <x v="0"/>
    <x v="0"/>
    <x v="0"/>
  </r>
  <r>
    <x v="8"/>
    <x v="175"/>
    <s v="P"/>
    <n v="1"/>
    <n v="28.9"/>
    <n v="28.9"/>
    <x v="0"/>
    <x v="0"/>
    <x v="0"/>
    <x v="0"/>
    <x v="0"/>
    <x v="0"/>
  </r>
  <r>
    <x v="8"/>
    <x v="176"/>
    <s v="P"/>
    <n v="1"/>
    <n v="31.9"/>
    <n v="31.9"/>
    <x v="0"/>
    <x v="0"/>
    <x v="0"/>
    <x v="0"/>
    <x v="0"/>
    <x v="0"/>
  </r>
  <r>
    <x v="8"/>
    <x v="177"/>
    <s v="P"/>
    <n v="1"/>
    <n v="33.5"/>
    <n v="33.5"/>
    <x v="0"/>
    <x v="0"/>
    <x v="0"/>
    <x v="0"/>
    <x v="0"/>
    <x v="0"/>
  </r>
  <r>
    <x v="8"/>
    <x v="178"/>
    <s v="P"/>
    <n v="1"/>
    <n v="33.5"/>
    <n v="33.5"/>
    <x v="0"/>
    <x v="0"/>
    <x v="0"/>
    <x v="0"/>
    <x v="0"/>
    <x v="0"/>
  </r>
  <r>
    <x v="8"/>
    <x v="179"/>
    <s v="P"/>
    <n v="1"/>
    <n v="33.5"/>
    <n v="33.5"/>
    <x v="0"/>
    <x v="0"/>
    <x v="0"/>
    <x v="0"/>
    <x v="0"/>
    <x v="0"/>
  </r>
  <r>
    <x v="8"/>
    <x v="180"/>
    <s v="P"/>
    <n v="1"/>
    <n v="53.5"/>
    <n v="53.5"/>
    <x v="0"/>
    <x v="0"/>
    <x v="0"/>
    <x v="0"/>
    <x v="0"/>
    <x v="0"/>
  </r>
  <r>
    <x v="8"/>
    <x v="181"/>
    <s v="P"/>
    <n v="1"/>
    <n v="55"/>
    <n v="55"/>
    <x v="0"/>
    <x v="0"/>
    <x v="0"/>
    <x v="0"/>
    <x v="0"/>
    <x v="0"/>
  </r>
  <r>
    <x v="8"/>
    <x v="182"/>
    <s v="P"/>
    <n v="1"/>
    <n v="23.9"/>
    <n v="23.9"/>
    <x v="0"/>
    <x v="0"/>
    <x v="0"/>
    <x v="0"/>
    <x v="0"/>
    <x v="0"/>
  </r>
  <r>
    <x v="8"/>
    <x v="183"/>
    <s v="P"/>
    <n v="1"/>
    <n v="24.9"/>
    <n v="24.9"/>
    <x v="0"/>
    <x v="0"/>
    <x v="0"/>
    <x v="0"/>
    <x v="0"/>
    <x v="0"/>
  </r>
  <r>
    <x v="8"/>
    <x v="184"/>
    <s v="P"/>
    <n v="1"/>
    <n v="28.9"/>
    <n v="28.9"/>
    <x v="0"/>
    <x v="0"/>
    <x v="0"/>
    <x v="0"/>
    <x v="0"/>
    <x v="0"/>
  </r>
  <r>
    <x v="8"/>
    <x v="185"/>
    <s v="P"/>
    <n v="1"/>
    <n v="29.9"/>
    <n v="29.9"/>
    <x v="0"/>
    <x v="0"/>
    <x v="0"/>
    <x v="0"/>
    <x v="0"/>
    <x v="0"/>
  </r>
  <r>
    <x v="8"/>
    <x v="186"/>
    <s v="P"/>
    <n v="1"/>
    <n v="33.9"/>
    <n v="33.9"/>
    <x v="0"/>
    <x v="0"/>
    <x v="0"/>
    <x v="0"/>
    <x v="0"/>
    <x v="0"/>
  </r>
  <r>
    <x v="8"/>
    <x v="187"/>
    <s v="P"/>
    <n v="1"/>
    <n v="33.9"/>
    <n v="33.9"/>
    <x v="0"/>
    <x v="0"/>
    <x v="0"/>
    <x v="0"/>
    <x v="0"/>
    <x v="0"/>
  </r>
  <r>
    <x v="8"/>
    <x v="188"/>
    <s v="P"/>
    <n v="1"/>
    <n v="43.9"/>
    <n v="43.9"/>
    <x v="0"/>
    <x v="0"/>
    <x v="0"/>
    <x v="0"/>
    <x v="0"/>
    <x v="0"/>
  </r>
  <r>
    <x v="8"/>
    <x v="189"/>
    <s v="P"/>
    <n v="1"/>
    <n v="46.9"/>
    <n v="46.9"/>
    <x v="0"/>
    <x v="0"/>
    <x v="0"/>
    <x v="0"/>
    <x v="0"/>
    <x v="0"/>
  </r>
  <r>
    <x v="8"/>
    <x v="190"/>
    <s v="P"/>
    <n v="1"/>
    <n v="54.9"/>
    <n v="54.9"/>
    <x v="0"/>
    <x v="0"/>
    <x v="0"/>
    <x v="0"/>
    <x v="0"/>
    <x v="0"/>
  </r>
  <r>
    <x v="8"/>
    <x v="191"/>
    <s v="P"/>
    <n v="1"/>
    <n v="18.5"/>
    <n v="18.5"/>
    <x v="0"/>
    <x v="0"/>
    <x v="0"/>
    <x v="0"/>
    <x v="0"/>
    <x v="0"/>
  </r>
  <r>
    <x v="8"/>
    <x v="192"/>
    <s v="P"/>
    <n v="1"/>
    <n v="18.5"/>
    <n v="18.5"/>
    <x v="0"/>
    <x v="0"/>
    <x v="0"/>
    <x v="0"/>
    <x v="0"/>
    <x v="0"/>
  </r>
  <r>
    <x v="8"/>
    <x v="193"/>
    <s v="P"/>
    <n v="1"/>
    <n v="20.5"/>
    <n v="20.5"/>
    <x v="0"/>
    <x v="0"/>
    <x v="0"/>
    <x v="0"/>
    <x v="0"/>
    <x v="0"/>
  </r>
  <r>
    <x v="8"/>
    <x v="194"/>
    <s v="P"/>
    <n v="1"/>
    <n v="20.5"/>
    <n v="20.5"/>
    <x v="0"/>
    <x v="0"/>
    <x v="0"/>
    <x v="0"/>
    <x v="0"/>
    <x v="0"/>
  </r>
  <r>
    <x v="8"/>
    <x v="195"/>
    <s v="P"/>
    <n v="1"/>
    <n v="21.9"/>
    <n v="21.9"/>
    <x v="0"/>
    <x v="0"/>
    <x v="0"/>
    <x v="0"/>
    <x v="0"/>
    <x v="0"/>
  </r>
  <r>
    <x v="8"/>
    <x v="196"/>
    <s v="P"/>
    <n v="1"/>
    <n v="26.5"/>
    <n v="26.5"/>
    <x v="0"/>
    <x v="0"/>
    <x v="0"/>
    <x v="0"/>
    <x v="0"/>
    <x v="0"/>
  </r>
  <r>
    <x v="8"/>
    <x v="197"/>
    <s v="P"/>
    <n v="1"/>
    <n v="26.9"/>
    <n v="26.9"/>
    <x v="0"/>
    <x v="0"/>
    <x v="0"/>
    <x v="0"/>
    <x v="0"/>
    <x v="0"/>
  </r>
  <r>
    <x v="8"/>
    <x v="198"/>
    <s v="P"/>
    <n v="1"/>
    <n v="69.900000000000006"/>
    <n v="69.900000000000006"/>
    <x v="0"/>
    <x v="0"/>
    <x v="0"/>
    <x v="0"/>
    <x v="0"/>
    <x v="0"/>
  </r>
  <r>
    <x v="9"/>
    <x v="199"/>
    <s v="L"/>
    <n v="1"/>
    <n v="0.68"/>
    <n v="0.68"/>
    <x v="0"/>
    <x v="0"/>
    <x v="0"/>
    <x v="0"/>
    <x v="0"/>
    <x v="0"/>
  </r>
  <r>
    <x v="9"/>
    <x v="200"/>
    <s v="Boite 100"/>
    <n v="1"/>
    <n v="8"/>
    <n v="8"/>
    <x v="0"/>
    <x v="0"/>
    <x v="0"/>
    <x v="0"/>
    <x v="0"/>
    <x v="0"/>
  </r>
  <r>
    <x v="9"/>
    <x v="201"/>
    <s v="Boite 100"/>
    <n v="1"/>
    <n v="7"/>
    <n v="7"/>
    <x v="0"/>
    <x v="0"/>
    <x v="0"/>
    <x v="0"/>
    <x v="0"/>
    <x v="0"/>
  </r>
  <r>
    <x v="10"/>
    <x v="202"/>
    <s v="P"/>
    <n v="10"/>
    <n v="7.2"/>
    <n v="0.72"/>
    <x v="0"/>
    <x v="0"/>
    <x v="1"/>
    <x v="0"/>
    <x v="0"/>
    <x v="1"/>
  </r>
  <r>
    <x v="11"/>
    <x v="203"/>
    <s v="P"/>
    <n v="1"/>
    <n v="1.83"/>
    <n v="1.83"/>
    <x v="0"/>
    <x v="0"/>
    <x v="0"/>
    <x v="0"/>
    <x v="0"/>
    <x v="0"/>
  </r>
  <r>
    <x v="11"/>
    <x v="204"/>
    <s v="P"/>
    <n v="1"/>
    <n v="1.1599999999999999"/>
    <n v="1.1599999999999999"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  <r>
    <x v="11"/>
    <x v="205"/>
    <m/>
    <m/>
    <m/>
    <m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1BF44F-FFFB-4FBF-A2C1-6FEDEAC7DCC8}" name="Tableau croisé dynamique6" cacheId="1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R3:T13" firstHeaderRow="1" firstDataRow="2" firstDataCol="2"/>
  <pivotFields count="12">
    <pivotField axis="axisRow" compact="0" outline="0" showAll="0">
      <items count="13">
        <item x="5"/>
        <item x="9"/>
        <item x="2"/>
        <item x="3"/>
        <item x="10"/>
        <item x="4"/>
        <item x="8"/>
        <item x="7"/>
        <item x="1"/>
        <item x="11"/>
        <item x="6"/>
        <item x="0"/>
        <item t="default"/>
      </items>
    </pivotField>
    <pivotField axis="axisRow" compact="0" outline="0" showAll="0">
      <items count="207">
        <item x="115"/>
        <item x="11"/>
        <item x="108"/>
        <item x="105"/>
        <item x="107"/>
        <item x="106"/>
        <item x="120"/>
        <item x="119"/>
        <item x="138"/>
        <item x="139"/>
        <item x="140"/>
        <item x="4"/>
        <item x="80"/>
        <item x="81"/>
        <item x="125"/>
        <item x="71"/>
        <item x="72"/>
        <item x="0"/>
        <item x="202"/>
        <item x="203"/>
        <item x="127"/>
        <item x="141"/>
        <item x="128"/>
        <item x="129"/>
        <item x="126"/>
        <item x="121"/>
        <item x="25"/>
        <item x="22"/>
        <item x="24"/>
        <item x="84"/>
        <item x="82"/>
        <item x="83"/>
        <item x="97"/>
        <item x="29"/>
        <item x="5"/>
        <item x="49"/>
        <item x="55"/>
        <item x="50"/>
        <item x="52"/>
        <item x="54"/>
        <item x="53"/>
        <item x="93"/>
        <item x="114"/>
        <item x="122"/>
        <item x="124"/>
        <item x="123"/>
        <item x="30"/>
        <item x="102"/>
        <item x="101"/>
        <item x="131"/>
        <item x="130"/>
        <item x="132"/>
        <item x="117"/>
        <item x="87"/>
        <item x="19"/>
        <item x="18"/>
        <item x="20"/>
        <item x="204"/>
        <item x="88"/>
        <item x="99"/>
        <item x="116"/>
        <item x="92"/>
        <item x="104"/>
        <item x="85"/>
        <item x="26"/>
        <item x="95"/>
        <item x="103"/>
        <item x="91"/>
        <item x="113"/>
        <item x="31"/>
        <item x="32"/>
        <item x="33"/>
        <item x="34"/>
        <item x="35"/>
        <item x="77"/>
        <item x="73"/>
        <item x="74"/>
        <item x="75"/>
        <item x="76"/>
        <item x="51"/>
        <item x="45"/>
        <item x="46"/>
        <item x="44"/>
        <item x="36"/>
        <item x="37"/>
        <item x="38"/>
        <item x="39"/>
        <item x="40"/>
        <item x="47"/>
        <item x="48"/>
        <item x="41"/>
        <item x="42"/>
        <item x="63"/>
        <item x="64"/>
        <item x="43"/>
        <item x="70"/>
        <item x="17"/>
        <item x="16"/>
        <item x="15"/>
        <item x="133"/>
        <item x="56"/>
        <item x="59"/>
        <item x="60"/>
        <item x="58"/>
        <item x="57"/>
        <item x="172"/>
        <item x="159"/>
        <item x="168"/>
        <item x="150"/>
        <item x="174"/>
        <item x="171"/>
        <item x="192"/>
        <item x="191"/>
        <item x="163"/>
        <item x="169"/>
        <item x="160"/>
        <item x="166"/>
        <item x="162"/>
        <item x="199"/>
        <item x="135"/>
        <item x="145"/>
        <item x="143"/>
        <item x="146"/>
        <item x="144"/>
        <item x="142"/>
        <item x="164"/>
        <item x="134"/>
        <item x="137"/>
        <item x="190"/>
        <item x="178"/>
        <item x="183"/>
        <item x="186"/>
        <item x="188"/>
        <item x="195"/>
        <item x="147"/>
        <item x="196"/>
        <item x="194"/>
        <item x="182"/>
        <item x="198"/>
        <item x="153"/>
        <item x="155"/>
        <item x="152"/>
        <item x="151"/>
        <item x="154"/>
        <item x="189"/>
        <item x="181"/>
        <item x="185"/>
        <item x="176"/>
        <item x="187"/>
        <item x="177"/>
        <item x="149"/>
        <item x="167"/>
        <item x="165"/>
        <item x="175"/>
        <item x="180"/>
        <item x="170"/>
        <item x="197"/>
        <item x="193"/>
        <item x="148"/>
        <item x="158"/>
        <item x="161"/>
        <item x="184"/>
        <item x="179"/>
        <item x="173"/>
        <item x="90"/>
        <item x="89"/>
        <item x="8"/>
        <item x="12"/>
        <item x="9"/>
        <item x="13"/>
        <item x="10"/>
        <item x="14"/>
        <item x="98"/>
        <item x="23"/>
        <item x="6"/>
        <item x="7"/>
        <item x="28"/>
        <item x="96"/>
        <item x="21"/>
        <item x="200"/>
        <item x="201"/>
        <item x="78"/>
        <item x="79"/>
        <item x="110"/>
        <item x="109"/>
        <item x="156"/>
        <item x="157"/>
        <item x="112"/>
        <item x="86"/>
        <item x="100"/>
        <item x="118"/>
        <item x="3"/>
        <item x="111"/>
        <item x="27"/>
        <item x="94"/>
        <item h="1" x="2"/>
        <item x="1"/>
        <item x="136"/>
        <item x="65"/>
        <item x="61"/>
        <item x="62"/>
        <item x="66"/>
        <item x="68"/>
        <item x="67"/>
        <item x="69"/>
        <item x="205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multipleItemSelectionAllowed="1">
      <items count="3">
        <item x="1"/>
        <item h="1" x="0"/>
        <item t="default"/>
      </items>
    </pivotField>
    <pivotField compact="0" outline="0" showAll="0">
      <items count="3">
        <item x="1"/>
        <item h="1" x="0"/>
        <item t="default"/>
      </items>
    </pivotField>
    <pivotField compact="0" outline="0" showAll="0">
      <items count="3">
        <item x="1"/>
        <item x="0"/>
        <item t="default"/>
      </items>
    </pivotField>
    <pivotField axis="axisCol" compact="0" outline="0" showAll="0">
      <items count="3">
        <item x="1"/>
        <item h="1"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</pivotFields>
  <rowFields count="2">
    <field x="0"/>
    <field x="1"/>
  </rowFields>
  <rowItems count="9">
    <i>
      <x v="2"/>
      <x v="167"/>
    </i>
    <i r="1">
      <x v="169"/>
    </i>
    <i r="1">
      <x v="171"/>
    </i>
    <i t="default">
      <x v="2"/>
    </i>
    <i>
      <x v="5"/>
      <x v="54"/>
    </i>
    <i t="default">
      <x v="5"/>
    </i>
    <i>
      <x v="11"/>
      <x v="196"/>
    </i>
    <i t="default">
      <x v="11"/>
    </i>
    <i t="grand">
      <x/>
    </i>
  </rowItems>
  <colFields count="1">
    <field x="9"/>
  </colFields>
  <colItems count="1">
    <i>
      <x/>
    </i>
  </colItems>
  <dataFields count="1">
    <dataField name="PU" fld="5" baseField="1" baseItem="17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0FC455A-A6C8-4B50-AE9F-CCA90F7FD4EE}" name="Catégorie3" cacheId="1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M3:O17" firstHeaderRow="1" firstDataRow="2" firstDataCol="2"/>
  <pivotFields count="12">
    <pivotField axis="axisRow" compact="0" outline="0" showAll="0">
      <items count="13">
        <item x="5"/>
        <item x="9"/>
        <item x="2"/>
        <item x="3"/>
        <item x="10"/>
        <item x="4"/>
        <item x="8"/>
        <item x="7"/>
        <item x="1"/>
        <item x="11"/>
        <item x="6"/>
        <item x="0"/>
        <item t="default"/>
      </items>
    </pivotField>
    <pivotField axis="axisRow" compact="0" outline="0" showAll="0">
      <items count="207">
        <item x="115"/>
        <item x="11"/>
        <item x="108"/>
        <item x="105"/>
        <item x="107"/>
        <item x="106"/>
        <item x="120"/>
        <item x="119"/>
        <item x="138"/>
        <item x="139"/>
        <item x="140"/>
        <item x="4"/>
        <item x="80"/>
        <item x="81"/>
        <item x="125"/>
        <item x="71"/>
        <item x="72"/>
        <item x="0"/>
        <item x="202"/>
        <item x="203"/>
        <item x="127"/>
        <item x="141"/>
        <item x="128"/>
        <item x="129"/>
        <item x="126"/>
        <item x="121"/>
        <item x="25"/>
        <item x="22"/>
        <item x="24"/>
        <item x="84"/>
        <item x="82"/>
        <item x="83"/>
        <item x="97"/>
        <item x="29"/>
        <item x="5"/>
        <item x="49"/>
        <item x="55"/>
        <item x="50"/>
        <item x="52"/>
        <item x="54"/>
        <item x="53"/>
        <item x="93"/>
        <item x="114"/>
        <item x="122"/>
        <item x="124"/>
        <item x="123"/>
        <item x="30"/>
        <item x="102"/>
        <item x="101"/>
        <item x="131"/>
        <item x="130"/>
        <item x="132"/>
        <item x="117"/>
        <item x="87"/>
        <item x="19"/>
        <item x="18"/>
        <item x="20"/>
        <item x="204"/>
        <item x="88"/>
        <item x="99"/>
        <item x="116"/>
        <item x="92"/>
        <item x="104"/>
        <item x="85"/>
        <item x="26"/>
        <item x="95"/>
        <item x="103"/>
        <item x="91"/>
        <item x="113"/>
        <item x="31"/>
        <item x="32"/>
        <item x="33"/>
        <item x="34"/>
        <item x="35"/>
        <item x="77"/>
        <item x="73"/>
        <item x="74"/>
        <item x="75"/>
        <item x="76"/>
        <item x="51"/>
        <item x="45"/>
        <item x="46"/>
        <item x="44"/>
        <item x="36"/>
        <item x="37"/>
        <item x="38"/>
        <item x="39"/>
        <item x="40"/>
        <item x="47"/>
        <item x="48"/>
        <item x="41"/>
        <item x="42"/>
        <item x="63"/>
        <item x="64"/>
        <item x="43"/>
        <item x="70"/>
        <item x="17"/>
        <item x="16"/>
        <item x="15"/>
        <item x="133"/>
        <item x="56"/>
        <item x="59"/>
        <item x="60"/>
        <item x="58"/>
        <item x="57"/>
        <item x="172"/>
        <item x="159"/>
        <item x="168"/>
        <item x="150"/>
        <item x="174"/>
        <item x="171"/>
        <item x="192"/>
        <item x="191"/>
        <item x="163"/>
        <item x="169"/>
        <item x="160"/>
        <item x="166"/>
        <item x="162"/>
        <item x="199"/>
        <item x="135"/>
        <item x="145"/>
        <item x="143"/>
        <item x="146"/>
        <item x="144"/>
        <item x="142"/>
        <item x="164"/>
        <item x="134"/>
        <item x="137"/>
        <item x="190"/>
        <item x="178"/>
        <item x="183"/>
        <item x="186"/>
        <item x="188"/>
        <item x="195"/>
        <item x="147"/>
        <item x="196"/>
        <item x="194"/>
        <item x="182"/>
        <item x="198"/>
        <item x="153"/>
        <item x="155"/>
        <item x="152"/>
        <item x="151"/>
        <item x="154"/>
        <item x="189"/>
        <item x="181"/>
        <item x="185"/>
        <item x="176"/>
        <item x="187"/>
        <item x="177"/>
        <item x="149"/>
        <item x="167"/>
        <item x="165"/>
        <item x="175"/>
        <item x="180"/>
        <item x="170"/>
        <item x="197"/>
        <item x="193"/>
        <item x="148"/>
        <item x="158"/>
        <item x="161"/>
        <item x="184"/>
        <item x="179"/>
        <item x="173"/>
        <item x="90"/>
        <item x="89"/>
        <item x="8"/>
        <item x="12"/>
        <item x="9"/>
        <item x="13"/>
        <item x="10"/>
        <item x="14"/>
        <item x="98"/>
        <item x="23"/>
        <item x="6"/>
        <item x="7"/>
        <item x="28"/>
        <item x="96"/>
        <item x="21"/>
        <item x="200"/>
        <item x="201"/>
        <item x="78"/>
        <item x="79"/>
        <item x="110"/>
        <item x="109"/>
        <item x="156"/>
        <item x="157"/>
        <item x="112"/>
        <item x="86"/>
        <item x="100"/>
        <item x="118"/>
        <item x="3"/>
        <item x="111"/>
        <item x="27"/>
        <item x="94"/>
        <item h="1" x="2"/>
        <item x="1"/>
        <item x="136"/>
        <item x="65"/>
        <item x="61"/>
        <item x="62"/>
        <item x="66"/>
        <item x="68"/>
        <item x="67"/>
        <item x="69"/>
        <item x="205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multipleItemSelectionAllowed="1">
      <items count="3">
        <item x="1"/>
        <item h="1" x="0"/>
        <item t="default"/>
      </items>
    </pivotField>
    <pivotField compact="0" outline="0" showAll="0">
      <items count="3">
        <item x="1"/>
        <item h="1" x="0"/>
        <item t="default"/>
      </items>
    </pivotField>
    <pivotField axis="axisCol" compact="0" outline="0" showAll="0">
      <items count="3">
        <item x="1"/>
        <item h="1"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</pivotFields>
  <rowFields count="2">
    <field x="0"/>
    <field x="1"/>
  </rowFields>
  <rowItems count="13">
    <i>
      <x v="2"/>
      <x v="166"/>
    </i>
    <i r="1">
      <x v="168"/>
    </i>
    <i r="1">
      <x v="170"/>
    </i>
    <i t="default">
      <x v="2"/>
    </i>
    <i>
      <x v="3"/>
      <x v="98"/>
    </i>
    <i t="default">
      <x v="3"/>
    </i>
    <i>
      <x v="4"/>
      <x v="18"/>
    </i>
    <i t="default">
      <x v="4"/>
    </i>
    <i>
      <x v="5"/>
      <x v="54"/>
    </i>
    <i t="default">
      <x v="5"/>
    </i>
    <i>
      <x v="11"/>
      <x v="196"/>
    </i>
    <i t="default">
      <x v="11"/>
    </i>
    <i t="grand">
      <x/>
    </i>
  </rowItems>
  <colFields count="1">
    <field x="8"/>
  </colFields>
  <colItems count="1">
    <i>
      <x/>
    </i>
  </colItems>
  <dataFields count="1">
    <dataField name="PU" fld="5" baseField="1" baseItem="17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EEE7F92-7D8D-4BC3-B3B0-61BCF49E235E}" name="Catégorie2" cacheId="1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H3:J15" firstHeaderRow="1" firstDataRow="2" firstDataCol="2"/>
  <pivotFields count="12">
    <pivotField axis="axisRow" compact="0" outline="0" showAll="0">
      <items count="13">
        <item x="5"/>
        <item x="9"/>
        <item x="2"/>
        <item x="3"/>
        <item x="10"/>
        <item x="4"/>
        <item x="8"/>
        <item x="7"/>
        <item x="1"/>
        <item x="11"/>
        <item x="6"/>
        <item x="0"/>
        <item t="default"/>
      </items>
    </pivotField>
    <pivotField axis="axisRow" compact="0" outline="0" showAll="0">
      <items count="207">
        <item x="115"/>
        <item x="11"/>
        <item x="108"/>
        <item x="105"/>
        <item x="107"/>
        <item x="106"/>
        <item x="120"/>
        <item x="119"/>
        <item x="138"/>
        <item x="139"/>
        <item x="140"/>
        <item x="4"/>
        <item x="80"/>
        <item x="81"/>
        <item x="125"/>
        <item x="71"/>
        <item x="72"/>
        <item x="0"/>
        <item x="202"/>
        <item x="203"/>
        <item x="127"/>
        <item x="141"/>
        <item x="128"/>
        <item x="129"/>
        <item x="126"/>
        <item x="121"/>
        <item x="25"/>
        <item x="22"/>
        <item x="24"/>
        <item x="84"/>
        <item x="82"/>
        <item x="83"/>
        <item x="97"/>
        <item x="29"/>
        <item x="5"/>
        <item x="49"/>
        <item x="55"/>
        <item x="50"/>
        <item x="52"/>
        <item x="54"/>
        <item x="53"/>
        <item x="93"/>
        <item x="114"/>
        <item x="122"/>
        <item x="124"/>
        <item x="123"/>
        <item x="30"/>
        <item x="102"/>
        <item x="101"/>
        <item x="131"/>
        <item x="130"/>
        <item x="132"/>
        <item x="117"/>
        <item x="87"/>
        <item x="19"/>
        <item x="18"/>
        <item x="20"/>
        <item x="204"/>
        <item x="88"/>
        <item x="99"/>
        <item x="116"/>
        <item x="92"/>
        <item x="104"/>
        <item x="85"/>
        <item x="26"/>
        <item x="95"/>
        <item x="103"/>
        <item x="91"/>
        <item x="113"/>
        <item x="31"/>
        <item x="32"/>
        <item x="33"/>
        <item x="34"/>
        <item x="35"/>
        <item x="77"/>
        <item x="73"/>
        <item x="74"/>
        <item x="75"/>
        <item x="76"/>
        <item x="51"/>
        <item x="45"/>
        <item x="46"/>
        <item x="44"/>
        <item x="36"/>
        <item x="37"/>
        <item x="38"/>
        <item x="39"/>
        <item x="40"/>
        <item x="47"/>
        <item x="48"/>
        <item x="41"/>
        <item x="42"/>
        <item x="63"/>
        <item x="64"/>
        <item x="43"/>
        <item x="70"/>
        <item x="17"/>
        <item x="16"/>
        <item x="15"/>
        <item x="133"/>
        <item x="56"/>
        <item x="59"/>
        <item x="60"/>
        <item x="58"/>
        <item x="57"/>
        <item x="172"/>
        <item x="159"/>
        <item x="168"/>
        <item x="150"/>
        <item x="174"/>
        <item x="171"/>
        <item x="192"/>
        <item x="191"/>
        <item x="163"/>
        <item x="169"/>
        <item x="160"/>
        <item x="166"/>
        <item x="162"/>
        <item x="199"/>
        <item x="135"/>
        <item x="145"/>
        <item x="143"/>
        <item x="146"/>
        <item x="144"/>
        <item x="142"/>
        <item x="164"/>
        <item x="134"/>
        <item x="137"/>
        <item x="190"/>
        <item x="178"/>
        <item x="183"/>
        <item x="186"/>
        <item x="188"/>
        <item x="195"/>
        <item x="147"/>
        <item x="196"/>
        <item x="194"/>
        <item x="182"/>
        <item x="198"/>
        <item x="153"/>
        <item x="155"/>
        <item x="152"/>
        <item x="151"/>
        <item x="154"/>
        <item x="189"/>
        <item x="181"/>
        <item x="185"/>
        <item x="176"/>
        <item x="187"/>
        <item x="177"/>
        <item x="149"/>
        <item x="167"/>
        <item x="165"/>
        <item x="175"/>
        <item x="180"/>
        <item x="170"/>
        <item x="197"/>
        <item x="193"/>
        <item x="148"/>
        <item x="158"/>
        <item x="161"/>
        <item x="184"/>
        <item x="179"/>
        <item x="173"/>
        <item x="90"/>
        <item x="89"/>
        <item x="8"/>
        <item x="12"/>
        <item x="9"/>
        <item x="13"/>
        <item x="10"/>
        <item x="14"/>
        <item x="98"/>
        <item x="23"/>
        <item x="6"/>
        <item x="7"/>
        <item x="28"/>
        <item x="96"/>
        <item x="21"/>
        <item x="200"/>
        <item x="201"/>
        <item x="78"/>
        <item x="79"/>
        <item x="110"/>
        <item x="109"/>
        <item x="156"/>
        <item x="157"/>
        <item x="112"/>
        <item x="86"/>
        <item x="100"/>
        <item x="118"/>
        <item x="3"/>
        <item x="111"/>
        <item x="27"/>
        <item x="94"/>
        <item h="1" x="2"/>
        <item x="1"/>
        <item x="136"/>
        <item x="65"/>
        <item x="61"/>
        <item x="62"/>
        <item x="66"/>
        <item x="68"/>
        <item x="67"/>
        <item x="69"/>
        <item x="205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multipleItemSelectionAllowed="1">
      <items count="3">
        <item x="1"/>
        <item h="1" x="0"/>
        <item t="default"/>
      </items>
    </pivotField>
    <pivotField axis="axisCol" compact="0" outline="0" showAll="0">
      <items count="3">
        <item x="1"/>
        <item h="1"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</pivotFields>
  <rowFields count="2">
    <field x="0"/>
    <field x="1"/>
  </rowFields>
  <rowItems count="11">
    <i>
      <x v="2"/>
      <x v="166"/>
    </i>
    <i r="1">
      <x v="168"/>
    </i>
    <i r="1">
      <x v="170"/>
    </i>
    <i t="default">
      <x v="2"/>
    </i>
    <i>
      <x v="3"/>
      <x v="98"/>
    </i>
    <i t="default">
      <x v="3"/>
    </i>
    <i>
      <x v="5"/>
      <x v="54"/>
    </i>
    <i t="default">
      <x v="5"/>
    </i>
    <i>
      <x v="11"/>
      <x v="196"/>
    </i>
    <i t="default">
      <x v="11"/>
    </i>
    <i t="grand">
      <x/>
    </i>
  </rowItems>
  <colFields count="1">
    <field x="7"/>
  </colFields>
  <colItems count="1">
    <i>
      <x/>
    </i>
  </colItems>
  <dataFields count="1">
    <dataField name="PU" fld="5" baseField="1" baseItem="17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AD2FAC4-BD94-4CA8-BE67-CCE27A82BACD}" name="Catégorie1" cacheId="1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C3:E13" firstHeaderRow="1" firstDataRow="2" firstDataCol="2"/>
  <pivotFields count="12">
    <pivotField axis="axisRow" compact="0" outline="0" showAll="0">
      <items count="13">
        <item x="5"/>
        <item x="9"/>
        <item x="2"/>
        <item x="3"/>
        <item x="10"/>
        <item x="4"/>
        <item x="8"/>
        <item x="7"/>
        <item x="1"/>
        <item x="11"/>
        <item x="6"/>
        <item x="0"/>
        <item t="default"/>
      </items>
    </pivotField>
    <pivotField axis="axisRow" compact="0" outline="0" showAll="0">
      <items count="207">
        <item x="115"/>
        <item x="11"/>
        <item x="108"/>
        <item x="105"/>
        <item x="107"/>
        <item x="106"/>
        <item x="120"/>
        <item x="119"/>
        <item x="138"/>
        <item x="139"/>
        <item x="140"/>
        <item x="4"/>
        <item x="80"/>
        <item x="81"/>
        <item x="125"/>
        <item x="71"/>
        <item x="72"/>
        <item x="0"/>
        <item x="202"/>
        <item x="203"/>
        <item x="127"/>
        <item x="141"/>
        <item x="128"/>
        <item x="129"/>
        <item x="126"/>
        <item x="121"/>
        <item x="25"/>
        <item x="22"/>
        <item x="24"/>
        <item x="84"/>
        <item x="82"/>
        <item x="83"/>
        <item x="97"/>
        <item x="29"/>
        <item x="5"/>
        <item x="49"/>
        <item x="55"/>
        <item x="50"/>
        <item x="52"/>
        <item x="54"/>
        <item x="53"/>
        <item x="93"/>
        <item x="114"/>
        <item x="122"/>
        <item x="124"/>
        <item x="123"/>
        <item x="30"/>
        <item x="102"/>
        <item x="101"/>
        <item x="131"/>
        <item x="130"/>
        <item x="132"/>
        <item x="117"/>
        <item x="87"/>
        <item x="19"/>
        <item x="18"/>
        <item x="20"/>
        <item x="204"/>
        <item x="88"/>
        <item x="99"/>
        <item x="116"/>
        <item x="92"/>
        <item x="104"/>
        <item x="85"/>
        <item x="26"/>
        <item x="95"/>
        <item x="103"/>
        <item x="91"/>
        <item x="113"/>
        <item x="31"/>
        <item x="32"/>
        <item x="33"/>
        <item x="34"/>
        <item x="35"/>
        <item x="77"/>
        <item x="73"/>
        <item x="74"/>
        <item x="75"/>
        <item x="76"/>
        <item x="51"/>
        <item x="45"/>
        <item x="46"/>
        <item x="44"/>
        <item x="36"/>
        <item x="37"/>
        <item x="38"/>
        <item x="39"/>
        <item x="40"/>
        <item x="47"/>
        <item x="48"/>
        <item x="41"/>
        <item x="42"/>
        <item x="63"/>
        <item x="64"/>
        <item x="43"/>
        <item x="70"/>
        <item x="17"/>
        <item x="16"/>
        <item x="15"/>
        <item x="133"/>
        <item x="56"/>
        <item x="59"/>
        <item x="60"/>
        <item x="58"/>
        <item x="57"/>
        <item x="172"/>
        <item x="159"/>
        <item x="168"/>
        <item x="150"/>
        <item x="174"/>
        <item x="171"/>
        <item x="192"/>
        <item x="191"/>
        <item x="163"/>
        <item x="169"/>
        <item x="160"/>
        <item x="166"/>
        <item x="162"/>
        <item x="199"/>
        <item x="135"/>
        <item x="145"/>
        <item x="143"/>
        <item x="146"/>
        <item x="144"/>
        <item x="142"/>
        <item x="164"/>
        <item x="134"/>
        <item x="137"/>
        <item x="190"/>
        <item x="178"/>
        <item x="183"/>
        <item x="186"/>
        <item x="188"/>
        <item x="195"/>
        <item x="147"/>
        <item x="196"/>
        <item x="194"/>
        <item x="182"/>
        <item x="198"/>
        <item x="153"/>
        <item x="155"/>
        <item x="152"/>
        <item x="151"/>
        <item x="154"/>
        <item x="189"/>
        <item x="181"/>
        <item x="185"/>
        <item x="176"/>
        <item x="187"/>
        <item x="177"/>
        <item x="149"/>
        <item x="167"/>
        <item x="165"/>
        <item x="175"/>
        <item x="180"/>
        <item x="170"/>
        <item x="197"/>
        <item x="193"/>
        <item x="148"/>
        <item x="158"/>
        <item x="161"/>
        <item x="184"/>
        <item x="179"/>
        <item x="173"/>
        <item x="90"/>
        <item x="89"/>
        <item x="8"/>
        <item x="12"/>
        <item x="9"/>
        <item x="13"/>
        <item x="10"/>
        <item x="14"/>
        <item x="98"/>
        <item x="23"/>
        <item x="6"/>
        <item x="7"/>
        <item x="28"/>
        <item x="96"/>
        <item x="21"/>
        <item x="200"/>
        <item x="201"/>
        <item x="78"/>
        <item x="79"/>
        <item x="110"/>
        <item x="109"/>
        <item x="156"/>
        <item x="157"/>
        <item x="112"/>
        <item x="86"/>
        <item x="100"/>
        <item x="118"/>
        <item x="3"/>
        <item x="111"/>
        <item x="27"/>
        <item x="94"/>
        <item h="1" x="2"/>
        <item x="1"/>
        <item x="136"/>
        <item x="65"/>
        <item x="61"/>
        <item x="62"/>
        <item x="66"/>
        <item x="68"/>
        <item x="67"/>
        <item x="69"/>
        <item x="205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axis="axisCol" compact="0" outline="0" multipleItemSelectionAllowed="1">
      <items count="3">
        <item x="1"/>
        <item h="1"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</pivotFields>
  <rowFields count="2">
    <field x="0"/>
    <field x="1"/>
  </rowFields>
  <rowItems count="9">
    <i>
      <x v="2"/>
      <x v="166"/>
    </i>
    <i r="1">
      <x v="168"/>
    </i>
    <i r="1">
      <x v="170"/>
    </i>
    <i t="default">
      <x v="2"/>
    </i>
    <i>
      <x v="5"/>
      <x v="54"/>
    </i>
    <i t="default">
      <x v="5"/>
    </i>
    <i>
      <x v="11"/>
      <x v="196"/>
    </i>
    <i t="default">
      <x v="11"/>
    </i>
    <i t="grand">
      <x/>
    </i>
  </rowItems>
  <colFields count="1">
    <field x="6"/>
  </colFields>
  <colItems count="1">
    <i>
      <x/>
    </i>
  </colItems>
  <dataFields count="1">
    <dataField name="PU" fld="5" baseField="1" baseItem="17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1A2D3A-BBC4-4ABE-852B-5B4F609DA9FC}" name="Catégorie6" cacheId="1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AB3:AD17" firstHeaderRow="1" firstDataRow="2" firstDataCol="2"/>
  <pivotFields count="12">
    <pivotField axis="axisRow" compact="0" outline="0" showAll="0">
      <items count="13">
        <item x="5"/>
        <item x="9"/>
        <item x="2"/>
        <item x="3"/>
        <item x="10"/>
        <item x="4"/>
        <item x="8"/>
        <item x="7"/>
        <item x="1"/>
        <item x="11"/>
        <item x="6"/>
        <item x="0"/>
        <item t="default"/>
      </items>
    </pivotField>
    <pivotField axis="axisRow" compact="0" outline="0" showAll="0">
      <items count="207">
        <item x="115"/>
        <item x="11"/>
        <item x="108"/>
        <item x="105"/>
        <item x="107"/>
        <item x="106"/>
        <item x="120"/>
        <item x="119"/>
        <item x="138"/>
        <item x="139"/>
        <item x="140"/>
        <item x="4"/>
        <item x="80"/>
        <item x="81"/>
        <item x="125"/>
        <item x="71"/>
        <item x="72"/>
        <item x="0"/>
        <item x="202"/>
        <item x="203"/>
        <item x="127"/>
        <item x="141"/>
        <item x="128"/>
        <item x="129"/>
        <item x="126"/>
        <item x="121"/>
        <item x="25"/>
        <item x="22"/>
        <item x="24"/>
        <item x="84"/>
        <item x="82"/>
        <item x="83"/>
        <item x="97"/>
        <item x="29"/>
        <item x="5"/>
        <item x="49"/>
        <item x="55"/>
        <item x="50"/>
        <item x="52"/>
        <item x="54"/>
        <item x="53"/>
        <item x="93"/>
        <item x="114"/>
        <item x="122"/>
        <item x="124"/>
        <item x="123"/>
        <item x="30"/>
        <item x="102"/>
        <item x="101"/>
        <item x="131"/>
        <item x="130"/>
        <item x="132"/>
        <item x="117"/>
        <item x="87"/>
        <item x="19"/>
        <item x="18"/>
        <item x="20"/>
        <item x="204"/>
        <item x="88"/>
        <item x="99"/>
        <item x="116"/>
        <item x="92"/>
        <item x="104"/>
        <item x="85"/>
        <item x="26"/>
        <item x="95"/>
        <item x="103"/>
        <item x="91"/>
        <item x="113"/>
        <item x="31"/>
        <item x="32"/>
        <item x="33"/>
        <item x="34"/>
        <item x="35"/>
        <item x="77"/>
        <item x="73"/>
        <item x="74"/>
        <item x="75"/>
        <item x="76"/>
        <item x="51"/>
        <item x="45"/>
        <item x="46"/>
        <item x="44"/>
        <item x="36"/>
        <item x="37"/>
        <item x="38"/>
        <item x="39"/>
        <item x="40"/>
        <item x="47"/>
        <item x="48"/>
        <item x="41"/>
        <item x="42"/>
        <item x="63"/>
        <item x="64"/>
        <item x="43"/>
        <item x="70"/>
        <item x="17"/>
        <item x="16"/>
        <item x="15"/>
        <item x="133"/>
        <item x="56"/>
        <item x="59"/>
        <item x="60"/>
        <item x="58"/>
        <item x="57"/>
        <item x="172"/>
        <item x="159"/>
        <item x="168"/>
        <item x="150"/>
        <item x="174"/>
        <item x="171"/>
        <item x="192"/>
        <item x="191"/>
        <item x="163"/>
        <item x="169"/>
        <item x="160"/>
        <item x="166"/>
        <item x="162"/>
        <item x="199"/>
        <item x="135"/>
        <item x="145"/>
        <item x="143"/>
        <item x="146"/>
        <item x="144"/>
        <item x="142"/>
        <item x="164"/>
        <item x="134"/>
        <item x="137"/>
        <item x="190"/>
        <item x="178"/>
        <item x="183"/>
        <item x="186"/>
        <item x="188"/>
        <item x="195"/>
        <item x="147"/>
        <item x="196"/>
        <item x="194"/>
        <item x="182"/>
        <item x="198"/>
        <item x="153"/>
        <item x="155"/>
        <item x="152"/>
        <item x="151"/>
        <item x="154"/>
        <item x="189"/>
        <item x="181"/>
        <item x="185"/>
        <item x="176"/>
        <item x="187"/>
        <item x="177"/>
        <item x="149"/>
        <item x="167"/>
        <item x="165"/>
        <item x="175"/>
        <item x="180"/>
        <item x="170"/>
        <item x="197"/>
        <item x="193"/>
        <item x="148"/>
        <item x="158"/>
        <item x="161"/>
        <item x="184"/>
        <item x="179"/>
        <item x="173"/>
        <item x="90"/>
        <item x="89"/>
        <item x="8"/>
        <item x="12"/>
        <item x="9"/>
        <item x="13"/>
        <item x="10"/>
        <item x="14"/>
        <item x="98"/>
        <item x="23"/>
        <item x="6"/>
        <item x="7"/>
        <item x="28"/>
        <item x="96"/>
        <item x="21"/>
        <item x="200"/>
        <item x="201"/>
        <item x="78"/>
        <item x="79"/>
        <item x="110"/>
        <item x="109"/>
        <item x="156"/>
        <item x="157"/>
        <item x="112"/>
        <item x="86"/>
        <item x="100"/>
        <item x="118"/>
        <item x="3"/>
        <item x="111"/>
        <item x="27"/>
        <item x="94"/>
        <item h="1" x="2"/>
        <item x="1"/>
        <item x="136"/>
        <item x="65"/>
        <item x="61"/>
        <item x="62"/>
        <item x="66"/>
        <item x="68"/>
        <item x="67"/>
        <item x="69"/>
        <item x="205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multipleItemSelectionAllowed="1">
      <items count="3">
        <item x="1"/>
        <item h="1" x="0"/>
        <item t="default"/>
      </items>
    </pivotField>
    <pivotField compact="0" outline="0" showAll="0">
      <items count="3">
        <item x="1"/>
        <item h="1"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  <pivotField axis="axisCol" compact="0" outline="0" showAll="0">
      <items count="3">
        <item x="1"/>
        <item h="1" x="0"/>
        <item t="default"/>
      </items>
    </pivotField>
  </pivotFields>
  <rowFields count="2">
    <field x="0"/>
    <field x="1"/>
  </rowFields>
  <rowItems count="13">
    <i>
      <x v="2"/>
      <x v="167"/>
    </i>
    <i r="1">
      <x v="169"/>
    </i>
    <i r="1">
      <x v="171"/>
    </i>
    <i t="default">
      <x v="2"/>
    </i>
    <i>
      <x v="3"/>
      <x v="98"/>
    </i>
    <i t="default">
      <x v="3"/>
    </i>
    <i>
      <x v="4"/>
      <x v="18"/>
    </i>
    <i t="default">
      <x v="4"/>
    </i>
    <i>
      <x v="5"/>
      <x v="54"/>
    </i>
    <i t="default">
      <x v="5"/>
    </i>
    <i>
      <x v="11"/>
      <x v="196"/>
    </i>
    <i t="default">
      <x v="11"/>
    </i>
    <i t="grand">
      <x/>
    </i>
  </rowItems>
  <colFields count="1">
    <field x="11"/>
  </colFields>
  <colItems count="1">
    <i>
      <x/>
    </i>
  </colItems>
  <dataFields count="1">
    <dataField name="PU" fld="5" baseField="1" baseItem="17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8F-9D20-4D20-979D-9132775AC8DF}" name="Tableau croisé dynamique7" cacheId="1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W3:Y15" firstHeaderRow="1" firstDataRow="2" firstDataCol="2"/>
  <pivotFields count="12">
    <pivotField axis="axisRow" compact="0" outline="0" showAll="0">
      <items count="13">
        <item x="5"/>
        <item x="9"/>
        <item x="2"/>
        <item x="3"/>
        <item x="10"/>
        <item x="4"/>
        <item x="8"/>
        <item x="7"/>
        <item x="1"/>
        <item x="11"/>
        <item x="6"/>
        <item x="0"/>
        <item t="default"/>
      </items>
    </pivotField>
    <pivotField axis="axisRow" compact="0" outline="0" showAll="0">
      <items count="207">
        <item x="115"/>
        <item x="11"/>
        <item x="108"/>
        <item x="105"/>
        <item x="107"/>
        <item x="106"/>
        <item x="120"/>
        <item x="119"/>
        <item x="138"/>
        <item x="139"/>
        <item x="140"/>
        <item x="4"/>
        <item x="80"/>
        <item x="81"/>
        <item x="125"/>
        <item x="71"/>
        <item x="72"/>
        <item x="0"/>
        <item x="202"/>
        <item x="203"/>
        <item x="127"/>
        <item x="141"/>
        <item x="128"/>
        <item x="129"/>
        <item x="126"/>
        <item x="121"/>
        <item x="25"/>
        <item x="22"/>
        <item x="24"/>
        <item x="84"/>
        <item x="82"/>
        <item x="83"/>
        <item x="97"/>
        <item x="29"/>
        <item x="5"/>
        <item x="49"/>
        <item x="55"/>
        <item x="50"/>
        <item x="52"/>
        <item x="54"/>
        <item x="53"/>
        <item x="93"/>
        <item x="114"/>
        <item x="122"/>
        <item x="124"/>
        <item x="123"/>
        <item x="30"/>
        <item x="102"/>
        <item x="101"/>
        <item x="131"/>
        <item x="130"/>
        <item x="132"/>
        <item x="117"/>
        <item x="87"/>
        <item x="19"/>
        <item x="18"/>
        <item x="20"/>
        <item x="204"/>
        <item x="88"/>
        <item x="99"/>
        <item x="116"/>
        <item x="92"/>
        <item x="104"/>
        <item x="85"/>
        <item x="26"/>
        <item x="95"/>
        <item x="103"/>
        <item x="91"/>
        <item x="113"/>
        <item x="31"/>
        <item x="32"/>
        <item x="33"/>
        <item x="34"/>
        <item x="35"/>
        <item x="77"/>
        <item x="73"/>
        <item x="74"/>
        <item x="75"/>
        <item x="76"/>
        <item x="51"/>
        <item x="45"/>
        <item x="46"/>
        <item x="44"/>
        <item x="36"/>
        <item x="37"/>
        <item x="38"/>
        <item x="39"/>
        <item x="40"/>
        <item x="47"/>
        <item x="48"/>
        <item x="41"/>
        <item x="42"/>
        <item x="63"/>
        <item x="64"/>
        <item x="43"/>
        <item x="70"/>
        <item x="17"/>
        <item x="16"/>
        <item x="15"/>
        <item x="133"/>
        <item x="56"/>
        <item x="59"/>
        <item x="60"/>
        <item x="58"/>
        <item x="57"/>
        <item x="172"/>
        <item x="159"/>
        <item x="168"/>
        <item x="150"/>
        <item x="174"/>
        <item x="171"/>
        <item x="192"/>
        <item x="191"/>
        <item x="163"/>
        <item x="169"/>
        <item x="160"/>
        <item x="166"/>
        <item x="162"/>
        <item x="199"/>
        <item x="135"/>
        <item x="145"/>
        <item x="143"/>
        <item x="146"/>
        <item x="144"/>
        <item x="142"/>
        <item x="164"/>
        <item x="134"/>
        <item x="137"/>
        <item x="190"/>
        <item x="178"/>
        <item x="183"/>
        <item x="186"/>
        <item x="188"/>
        <item x="195"/>
        <item x="147"/>
        <item x="196"/>
        <item x="194"/>
        <item x="182"/>
        <item x="198"/>
        <item x="153"/>
        <item x="155"/>
        <item x="152"/>
        <item x="151"/>
        <item x="154"/>
        <item x="189"/>
        <item x="181"/>
        <item x="185"/>
        <item x="176"/>
        <item x="187"/>
        <item x="177"/>
        <item x="149"/>
        <item x="167"/>
        <item x="165"/>
        <item x="175"/>
        <item x="180"/>
        <item x="170"/>
        <item x="197"/>
        <item x="193"/>
        <item x="148"/>
        <item x="158"/>
        <item x="161"/>
        <item x="184"/>
        <item x="179"/>
        <item x="173"/>
        <item x="90"/>
        <item x="89"/>
        <item x="8"/>
        <item x="12"/>
        <item x="9"/>
        <item x="13"/>
        <item x="10"/>
        <item x="14"/>
        <item x="98"/>
        <item x="23"/>
        <item x="6"/>
        <item x="7"/>
        <item x="28"/>
        <item x="96"/>
        <item x="21"/>
        <item x="200"/>
        <item x="201"/>
        <item x="78"/>
        <item x="79"/>
        <item x="110"/>
        <item x="109"/>
        <item x="156"/>
        <item x="157"/>
        <item x="112"/>
        <item x="86"/>
        <item x="100"/>
        <item x="118"/>
        <item x="3"/>
        <item x="111"/>
        <item x="27"/>
        <item x="94"/>
        <item h="1" x="2"/>
        <item x="1"/>
        <item x="136"/>
        <item x="65"/>
        <item x="61"/>
        <item x="62"/>
        <item x="66"/>
        <item x="68"/>
        <item x="67"/>
        <item x="69"/>
        <item x="205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multipleItemSelectionAllowed="1">
      <items count="3">
        <item x="1"/>
        <item h="1" x="0"/>
        <item t="default"/>
      </items>
    </pivotField>
    <pivotField compact="0" outline="0" showAll="0">
      <items count="3">
        <item x="1"/>
        <item h="1"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  <pivotField axis="axisCol" compact="0" outline="0" showAll="0">
      <items count="3">
        <item x="1"/>
        <item h="1" x="0"/>
        <item t="default"/>
      </items>
    </pivotField>
    <pivotField compact="0" outline="0" showAll="0">
      <items count="3">
        <item x="1"/>
        <item x="0"/>
        <item t="default"/>
      </items>
    </pivotField>
  </pivotFields>
  <rowFields count="2">
    <field x="0"/>
    <field x="1"/>
  </rowFields>
  <rowItems count="11">
    <i>
      <x v="2"/>
      <x v="167"/>
    </i>
    <i r="1">
      <x v="169"/>
    </i>
    <i r="1">
      <x v="171"/>
    </i>
    <i t="default">
      <x v="2"/>
    </i>
    <i>
      <x v="3"/>
      <x v="98"/>
    </i>
    <i t="default">
      <x v="3"/>
    </i>
    <i>
      <x v="5"/>
      <x v="54"/>
    </i>
    <i t="default">
      <x v="5"/>
    </i>
    <i>
      <x v="11"/>
      <x v="196"/>
    </i>
    <i t="default">
      <x v="11"/>
    </i>
    <i t="grand">
      <x/>
    </i>
  </rowItems>
  <colFields count="1">
    <field x="10"/>
  </colFields>
  <colItems count="1">
    <i>
      <x/>
    </i>
  </colItems>
  <dataFields count="1">
    <dataField name="PU" fld="5" baseField="1" baseItem="17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s" xr10:uid="{087D62C7-0AE1-479A-9478-9A97CF6BFF61}" sourceName="Produits ">
  <pivotTables>
    <pivotTable tabId="18" name="Catégorie1"/>
  </pivotTables>
  <data>
    <tabular pivotCacheId="340661713">
      <items count="206">
        <i x="19" s="1"/>
        <i x="8" s="1"/>
        <i x="9" s="1"/>
        <i x="10" s="1"/>
        <i x="2"/>
        <i x="1" s="1"/>
        <i x="115" s="1" nd="1"/>
        <i x="11" s="1" nd="1"/>
        <i x="108" s="1" nd="1"/>
        <i x="105" s="1" nd="1"/>
        <i x="107" s="1" nd="1"/>
        <i x="106" s="1" nd="1"/>
        <i x="120" s="1" nd="1"/>
        <i x="119" s="1" nd="1"/>
        <i x="138" s="1" nd="1"/>
        <i x="139" s="1" nd="1"/>
        <i x="140" s="1" nd="1"/>
        <i x="4" s="1" nd="1"/>
        <i x="80" s="1" nd="1"/>
        <i x="81" s="1" nd="1"/>
        <i x="125" s="1" nd="1"/>
        <i x="71" s="1" nd="1"/>
        <i x="72" s="1" nd="1"/>
        <i x="0" s="1" nd="1"/>
        <i x="202" s="1" nd="1"/>
        <i x="203" s="1" nd="1"/>
        <i x="127" s="1" nd="1"/>
        <i x="141" s="1" nd="1"/>
        <i x="128" s="1" nd="1"/>
        <i x="129" s="1" nd="1"/>
        <i x="126" s="1" nd="1"/>
        <i x="121" s="1" nd="1"/>
        <i x="25" s="1" nd="1"/>
        <i x="22" s="1" nd="1"/>
        <i x="24" s="1" nd="1"/>
        <i x="84" s="1" nd="1"/>
        <i x="82" s="1" nd="1"/>
        <i x="83" s="1" nd="1"/>
        <i x="97" s="1" nd="1"/>
        <i x="29" s="1" nd="1"/>
        <i x="5" s="1" nd="1"/>
        <i x="49" s="1" nd="1"/>
        <i x="55" s="1" nd="1"/>
        <i x="50" s="1" nd="1"/>
        <i x="52" s="1" nd="1"/>
        <i x="54" s="1" nd="1"/>
        <i x="53" s="1" nd="1"/>
        <i x="93" s="1" nd="1"/>
        <i x="114" s="1" nd="1"/>
        <i x="122" s="1" nd="1"/>
        <i x="124" s="1" nd="1"/>
        <i x="123" s="1" nd="1"/>
        <i x="30" s="1" nd="1"/>
        <i x="102" s="1" nd="1"/>
        <i x="101" s="1" nd="1"/>
        <i x="131" s="1" nd="1"/>
        <i x="130" s="1" nd="1"/>
        <i x="132" s="1" nd="1"/>
        <i x="117" s="1" nd="1"/>
        <i x="87" s="1" nd="1"/>
        <i x="18" s="1" nd="1"/>
        <i x="20" s="1" nd="1"/>
        <i x="204" s="1" nd="1"/>
        <i x="88" s="1" nd="1"/>
        <i x="99" s="1" nd="1"/>
        <i x="116" s="1" nd="1"/>
        <i x="92" s="1" nd="1"/>
        <i x="104" s="1" nd="1"/>
        <i x="85" s="1" nd="1"/>
        <i x="26" s="1" nd="1"/>
        <i x="95" s="1" nd="1"/>
        <i x="103" s="1" nd="1"/>
        <i x="91" s="1" nd="1"/>
        <i x="113" s="1" nd="1"/>
        <i x="31" s="1" nd="1"/>
        <i x="32" s="1" nd="1"/>
        <i x="33" s="1" nd="1"/>
        <i x="34" s="1" nd="1"/>
        <i x="35" s="1" nd="1"/>
        <i x="77" s="1" nd="1"/>
        <i x="73" s="1" nd="1"/>
        <i x="74" s="1" nd="1"/>
        <i x="75" s="1" nd="1"/>
        <i x="76" s="1" nd="1"/>
        <i x="51" s="1" nd="1"/>
        <i x="45" s="1" nd="1"/>
        <i x="46" s="1" nd="1"/>
        <i x="44" s="1" nd="1"/>
        <i x="36" s="1" nd="1"/>
        <i x="37" s="1" nd="1"/>
        <i x="38" s="1" nd="1"/>
        <i x="39" s="1" nd="1"/>
        <i x="40" s="1" nd="1"/>
        <i x="47" s="1" nd="1"/>
        <i x="48" s="1" nd="1"/>
        <i x="41" s="1" nd="1"/>
        <i x="42" s="1" nd="1"/>
        <i x="63" s="1" nd="1"/>
        <i x="64" s="1" nd="1"/>
        <i x="43" s="1" nd="1"/>
        <i x="70" s="1" nd="1"/>
        <i x="17" s="1" nd="1"/>
        <i x="16" s="1" nd="1"/>
        <i x="15" s="1" nd="1"/>
        <i x="133" s="1" nd="1"/>
        <i x="56" s="1" nd="1"/>
        <i x="59" s="1" nd="1"/>
        <i x="60" s="1" nd="1"/>
        <i x="58" s="1" nd="1"/>
        <i x="57" s="1" nd="1"/>
        <i x="172" s="1" nd="1"/>
        <i x="159" s="1" nd="1"/>
        <i x="168" s="1" nd="1"/>
        <i x="150" s="1" nd="1"/>
        <i x="174" s="1" nd="1"/>
        <i x="171" s="1" nd="1"/>
        <i x="192" s="1" nd="1"/>
        <i x="191" s="1" nd="1"/>
        <i x="163" s="1" nd="1"/>
        <i x="169" s="1" nd="1"/>
        <i x="160" s="1" nd="1"/>
        <i x="166" s="1" nd="1"/>
        <i x="162" s="1" nd="1"/>
        <i x="199" s="1" nd="1"/>
        <i x="135" s="1" nd="1"/>
        <i x="145" s="1" nd="1"/>
        <i x="143" s="1" nd="1"/>
        <i x="146" s="1" nd="1"/>
        <i x="144" s="1" nd="1"/>
        <i x="142" s="1" nd="1"/>
        <i x="164" s="1" nd="1"/>
        <i x="134" s="1" nd="1"/>
        <i x="137" s="1" nd="1"/>
        <i x="190" s="1" nd="1"/>
        <i x="178" s="1" nd="1"/>
        <i x="183" s="1" nd="1"/>
        <i x="186" s="1" nd="1"/>
        <i x="188" s="1" nd="1"/>
        <i x="195" s="1" nd="1"/>
        <i x="147" s="1" nd="1"/>
        <i x="196" s="1" nd="1"/>
        <i x="194" s="1" nd="1"/>
        <i x="182" s="1" nd="1"/>
        <i x="198" s="1" nd="1"/>
        <i x="153" s="1" nd="1"/>
        <i x="155" s="1" nd="1"/>
        <i x="152" s="1" nd="1"/>
        <i x="151" s="1" nd="1"/>
        <i x="154" s="1" nd="1"/>
        <i x="189" s="1" nd="1"/>
        <i x="181" s="1" nd="1"/>
        <i x="185" s="1" nd="1"/>
        <i x="176" s="1" nd="1"/>
        <i x="187" s="1" nd="1"/>
        <i x="177" s="1" nd="1"/>
        <i x="149" s="1" nd="1"/>
        <i x="167" s="1" nd="1"/>
        <i x="165" s="1" nd="1"/>
        <i x="175" s="1" nd="1"/>
        <i x="180" s="1" nd="1"/>
        <i x="170" s="1" nd="1"/>
        <i x="197" s="1" nd="1"/>
        <i x="193" s="1" nd="1"/>
        <i x="148" s="1" nd="1"/>
        <i x="158" s="1" nd="1"/>
        <i x="161" s="1" nd="1"/>
        <i x="184" s="1" nd="1"/>
        <i x="179" s="1" nd="1"/>
        <i x="173" s="1" nd="1"/>
        <i x="90" s="1" nd="1"/>
        <i x="89" s="1" nd="1"/>
        <i x="12" s="1" nd="1"/>
        <i x="13" s="1" nd="1"/>
        <i x="14" s="1" nd="1"/>
        <i x="98" s="1" nd="1"/>
        <i x="23" s="1" nd="1"/>
        <i x="6" s="1" nd="1"/>
        <i x="7" s="1" nd="1"/>
        <i x="28" s="1" nd="1"/>
        <i x="96" s="1" nd="1"/>
        <i x="21" s="1" nd="1"/>
        <i x="200" s="1" nd="1"/>
        <i x="201" s="1" nd="1"/>
        <i x="78" s="1" nd="1"/>
        <i x="79" s="1" nd="1"/>
        <i x="110" s="1" nd="1"/>
        <i x="109" s="1" nd="1"/>
        <i x="156" s="1" nd="1"/>
        <i x="157" s="1" nd="1"/>
        <i x="112" s="1" nd="1"/>
        <i x="86" s="1" nd="1"/>
        <i x="100" s="1" nd="1"/>
        <i x="118" s="1" nd="1"/>
        <i x="3" s="1" nd="1"/>
        <i x="111" s="1" nd="1"/>
        <i x="27" s="1" nd="1"/>
        <i x="94" s="1" nd="1"/>
        <i x="136" s="1" nd="1"/>
        <i x="65" s="1" nd="1"/>
        <i x="61" s="1" nd="1"/>
        <i x="62" s="1" nd="1"/>
        <i x="66" s="1" nd="1"/>
        <i x="68" s="1" nd="1"/>
        <i x="67" s="1" nd="1"/>
        <i x="69" s="1" nd="1"/>
        <i x="20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s1" xr10:uid="{C635389A-8D3C-4491-999C-52DF3BB25E3B}" sourceName="Produits ">
  <pivotTables>
    <pivotTable tabId="18" name="Catégorie2"/>
  </pivotTables>
  <data>
    <tabular pivotCacheId="340661713">
      <items count="206">
        <i x="19" s="1"/>
        <i x="15" s="1"/>
        <i x="8" s="1"/>
        <i x="9" s="1"/>
        <i x="10" s="1"/>
        <i x="2"/>
        <i x="1" s="1"/>
        <i x="115" s="1" nd="1"/>
        <i x="11" s="1" nd="1"/>
        <i x="108" s="1" nd="1"/>
        <i x="105" s="1" nd="1"/>
        <i x="107" s="1" nd="1"/>
        <i x="106" s="1" nd="1"/>
        <i x="120" s="1" nd="1"/>
        <i x="119" s="1" nd="1"/>
        <i x="138" s="1" nd="1"/>
        <i x="139" s="1" nd="1"/>
        <i x="140" s="1" nd="1"/>
        <i x="4" s="1" nd="1"/>
        <i x="80" s="1" nd="1"/>
        <i x="81" s="1" nd="1"/>
        <i x="125" s="1" nd="1"/>
        <i x="71" s="1" nd="1"/>
        <i x="72" s="1" nd="1"/>
        <i x="0" s="1" nd="1"/>
        <i x="202" s="1" nd="1"/>
        <i x="203" s="1" nd="1"/>
        <i x="127" s="1" nd="1"/>
        <i x="141" s="1" nd="1"/>
        <i x="128" s="1" nd="1"/>
        <i x="129" s="1" nd="1"/>
        <i x="126" s="1" nd="1"/>
        <i x="121" s="1" nd="1"/>
        <i x="25" s="1" nd="1"/>
        <i x="22" s="1" nd="1"/>
        <i x="24" s="1" nd="1"/>
        <i x="84" s="1" nd="1"/>
        <i x="82" s="1" nd="1"/>
        <i x="83" s="1" nd="1"/>
        <i x="97" s="1" nd="1"/>
        <i x="29" s="1" nd="1"/>
        <i x="5" s="1" nd="1"/>
        <i x="49" s="1" nd="1"/>
        <i x="55" s="1" nd="1"/>
        <i x="50" s="1" nd="1"/>
        <i x="52" s="1" nd="1"/>
        <i x="54" s="1" nd="1"/>
        <i x="53" s="1" nd="1"/>
        <i x="93" s="1" nd="1"/>
        <i x="114" s="1" nd="1"/>
        <i x="122" s="1" nd="1"/>
        <i x="124" s="1" nd="1"/>
        <i x="123" s="1" nd="1"/>
        <i x="30" s="1" nd="1"/>
        <i x="102" s="1" nd="1"/>
        <i x="101" s="1" nd="1"/>
        <i x="131" s="1" nd="1"/>
        <i x="130" s="1" nd="1"/>
        <i x="132" s="1" nd="1"/>
        <i x="117" s="1" nd="1"/>
        <i x="87" s="1" nd="1"/>
        <i x="18" s="1" nd="1"/>
        <i x="20" s="1" nd="1"/>
        <i x="204" s="1" nd="1"/>
        <i x="88" s="1" nd="1"/>
        <i x="99" s="1" nd="1"/>
        <i x="116" s="1" nd="1"/>
        <i x="92" s="1" nd="1"/>
        <i x="104" s="1" nd="1"/>
        <i x="85" s="1" nd="1"/>
        <i x="26" s="1" nd="1"/>
        <i x="95" s="1" nd="1"/>
        <i x="103" s="1" nd="1"/>
        <i x="91" s="1" nd="1"/>
        <i x="113" s="1" nd="1"/>
        <i x="31" s="1" nd="1"/>
        <i x="32" s="1" nd="1"/>
        <i x="33" s="1" nd="1"/>
        <i x="34" s="1" nd="1"/>
        <i x="35" s="1" nd="1"/>
        <i x="77" s="1" nd="1"/>
        <i x="73" s="1" nd="1"/>
        <i x="74" s="1" nd="1"/>
        <i x="75" s="1" nd="1"/>
        <i x="76" s="1" nd="1"/>
        <i x="51" s="1" nd="1"/>
        <i x="45" s="1" nd="1"/>
        <i x="46" s="1" nd="1"/>
        <i x="44" s="1" nd="1"/>
        <i x="36" s="1" nd="1"/>
        <i x="37" s="1" nd="1"/>
        <i x="38" s="1" nd="1"/>
        <i x="39" s="1" nd="1"/>
        <i x="40" s="1" nd="1"/>
        <i x="47" s="1" nd="1"/>
        <i x="48" s="1" nd="1"/>
        <i x="41" s="1" nd="1"/>
        <i x="42" s="1" nd="1"/>
        <i x="63" s="1" nd="1"/>
        <i x="64" s="1" nd="1"/>
        <i x="43" s="1" nd="1"/>
        <i x="70" s="1" nd="1"/>
        <i x="17" s="1" nd="1"/>
        <i x="16" s="1" nd="1"/>
        <i x="133" s="1" nd="1"/>
        <i x="56" s="1" nd="1"/>
        <i x="59" s="1" nd="1"/>
        <i x="60" s="1" nd="1"/>
        <i x="58" s="1" nd="1"/>
        <i x="57" s="1" nd="1"/>
        <i x="172" s="1" nd="1"/>
        <i x="159" s="1" nd="1"/>
        <i x="168" s="1" nd="1"/>
        <i x="150" s="1" nd="1"/>
        <i x="174" s="1" nd="1"/>
        <i x="171" s="1" nd="1"/>
        <i x="192" s="1" nd="1"/>
        <i x="191" s="1" nd="1"/>
        <i x="163" s="1" nd="1"/>
        <i x="169" s="1" nd="1"/>
        <i x="160" s="1" nd="1"/>
        <i x="166" s="1" nd="1"/>
        <i x="162" s="1" nd="1"/>
        <i x="199" s="1" nd="1"/>
        <i x="135" s="1" nd="1"/>
        <i x="145" s="1" nd="1"/>
        <i x="143" s="1" nd="1"/>
        <i x="146" s="1" nd="1"/>
        <i x="144" s="1" nd="1"/>
        <i x="142" s="1" nd="1"/>
        <i x="164" s="1" nd="1"/>
        <i x="134" s="1" nd="1"/>
        <i x="137" s="1" nd="1"/>
        <i x="190" s="1" nd="1"/>
        <i x="178" s="1" nd="1"/>
        <i x="183" s="1" nd="1"/>
        <i x="186" s="1" nd="1"/>
        <i x="188" s="1" nd="1"/>
        <i x="195" s="1" nd="1"/>
        <i x="147" s="1" nd="1"/>
        <i x="196" s="1" nd="1"/>
        <i x="194" s="1" nd="1"/>
        <i x="182" s="1" nd="1"/>
        <i x="198" s="1" nd="1"/>
        <i x="153" s="1" nd="1"/>
        <i x="155" s="1" nd="1"/>
        <i x="152" s="1" nd="1"/>
        <i x="151" s="1" nd="1"/>
        <i x="154" s="1" nd="1"/>
        <i x="189" s="1" nd="1"/>
        <i x="181" s="1" nd="1"/>
        <i x="185" s="1" nd="1"/>
        <i x="176" s="1" nd="1"/>
        <i x="187" s="1" nd="1"/>
        <i x="177" s="1" nd="1"/>
        <i x="149" s="1" nd="1"/>
        <i x="167" s="1" nd="1"/>
        <i x="165" s="1" nd="1"/>
        <i x="175" s="1" nd="1"/>
        <i x="180" s="1" nd="1"/>
        <i x="170" s="1" nd="1"/>
        <i x="197" s="1" nd="1"/>
        <i x="193" s="1" nd="1"/>
        <i x="148" s="1" nd="1"/>
        <i x="158" s="1" nd="1"/>
        <i x="161" s="1" nd="1"/>
        <i x="184" s="1" nd="1"/>
        <i x="179" s="1" nd="1"/>
        <i x="173" s="1" nd="1"/>
        <i x="90" s="1" nd="1"/>
        <i x="89" s="1" nd="1"/>
        <i x="12" s="1" nd="1"/>
        <i x="13" s="1" nd="1"/>
        <i x="14" s="1" nd="1"/>
        <i x="98" s="1" nd="1"/>
        <i x="23" s="1" nd="1"/>
        <i x="6" s="1" nd="1"/>
        <i x="7" s="1" nd="1"/>
        <i x="28" s="1" nd="1"/>
        <i x="96" s="1" nd="1"/>
        <i x="21" s="1" nd="1"/>
        <i x="200" s="1" nd="1"/>
        <i x="201" s="1" nd="1"/>
        <i x="78" s="1" nd="1"/>
        <i x="79" s="1" nd="1"/>
        <i x="110" s="1" nd="1"/>
        <i x="109" s="1" nd="1"/>
        <i x="156" s="1" nd="1"/>
        <i x="157" s="1" nd="1"/>
        <i x="112" s="1" nd="1"/>
        <i x="86" s="1" nd="1"/>
        <i x="100" s="1" nd="1"/>
        <i x="118" s="1" nd="1"/>
        <i x="3" s="1" nd="1"/>
        <i x="111" s="1" nd="1"/>
        <i x="27" s="1" nd="1"/>
        <i x="94" s="1" nd="1"/>
        <i x="136" s="1" nd="1"/>
        <i x="65" s="1" nd="1"/>
        <i x="61" s="1" nd="1"/>
        <i x="62" s="1" nd="1"/>
        <i x="66" s="1" nd="1"/>
        <i x="68" s="1" nd="1"/>
        <i x="67" s="1" nd="1"/>
        <i x="69" s="1" nd="1"/>
        <i x="20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s2" xr10:uid="{A32F0B6A-8842-49BD-B157-AFF0C2683DD8}" sourceName="Produits ">
  <pivotTables>
    <pivotTable tabId="18" name="Tableau croisé dynamique6"/>
  </pivotTables>
  <data>
    <tabular pivotCacheId="340661713">
      <items count="206">
        <i x="19" s="1"/>
        <i x="12" s="1"/>
        <i x="13" s="1"/>
        <i x="14" s="1"/>
        <i x="2"/>
        <i x="1" s="1"/>
        <i x="115" s="1" nd="1"/>
        <i x="11" s="1" nd="1"/>
        <i x="108" s="1" nd="1"/>
        <i x="105" s="1" nd="1"/>
        <i x="107" s="1" nd="1"/>
        <i x="106" s="1" nd="1"/>
        <i x="120" s="1" nd="1"/>
        <i x="119" s="1" nd="1"/>
        <i x="138" s="1" nd="1"/>
        <i x="139" s="1" nd="1"/>
        <i x="140" s="1" nd="1"/>
        <i x="4" s="1" nd="1"/>
        <i x="80" s="1" nd="1"/>
        <i x="81" s="1" nd="1"/>
        <i x="125" s="1" nd="1"/>
        <i x="71" s="1" nd="1"/>
        <i x="72" s="1" nd="1"/>
        <i x="0" s="1" nd="1"/>
        <i x="202" s="1" nd="1"/>
        <i x="203" s="1" nd="1"/>
        <i x="127" s="1" nd="1"/>
        <i x="141" s="1" nd="1"/>
        <i x="128" s="1" nd="1"/>
        <i x="129" s="1" nd="1"/>
        <i x="126" s="1" nd="1"/>
        <i x="121" s="1" nd="1"/>
        <i x="25" s="1" nd="1"/>
        <i x="22" s="1" nd="1"/>
        <i x="24" s="1" nd="1"/>
        <i x="84" s="1" nd="1"/>
        <i x="82" s="1" nd="1"/>
        <i x="83" s="1" nd="1"/>
        <i x="97" s="1" nd="1"/>
        <i x="29" s="1" nd="1"/>
        <i x="5" s="1" nd="1"/>
        <i x="49" s="1" nd="1"/>
        <i x="55" s="1" nd="1"/>
        <i x="50" s="1" nd="1"/>
        <i x="52" s="1" nd="1"/>
        <i x="54" s="1" nd="1"/>
        <i x="53" s="1" nd="1"/>
        <i x="93" s="1" nd="1"/>
        <i x="114" s="1" nd="1"/>
        <i x="122" s="1" nd="1"/>
        <i x="124" s="1" nd="1"/>
        <i x="123" s="1" nd="1"/>
        <i x="30" s="1" nd="1"/>
        <i x="102" s="1" nd="1"/>
        <i x="101" s="1" nd="1"/>
        <i x="131" s="1" nd="1"/>
        <i x="130" s="1" nd="1"/>
        <i x="132" s="1" nd="1"/>
        <i x="117" s="1" nd="1"/>
        <i x="87" s="1" nd="1"/>
        <i x="18" s="1" nd="1"/>
        <i x="20" s="1" nd="1"/>
        <i x="204" s="1" nd="1"/>
        <i x="88" s="1" nd="1"/>
        <i x="99" s="1" nd="1"/>
        <i x="116" s="1" nd="1"/>
        <i x="92" s="1" nd="1"/>
        <i x="104" s="1" nd="1"/>
        <i x="85" s="1" nd="1"/>
        <i x="26" s="1" nd="1"/>
        <i x="95" s="1" nd="1"/>
        <i x="103" s="1" nd="1"/>
        <i x="91" s="1" nd="1"/>
        <i x="113" s="1" nd="1"/>
        <i x="31" s="1" nd="1"/>
        <i x="32" s="1" nd="1"/>
        <i x="33" s="1" nd="1"/>
        <i x="34" s="1" nd="1"/>
        <i x="35" s="1" nd="1"/>
        <i x="77" s="1" nd="1"/>
        <i x="73" s="1" nd="1"/>
        <i x="74" s="1" nd="1"/>
        <i x="75" s="1" nd="1"/>
        <i x="76" s="1" nd="1"/>
        <i x="51" s="1" nd="1"/>
        <i x="45" s="1" nd="1"/>
        <i x="46" s="1" nd="1"/>
        <i x="44" s="1" nd="1"/>
        <i x="36" s="1" nd="1"/>
        <i x="37" s="1" nd="1"/>
        <i x="38" s="1" nd="1"/>
        <i x="39" s="1" nd="1"/>
        <i x="40" s="1" nd="1"/>
        <i x="47" s="1" nd="1"/>
        <i x="48" s="1" nd="1"/>
        <i x="41" s="1" nd="1"/>
        <i x="42" s="1" nd="1"/>
        <i x="63" s="1" nd="1"/>
        <i x="64" s="1" nd="1"/>
        <i x="43" s="1" nd="1"/>
        <i x="70" s="1" nd="1"/>
        <i x="17" s="1" nd="1"/>
        <i x="16" s="1" nd="1"/>
        <i x="15" s="1" nd="1"/>
        <i x="133" s="1" nd="1"/>
        <i x="56" s="1" nd="1"/>
        <i x="59" s="1" nd="1"/>
        <i x="60" s="1" nd="1"/>
        <i x="58" s="1" nd="1"/>
        <i x="57" s="1" nd="1"/>
        <i x="172" s="1" nd="1"/>
        <i x="159" s="1" nd="1"/>
        <i x="168" s="1" nd="1"/>
        <i x="150" s="1" nd="1"/>
        <i x="174" s="1" nd="1"/>
        <i x="171" s="1" nd="1"/>
        <i x="192" s="1" nd="1"/>
        <i x="191" s="1" nd="1"/>
        <i x="163" s="1" nd="1"/>
        <i x="169" s="1" nd="1"/>
        <i x="160" s="1" nd="1"/>
        <i x="166" s="1" nd="1"/>
        <i x="162" s="1" nd="1"/>
        <i x="199" s="1" nd="1"/>
        <i x="135" s="1" nd="1"/>
        <i x="145" s="1" nd="1"/>
        <i x="143" s="1" nd="1"/>
        <i x="146" s="1" nd="1"/>
        <i x="144" s="1" nd="1"/>
        <i x="142" s="1" nd="1"/>
        <i x="164" s="1" nd="1"/>
        <i x="134" s="1" nd="1"/>
        <i x="137" s="1" nd="1"/>
        <i x="190" s="1" nd="1"/>
        <i x="178" s="1" nd="1"/>
        <i x="183" s="1" nd="1"/>
        <i x="186" s="1" nd="1"/>
        <i x="188" s="1" nd="1"/>
        <i x="195" s="1" nd="1"/>
        <i x="147" s="1" nd="1"/>
        <i x="196" s="1" nd="1"/>
        <i x="194" s="1" nd="1"/>
        <i x="182" s="1" nd="1"/>
        <i x="198" s="1" nd="1"/>
        <i x="153" s="1" nd="1"/>
        <i x="155" s="1" nd="1"/>
        <i x="152" s="1" nd="1"/>
        <i x="151" s="1" nd="1"/>
        <i x="154" s="1" nd="1"/>
        <i x="189" s="1" nd="1"/>
        <i x="181" s="1" nd="1"/>
        <i x="185" s="1" nd="1"/>
        <i x="176" s="1" nd="1"/>
        <i x="187" s="1" nd="1"/>
        <i x="177" s="1" nd="1"/>
        <i x="149" s="1" nd="1"/>
        <i x="167" s="1" nd="1"/>
        <i x="165" s="1" nd="1"/>
        <i x="175" s="1" nd="1"/>
        <i x="180" s="1" nd="1"/>
        <i x="170" s="1" nd="1"/>
        <i x="197" s="1" nd="1"/>
        <i x="193" s="1" nd="1"/>
        <i x="148" s="1" nd="1"/>
        <i x="158" s="1" nd="1"/>
        <i x="161" s="1" nd="1"/>
        <i x="184" s="1" nd="1"/>
        <i x="179" s="1" nd="1"/>
        <i x="173" s="1" nd="1"/>
        <i x="90" s="1" nd="1"/>
        <i x="89" s="1" nd="1"/>
        <i x="8" s="1" nd="1"/>
        <i x="9" s="1" nd="1"/>
        <i x="10" s="1" nd="1"/>
        <i x="98" s="1" nd="1"/>
        <i x="23" s="1" nd="1"/>
        <i x="6" s="1" nd="1"/>
        <i x="7" s="1" nd="1"/>
        <i x="28" s="1" nd="1"/>
        <i x="96" s="1" nd="1"/>
        <i x="21" s="1" nd="1"/>
        <i x="200" s="1" nd="1"/>
        <i x="201" s="1" nd="1"/>
        <i x="78" s="1" nd="1"/>
        <i x="79" s="1" nd="1"/>
        <i x="110" s="1" nd="1"/>
        <i x="109" s="1" nd="1"/>
        <i x="156" s="1" nd="1"/>
        <i x="157" s="1" nd="1"/>
        <i x="112" s="1" nd="1"/>
        <i x="86" s="1" nd="1"/>
        <i x="100" s="1" nd="1"/>
        <i x="118" s="1" nd="1"/>
        <i x="3" s="1" nd="1"/>
        <i x="111" s="1" nd="1"/>
        <i x="27" s="1" nd="1"/>
        <i x="94" s="1" nd="1"/>
        <i x="136" s="1" nd="1"/>
        <i x="65" s="1" nd="1"/>
        <i x="61" s="1" nd="1"/>
        <i x="62" s="1" nd="1"/>
        <i x="66" s="1" nd="1"/>
        <i x="68" s="1" nd="1"/>
        <i x="67" s="1" nd="1"/>
        <i x="69" s="1" nd="1"/>
        <i x="20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s3" xr10:uid="{74F4F88C-46D5-466F-AEA0-7F520DE9BFDD}" sourceName="Produits ">
  <pivotTables>
    <pivotTable tabId="18" name="Catégorie3"/>
  </pivotTables>
  <data>
    <tabular pivotCacheId="340661713">
      <items count="206">
        <i x="202" s="1"/>
        <i x="19" s="1"/>
        <i x="15" s="1"/>
        <i x="8" s="1"/>
        <i x="9" s="1"/>
        <i x="10" s="1"/>
        <i x="2"/>
        <i x="1" s="1"/>
        <i x="115" s="1" nd="1"/>
        <i x="11" s="1" nd="1"/>
        <i x="108" s="1" nd="1"/>
        <i x="105" s="1" nd="1"/>
        <i x="107" s="1" nd="1"/>
        <i x="106" s="1" nd="1"/>
        <i x="120" s="1" nd="1"/>
        <i x="119" s="1" nd="1"/>
        <i x="138" s="1" nd="1"/>
        <i x="139" s="1" nd="1"/>
        <i x="140" s="1" nd="1"/>
        <i x="4" s="1" nd="1"/>
        <i x="80" s="1" nd="1"/>
        <i x="81" s="1" nd="1"/>
        <i x="125" s="1" nd="1"/>
        <i x="71" s="1" nd="1"/>
        <i x="72" s="1" nd="1"/>
        <i x="0" s="1" nd="1"/>
        <i x="203" s="1" nd="1"/>
        <i x="127" s="1" nd="1"/>
        <i x="141" s="1" nd="1"/>
        <i x="128" s="1" nd="1"/>
        <i x="129" s="1" nd="1"/>
        <i x="126" s="1" nd="1"/>
        <i x="121" s="1" nd="1"/>
        <i x="25" s="1" nd="1"/>
        <i x="22" s="1" nd="1"/>
        <i x="24" s="1" nd="1"/>
        <i x="84" s="1" nd="1"/>
        <i x="82" s="1" nd="1"/>
        <i x="83" s="1" nd="1"/>
        <i x="97" s="1" nd="1"/>
        <i x="29" s="1" nd="1"/>
        <i x="5" s="1" nd="1"/>
        <i x="49" s="1" nd="1"/>
        <i x="55" s="1" nd="1"/>
        <i x="50" s="1" nd="1"/>
        <i x="52" s="1" nd="1"/>
        <i x="54" s="1" nd="1"/>
        <i x="53" s="1" nd="1"/>
        <i x="93" s="1" nd="1"/>
        <i x="114" s="1" nd="1"/>
        <i x="122" s="1" nd="1"/>
        <i x="124" s="1" nd="1"/>
        <i x="123" s="1" nd="1"/>
        <i x="30" s="1" nd="1"/>
        <i x="102" s="1" nd="1"/>
        <i x="101" s="1" nd="1"/>
        <i x="131" s="1" nd="1"/>
        <i x="130" s="1" nd="1"/>
        <i x="132" s="1" nd="1"/>
        <i x="117" s="1" nd="1"/>
        <i x="87" s="1" nd="1"/>
        <i x="18" s="1" nd="1"/>
        <i x="20" s="1" nd="1"/>
        <i x="204" s="1" nd="1"/>
        <i x="88" s="1" nd="1"/>
        <i x="99" s="1" nd="1"/>
        <i x="116" s="1" nd="1"/>
        <i x="92" s="1" nd="1"/>
        <i x="104" s="1" nd="1"/>
        <i x="85" s="1" nd="1"/>
        <i x="26" s="1" nd="1"/>
        <i x="95" s="1" nd="1"/>
        <i x="103" s="1" nd="1"/>
        <i x="91" s="1" nd="1"/>
        <i x="113" s="1" nd="1"/>
        <i x="31" s="1" nd="1"/>
        <i x="32" s="1" nd="1"/>
        <i x="33" s="1" nd="1"/>
        <i x="34" s="1" nd="1"/>
        <i x="35" s="1" nd="1"/>
        <i x="77" s="1" nd="1"/>
        <i x="73" s="1" nd="1"/>
        <i x="74" s="1" nd="1"/>
        <i x="75" s="1" nd="1"/>
        <i x="76" s="1" nd="1"/>
        <i x="51" s="1" nd="1"/>
        <i x="45" s="1" nd="1"/>
        <i x="46" s="1" nd="1"/>
        <i x="44" s="1" nd="1"/>
        <i x="36" s="1" nd="1"/>
        <i x="37" s="1" nd="1"/>
        <i x="38" s="1" nd="1"/>
        <i x="39" s="1" nd="1"/>
        <i x="40" s="1" nd="1"/>
        <i x="47" s="1" nd="1"/>
        <i x="48" s="1" nd="1"/>
        <i x="41" s="1" nd="1"/>
        <i x="42" s="1" nd="1"/>
        <i x="63" s="1" nd="1"/>
        <i x="64" s="1" nd="1"/>
        <i x="43" s="1" nd="1"/>
        <i x="70" s="1" nd="1"/>
        <i x="17" s="1" nd="1"/>
        <i x="16" s="1" nd="1"/>
        <i x="133" s="1" nd="1"/>
        <i x="56" s="1" nd="1"/>
        <i x="59" s="1" nd="1"/>
        <i x="60" s="1" nd="1"/>
        <i x="58" s="1" nd="1"/>
        <i x="57" s="1" nd="1"/>
        <i x="172" s="1" nd="1"/>
        <i x="159" s="1" nd="1"/>
        <i x="168" s="1" nd="1"/>
        <i x="150" s="1" nd="1"/>
        <i x="174" s="1" nd="1"/>
        <i x="171" s="1" nd="1"/>
        <i x="192" s="1" nd="1"/>
        <i x="191" s="1" nd="1"/>
        <i x="163" s="1" nd="1"/>
        <i x="169" s="1" nd="1"/>
        <i x="160" s="1" nd="1"/>
        <i x="166" s="1" nd="1"/>
        <i x="162" s="1" nd="1"/>
        <i x="199" s="1" nd="1"/>
        <i x="135" s="1" nd="1"/>
        <i x="145" s="1" nd="1"/>
        <i x="143" s="1" nd="1"/>
        <i x="146" s="1" nd="1"/>
        <i x="144" s="1" nd="1"/>
        <i x="142" s="1" nd="1"/>
        <i x="164" s="1" nd="1"/>
        <i x="134" s="1" nd="1"/>
        <i x="137" s="1" nd="1"/>
        <i x="190" s="1" nd="1"/>
        <i x="178" s="1" nd="1"/>
        <i x="183" s="1" nd="1"/>
        <i x="186" s="1" nd="1"/>
        <i x="188" s="1" nd="1"/>
        <i x="195" s="1" nd="1"/>
        <i x="147" s="1" nd="1"/>
        <i x="196" s="1" nd="1"/>
        <i x="194" s="1" nd="1"/>
        <i x="182" s="1" nd="1"/>
        <i x="198" s="1" nd="1"/>
        <i x="153" s="1" nd="1"/>
        <i x="155" s="1" nd="1"/>
        <i x="152" s="1" nd="1"/>
        <i x="151" s="1" nd="1"/>
        <i x="154" s="1" nd="1"/>
        <i x="189" s="1" nd="1"/>
        <i x="181" s="1" nd="1"/>
        <i x="185" s="1" nd="1"/>
        <i x="176" s="1" nd="1"/>
        <i x="187" s="1" nd="1"/>
        <i x="177" s="1" nd="1"/>
        <i x="149" s="1" nd="1"/>
        <i x="167" s="1" nd="1"/>
        <i x="165" s="1" nd="1"/>
        <i x="175" s="1" nd="1"/>
        <i x="180" s="1" nd="1"/>
        <i x="170" s="1" nd="1"/>
        <i x="197" s="1" nd="1"/>
        <i x="193" s="1" nd="1"/>
        <i x="148" s="1" nd="1"/>
        <i x="158" s="1" nd="1"/>
        <i x="161" s="1" nd="1"/>
        <i x="184" s="1" nd="1"/>
        <i x="179" s="1" nd="1"/>
        <i x="173" s="1" nd="1"/>
        <i x="90" s="1" nd="1"/>
        <i x="89" s="1" nd="1"/>
        <i x="12" s="1" nd="1"/>
        <i x="13" s="1" nd="1"/>
        <i x="14" s="1" nd="1"/>
        <i x="98" s="1" nd="1"/>
        <i x="23" s="1" nd="1"/>
        <i x="6" s="1" nd="1"/>
        <i x="7" s="1" nd="1"/>
        <i x="28" s="1" nd="1"/>
        <i x="96" s="1" nd="1"/>
        <i x="21" s="1" nd="1"/>
        <i x="200" s="1" nd="1"/>
        <i x="201" s="1" nd="1"/>
        <i x="78" s="1" nd="1"/>
        <i x="79" s="1" nd="1"/>
        <i x="110" s="1" nd="1"/>
        <i x="109" s="1" nd="1"/>
        <i x="156" s="1" nd="1"/>
        <i x="157" s="1" nd="1"/>
        <i x="112" s="1" nd="1"/>
        <i x="86" s="1" nd="1"/>
        <i x="100" s="1" nd="1"/>
        <i x="118" s="1" nd="1"/>
        <i x="3" s="1" nd="1"/>
        <i x="111" s="1" nd="1"/>
        <i x="27" s="1" nd="1"/>
        <i x="94" s="1" nd="1"/>
        <i x="136" s="1" nd="1"/>
        <i x="65" s="1" nd="1"/>
        <i x="61" s="1" nd="1"/>
        <i x="62" s="1" nd="1"/>
        <i x="66" s="1" nd="1"/>
        <i x="68" s="1" nd="1"/>
        <i x="67" s="1" nd="1"/>
        <i x="69" s="1" nd="1"/>
        <i x="20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s4" xr10:uid="{1C6BDE63-68D3-41F0-8218-41E67FCB7BB2}" sourceName="Produits ">
  <pivotTables>
    <pivotTable tabId="18" name="Tableau croisé dynamique7"/>
  </pivotTables>
  <data>
    <tabular pivotCacheId="340661713">
      <items count="206">
        <i x="19" s="1"/>
        <i x="15" s="1"/>
        <i x="12" s="1"/>
        <i x="13" s="1"/>
        <i x="14" s="1"/>
        <i x="2"/>
        <i x="1" s="1"/>
        <i x="115" s="1" nd="1"/>
        <i x="11" s="1" nd="1"/>
        <i x="108" s="1" nd="1"/>
        <i x="105" s="1" nd="1"/>
        <i x="107" s="1" nd="1"/>
        <i x="106" s="1" nd="1"/>
        <i x="120" s="1" nd="1"/>
        <i x="119" s="1" nd="1"/>
        <i x="138" s="1" nd="1"/>
        <i x="139" s="1" nd="1"/>
        <i x="140" s="1" nd="1"/>
        <i x="4" s="1" nd="1"/>
        <i x="80" s="1" nd="1"/>
        <i x="81" s="1" nd="1"/>
        <i x="125" s="1" nd="1"/>
        <i x="71" s="1" nd="1"/>
        <i x="72" s="1" nd="1"/>
        <i x="0" s="1" nd="1"/>
        <i x="202" s="1" nd="1"/>
        <i x="203" s="1" nd="1"/>
        <i x="127" s="1" nd="1"/>
        <i x="141" s="1" nd="1"/>
        <i x="128" s="1" nd="1"/>
        <i x="129" s="1" nd="1"/>
        <i x="126" s="1" nd="1"/>
        <i x="121" s="1" nd="1"/>
        <i x="25" s="1" nd="1"/>
        <i x="22" s="1" nd="1"/>
        <i x="24" s="1" nd="1"/>
        <i x="84" s="1" nd="1"/>
        <i x="82" s="1" nd="1"/>
        <i x="83" s="1" nd="1"/>
        <i x="97" s="1" nd="1"/>
        <i x="29" s="1" nd="1"/>
        <i x="5" s="1" nd="1"/>
        <i x="49" s="1" nd="1"/>
        <i x="55" s="1" nd="1"/>
        <i x="50" s="1" nd="1"/>
        <i x="52" s="1" nd="1"/>
        <i x="54" s="1" nd="1"/>
        <i x="53" s="1" nd="1"/>
        <i x="93" s="1" nd="1"/>
        <i x="114" s="1" nd="1"/>
        <i x="122" s="1" nd="1"/>
        <i x="124" s="1" nd="1"/>
        <i x="123" s="1" nd="1"/>
        <i x="30" s="1" nd="1"/>
        <i x="102" s="1" nd="1"/>
        <i x="101" s="1" nd="1"/>
        <i x="131" s="1" nd="1"/>
        <i x="130" s="1" nd="1"/>
        <i x="132" s="1" nd="1"/>
        <i x="117" s="1" nd="1"/>
        <i x="87" s="1" nd="1"/>
        <i x="18" s="1" nd="1"/>
        <i x="20" s="1" nd="1"/>
        <i x="204" s="1" nd="1"/>
        <i x="88" s="1" nd="1"/>
        <i x="99" s="1" nd="1"/>
        <i x="116" s="1" nd="1"/>
        <i x="92" s="1" nd="1"/>
        <i x="104" s="1" nd="1"/>
        <i x="85" s="1" nd="1"/>
        <i x="26" s="1" nd="1"/>
        <i x="95" s="1" nd="1"/>
        <i x="103" s="1" nd="1"/>
        <i x="91" s="1" nd="1"/>
        <i x="113" s="1" nd="1"/>
        <i x="31" s="1" nd="1"/>
        <i x="32" s="1" nd="1"/>
        <i x="33" s="1" nd="1"/>
        <i x="34" s="1" nd="1"/>
        <i x="35" s="1" nd="1"/>
        <i x="77" s="1" nd="1"/>
        <i x="73" s="1" nd="1"/>
        <i x="74" s="1" nd="1"/>
        <i x="75" s="1" nd="1"/>
        <i x="76" s="1" nd="1"/>
        <i x="51" s="1" nd="1"/>
        <i x="45" s="1" nd="1"/>
        <i x="46" s="1" nd="1"/>
        <i x="44" s="1" nd="1"/>
        <i x="36" s="1" nd="1"/>
        <i x="37" s="1" nd="1"/>
        <i x="38" s="1" nd="1"/>
        <i x="39" s="1" nd="1"/>
        <i x="40" s="1" nd="1"/>
        <i x="47" s="1" nd="1"/>
        <i x="48" s="1" nd="1"/>
        <i x="41" s="1" nd="1"/>
        <i x="42" s="1" nd="1"/>
        <i x="63" s="1" nd="1"/>
        <i x="64" s="1" nd="1"/>
        <i x="43" s="1" nd="1"/>
        <i x="70" s="1" nd="1"/>
        <i x="17" s="1" nd="1"/>
        <i x="16" s="1" nd="1"/>
        <i x="133" s="1" nd="1"/>
        <i x="56" s="1" nd="1"/>
        <i x="59" s="1" nd="1"/>
        <i x="60" s="1" nd="1"/>
        <i x="58" s="1" nd="1"/>
        <i x="57" s="1" nd="1"/>
        <i x="172" s="1" nd="1"/>
        <i x="159" s="1" nd="1"/>
        <i x="168" s="1" nd="1"/>
        <i x="150" s="1" nd="1"/>
        <i x="174" s="1" nd="1"/>
        <i x="171" s="1" nd="1"/>
        <i x="192" s="1" nd="1"/>
        <i x="191" s="1" nd="1"/>
        <i x="163" s="1" nd="1"/>
        <i x="169" s="1" nd="1"/>
        <i x="160" s="1" nd="1"/>
        <i x="166" s="1" nd="1"/>
        <i x="162" s="1" nd="1"/>
        <i x="199" s="1" nd="1"/>
        <i x="135" s="1" nd="1"/>
        <i x="145" s="1" nd="1"/>
        <i x="143" s="1" nd="1"/>
        <i x="146" s="1" nd="1"/>
        <i x="144" s="1" nd="1"/>
        <i x="142" s="1" nd="1"/>
        <i x="164" s="1" nd="1"/>
        <i x="134" s="1" nd="1"/>
        <i x="137" s="1" nd="1"/>
        <i x="190" s="1" nd="1"/>
        <i x="178" s="1" nd="1"/>
        <i x="183" s="1" nd="1"/>
        <i x="186" s="1" nd="1"/>
        <i x="188" s="1" nd="1"/>
        <i x="195" s="1" nd="1"/>
        <i x="147" s="1" nd="1"/>
        <i x="196" s="1" nd="1"/>
        <i x="194" s="1" nd="1"/>
        <i x="182" s="1" nd="1"/>
        <i x="198" s="1" nd="1"/>
        <i x="153" s="1" nd="1"/>
        <i x="155" s="1" nd="1"/>
        <i x="152" s="1" nd="1"/>
        <i x="151" s="1" nd="1"/>
        <i x="154" s="1" nd="1"/>
        <i x="189" s="1" nd="1"/>
        <i x="181" s="1" nd="1"/>
        <i x="185" s="1" nd="1"/>
        <i x="176" s="1" nd="1"/>
        <i x="187" s="1" nd="1"/>
        <i x="177" s="1" nd="1"/>
        <i x="149" s="1" nd="1"/>
        <i x="167" s="1" nd="1"/>
        <i x="165" s="1" nd="1"/>
        <i x="175" s="1" nd="1"/>
        <i x="180" s="1" nd="1"/>
        <i x="170" s="1" nd="1"/>
        <i x="197" s="1" nd="1"/>
        <i x="193" s="1" nd="1"/>
        <i x="148" s="1" nd="1"/>
        <i x="158" s="1" nd="1"/>
        <i x="161" s="1" nd="1"/>
        <i x="184" s="1" nd="1"/>
        <i x="179" s="1" nd="1"/>
        <i x="173" s="1" nd="1"/>
        <i x="90" s="1" nd="1"/>
        <i x="89" s="1" nd="1"/>
        <i x="8" s="1" nd="1"/>
        <i x="9" s="1" nd="1"/>
        <i x="10" s="1" nd="1"/>
        <i x="98" s="1" nd="1"/>
        <i x="23" s="1" nd="1"/>
        <i x="6" s="1" nd="1"/>
        <i x="7" s="1" nd="1"/>
        <i x="28" s="1" nd="1"/>
        <i x="96" s="1" nd="1"/>
        <i x="21" s="1" nd="1"/>
        <i x="200" s="1" nd="1"/>
        <i x="201" s="1" nd="1"/>
        <i x="78" s="1" nd="1"/>
        <i x="79" s="1" nd="1"/>
        <i x="110" s="1" nd="1"/>
        <i x="109" s="1" nd="1"/>
        <i x="156" s="1" nd="1"/>
        <i x="157" s="1" nd="1"/>
        <i x="112" s="1" nd="1"/>
        <i x="86" s="1" nd="1"/>
        <i x="100" s="1" nd="1"/>
        <i x="118" s="1" nd="1"/>
        <i x="3" s="1" nd="1"/>
        <i x="111" s="1" nd="1"/>
        <i x="27" s="1" nd="1"/>
        <i x="94" s="1" nd="1"/>
        <i x="136" s="1" nd="1"/>
        <i x="65" s="1" nd="1"/>
        <i x="61" s="1" nd="1"/>
        <i x="62" s="1" nd="1"/>
        <i x="66" s="1" nd="1"/>
        <i x="68" s="1" nd="1"/>
        <i x="67" s="1" nd="1"/>
        <i x="69" s="1" nd="1"/>
        <i x="20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s5" xr10:uid="{011959FF-D65F-4029-A577-5705A2F007C4}" sourceName="Produits ">
  <pivotTables>
    <pivotTable tabId="18" name="Catégorie6"/>
  </pivotTables>
  <data>
    <tabular pivotCacheId="340661713">
      <items count="206">
        <i x="202" s="1"/>
        <i x="19" s="1"/>
        <i x="15" s="1"/>
        <i x="12" s="1"/>
        <i x="13" s="1"/>
        <i x="14" s="1"/>
        <i x="2"/>
        <i x="1" s="1"/>
        <i x="115" s="1" nd="1"/>
        <i x="11" s="1" nd="1"/>
        <i x="108" s="1" nd="1"/>
        <i x="105" s="1" nd="1"/>
        <i x="107" s="1" nd="1"/>
        <i x="106" s="1" nd="1"/>
        <i x="120" s="1" nd="1"/>
        <i x="119" s="1" nd="1"/>
        <i x="138" s="1" nd="1"/>
        <i x="139" s="1" nd="1"/>
        <i x="140" s="1" nd="1"/>
        <i x="4" s="1" nd="1"/>
        <i x="80" s="1" nd="1"/>
        <i x="81" s="1" nd="1"/>
        <i x="125" s="1" nd="1"/>
        <i x="71" s="1" nd="1"/>
        <i x="72" s="1" nd="1"/>
        <i x="0" s="1" nd="1"/>
        <i x="203" s="1" nd="1"/>
        <i x="127" s="1" nd="1"/>
        <i x="141" s="1" nd="1"/>
        <i x="128" s="1" nd="1"/>
        <i x="129" s="1" nd="1"/>
        <i x="126" s="1" nd="1"/>
        <i x="121" s="1" nd="1"/>
        <i x="25" s="1" nd="1"/>
        <i x="22" s="1" nd="1"/>
        <i x="24" s="1" nd="1"/>
        <i x="84" s="1" nd="1"/>
        <i x="82" s="1" nd="1"/>
        <i x="83" s="1" nd="1"/>
        <i x="97" s="1" nd="1"/>
        <i x="29" s="1" nd="1"/>
        <i x="5" s="1" nd="1"/>
        <i x="49" s="1" nd="1"/>
        <i x="55" s="1" nd="1"/>
        <i x="50" s="1" nd="1"/>
        <i x="52" s="1" nd="1"/>
        <i x="54" s="1" nd="1"/>
        <i x="53" s="1" nd="1"/>
        <i x="93" s="1" nd="1"/>
        <i x="114" s="1" nd="1"/>
        <i x="122" s="1" nd="1"/>
        <i x="124" s="1" nd="1"/>
        <i x="123" s="1" nd="1"/>
        <i x="30" s="1" nd="1"/>
        <i x="102" s="1" nd="1"/>
        <i x="101" s="1" nd="1"/>
        <i x="131" s="1" nd="1"/>
        <i x="130" s="1" nd="1"/>
        <i x="132" s="1" nd="1"/>
        <i x="117" s="1" nd="1"/>
        <i x="87" s="1" nd="1"/>
        <i x="18" s="1" nd="1"/>
        <i x="20" s="1" nd="1"/>
        <i x="204" s="1" nd="1"/>
        <i x="88" s="1" nd="1"/>
        <i x="99" s="1" nd="1"/>
        <i x="116" s="1" nd="1"/>
        <i x="92" s="1" nd="1"/>
        <i x="104" s="1" nd="1"/>
        <i x="85" s="1" nd="1"/>
        <i x="26" s="1" nd="1"/>
        <i x="95" s="1" nd="1"/>
        <i x="103" s="1" nd="1"/>
        <i x="91" s="1" nd="1"/>
        <i x="113" s="1" nd="1"/>
        <i x="31" s="1" nd="1"/>
        <i x="32" s="1" nd="1"/>
        <i x="33" s="1" nd="1"/>
        <i x="34" s="1" nd="1"/>
        <i x="35" s="1" nd="1"/>
        <i x="77" s="1" nd="1"/>
        <i x="73" s="1" nd="1"/>
        <i x="74" s="1" nd="1"/>
        <i x="75" s="1" nd="1"/>
        <i x="76" s="1" nd="1"/>
        <i x="51" s="1" nd="1"/>
        <i x="45" s="1" nd="1"/>
        <i x="46" s="1" nd="1"/>
        <i x="44" s="1" nd="1"/>
        <i x="36" s="1" nd="1"/>
        <i x="37" s="1" nd="1"/>
        <i x="38" s="1" nd="1"/>
        <i x="39" s="1" nd="1"/>
        <i x="40" s="1" nd="1"/>
        <i x="47" s="1" nd="1"/>
        <i x="48" s="1" nd="1"/>
        <i x="41" s="1" nd="1"/>
        <i x="42" s="1" nd="1"/>
        <i x="63" s="1" nd="1"/>
        <i x="64" s="1" nd="1"/>
        <i x="43" s="1" nd="1"/>
        <i x="70" s="1" nd="1"/>
        <i x="17" s="1" nd="1"/>
        <i x="16" s="1" nd="1"/>
        <i x="133" s="1" nd="1"/>
        <i x="56" s="1" nd="1"/>
        <i x="59" s="1" nd="1"/>
        <i x="60" s="1" nd="1"/>
        <i x="58" s="1" nd="1"/>
        <i x="57" s="1" nd="1"/>
        <i x="172" s="1" nd="1"/>
        <i x="159" s="1" nd="1"/>
        <i x="168" s="1" nd="1"/>
        <i x="150" s="1" nd="1"/>
        <i x="174" s="1" nd="1"/>
        <i x="171" s="1" nd="1"/>
        <i x="192" s="1" nd="1"/>
        <i x="191" s="1" nd="1"/>
        <i x="163" s="1" nd="1"/>
        <i x="169" s="1" nd="1"/>
        <i x="160" s="1" nd="1"/>
        <i x="166" s="1" nd="1"/>
        <i x="162" s="1" nd="1"/>
        <i x="199" s="1" nd="1"/>
        <i x="135" s="1" nd="1"/>
        <i x="145" s="1" nd="1"/>
        <i x="143" s="1" nd="1"/>
        <i x="146" s="1" nd="1"/>
        <i x="144" s="1" nd="1"/>
        <i x="142" s="1" nd="1"/>
        <i x="164" s="1" nd="1"/>
        <i x="134" s="1" nd="1"/>
        <i x="137" s="1" nd="1"/>
        <i x="190" s="1" nd="1"/>
        <i x="178" s="1" nd="1"/>
        <i x="183" s="1" nd="1"/>
        <i x="186" s="1" nd="1"/>
        <i x="188" s="1" nd="1"/>
        <i x="195" s="1" nd="1"/>
        <i x="147" s="1" nd="1"/>
        <i x="196" s="1" nd="1"/>
        <i x="194" s="1" nd="1"/>
        <i x="182" s="1" nd="1"/>
        <i x="198" s="1" nd="1"/>
        <i x="153" s="1" nd="1"/>
        <i x="155" s="1" nd="1"/>
        <i x="152" s="1" nd="1"/>
        <i x="151" s="1" nd="1"/>
        <i x="154" s="1" nd="1"/>
        <i x="189" s="1" nd="1"/>
        <i x="181" s="1" nd="1"/>
        <i x="185" s="1" nd="1"/>
        <i x="176" s="1" nd="1"/>
        <i x="187" s="1" nd="1"/>
        <i x="177" s="1" nd="1"/>
        <i x="149" s="1" nd="1"/>
        <i x="167" s="1" nd="1"/>
        <i x="165" s="1" nd="1"/>
        <i x="175" s="1" nd="1"/>
        <i x="180" s="1" nd="1"/>
        <i x="170" s="1" nd="1"/>
        <i x="197" s="1" nd="1"/>
        <i x="193" s="1" nd="1"/>
        <i x="148" s="1" nd="1"/>
        <i x="158" s="1" nd="1"/>
        <i x="161" s="1" nd="1"/>
        <i x="184" s="1" nd="1"/>
        <i x="179" s="1" nd="1"/>
        <i x="173" s="1" nd="1"/>
        <i x="90" s="1" nd="1"/>
        <i x="89" s="1" nd="1"/>
        <i x="8" s="1" nd="1"/>
        <i x="9" s="1" nd="1"/>
        <i x="10" s="1" nd="1"/>
        <i x="98" s="1" nd="1"/>
        <i x="23" s="1" nd="1"/>
        <i x="6" s="1" nd="1"/>
        <i x="7" s="1" nd="1"/>
        <i x="28" s="1" nd="1"/>
        <i x="96" s="1" nd="1"/>
        <i x="21" s="1" nd="1"/>
        <i x="200" s="1" nd="1"/>
        <i x="201" s="1" nd="1"/>
        <i x="78" s="1" nd="1"/>
        <i x="79" s="1" nd="1"/>
        <i x="110" s="1" nd="1"/>
        <i x="109" s="1" nd="1"/>
        <i x="156" s="1" nd="1"/>
        <i x="157" s="1" nd="1"/>
        <i x="112" s="1" nd="1"/>
        <i x="86" s="1" nd="1"/>
        <i x="100" s="1" nd="1"/>
        <i x="118" s="1" nd="1"/>
        <i x="3" s="1" nd="1"/>
        <i x="111" s="1" nd="1"/>
        <i x="27" s="1" nd="1"/>
        <i x="94" s="1" nd="1"/>
        <i x="136" s="1" nd="1"/>
        <i x="65" s="1" nd="1"/>
        <i x="61" s="1" nd="1"/>
        <i x="62" s="1" nd="1"/>
        <i x="66" s="1" nd="1"/>
        <i x="68" s="1" nd="1"/>
        <i x="67" s="1" nd="1"/>
        <i x="69" s="1" nd="1"/>
        <i x="20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duits " xr10:uid="{85B920F8-4119-4F82-8CD3-8B5B8F228942}" cache="Segment_Produits" caption="Catégorie1" rowHeight="234950"/>
  <slicer name="Produits  1" xr10:uid="{36DDB8D6-B161-45C4-B294-7856AD2F6CF9}" cache="Segment_Produits1" caption="Catégorie2" rowHeight="234950"/>
  <slicer name="Produits  2" xr10:uid="{96FE0E92-7A86-4FB3-96FB-EA02FFC29316}" cache="Segment_Produits2" caption="Catégorie4" rowHeight="234950"/>
  <slicer name="Produits  3" xr10:uid="{46AE6240-1F0C-4EE9-A247-94A44C98E79D}" cache="Segment_Produits3" caption="Catégorie3" rowHeight="234950"/>
  <slicer name="Produits  4" xr10:uid="{11231922-0302-42CC-B777-E6329B551C21}" cache="Segment_Produits4" caption="Catégorie5" rowHeight="234950"/>
  <slicer name="Produits  5" xr10:uid="{A96AF714-2490-4ADF-B82F-B1327370F37F}" cache="Segment_Produits5" caption="Catégorie6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44A37A-A713-47D8-9EB3-0E66A0246DAF}" name="Tableau1" displayName="Tableau1" ref="A1:L318" totalsRowShown="0">
  <autoFilter ref="A1:L318" xr:uid="{DF9F5566-A00B-4AF7-A4CF-F5DED9F47A8A}"/>
  <tableColumns count="12">
    <tableColumn id="1" xr3:uid="{A8DD4E71-4D6E-4FF0-844C-5FBB5BE935ED}" name="Fournisseurs "/>
    <tableColumn id="2" xr3:uid="{A027A321-4543-4A22-A3F8-272CC82F8B49}" name="Produits "/>
    <tableColumn id="3" xr3:uid="{A36C8A54-D68D-4FEE-8C93-F3C8E9424EC1}" name="Grammage "/>
    <tableColumn id="4" xr3:uid="{757CFB8E-891E-4FD6-AABB-A7E9FEF6BC14}" name="Qts"/>
    <tableColumn id="5" xr3:uid="{4887D3D3-A7E9-495C-B7F4-29C6B0276ADC}" name="Prix total Achat "/>
    <tableColumn id="6" xr3:uid="{FFDC9F5C-0139-4DC6-86BA-58F14AC05F0D}" name="Prix unitaire Achat "/>
    <tableColumn id="7" xr3:uid="{D4F2E772-EE61-453B-B709-1F494D3EBEAE}" name="Catégories 1"/>
    <tableColumn id="8" xr3:uid="{6FF81198-411A-4935-92A6-6E6E01D00635}" name="Catégories 2"/>
    <tableColumn id="9" xr3:uid="{6C4C3C51-9360-47E0-B91C-3A6BC1D3AF8A}" name="Catégories 3"/>
    <tableColumn id="10" xr3:uid="{37D94A26-D0B2-4FD8-8463-C54F9F57B0B6}" name="Catégories 4"/>
    <tableColumn id="11" xr3:uid="{2F1A9536-8611-4B26-82B4-63D218DA4C1E}" name="Catégories 5"/>
    <tableColumn id="12" xr3:uid="{9EB84F82-F344-4E5E-9AC9-60E76BCDCC79}" name="Catégorie 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5C3673-8427-4650-A2A5-9C8AA3FA5115}" name="Tableau2" displayName="Tableau2" ref="B2:E8" totalsRowShown="0">
  <autoFilter ref="B2:E8" xr:uid="{17A9DCC8-F60F-44DA-8F66-80F65DF06C25}">
    <filterColumn colId="0" hiddenButton="1"/>
    <filterColumn colId="1" hiddenButton="1"/>
    <filterColumn colId="2" hiddenButton="1"/>
    <filterColumn colId="3" hiddenButton="1"/>
  </autoFilter>
  <tableColumns count="4">
    <tableColumn id="1" xr3:uid="{F63F06F3-2E86-4745-B7E8-6EA6AC56EA8C}" name="Les petits déjeuner (*)" dataDxfId="3"/>
    <tableColumn id="2" xr3:uid="{2A7CE297-A6E1-410C-AB28-BC7AD593E301}" name="Prix d'achat" dataDxfId="2"/>
    <tableColumn id="3" xr3:uid="{9C818AEC-4D50-4B59-99C0-1F718E3ED76E}" name="Prix de vente " dataDxfId="1"/>
    <tableColumn id="4" xr3:uid="{56FB123D-805F-4EBD-85C5-D25C9292FBE3}" name="Résultat" dataDxfId="0">
      <calculatedColumnFormula>Tableau2[[#This Row],[Prix de vente ]]-Tableau2[[#This Row],[Prix d''achat]]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Relationship Id="rId9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115AA-B15A-4915-A825-7294DA8E27A6}">
  <dimension ref="C3:AE17"/>
  <sheetViews>
    <sheetView showGridLines="0" topLeftCell="U1" workbookViewId="0">
      <selection activeCell="X19" sqref="X19"/>
    </sheetView>
  </sheetViews>
  <sheetFormatPr baseColWidth="10" defaultRowHeight="14.4" x14ac:dyDescent="0.3"/>
  <cols>
    <col min="1" max="1" width="2.77734375" customWidth="1"/>
    <col min="2" max="2" width="29.77734375" customWidth="1"/>
    <col min="3" max="3" width="17" bestFit="1" customWidth="1"/>
    <col min="4" max="4" width="18.5546875" bestFit="1" customWidth="1"/>
    <col min="5" max="5" width="13.44140625" bestFit="1" customWidth="1"/>
    <col min="6" max="6" width="2.77734375" style="62" customWidth="1"/>
    <col min="7" max="7" width="29.77734375" customWidth="1"/>
    <col min="8" max="8" width="17" bestFit="1" customWidth="1"/>
    <col min="9" max="9" width="18.5546875" bestFit="1" customWidth="1"/>
    <col min="10" max="10" width="13.44140625" bestFit="1" customWidth="1"/>
    <col min="11" max="11" width="2.77734375" style="62" customWidth="1"/>
    <col min="12" max="12" width="29.77734375" customWidth="1"/>
    <col min="13" max="13" width="17" bestFit="1" customWidth="1"/>
    <col min="14" max="14" width="18.5546875" bestFit="1" customWidth="1"/>
    <col min="15" max="15" width="13.44140625" bestFit="1" customWidth="1"/>
    <col min="16" max="16" width="2.77734375" style="62" customWidth="1"/>
    <col min="17" max="17" width="29.77734375" customWidth="1"/>
    <col min="18" max="18" width="17" bestFit="1" customWidth="1"/>
    <col min="19" max="19" width="26.44140625" bestFit="1" customWidth="1"/>
    <col min="20" max="20" width="17.44140625" bestFit="1" customWidth="1"/>
    <col min="21" max="21" width="2.77734375" style="62" customWidth="1"/>
    <col min="22" max="22" width="29.77734375" customWidth="1"/>
    <col min="23" max="23" width="17" bestFit="1" customWidth="1"/>
    <col min="24" max="24" width="26.44140625" bestFit="1" customWidth="1"/>
    <col min="25" max="25" width="19.109375" bestFit="1" customWidth="1"/>
    <col min="26" max="26" width="2.77734375" style="62" customWidth="1"/>
    <col min="27" max="27" width="29.77734375" customWidth="1"/>
    <col min="28" max="28" width="17" bestFit="1" customWidth="1"/>
    <col min="29" max="29" width="26.44140625" bestFit="1" customWidth="1"/>
    <col min="30" max="30" width="18.44140625" bestFit="1" customWidth="1"/>
    <col min="31" max="31" width="2.77734375" style="62" customWidth="1"/>
    <col min="32" max="32" width="11.88671875" bestFit="1" customWidth="1"/>
  </cols>
  <sheetData>
    <row r="3" spans="3:30" x14ac:dyDescent="0.3">
      <c r="C3" s="38" t="s">
        <v>282</v>
      </c>
      <c r="E3" s="38" t="s">
        <v>232</v>
      </c>
      <c r="H3" s="38" t="s">
        <v>282</v>
      </c>
      <c r="J3" s="38" t="s">
        <v>233</v>
      </c>
      <c r="M3" s="38" t="s">
        <v>282</v>
      </c>
      <c r="O3" s="38" t="s">
        <v>236</v>
      </c>
      <c r="R3" s="38" t="s">
        <v>282</v>
      </c>
      <c r="T3" s="38" t="s">
        <v>240</v>
      </c>
      <c r="W3" s="38" t="s">
        <v>282</v>
      </c>
      <c r="Y3" s="38" t="s">
        <v>242</v>
      </c>
      <c r="AB3" s="38" t="s">
        <v>282</v>
      </c>
      <c r="AD3" s="38" t="s">
        <v>244</v>
      </c>
    </row>
    <row r="4" spans="3:30" x14ac:dyDescent="0.3">
      <c r="C4" s="38" t="s">
        <v>183</v>
      </c>
      <c r="D4" s="38" t="s">
        <v>184</v>
      </c>
      <c r="E4" t="s">
        <v>235</v>
      </c>
      <c r="H4" s="38" t="s">
        <v>183</v>
      </c>
      <c r="I4" s="38" t="s">
        <v>184</v>
      </c>
      <c r="J4" t="s">
        <v>234</v>
      </c>
      <c r="M4" s="38" t="s">
        <v>183</v>
      </c>
      <c r="N4" s="38" t="s">
        <v>184</v>
      </c>
      <c r="O4" t="s">
        <v>169</v>
      </c>
      <c r="R4" s="38" t="s">
        <v>183</v>
      </c>
      <c r="S4" s="38" t="s">
        <v>184</v>
      </c>
      <c r="T4" t="s">
        <v>241</v>
      </c>
      <c r="W4" s="38" t="s">
        <v>183</v>
      </c>
      <c r="X4" s="38" t="s">
        <v>184</v>
      </c>
      <c r="Y4" t="s">
        <v>243</v>
      </c>
      <c r="AB4" s="38" t="s">
        <v>183</v>
      </c>
      <c r="AC4" s="38" t="s">
        <v>184</v>
      </c>
      <c r="AD4" t="s">
        <v>245</v>
      </c>
    </row>
    <row r="5" spans="3:30" x14ac:dyDescent="0.3">
      <c r="C5" t="s">
        <v>194</v>
      </c>
      <c r="D5" t="s">
        <v>7</v>
      </c>
      <c r="E5" s="39">
        <v>0.15</v>
      </c>
      <c r="H5" t="s">
        <v>194</v>
      </c>
      <c r="I5" t="s">
        <v>7</v>
      </c>
      <c r="J5" s="39">
        <v>0.15</v>
      </c>
      <c r="M5" t="s">
        <v>194</v>
      </c>
      <c r="N5" t="s">
        <v>7</v>
      </c>
      <c r="O5" s="39">
        <v>0.15</v>
      </c>
      <c r="R5" t="s">
        <v>194</v>
      </c>
      <c r="S5" t="s">
        <v>214</v>
      </c>
      <c r="T5" s="39">
        <v>0.23</v>
      </c>
      <c r="W5" t="s">
        <v>194</v>
      </c>
      <c r="X5" t="s">
        <v>214</v>
      </c>
      <c r="Y5" s="39">
        <v>0.23</v>
      </c>
      <c r="AB5" t="s">
        <v>194</v>
      </c>
      <c r="AC5" t="s">
        <v>214</v>
      </c>
      <c r="AD5" s="39">
        <v>0.23</v>
      </c>
    </row>
    <row r="6" spans="3:30" x14ac:dyDescent="0.3">
      <c r="D6" t="s">
        <v>8</v>
      </c>
      <c r="E6" s="39">
        <v>0.15</v>
      </c>
      <c r="I6" t="s">
        <v>8</v>
      </c>
      <c r="J6" s="39">
        <v>0.15</v>
      </c>
      <c r="N6" t="s">
        <v>8</v>
      </c>
      <c r="O6" s="39">
        <v>0.15</v>
      </c>
      <c r="S6" t="s">
        <v>215</v>
      </c>
      <c r="T6" s="39">
        <v>0.26999999999999996</v>
      </c>
      <c r="X6" t="s">
        <v>215</v>
      </c>
      <c r="Y6" s="39">
        <v>0.26999999999999996</v>
      </c>
      <c r="AC6" t="s">
        <v>215</v>
      </c>
      <c r="AD6" s="39">
        <v>0.26999999999999996</v>
      </c>
    </row>
    <row r="7" spans="3:30" x14ac:dyDescent="0.3">
      <c r="D7" t="s">
        <v>170</v>
      </c>
      <c r="E7" s="39">
        <v>0.16</v>
      </c>
      <c r="I7" t="s">
        <v>170</v>
      </c>
      <c r="J7" s="39">
        <v>0.16</v>
      </c>
      <c r="N7" t="s">
        <v>170</v>
      </c>
      <c r="O7" s="39">
        <v>0.16</v>
      </c>
      <c r="S7" t="s">
        <v>216</v>
      </c>
      <c r="T7" s="39">
        <v>0.18000000000000002</v>
      </c>
      <c r="X7" t="s">
        <v>216</v>
      </c>
      <c r="Y7" s="39">
        <v>0.18000000000000002</v>
      </c>
      <c r="AC7" t="s">
        <v>216</v>
      </c>
      <c r="AD7" s="39">
        <v>0.18000000000000002</v>
      </c>
    </row>
    <row r="8" spans="3:30" x14ac:dyDescent="0.3">
      <c r="C8" t="s">
        <v>279</v>
      </c>
      <c r="E8" s="39">
        <v>0.45999999999999996</v>
      </c>
      <c r="H8" t="s">
        <v>279</v>
      </c>
      <c r="J8" s="39">
        <v>0.45999999999999996</v>
      </c>
      <c r="M8" t="s">
        <v>279</v>
      </c>
      <c r="O8" s="39">
        <v>0.45999999999999996</v>
      </c>
      <c r="R8" t="s">
        <v>279</v>
      </c>
      <c r="T8" s="39">
        <v>0.68</v>
      </c>
      <c r="W8" t="s">
        <v>279</v>
      </c>
      <c r="Y8" s="39">
        <v>0.68</v>
      </c>
      <c r="AB8" t="s">
        <v>279</v>
      </c>
      <c r="AD8" s="39">
        <v>0.68</v>
      </c>
    </row>
    <row r="9" spans="3:30" x14ac:dyDescent="0.3">
      <c r="C9" t="s">
        <v>171</v>
      </c>
      <c r="D9" t="s">
        <v>11</v>
      </c>
      <c r="E9" s="39">
        <v>0.77999999999999992</v>
      </c>
      <c r="H9" t="s">
        <v>195</v>
      </c>
      <c r="I9" t="s">
        <v>172</v>
      </c>
      <c r="J9" s="39">
        <v>1.37</v>
      </c>
      <c r="M9" t="s">
        <v>195</v>
      </c>
      <c r="N9" t="s">
        <v>172</v>
      </c>
      <c r="O9" s="39">
        <v>1.37</v>
      </c>
      <c r="R9" t="s">
        <v>171</v>
      </c>
      <c r="S9" t="s">
        <v>11</v>
      </c>
      <c r="T9" s="39">
        <v>0.77999999999999992</v>
      </c>
      <c r="W9" t="s">
        <v>195</v>
      </c>
      <c r="X9" t="s">
        <v>172</v>
      </c>
      <c r="Y9" s="39">
        <v>1.37</v>
      </c>
      <c r="AB9" t="s">
        <v>195</v>
      </c>
      <c r="AC9" t="s">
        <v>172</v>
      </c>
      <c r="AD9" s="39">
        <v>1.37</v>
      </c>
    </row>
    <row r="10" spans="3:30" x14ac:dyDescent="0.3">
      <c r="C10" t="s">
        <v>280</v>
      </c>
      <c r="E10" s="39">
        <v>0.77999999999999992</v>
      </c>
      <c r="H10" t="s">
        <v>283</v>
      </c>
      <c r="J10" s="39">
        <v>1.37</v>
      </c>
      <c r="M10" t="s">
        <v>283</v>
      </c>
      <c r="O10" s="39">
        <v>1.37</v>
      </c>
      <c r="R10" t="s">
        <v>280</v>
      </c>
      <c r="T10" s="39">
        <v>0.77999999999999992</v>
      </c>
      <c r="W10" t="s">
        <v>283</v>
      </c>
      <c r="Y10" s="39">
        <v>1.37</v>
      </c>
      <c r="AB10" t="s">
        <v>283</v>
      </c>
      <c r="AD10" s="39">
        <v>1.37</v>
      </c>
    </row>
    <row r="11" spans="3:30" x14ac:dyDescent="0.3">
      <c r="C11" t="s">
        <v>213</v>
      </c>
      <c r="D11" t="s">
        <v>182</v>
      </c>
      <c r="E11" s="39">
        <v>0.83566433566433562</v>
      </c>
      <c r="H11" t="s">
        <v>171</v>
      </c>
      <c r="I11" t="s">
        <v>11</v>
      </c>
      <c r="J11" s="39">
        <v>0.77999999999999992</v>
      </c>
      <c r="M11" t="s">
        <v>208</v>
      </c>
      <c r="N11" t="s">
        <v>209</v>
      </c>
      <c r="O11" s="39">
        <v>0.72</v>
      </c>
      <c r="R11" t="s">
        <v>213</v>
      </c>
      <c r="S11" t="s">
        <v>182</v>
      </c>
      <c r="T11" s="39">
        <v>0.83566433566433562</v>
      </c>
      <c r="W11" t="s">
        <v>171</v>
      </c>
      <c r="X11" t="s">
        <v>11</v>
      </c>
      <c r="Y11" s="39">
        <v>0.77999999999999992</v>
      </c>
      <c r="AB11" t="s">
        <v>208</v>
      </c>
      <c r="AC11" t="s">
        <v>209</v>
      </c>
      <c r="AD11" s="39">
        <v>0.72</v>
      </c>
    </row>
    <row r="12" spans="3:30" x14ac:dyDescent="0.3">
      <c r="C12" t="s">
        <v>281</v>
      </c>
      <c r="E12" s="39">
        <v>0.83566433566433562</v>
      </c>
      <c r="H12" t="s">
        <v>280</v>
      </c>
      <c r="J12" s="39">
        <v>0.77999999999999992</v>
      </c>
      <c r="M12" t="s">
        <v>284</v>
      </c>
      <c r="O12" s="39">
        <v>0.72</v>
      </c>
      <c r="R12" t="s">
        <v>281</v>
      </c>
      <c r="T12" s="39">
        <v>0.83566433566433562</v>
      </c>
      <c r="W12" t="s">
        <v>280</v>
      </c>
      <c r="Y12" s="39">
        <v>0.77999999999999992</v>
      </c>
      <c r="AB12" t="s">
        <v>284</v>
      </c>
      <c r="AD12" s="39">
        <v>0.72</v>
      </c>
    </row>
    <row r="13" spans="3:30" x14ac:dyDescent="0.3">
      <c r="C13" t="s">
        <v>278</v>
      </c>
      <c r="E13" s="39">
        <v>2.0756643356643352</v>
      </c>
      <c r="H13" t="s">
        <v>213</v>
      </c>
      <c r="I13" t="s">
        <v>182</v>
      </c>
      <c r="J13" s="39">
        <v>0.83566433566433562</v>
      </c>
      <c r="M13" t="s">
        <v>171</v>
      </c>
      <c r="N13" t="s">
        <v>11</v>
      </c>
      <c r="O13" s="39">
        <v>0.77999999999999992</v>
      </c>
      <c r="R13" t="s">
        <v>278</v>
      </c>
      <c r="T13" s="39">
        <v>2.2956643356643358</v>
      </c>
      <c r="W13" t="s">
        <v>213</v>
      </c>
      <c r="X13" t="s">
        <v>182</v>
      </c>
      <c r="Y13" s="39">
        <v>0.83566433566433562</v>
      </c>
      <c r="AB13" t="s">
        <v>171</v>
      </c>
      <c r="AC13" t="s">
        <v>11</v>
      </c>
      <c r="AD13" s="39">
        <v>0.77999999999999992</v>
      </c>
    </row>
    <row r="14" spans="3:30" x14ac:dyDescent="0.3">
      <c r="H14" t="s">
        <v>281</v>
      </c>
      <c r="J14" s="39">
        <v>0.83566433566433562</v>
      </c>
      <c r="M14" t="s">
        <v>280</v>
      </c>
      <c r="O14" s="39">
        <v>0.77999999999999992</v>
      </c>
      <c r="W14" t="s">
        <v>281</v>
      </c>
      <c r="Y14" s="39">
        <v>0.83566433566433562</v>
      </c>
      <c r="AB14" t="s">
        <v>280</v>
      </c>
      <c r="AD14" s="39">
        <v>0.77999999999999992</v>
      </c>
    </row>
    <row r="15" spans="3:30" x14ac:dyDescent="0.3">
      <c r="H15" t="s">
        <v>278</v>
      </c>
      <c r="J15" s="39">
        <v>3.4456643356643353</v>
      </c>
      <c r="M15" t="s">
        <v>213</v>
      </c>
      <c r="N15" t="s">
        <v>182</v>
      </c>
      <c r="O15" s="39">
        <v>0.83566433566433562</v>
      </c>
      <c r="W15" t="s">
        <v>278</v>
      </c>
      <c r="Y15" s="39">
        <v>3.6656643356643359</v>
      </c>
      <c r="AB15" t="s">
        <v>213</v>
      </c>
      <c r="AC15" t="s">
        <v>182</v>
      </c>
      <c r="AD15" s="39">
        <v>0.83566433566433562</v>
      </c>
    </row>
    <row r="16" spans="3:30" x14ac:dyDescent="0.3">
      <c r="M16" t="s">
        <v>281</v>
      </c>
      <c r="O16" s="39">
        <v>0.83566433566433562</v>
      </c>
      <c r="AB16" t="s">
        <v>281</v>
      </c>
      <c r="AD16" s="39">
        <v>0.83566433566433562</v>
      </c>
    </row>
    <row r="17" spans="13:30" x14ac:dyDescent="0.3">
      <c r="M17" t="s">
        <v>278</v>
      </c>
      <c r="O17" s="39">
        <v>4.165664335664335</v>
      </c>
      <c r="AB17" t="s">
        <v>278</v>
      </c>
      <c r="AD17" s="39">
        <v>4.3856643356643357</v>
      </c>
    </row>
  </sheetData>
  <pageMargins left="0.7" right="0.7" top="0.75" bottom="0.75" header="0.3" footer="0.3"/>
  <pageSetup paperSize="9" orientation="portrait" horizontalDpi="4294967293" verticalDpi="0" r:id="rId7"/>
  <drawing r:id="rId8"/>
  <extLst>
    <ext xmlns:x14="http://schemas.microsoft.com/office/spreadsheetml/2009/9/main" uri="{A8765BA9-456A-4dab-B4F3-ACF838C121DE}">
      <x14:slicerList>
        <x14:slicer r:id="rId9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18"/>
  <sheetViews>
    <sheetView zoomScaleNormal="100" workbookViewId="0">
      <selection activeCell="G3" sqref="G3"/>
    </sheetView>
  </sheetViews>
  <sheetFormatPr baseColWidth="10" defaultRowHeight="14.4" x14ac:dyDescent="0.3"/>
  <cols>
    <col min="1" max="1" width="14.33203125" style="2" bestFit="1" customWidth="1"/>
    <col min="2" max="2" width="52.33203125" style="8" bestFit="1" customWidth="1"/>
    <col min="3" max="3" width="12.21875" style="2" customWidth="1"/>
    <col min="4" max="4" width="5.6640625" style="2" customWidth="1"/>
    <col min="5" max="5" width="15.77734375" style="2" customWidth="1"/>
    <col min="6" max="6" width="18.109375" style="2" customWidth="1"/>
    <col min="7" max="9" width="13" style="2" customWidth="1"/>
    <col min="10" max="10" width="16.77734375" style="2" bestFit="1" customWidth="1"/>
    <col min="11" max="11" width="18.44140625" style="2" bestFit="1" customWidth="1"/>
    <col min="12" max="12" width="17.77734375" style="2" bestFit="1" customWidth="1"/>
    <col min="13" max="16384" width="11.5546875" style="2"/>
  </cols>
  <sheetData>
    <row r="1" spans="1:12" x14ac:dyDescent="0.3">
      <c r="A1" s="7" t="s">
        <v>183</v>
      </c>
      <c r="B1" s="7" t="s">
        <v>184</v>
      </c>
      <c r="C1" s="7" t="s">
        <v>185</v>
      </c>
      <c r="D1" s="7" t="s">
        <v>191</v>
      </c>
      <c r="E1" s="7" t="s">
        <v>189</v>
      </c>
      <c r="F1" s="7" t="s">
        <v>190</v>
      </c>
      <c r="G1" s="7" t="s">
        <v>232</v>
      </c>
      <c r="H1" s="7" t="s">
        <v>233</v>
      </c>
      <c r="I1" s="7" t="s">
        <v>236</v>
      </c>
      <c r="J1" s="7" t="s">
        <v>240</v>
      </c>
      <c r="K1" s="7" t="s">
        <v>242</v>
      </c>
      <c r="L1" s="7" t="s">
        <v>244</v>
      </c>
    </row>
    <row r="2" spans="1:12" x14ac:dyDescent="0.3">
      <c r="A2" s="7" t="s">
        <v>213</v>
      </c>
      <c r="B2" s="7" t="s">
        <v>177</v>
      </c>
      <c r="C2" s="7" t="s">
        <v>188</v>
      </c>
      <c r="D2" s="7">
        <v>1</v>
      </c>
      <c r="E2" s="6">
        <v>11.95</v>
      </c>
      <c r="F2" s="6">
        <f>E2/143</f>
        <v>8.3566433566433562E-2</v>
      </c>
      <c r="G2" s="7"/>
      <c r="H2" s="7"/>
      <c r="I2" s="7"/>
      <c r="J2" s="7"/>
      <c r="K2" s="7"/>
      <c r="L2" s="7"/>
    </row>
    <row r="3" spans="1:12" x14ac:dyDescent="0.3">
      <c r="A3" s="7" t="s">
        <v>213</v>
      </c>
      <c r="B3" s="7" t="s">
        <v>182</v>
      </c>
      <c r="C3" s="7" t="s">
        <v>193</v>
      </c>
      <c r="D3" s="7">
        <v>10</v>
      </c>
      <c r="E3" s="6">
        <v>11.95</v>
      </c>
      <c r="F3" s="6">
        <f>(E3/143)*10</f>
        <v>0.83566433566433562</v>
      </c>
      <c r="G3" s="7" t="s">
        <v>235</v>
      </c>
      <c r="H3" s="7" t="s">
        <v>234</v>
      </c>
      <c r="I3" s="7" t="s">
        <v>169</v>
      </c>
      <c r="J3" s="7" t="s">
        <v>241</v>
      </c>
      <c r="K3" s="7" t="s">
        <v>243</v>
      </c>
      <c r="L3" s="7" t="s">
        <v>245</v>
      </c>
    </row>
    <row r="4" spans="1:12" x14ac:dyDescent="0.3">
      <c r="A4" s="7" t="s">
        <v>213</v>
      </c>
      <c r="B4" s="7" t="s">
        <v>181</v>
      </c>
      <c r="C4" s="7" t="s">
        <v>193</v>
      </c>
      <c r="D4" s="7">
        <v>10</v>
      </c>
      <c r="E4" s="6">
        <v>20.3</v>
      </c>
      <c r="F4" s="6">
        <f>(E4/100)*2</f>
        <v>0.40600000000000003</v>
      </c>
      <c r="G4" s="7" t="s">
        <v>235</v>
      </c>
      <c r="H4" s="7" t="s">
        <v>234</v>
      </c>
      <c r="I4" s="7" t="s">
        <v>169</v>
      </c>
      <c r="J4" s="7" t="s">
        <v>241</v>
      </c>
      <c r="K4" s="7" t="s">
        <v>243</v>
      </c>
      <c r="L4" s="7" t="s">
        <v>245</v>
      </c>
    </row>
    <row r="5" spans="1:12" x14ac:dyDescent="0.3">
      <c r="A5" s="7" t="s">
        <v>186</v>
      </c>
      <c r="B5" s="7" t="s">
        <v>187</v>
      </c>
      <c r="C5" s="7" t="s">
        <v>192</v>
      </c>
      <c r="D5" s="7">
        <v>1</v>
      </c>
      <c r="E5" s="6">
        <v>20.3</v>
      </c>
      <c r="F5" s="6">
        <v>0.20300000000000001</v>
      </c>
      <c r="G5" s="7"/>
      <c r="H5" s="7"/>
      <c r="I5" s="7"/>
      <c r="J5" s="7"/>
      <c r="K5" s="7"/>
      <c r="L5" s="7"/>
    </row>
    <row r="6" spans="1:12" x14ac:dyDescent="0.3">
      <c r="A6" s="7" t="s">
        <v>194</v>
      </c>
      <c r="B6" s="7" t="s">
        <v>2</v>
      </c>
      <c r="C6" s="7" t="s">
        <v>193</v>
      </c>
      <c r="D6" s="7">
        <v>30</v>
      </c>
      <c r="E6" s="6">
        <v>18.899999999999999</v>
      </c>
      <c r="F6" s="6">
        <f>+E6/D6</f>
        <v>0.63</v>
      </c>
      <c r="G6" s="7"/>
      <c r="H6" s="7"/>
      <c r="I6" s="7"/>
      <c r="J6" s="7"/>
      <c r="K6" s="7"/>
      <c r="L6" s="7"/>
    </row>
    <row r="7" spans="1:12" x14ac:dyDescent="0.3">
      <c r="A7" s="7" t="s">
        <v>194</v>
      </c>
      <c r="B7" s="7" t="s">
        <v>4</v>
      </c>
      <c r="C7" s="7" t="s">
        <v>193</v>
      </c>
      <c r="D7" s="7">
        <v>60</v>
      </c>
      <c r="E7" s="6">
        <v>27.48</v>
      </c>
      <c r="F7" s="6">
        <f t="shared" ref="F7:F70" si="0">+E7/D7</f>
        <v>0.45800000000000002</v>
      </c>
      <c r="G7" s="7"/>
      <c r="H7" s="7"/>
      <c r="I7" s="7"/>
      <c r="J7" s="7"/>
      <c r="K7" s="7"/>
      <c r="L7" s="7"/>
    </row>
    <row r="8" spans="1:12" x14ac:dyDescent="0.3">
      <c r="A8" s="7" t="s">
        <v>194</v>
      </c>
      <c r="B8" s="7" t="s">
        <v>5</v>
      </c>
      <c r="C8" s="7" t="s">
        <v>193</v>
      </c>
      <c r="D8" s="7">
        <v>60</v>
      </c>
      <c r="E8" s="6">
        <v>24.6</v>
      </c>
      <c r="F8" s="6">
        <f t="shared" si="0"/>
        <v>0.41000000000000003</v>
      </c>
      <c r="G8" s="7"/>
      <c r="H8" s="7"/>
      <c r="I8" s="7"/>
      <c r="J8" s="7"/>
      <c r="K8" s="7"/>
      <c r="L8" s="7"/>
    </row>
    <row r="9" spans="1:12" x14ac:dyDescent="0.3">
      <c r="A9" s="7" t="s">
        <v>194</v>
      </c>
      <c r="B9" s="7" t="s">
        <v>6</v>
      </c>
      <c r="C9" s="7" t="s">
        <v>193</v>
      </c>
      <c r="D9" s="7">
        <v>50</v>
      </c>
      <c r="E9" s="6">
        <v>39.5</v>
      </c>
      <c r="F9" s="6">
        <f t="shared" si="0"/>
        <v>0.79</v>
      </c>
      <c r="G9" s="7"/>
      <c r="H9" s="7"/>
      <c r="I9" s="7"/>
      <c r="J9" s="7"/>
      <c r="K9" s="7"/>
      <c r="L9" s="7"/>
    </row>
    <row r="10" spans="1:12" x14ac:dyDescent="0.3">
      <c r="A10" s="7" t="s">
        <v>194</v>
      </c>
      <c r="B10" s="7" t="s">
        <v>7</v>
      </c>
      <c r="C10" s="7" t="s">
        <v>193</v>
      </c>
      <c r="D10" s="7">
        <v>225</v>
      </c>
      <c r="E10" s="6">
        <v>33.75</v>
      </c>
      <c r="F10" s="6">
        <f t="shared" si="0"/>
        <v>0.15</v>
      </c>
      <c r="G10" s="7" t="s">
        <v>235</v>
      </c>
      <c r="H10" s="7" t="s">
        <v>234</v>
      </c>
      <c r="I10" s="7" t="s">
        <v>169</v>
      </c>
      <c r="J10" s="7"/>
      <c r="K10" s="7"/>
      <c r="L10" s="7"/>
    </row>
    <row r="11" spans="1:12" x14ac:dyDescent="0.3">
      <c r="A11" s="7" t="s">
        <v>194</v>
      </c>
      <c r="B11" s="7" t="s">
        <v>8</v>
      </c>
      <c r="C11" s="7" t="s">
        <v>193</v>
      </c>
      <c r="D11" s="7">
        <v>250</v>
      </c>
      <c r="E11" s="6">
        <v>37.5</v>
      </c>
      <c r="F11" s="6">
        <f t="shared" si="0"/>
        <v>0.15</v>
      </c>
      <c r="G11" s="7" t="s">
        <v>235</v>
      </c>
      <c r="H11" s="7" t="s">
        <v>234</v>
      </c>
      <c r="I11" s="7" t="s">
        <v>169</v>
      </c>
      <c r="J11" s="7"/>
      <c r="K11" s="7"/>
      <c r="L11" s="7"/>
    </row>
    <row r="12" spans="1:12" x14ac:dyDescent="0.3">
      <c r="A12" s="7" t="s">
        <v>194</v>
      </c>
      <c r="B12" s="7" t="s">
        <v>170</v>
      </c>
      <c r="C12" s="7" t="s">
        <v>193</v>
      </c>
      <c r="D12" s="7">
        <v>150</v>
      </c>
      <c r="E12" s="6">
        <v>24</v>
      </c>
      <c r="F12" s="6">
        <f t="shared" si="0"/>
        <v>0.16</v>
      </c>
      <c r="G12" s="7" t="s">
        <v>235</v>
      </c>
      <c r="H12" s="7" t="s">
        <v>234</v>
      </c>
      <c r="I12" s="7" t="s">
        <v>169</v>
      </c>
      <c r="J12" s="7"/>
      <c r="K12" s="7"/>
      <c r="L12" s="7"/>
    </row>
    <row r="13" spans="1:12" x14ac:dyDescent="0.3">
      <c r="A13" s="7" t="s">
        <v>194</v>
      </c>
      <c r="B13" s="7" t="s">
        <v>176</v>
      </c>
      <c r="C13" s="7" t="s">
        <v>193</v>
      </c>
      <c r="D13" s="7">
        <v>50</v>
      </c>
      <c r="E13" s="6">
        <v>18.5</v>
      </c>
      <c r="F13" s="6">
        <f t="shared" si="0"/>
        <v>0.37</v>
      </c>
      <c r="G13" s="7"/>
      <c r="H13" s="7"/>
      <c r="I13" s="7"/>
      <c r="J13" s="7"/>
      <c r="K13" s="7"/>
      <c r="L13" s="7"/>
    </row>
    <row r="14" spans="1:12" x14ac:dyDescent="0.3">
      <c r="A14" s="7" t="s">
        <v>194</v>
      </c>
      <c r="B14" s="7" t="s">
        <v>214</v>
      </c>
      <c r="C14" s="7" t="s">
        <v>193</v>
      </c>
      <c r="D14" s="7">
        <v>200</v>
      </c>
      <c r="E14" s="6">
        <v>46</v>
      </c>
      <c r="F14" s="6">
        <f t="shared" si="0"/>
        <v>0.23</v>
      </c>
      <c r="G14" s="7"/>
      <c r="H14" s="7"/>
      <c r="I14" s="7"/>
      <c r="J14" s="7" t="s">
        <v>241</v>
      </c>
      <c r="K14" s="7" t="s">
        <v>243</v>
      </c>
      <c r="L14" s="7" t="s">
        <v>245</v>
      </c>
    </row>
    <row r="15" spans="1:12" x14ac:dyDescent="0.3">
      <c r="A15" s="7" t="s">
        <v>194</v>
      </c>
      <c r="B15" s="7" t="s">
        <v>215</v>
      </c>
      <c r="C15" s="7" t="s">
        <v>193</v>
      </c>
      <c r="D15" s="7">
        <v>240</v>
      </c>
      <c r="E15" s="6">
        <v>64.8</v>
      </c>
      <c r="F15" s="6">
        <f t="shared" si="0"/>
        <v>0.26999999999999996</v>
      </c>
      <c r="G15" s="7"/>
      <c r="H15" s="7"/>
      <c r="I15" s="7"/>
      <c r="J15" s="7" t="s">
        <v>241</v>
      </c>
      <c r="K15" s="7" t="s">
        <v>243</v>
      </c>
      <c r="L15" s="7" t="s">
        <v>245</v>
      </c>
    </row>
    <row r="16" spans="1:12" x14ac:dyDescent="0.3">
      <c r="A16" s="7" t="s">
        <v>194</v>
      </c>
      <c r="B16" s="7" t="s">
        <v>216</v>
      </c>
      <c r="C16" s="7" t="s">
        <v>193</v>
      </c>
      <c r="D16" s="7">
        <v>120</v>
      </c>
      <c r="E16" s="6">
        <v>21.6</v>
      </c>
      <c r="F16" s="6">
        <f t="shared" si="0"/>
        <v>0.18000000000000002</v>
      </c>
      <c r="G16" s="7"/>
      <c r="H16" s="7"/>
      <c r="I16" s="7"/>
      <c r="J16" s="7" t="s">
        <v>241</v>
      </c>
      <c r="K16" s="7" t="s">
        <v>243</v>
      </c>
      <c r="L16" s="7" t="s">
        <v>245</v>
      </c>
    </row>
    <row r="17" spans="1:12" x14ac:dyDescent="0.3">
      <c r="A17" s="7" t="s">
        <v>195</v>
      </c>
      <c r="B17" s="7" t="s">
        <v>172</v>
      </c>
      <c r="C17" s="7" t="s">
        <v>193</v>
      </c>
      <c r="D17" s="7">
        <v>12</v>
      </c>
      <c r="E17" s="6">
        <v>16.440000000000001</v>
      </c>
      <c r="F17" s="6">
        <f t="shared" si="0"/>
        <v>1.37</v>
      </c>
      <c r="G17" s="7"/>
      <c r="H17" s="7" t="s">
        <v>234</v>
      </c>
      <c r="I17" s="7" t="s">
        <v>169</v>
      </c>
      <c r="J17" s="7"/>
      <c r="K17" s="7" t="s">
        <v>243</v>
      </c>
      <c r="L17" s="7" t="s">
        <v>245</v>
      </c>
    </row>
    <row r="18" spans="1:12" x14ac:dyDescent="0.3">
      <c r="A18" s="7" t="s">
        <v>171</v>
      </c>
      <c r="B18" s="7" t="s">
        <v>9</v>
      </c>
      <c r="C18" s="7" t="s">
        <v>193</v>
      </c>
      <c r="D18" s="7">
        <v>24</v>
      </c>
      <c r="E18" s="6">
        <v>19.68</v>
      </c>
      <c r="F18" s="6">
        <f t="shared" si="0"/>
        <v>0.82</v>
      </c>
      <c r="G18" s="7"/>
      <c r="H18" s="7"/>
      <c r="I18" s="7"/>
      <c r="J18" s="7"/>
      <c r="K18" s="7"/>
      <c r="L18" s="7"/>
    </row>
    <row r="19" spans="1:12" x14ac:dyDescent="0.3">
      <c r="A19" s="7" t="s">
        <v>171</v>
      </c>
      <c r="B19" s="7" t="s">
        <v>10</v>
      </c>
      <c r="C19" s="7" t="s">
        <v>193</v>
      </c>
      <c r="D19" s="7">
        <v>24</v>
      </c>
      <c r="E19" s="6">
        <v>19.440000000000001</v>
      </c>
      <c r="F19" s="6">
        <f t="shared" si="0"/>
        <v>0.81</v>
      </c>
      <c r="G19" s="7"/>
      <c r="H19" s="7"/>
      <c r="I19" s="7"/>
      <c r="J19" s="7"/>
      <c r="K19" s="7"/>
      <c r="L19" s="7"/>
    </row>
    <row r="20" spans="1:12" x14ac:dyDescent="0.3">
      <c r="A20" s="7" t="s">
        <v>171</v>
      </c>
      <c r="B20" s="7" t="s">
        <v>19</v>
      </c>
      <c r="C20" s="7" t="s">
        <v>193</v>
      </c>
      <c r="D20" s="7">
        <v>12</v>
      </c>
      <c r="E20" s="6">
        <v>26.52</v>
      </c>
      <c r="F20" s="6">
        <f t="shared" si="0"/>
        <v>2.21</v>
      </c>
      <c r="G20" s="7"/>
      <c r="H20" s="7"/>
      <c r="I20" s="7"/>
      <c r="J20" s="7"/>
      <c r="K20" s="7"/>
      <c r="L20" s="7"/>
    </row>
    <row r="21" spans="1:12" x14ac:dyDescent="0.3">
      <c r="A21" s="7" t="s">
        <v>171</v>
      </c>
      <c r="B21" s="7" t="s">
        <v>11</v>
      </c>
      <c r="C21" s="7" t="s">
        <v>193</v>
      </c>
      <c r="D21" s="7">
        <v>12</v>
      </c>
      <c r="E21" s="6">
        <v>9.36</v>
      </c>
      <c r="F21" s="6">
        <f t="shared" si="0"/>
        <v>0.77999999999999992</v>
      </c>
      <c r="G21" s="7" t="s">
        <v>235</v>
      </c>
      <c r="H21" s="7" t="s">
        <v>234</v>
      </c>
      <c r="I21" s="7" t="s">
        <v>169</v>
      </c>
      <c r="J21" s="7" t="s">
        <v>241</v>
      </c>
      <c r="K21" s="7" t="s">
        <v>243</v>
      </c>
      <c r="L21" s="7" t="s">
        <v>245</v>
      </c>
    </row>
    <row r="22" spans="1:12" x14ac:dyDescent="0.3">
      <c r="A22" s="7" t="s">
        <v>171</v>
      </c>
      <c r="B22" s="7" t="s">
        <v>12</v>
      </c>
      <c r="C22" s="7" t="s">
        <v>193</v>
      </c>
      <c r="D22" s="7">
        <v>20</v>
      </c>
      <c r="E22" s="6">
        <v>19</v>
      </c>
      <c r="F22" s="6">
        <f t="shared" si="0"/>
        <v>0.95</v>
      </c>
      <c r="G22" s="7"/>
      <c r="H22" s="7"/>
      <c r="I22" s="7"/>
      <c r="J22" s="7"/>
      <c r="K22" s="7"/>
      <c r="L22" s="7"/>
    </row>
    <row r="23" spans="1:12" x14ac:dyDescent="0.3">
      <c r="A23" s="7" t="s">
        <v>171</v>
      </c>
      <c r="B23" s="7" t="s">
        <v>13</v>
      </c>
      <c r="C23" s="7" t="s">
        <v>193</v>
      </c>
      <c r="D23" s="7">
        <v>24</v>
      </c>
      <c r="E23" s="6">
        <v>15.6</v>
      </c>
      <c r="F23" s="6">
        <f t="shared" si="0"/>
        <v>0.65</v>
      </c>
      <c r="G23" s="7"/>
      <c r="H23" s="7"/>
      <c r="I23" s="7"/>
      <c r="J23" s="7"/>
      <c r="K23" s="7"/>
      <c r="L23" s="7"/>
    </row>
    <row r="24" spans="1:12" x14ac:dyDescent="0.3">
      <c r="A24" s="7" t="s">
        <v>171</v>
      </c>
      <c r="B24" s="7" t="s">
        <v>14</v>
      </c>
      <c r="C24" s="7" t="s">
        <v>193</v>
      </c>
      <c r="D24" s="7">
        <v>24</v>
      </c>
      <c r="E24" s="6">
        <v>15.6</v>
      </c>
      <c r="F24" s="6">
        <f t="shared" si="0"/>
        <v>0.65</v>
      </c>
      <c r="G24" s="7"/>
      <c r="H24" s="7"/>
      <c r="I24" s="7"/>
      <c r="J24" s="7"/>
      <c r="K24" s="7"/>
      <c r="L24" s="7"/>
    </row>
    <row r="25" spans="1:12" x14ac:dyDescent="0.3">
      <c r="A25" s="7" t="s">
        <v>171</v>
      </c>
      <c r="B25" s="7" t="s">
        <v>15</v>
      </c>
      <c r="C25" s="7" t="s">
        <v>193</v>
      </c>
      <c r="D25" s="7">
        <v>24</v>
      </c>
      <c r="E25" s="6">
        <v>16.559999999999999</v>
      </c>
      <c r="F25" s="6">
        <f t="shared" si="0"/>
        <v>0.69</v>
      </c>
      <c r="G25" s="7"/>
      <c r="H25" s="7"/>
      <c r="I25" s="7"/>
      <c r="J25" s="7"/>
      <c r="K25" s="7"/>
      <c r="L25" s="7"/>
    </row>
    <row r="26" spans="1:12" x14ac:dyDescent="0.3">
      <c r="A26" s="7" t="s">
        <v>171</v>
      </c>
      <c r="B26" s="7" t="s">
        <v>16</v>
      </c>
      <c r="C26" s="7" t="s">
        <v>193</v>
      </c>
      <c r="D26" s="7">
        <v>24</v>
      </c>
      <c r="E26" s="6">
        <v>15.36</v>
      </c>
      <c r="F26" s="6">
        <f t="shared" si="0"/>
        <v>0.64</v>
      </c>
      <c r="G26" s="7"/>
      <c r="H26" s="7"/>
      <c r="I26" s="7"/>
      <c r="J26" s="7"/>
      <c r="K26" s="7"/>
      <c r="L26" s="7"/>
    </row>
    <row r="27" spans="1:12" x14ac:dyDescent="0.3">
      <c r="A27" s="7" t="s">
        <v>171</v>
      </c>
      <c r="B27" s="7" t="s">
        <v>17</v>
      </c>
      <c r="C27" s="7" t="s">
        <v>193</v>
      </c>
      <c r="D27" s="7">
        <v>24</v>
      </c>
      <c r="E27" s="6">
        <v>18.72</v>
      </c>
      <c r="F27" s="6">
        <f t="shared" si="0"/>
        <v>0.77999999999999992</v>
      </c>
      <c r="G27" s="7"/>
      <c r="H27" s="7"/>
      <c r="I27" s="7"/>
      <c r="J27" s="7"/>
      <c r="K27" s="7"/>
      <c r="L27" s="7"/>
    </row>
    <row r="28" spans="1:12" x14ac:dyDescent="0.3">
      <c r="A28" s="7" t="s">
        <v>171</v>
      </c>
      <c r="B28" s="7" t="s">
        <v>18</v>
      </c>
      <c r="C28" s="7" t="s">
        <v>193</v>
      </c>
      <c r="D28" s="7">
        <v>24</v>
      </c>
      <c r="E28" s="6">
        <v>17.760000000000002</v>
      </c>
      <c r="F28" s="6">
        <f t="shared" si="0"/>
        <v>0.7400000000000001</v>
      </c>
      <c r="G28" s="7"/>
      <c r="H28" s="7"/>
      <c r="I28" s="7"/>
      <c r="J28" s="7"/>
      <c r="K28" s="7"/>
      <c r="L28" s="7"/>
    </row>
    <row r="29" spans="1:12" x14ac:dyDescent="0.3">
      <c r="A29" s="7" t="s">
        <v>171</v>
      </c>
      <c r="B29" s="7" t="s">
        <v>20</v>
      </c>
      <c r="C29" s="7" t="s">
        <v>193</v>
      </c>
      <c r="D29" s="7">
        <v>24</v>
      </c>
      <c r="E29" s="6">
        <v>15.12</v>
      </c>
      <c r="F29" s="6">
        <f t="shared" si="0"/>
        <v>0.63</v>
      </c>
      <c r="G29" s="7"/>
      <c r="H29" s="7"/>
      <c r="I29" s="7"/>
      <c r="J29" s="7"/>
      <c r="K29" s="7"/>
      <c r="L29" s="7"/>
    </row>
    <row r="30" spans="1:12" x14ac:dyDescent="0.3">
      <c r="A30" s="7" t="s">
        <v>171</v>
      </c>
      <c r="B30" s="7" t="s">
        <v>21</v>
      </c>
      <c r="C30" s="7" t="s">
        <v>193</v>
      </c>
      <c r="D30" s="7">
        <v>24</v>
      </c>
      <c r="E30" s="6">
        <v>51.12</v>
      </c>
      <c r="F30" s="6">
        <f t="shared" si="0"/>
        <v>2.13</v>
      </c>
      <c r="G30" s="7"/>
      <c r="H30" s="7"/>
      <c r="I30" s="7"/>
      <c r="J30" s="7"/>
      <c r="K30" s="7"/>
      <c r="L30" s="7"/>
    </row>
    <row r="31" spans="1:12" x14ac:dyDescent="0.3">
      <c r="A31" s="7" t="s">
        <v>171</v>
      </c>
      <c r="B31" s="7" t="s">
        <v>178</v>
      </c>
      <c r="C31" s="7" t="s">
        <v>193</v>
      </c>
      <c r="D31" s="7">
        <v>60</v>
      </c>
      <c r="E31" s="6">
        <v>24</v>
      </c>
      <c r="F31" s="6">
        <f t="shared" si="0"/>
        <v>0.4</v>
      </c>
      <c r="G31" s="7"/>
      <c r="H31" s="7"/>
      <c r="I31" s="7"/>
      <c r="J31" s="7"/>
      <c r="K31" s="7"/>
      <c r="L31" s="7"/>
    </row>
    <row r="32" spans="1:12" x14ac:dyDescent="0.3">
      <c r="A32" s="7" t="s">
        <v>196</v>
      </c>
      <c r="B32" s="7" t="s">
        <v>197</v>
      </c>
      <c r="C32" s="7" t="s">
        <v>193</v>
      </c>
      <c r="D32" s="7">
        <v>12</v>
      </c>
      <c r="E32" s="6">
        <v>7.56</v>
      </c>
      <c r="F32" s="6">
        <f t="shared" si="0"/>
        <v>0.63</v>
      </c>
      <c r="G32" s="7"/>
      <c r="H32" s="7"/>
      <c r="I32" s="7"/>
      <c r="J32" s="7"/>
      <c r="K32" s="7"/>
      <c r="L32" s="7"/>
    </row>
    <row r="33" spans="1:12" x14ac:dyDescent="0.3">
      <c r="A33" s="7" t="s">
        <v>0</v>
      </c>
      <c r="B33" s="7" t="s">
        <v>22</v>
      </c>
      <c r="C33" s="7" t="s">
        <v>193</v>
      </c>
      <c r="D33" s="7">
        <v>1</v>
      </c>
      <c r="E33" s="6">
        <v>32.9</v>
      </c>
      <c r="F33" s="6">
        <f t="shared" si="0"/>
        <v>32.9</v>
      </c>
      <c r="G33" s="7"/>
      <c r="H33" s="7"/>
      <c r="I33" s="7"/>
      <c r="J33" s="7"/>
      <c r="K33" s="7"/>
      <c r="L33" s="7"/>
    </row>
    <row r="34" spans="1:12" x14ac:dyDescent="0.3">
      <c r="A34" s="7" t="s">
        <v>0</v>
      </c>
      <c r="B34" s="7" t="s">
        <v>23</v>
      </c>
      <c r="C34" s="7" t="s">
        <v>193</v>
      </c>
      <c r="D34" s="7">
        <v>1</v>
      </c>
      <c r="E34" s="6">
        <v>34.9</v>
      </c>
      <c r="F34" s="6">
        <f t="shared" si="0"/>
        <v>34.9</v>
      </c>
      <c r="G34" s="7"/>
      <c r="H34" s="7"/>
      <c r="I34" s="7"/>
      <c r="J34" s="7"/>
      <c r="K34" s="7"/>
      <c r="L34" s="7"/>
    </row>
    <row r="35" spans="1:12" x14ac:dyDescent="0.3">
      <c r="A35" s="7" t="s">
        <v>0</v>
      </c>
      <c r="B35" s="7" t="s">
        <v>24</v>
      </c>
      <c r="C35" s="7" t="s">
        <v>193</v>
      </c>
      <c r="D35" s="7">
        <v>1</v>
      </c>
      <c r="E35" s="6">
        <v>38.9</v>
      </c>
      <c r="F35" s="6">
        <f t="shared" si="0"/>
        <v>38.9</v>
      </c>
      <c r="G35" s="7"/>
      <c r="H35" s="7"/>
      <c r="I35" s="7"/>
      <c r="J35" s="7"/>
      <c r="K35" s="7"/>
      <c r="L35" s="7"/>
    </row>
    <row r="36" spans="1:12" x14ac:dyDescent="0.3">
      <c r="A36" s="7" t="s">
        <v>0</v>
      </c>
      <c r="B36" s="7" t="s">
        <v>25</v>
      </c>
      <c r="C36" s="7" t="s">
        <v>193</v>
      </c>
      <c r="D36" s="7">
        <v>1</v>
      </c>
      <c r="E36" s="6">
        <v>38.9</v>
      </c>
      <c r="F36" s="6">
        <f t="shared" si="0"/>
        <v>38.9</v>
      </c>
      <c r="G36" s="7"/>
      <c r="H36" s="7"/>
      <c r="I36" s="7"/>
      <c r="J36" s="7"/>
      <c r="K36" s="7"/>
      <c r="L36" s="7"/>
    </row>
    <row r="37" spans="1:12" x14ac:dyDescent="0.3">
      <c r="A37" s="7" t="s">
        <v>0</v>
      </c>
      <c r="B37" s="7" t="s">
        <v>26</v>
      </c>
      <c r="C37" s="7" t="s">
        <v>193</v>
      </c>
      <c r="D37" s="7">
        <v>1</v>
      </c>
      <c r="E37" s="6">
        <v>42.9</v>
      </c>
      <c r="F37" s="6">
        <f t="shared" si="0"/>
        <v>42.9</v>
      </c>
      <c r="G37" s="7"/>
      <c r="H37" s="7"/>
      <c r="I37" s="7"/>
      <c r="J37" s="7"/>
      <c r="K37" s="7"/>
      <c r="L37" s="7"/>
    </row>
    <row r="38" spans="1:12" x14ac:dyDescent="0.3">
      <c r="A38" s="7" t="s">
        <v>0</v>
      </c>
      <c r="B38" s="7" t="s">
        <v>27</v>
      </c>
      <c r="C38" s="7" t="s">
        <v>193</v>
      </c>
      <c r="D38" s="7">
        <v>1</v>
      </c>
      <c r="E38" s="6">
        <v>21.9</v>
      </c>
      <c r="F38" s="6">
        <f t="shared" si="0"/>
        <v>21.9</v>
      </c>
      <c r="G38" s="7"/>
      <c r="H38" s="7"/>
      <c r="I38" s="7"/>
      <c r="J38" s="7"/>
      <c r="K38" s="7"/>
      <c r="L38" s="7"/>
    </row>
    <row r="39" spans="1:12" x14ac:dyDescent="0.3">
      <c r="A39" s="7" t="s">
        <v>0</v>
      </c>
      <c r="B39" s="7" t="s">
        <v>28</v>
      </c>
      <c r="C39" s="7" t="s">
        <v>193</v>
      </c>
      <c r="D39" s="7">
        <v>1</v>
      </c>
      <c r="E39" s="6">
        <v>25.9</v>
      </c>
      <c r="F39" s="6">
        <f t="shared" si="0"/>
        <v>25.9</v>
      </c>
      <c r="G39" s="7"/>
      <c r="H39" s="7"/>
      <c r="I39" s="7"/>
      <c r="J39" s="7"/>
      <c r="K39" s="7"/>
      <c r="L39" s="7"/>
    </row>
    <row r="40" spans="1:12" x14ac:dyDescent="0.3">
      <c r="A40" s="7" t="s">
        <v>0</v>
      </c>
      <c r="B40" s="7" t="s">
        <v>29</v>
      </c>
      <c r="C40" s="7" t="s">
        <v>193</v>
      </c>
      <c r="D40" s="7">
        <v>1</v>
      </c>
      <c r="E40" s="6">
        <v>25.9</v>
      </c>
      <c r="F40" s="6">
        <f t="shared" si="0"/>
        <v>25.9</v>
      </c>
      <c r="G40" s="7"/>
      <c r="H40" s="7"/>
      <c r="I40" s="7"/>
      <c r="J40" s="7"/>
      <c r="K40" s="7"/>
      <c r="L40" s="7"/>
    </row>
    <row r="41" spans="1:12" x14ac:dyDescent="0.3">
      <c r="A41" s="7" t="s">
        <v>0</v>
      </c>
      <c r="B41" s="7" t="s">
        <v>30</v>
      </c>
      <c r="C41" s="7" t="s">
        <v>193</v>
      </c>
      <c r="D41" s="7">
        <v>1</v>
      </c>
      <c r="E41" s="6">
        <v>26.9</v>
      </c>
      <c r="F41" s="6">
        <f t="shared" si="0"/>
        <v>26.9</v>
      </c>
      <c r="G41" s="7"/>
      <c r="H41" s="7"/>
      <c r="I41" s="7"/>
      <c r="J41" s="7"/>
      <c r="K41" s="7"/>
      <c r="L41" s="7"/>
    </row>
    <row r="42" spans="1:12" x14ac:dyDescent="0.3">
      <c r="A42" s="7" t="s">
        <v>0</v>
      </c>
      <c r="B42" s="7" t="s">
        <v>31</v>
      </c>
      <c r="C42" s="7" t="s">
        <v>193</v>
      </c>
      <c r="D42" s="7">
        <v>1</v>
      </c>
      <c r="E42" s="6">
        <v>34.9</v>
      </c>
      <c r="F42" s="6">
        <f t="shared" si="0"/>
        <v>34.9</v>
      </c>
      <c r="G42" s="7"/>
      <c r="H42" s="7"/>
      <c r="I42" s="7"/>
      <c r="J42" s="7"/>
      <c r="K42" s="7"/>
      <c r="L42" s="7"/>
    </row>
    <row r="43" spans="1:12" x14ac:dyDescent="0.3">
      <c r="A43" s="7" t="s">
        <v>0</v>
      </c>
      <c r="B43" s="7" t="s">
        <v>32</v>
      </c>
      <c r="C43" s="7" t="s">
        <v>193</v>
      </c>
      <c r="D43" s="7">
        <v>1</v>
      </c>
      <c r="E43" s="6">
        <v>28.9</v>
      </c>
      <c r="F43" s="6">
        <f t="shared" si="0"/>
        <v>28.9</v>
      </c>
      <c r="G43" s="7"/>
      <c r="H43" s="7"/>
      <c r="I43" s="7"/>
      <c r="J43" s="7"/>
      <c r="K43" s="7"/>
      <c r="L43" s="7"/>
    </row>
    <row r="44" spans="1:12" x14ac:dyDescent="0.3">
      <c r="A44" s="7" t="s">
        <v>0</v>
      </c>
      <c r="B44" s="7" t="s">
        <v>33</v>
      </c>
      <c r="C44" s="7" t="s">
        <v>193</v>
      </c>
      <c r="D44" s="7">
        <v>1</v>
      </c>
      <c r="E44" s="6">
        <v>29.9</v>
      </c>
      <c r="F44" s="6">
        <f t="shared" si="0"/>
        <v>29.9</v>
      </c>
      <c r="G44" s="7"/>
      <c r="H44" s="7"/>
      <c r="I44" s="7"/>
      <c r="J44" s="7"/>
      <c r="K44" s="7"/>
      <c r="L44" s="7"/>
    </row>
    <row r="45" spans="1:12" x14ac:dyDescent="0.3">
      <c r="A45" s="7" t="s">
        <v>0</v>
      </c>
      <c r="B45" s="7" t="s">
        <v>34</v>
      </c>
      <c r="C45" s="7" t="s">
        <v>193</v>
      </c>
      <c r="D45" s="7">
        <v>1</v>
      </c>
      <c r="E45" s="6">
        <v>29.9</v>
      </c>
      <c r="F45" s="6">
        <f t="shared" si="0"/>
        <v>29.9</v>
      </c>
      <c r="G45" s="7"/>
      <c r="H45" s="7"/>
      <c r="I45" s="7"/>
      <c r="J45" s="7"/>
      <c r="K45" s="7"/>
      <c r="L45" s="7"/>
    </row>
    <row r="46" spans="1:12" x14ac:dyDescent="0.3">
      <c r="A46" s="7" t="s">
        <v>0</v>
      </c>
      <c r="B46" s="7" t="s">
        <v>35</v>
      </c>
      <c r="C46" s="7" t="s">
        <v>193</v>
      </c>
      <c r="D46" s="7">
        <v>1</v>
      </c>
      <c r="E46" s="6">
        <v>17.899999999999999</v>
      </c>
      <c r="F46" s="6">
        <f t="shared" si="0"/>
        <v>17.899999999999999</v>
      </c>
      <c r="G46" s="7"/>
      <c r="H46" s="7"/>
      <c r="I46" s="7"/>
      <c r="J46" s="7"/>
      <c r="K46" s="7"/>
      <c r="L46" s="7"/>
    </row>
    <row r="47" spans="1:12" x14ac:dyDescent="0.3">
      <c r="A47" s="7" t="s">
        <v>0</v>
      </c>
      <c r="B47" s="7" t="s">
        <v>36</v>
      </c>
      <c r="C47" s="7" t="s">
        <v>193</v>
      </c>
      <c r="D47" s="7">
        <v>1</v>
      </c>
      <c r="E47" s="6">
        <v>17.899999999999999</v>
      </c>
      <c r="F47" s="6">
        <f t="shared" si="0"/>
        <v>17.899999999999999</v>
      </c>
      <c r="G47" s="7"/>
      <c r="H47" s="7"/>
      <c r="I47" s="7"/>
      <c r="J47" s="7"/>
      <c r="K47" s="7"/>
      <c r="L47" s="7"/>
    </row>
    <row r="48" spans="1:12" x14ac:dyDescent="0.3">
      <c r="A48" s="7" t="s">
        <v>0</v>
      </c>
      <c r="B48" s="7" t="s">
        <v>37</v>
      </c>
      <c r="C48" s="7" t="s">
        <v>193</v>
      </c>
      <c r="D48" s="7">
        <v>1</v>
      </c>
      <c r="E48" s="6">
        <v>19.899999999999999</v>
      </c>
      <c r="F48" s="6">
        <f t="shared" si="0"/>
        <v>19.899999999999999</v>
      </c>
      <c r="G48" s="7"/>
      <c r="H48" s="7"/>
      <c r="I48" s="7"/>
      <c r="J48" s="7"/>
      <c r="K48" s="7"/>
      <c r="L48" s="7"/>
    </row>
    <row r="49" spans="1:12" x14ac:dyDescent="0.3">
      <c r="A49" s="7" t="s">
        <v>0</v>
      </c>
      <c r="B49" s="7" t="s">
        <v>38</v>
      </c>
      <c r="C49" s="7" t="s">
        <v>193</v>
      </c>
      <c r="D49" s="7">
        <v>1</v>
      </c>
      <c r="E49" s="6">
        <v>24.9</v>
      </c>
      <c r="F49" s="6">
        <f t="shared" si="0"/>
        <v>24.9</v>
      </c>
      <c r="G49" s="7"/>
      <c r="H49" s="7"/>
      <c r="I49" s="7"/>
      <c r="J49" s="7"/>
      <c r="K49" s="7"/>
      <c r="L49" s="7"/>
    </row>
    <row r="50" spans="1:12" x14ac:dyDescent="0.3">
      <c r="A50" s="7" t="s">
        <v>0</v>
      </c>
      <c r="B50" s="7" t="s">
        <v>39</v>
      </c>
      <c r="C50" s="7" t="s">
        <v>193</v>
      </c>
      <c r="D50" s="7">
        <v>1</v>
      </c>
      <c r="E50" s="6">
        <v>24.9</v>
      </c>
      <c r="F50" s="6">
        <f t="shared" si="0"/>
        <v>24.9</v>
      </c>
      <c r="G50" s="7"/>
      <c r="H50" s="7"/>
      <c r="I50" s="7"/>
      <c r="J50" s="7"/>
      <c r="K50" s="7"/>
      <c r="L50" s="7"/>
    </row>
    <row r="51" spans="1:12" x14ac:dyDescent="0.3">
      <c r="A51" s="7" t="s">
        <v>0</v>
      </c>
      <c r="B51" s="7" t="s">
        <v>40</v>
      </c>
      <c r="C51" s="7" t="s">
        <v>193</v>
      </c>
      <c r="D51" s="7">
        <v>1</v>
      </c>
      <c r="E51" s="6">
        <v>35.9</v>
      </c>
      <c r="F51" s="6">
        <f t="shared" si="0"/>
        <v>35.9</v>
      </c>
      <c r="G51" s="7"/>
      <c r="H51" s="7"/>
      <c r="I51" s="7"/>
      <c r="J51" s="7"/>
      <c r="K51" s="7"/>
      <c r="L51" s="7"/>
    </row>
    <row r="52" spans="1:12" x14ac:dyDescent="0.3">
      <c r="A52" s="7" t="s">
        <v>0</v>
      </c>
      <c r="B52" s="7" t="s">
        <v>41</v>
      </c>
      <c r="C52" s="7" t="s">
        <v>193</v>
      </c>
      <c r="D52" s="7">
        <v>1</v>
      </c>
      <c r="E52" s="6">
        <v>39.9</v>
      </c>
      <c r="F52" s="6">
        <f t="shared" si="0"/>
        <v>39.9</v>
      </c>
      <c r="G52" s="7"/>
      <c r="H52" s="7"/>
      <c r="I52" s="7"/>
      <c r="J52" s="7"/>
      <c r="K52" s="7"/>
      <c r="L52" s="7"/>
    </row>
    <row r="53" spans="1:12" x14ac:dyDescent="0.3">
      <c r="A53" s="7" t="s">
        <v>0</v>
      </c>
      <c r="B53" s="7" t="s">
        <v>42</v>
      </c>
      <c r="C53" s="7" t="s">
        <v>193</v>
      </c>
      <c r="D53" s="7">
        <v>1</v>
      </c>
      <c r="E53" s="6">
        <v>87.9</v>
      </c>
      <c r="F53" s="6">
        <f t="shared" si="0"/>
        <v>87.9</v>
      </c>
      <c r="G53" s="7"/>
      <c r="H53" s="7"/>
      <c r="I53" s="7"/>
      <c r="J53" s="7"/>
      <c r="K53" s="7"/>
      <c r="L53" s="7"/>
    </row>
    <row r="54" spans="1:12" x14ac:dyDescent="0.3">
      <c r="A54" s="7" t="s">
        <v>0</v>
      </c>
      <c r="B54" s="7" t="s">
        <v>43</v>
      </c>
      <c r="C54" s="7" t="s">
        <v>193</v>
      </c>
      <c r="D54" s="7">
        <v>1</v>
      </c>
      <c r="E54" s="6">
        <v>87.9</v>
      </c>
      <c r="F54" s="6">
        <f t="shared" si="0"/>
        <v>87.9</v>
      </c>
      <c r="G54" s="7"/>
      <c r="H54" s="7"/>
      <c r="I54" s="7"/>
      <c r="J54" s="7"/>
      <c r="K54" s="7"/>
      <c r="L54" s="7"/>
    </row>
    <row r="55" spans="1:12" x14ac:dyDescent="0.3">
      <c r="A55" s="7" t="s">
        <v>0</v>
      </c>
      <c r="B55" s="7" t="s">
        <v>44</v>
      </c>
      <c r="C55" s="7" t="s">
        <v>193</v>
      </c>
      <c r="D55" s="7">
        <v>1</v>
      </c>
      <c r="E55" s="6">
        <v>39.9</v>
      </c>
      <c r="F55" s="6">
        <f t="shared" si="0"/>
        <v>39.9</v>
      </c>
      <c r="G55" s="7"/>
      <c r="H55" s="7"/>
      <c r="I55" s="7"/>
      <c r="J55" s="7"/>
      <c r="K55" s="7"/>
      <c r="L55" s="7"/>
    </row>
    <row r="56" spans="1:12" x14ac:dyDescent="0.3">
      <c r="A56" s="7" t="s">
        <v>0</v>
      </c>
      <c r="B56" s="7" t="s">
        <v>45</v>
      </c>
      <c r="C56" s="7" t="s">
        <v>193</v>
      </c>
      <c r="D56" s="7">
        <v>1</v>
      </c>
      <c r="E56" s="6">
        <v>39.9</v>
      </c>
      <c r="F56" s="6">
        <f t="shared" si="0"/>
        <v>39.9</v>
      </c>
      <c r="G56" s="7"/>
      <c r="H56" s="7"/>
      <c r="I56" s="7"/>
      <c r="J56" s="7"/>
      <c r="K56" s="7"/>
      <c r="L56" s="7"/>
    </row>
    <row r="57" spans="1:12" x14ac:dyDescent="0.3">
      <c r="A57" s="7" t="s">
        <v>0</v>
      </c>
      <c r="B57" s="7" t="s">
        <v>46</v>
      </c>
      <c r="C57" s="7" t="s">
        <v>193</v>
      </c>
      <c r="D57" s="7">
        <v>1</v>
      </c>
      <c r="E57" s="6">
        <v>37.9</v>
      </c>
      <c r="F57" s="6">
        <f t="shared" si="0"/>
        <v>37.9</v>
      </c>
      <c r="G57" s="7"/>
      <c r="H57" s="7"/>
      <c r="I57" s="7"/>
      <c r="J57" s="7"/>
      <c r="K57" s="7"/>
      <c r="L57" s="7"/>
    </row>
    <row r="58" spans="1:12" x14ac:dyDescent="0.3">
      <c r="A58" s="7" t="s">
        <v>0</v>
      </c>
      <c r="B58" s="7" t="s">
        <v>47</v>
      </c>
      <c r="C58" s="7" t="s">
        <v>193</v>
      </c>
      <c r="D58" s="7">
        <v>1</v>
      </c>
      <c r="E58" s="6">
        <v>29.9</v>
      </c>
      <c r="F58" s="6">
        <f t="shared" si="0"/>
        <v>29.9</v>
      </c>
      <c r="G58" s="7"/>
      <c r="H58" s="7"/>
      <c r="I58" s="7"/>
      <c r="J58" s="7"/>
      <c r="K58" s="7"/>
      <c r="L58" s="7"/>
    </row>
    <row r="59" spans="1:12" x14ac:dyDescent="0.3">
      <c r="A59" s="7" t="s">
        <v>0</v>
      </c>
      <c r="B59" s="7" t="s">
        <v>48</v>
      </c>
      <c r="C59" s="7" t="s">
        <v>193</v>
      </c>
      <c r="D59" s="7">
        <v>1</v>
      </c>
      <c r="E59" s="6">
        <v>19.899999999999999</v>
      </c>
      <c r="F59" s="6">
        <f t="shared" si="0"/>
        <v>19.899999999999999</v>
      </c>
      <c r="G59" s="7"/>
      <c r="H59" s="7"/>
      <c r="I59" s="7"/>
      <c r="J59" s="7"/>
      <c r="K59" s="7"/>
      <c r="L59" s="7"/>
    </row>
    <row r="60" spans="1:12" x14ac:dyDescent="0.3">
      <c r="A60" s="7" t="s">
        <v>0</v>
      </c>
      <c r="B60" s="7" t="s">
        <v>49</v>
      </c>
      <c r="C60" s="7" t="s">
        <v>193</v>
      </c>
      <c r="D60" s="7">
        <v>1</v>
      </c>
      <c r="E60" s="6">
        <v>24.9</v>
      </c>
      <c r="F60" s="6">
        <f t="shared" si="0"/>
        <v>24.9</v>
      </c>
      <c r="G60" s="7"/>
      <c r="H60" s="7"/>
      <c r="I60" s="7"/>
      <c r="J60" s="7"/>
      <c r="K60" s="7"/>
      <c r="L60" s="7"/>
    </row>
    <row r="61" spans="1:12" x14ac:dyDescent="0.3">
      <c r="A61" s="7" t="s">
        <v>0</v>
      </c>
      <c r="B61" s="7" t="s">
        <v>50</v>
      </c>
      <c r="C61" s="7" t="s">
        <v>193</v>
      </c>
      <c r="D61" s="7">
        <v>1</v>
      </c>
      <c r="E61" s="6">
        <v>32.9</v>
      </c>
      <c r="F61" s="6">
        <f t="shared" si="0"/>
        <v>32.9</v>
      </c>
      <c r="G61" s="7"/>
      <c r="H61" s="7"/>
      <c r="I61" s="7"/>
      <c r="J61" s="7"/>
      <c r="K61" s="7"/>
      <c r="L61" s="7"/>
    </row>
    <row r="62" spans="1:12" x14ac:dyDescent="0.3">
      <c r="A62" s="7" t="s">
        <v>0</v>
      </c>
      <c r="B62" s="7" t="s">
        <v>51</v>
      </c>
      <c r="C62" s="7" t="s">
        <v>193</v>
      </c>
      <c r="D62" s="7">
        <v>1</v>
      </c>
      <c r="E62" s="6">
        <v>44.9</v>
      </c>
      <c r="F62" s="6">
        <f t="shared" si="0"/>
        <v>44.9</v>
      </c>
      <c r="G62" s="7"/>
      <c r="H62" s="7"/>
      <c r="I62" s="7"/>
      <c r="J62" s="7"/>
      <c r="K62" s="7"/>
      <c r="L62" s="7"/>
    </row>
    <row r="63" spans="1:12" x14ac:dyDescent="0.3">
      <c r="A63" s="7" t="s">
        <v>0</v>
      </c>
      <c r="B63" s="7" t="s">
        <v>52</v>
      </c>
      <c r="C63" s="7" t="s">
        <v>193</v>
      </c>
      <c r="D63" s="7">
        <v>1</v>
      </c>
      <c r="E63" s="6">
        <v>4.9000000000000004</v>
      </c>
      <c r="F63" s="6">
        <f t="shared" si="0"/>
        <v>4.9000000000000004</v>
      </c>
      <c r="G63" s="7"/>
      <c r="H63" s="7"/>
      <c r="I63" s="7"/>
      <c r="J63" s="7"/>
      <c r="K63" s="7"/>
      <c r="L63" s="7"/>
    </row>
    <row r="64" spans="1:12" x14ac:dyDescent="0.3">
      <c r="A64" s="7" t="s">
        <v>0</v>
      </c>
      <c r="B64" s="7" t="s">
        <v>53</v>
      </c>
      <c r="C64" s="7" t="s">
        <v>193</v>
      </c>
      <c r="D64" s="7">
        <v>1</v>
      </c>
      <c r="E64" s="6">
        <v>5.9</v>
      </c>
      <c r="F64" s="6">
        <f t="shared" si="0"/>
        <v>5.9</v>
      </c>
      <c r="G64" s="7"/>
      <c r="H64" s="7"/>
      <c r="I64" s="7"/>
      <c r="J64" s="7"/>
      <c r="K64" s="7"/>
      <c r="L64" s="7"/>
    </row>
    <row r="65" spans="1:12" x14ac:dyDescent="0.3">
      <c r="A65" s="7" t="s">
        <v>0</v>
      </c>
      <c r="B65" s="7" t="s">
        <v>54</v>
      </c>
      <c r="C65" s="7" t="s">
        <v>193</v>
      </c>
      <c r="D65" s="7">
        <v>1</v>
      </c>
      <c r="E65" s="6">
        <v>5.9</v>
      </c>
      <c r="F65" s="6">
        <f t="shared" si="0"/>
        <v>5.9</v>
      </c>
      <c r="G65" s="7"/>
      <c r="H65" s="7"/>
      <c r="I65" s="7"/>
      <c r="J65" s="7"/>
      <c r="K65" s="7"/>
      <c r="L65" s="7"/>
    </row>
    <row r="66" spans="1:12" x14ac:dyDescent="0.3">
      <c r="A66" s="7" t="s">
        <v>0</v>
      </c>
      <c r="B66" s="7" t="s">
        <v>55</v>
      </c>
      <c r="C66" s="7" t="s">
        <v>193</v>
      </c>
      <c r="D66" s="7">
        <v>1</v>
      </c>
      <c r="E66" s="6">
        <v>5.9</v>
      </c>
      <c r="F66" s="6">
        <f t="shared" si="0"/>
        <v>5.9</v>
      </c>
      <c r="G66" s="7"/>
      <c r="H66" s="7"/>
      <c r="I66" s="7"/>
      <c r="J66" s="7"/>
      <c r="K66" s="7"/>
      <c r="L66" s="7"/>
    </row>
    <row r="67" spans="1:12" x14ac:dyDescent="0.3">
      <c r="A67" s="7" t="s">
        <v>0</v>
      </c>
      <c r="B67" s="7" t="s">
        <v>56</v>
      </c>
      <c r="C67" s="7" t="s">
        <v>193</v>
      </c>
      <c r="D67" s="7">
        <v>1</v>
      </c>
      <c r="E67" s="6">
        <v>5.9</v>
      </c>
      <c r="F67" s="6">
        <f t="shared" si="0"/>
        <v>5.9</v>
      </c>
      <c r="G67" s="7"/>
      <c r="H67" s="7"/>
      <c r="I67" s="7"/>
      <c r="J67" s="7"/>
      <c r="K67" s="7"/>
      <c r="L67" s="7"/>
    </row>
    <row r="68" spans="1:12" x14ac:dyDescent="0.3">
      <c r="A68" s="7" t="s">
        <v>0</v>
      </c>
      <c r="B68" s="7" t="s">
        <v>57</v>
      </c>
      <c r="C68" s="7" t="s">
        <v>193</v>
      </c>
      <c r="D68" s="7">
        <v>1</v>
      </c>
      <c r="E68" s="6">
        <v>18.899999999999999</v>
      </c>
      <c r="F68" s="6">
        <f t="shared" si="0"/>
        <v>18.899999999999999</v>
      </c>
      <c r="G68" s="7"/>
      <c r="H68" s="7"/>
      <c r="I68" s="7"/>
      <c r="J68" s="7"/>
      <c r="K68" s="7"/>
      <c r="L68" s="7"/>
    </row>
    <row r="69" spans="1:12" x14ac:dyDescent="0.3">
      <c r="A69" s="7" t="s">
        <v>0</v>
      </c>
      <c r="B69" s="7" t="s">
        <v>58</v>
      </c>
      <c r="C69" s="7" t="s">
        <v>193</v>
      </c>
      <c r="D69" s="7">
        <v>1</v>
      </c>
      <c r="E69" s="6">
        <v>28.9</v>
      </c>
      <c r="F69" s="6">
        <f t="shared" si="0"/>
        <v>28.9</v>
      </c>
      <c r="G69" s="7"/>
      <c r="H69" s="7"/>
      <c r="I69" s="7"/>
      <c r="J69" s="7"/>
      <c r="K69" s="7"/>
      <c r="L69" s="7"/>
    </row>
    <row r="70" spans="1:12" x14ac:dyDescent="0.3">
      <c r="A70" s="7" t="s">
        <v>0</v>
      </c>
      <c r="B70" s="7" t="s">
        <v>59</v>
      </c>
      <c r="C70" s="7" t="s">
        <v>193</v>
      </c>
      <c r="D70" s="7">
        <v>1</v>
      </c>
      <c r="E70" s="6">
        <v>25.9</v>
      </c>
      <c r="F70" s="6">
        <f t="shared" si="0"/>
        <v>25.9</v>
      </c>
      <c r="G70" s="7"/>
      <c r="H70" s="7"/>
      <c r="I70" s="7"/>
      <c r="J70" s="7"/>
      <c r="K70" s="7"/>
      <c r="L70" s="7"/>
    </row>
    <row r="71" spans="1:12" x14ac:dyDescent="0.3">
      <c r="A71" s="7" t="s">
        <v>0</v>
      </c>
      <c r="B71" s="7" t="s">
        <v>60</v>
      </c>
      <c r="C71" s="7" t="s">
        <v>193</v>
      </c>
      <c r="D71" s="7">
        <v>1</v>
      </c>
      <c r="E71" s="6">
        <v>25.9</v>
      </c>
      <c r="F71" s="6">
        <f t="shared" ref="F71:F134" si="1">+E71/D71</f>
        <v>25.9</v>
      </c>
      <c r="G71" s="7"/>
      <c r="H71" s="7"/>
      <c r="I71" s="7"/>
      <c r="J71" s="7"/>
      <c r="K71" s="7"/>
      <c r="L71" s="7"/>
    </row>
    <row r="72" spans="1:12" x14ac:dyDescent="0.3">
      <c r="A72" s="7" t="s">
        <v>0</v>
      </c>
      <c r="B72" s="7" t="s">
        <v>61</v>
      </c>
      <c r="C72" s="7" t="s">
        <v>193</v>
      </c>
      <c r="D72" s="7">
        <v>1</v>
      </c>
      <c r="E72" s="6">
        <v>15.9</v>
      </c>
      <c r="F72" s="6">
        <f t="shared" si="1"/>
        <v>15.9</v>
      </c>
      <c r="G72" s="7"/>
      <c r="H72" s="7"/>
      <c r="I72" s="7"/>
      <c r="J72" s="7"/>
      <c r="K72" s="7"/>
      <c r="L72" s="7"/>
    </row>
    <row r="73" spans="1:12" x14ac:dyDescent="0.3">
      <c r="A73" s="7" t="s">
        <v>0</v>
      </c>
      <c r="B73" s="7" t="s">
        <v>62</v>
      </c>
      <c r="C73" s="7" t="s">
        <v>193</v>
      </c>
      <c r="D73" s="7">
        <v>1</v>
      </c>
      <c r="E73" s="6">
        <v>34.9</v>
      </c>
      <c r="F73" s="6">
        <f t="shared" si="1"/>
        <v>34.9</v>
      </c>
      <c r="G73" s="7"/>
      <c r="H73" s="7"/>
      <c r="I73" s="7"/>
      <c r="J73" s="7"/>
      <c r="K73" s="7"/>
      <c r="L73" s="7"/>
    </row>
    <row r="74" spans="1:12" x14ac:dyDescent="0.3">
      <c r="A74" s="7" t="s">
        <v>0</v>
      </c>
      <c r="B74" s="7" t="s">
        <v>63</v>
      </c>
      <c r="C74" s="7" t="s">
        <v>193</v>
      </c>
      <c r="D74" s="7">
        <v>1</v>
      </c>
      <c r="E74" s="6">
        <v>29.9</v>
      </c>
      <c r="F74" s="6">
        <f t="shared" si="1"/>
        <v>29.9</v>
      </c>
      <c r="G74" s="7"/>
      <c r="H74" s="7"/>
      <c r="I74" s="7"/>
      <c r="J74" s="7"/>
      <c r="K74" s="7"/>
      <c r="L74" s="7"/>
    </row>
    <row r="75" spans="1:12" x14ac:dyDescent="0.3">
      <c r="A75" s="7" t="s">
        <v>0</v>
      </c>
      <c r="B75" s="7" t="s">
        <v>64</v>
      </c>
      <c r="C75" s="7" t="s">
        <v>193</v>
      </c>
      <c r="D75" s="7">
        <v>1</v>
      </c>
      <c r="E75" s="6">
        <v>51.9</v>
      </c>
      <c r="F75" s="6">
        <f t="shared" si="1"/>
        <v>51.9</v>
      </c>
      <c r="G75" s="7"/>
      <c r="H75" s="7"/>
      <c r="I75" s="7"/>
      <c r="J75" s="7"/>
      <c r="K75" s="7"/>
      <c r="L75" s="7"/>
    </row>
    <row r="76" spans="1:12" x14ac:dyDescent="0.3">
      <c r="A76" s="7" t="s">
        <v>0</v>
      </c>
      <c r="B76" s="7" t="s">
        <v>65</v>
      </c>
      <c r="C76" s="7" t="s">
        <v>193</v>
      </c>
      <c r="D76" s="7">
        <v>1</v>
      </c>
      <c r="E76" s="6">
        <v>51.9</v>
      </c>
      <c r="F76" s="6">
        <f t="shared" si="1"/>
        <v>51.9</v>
      </c>
      <c r="G76" s="7"/>
      <c r="H76" s="7"/>
      <c r="I76" s="7"/>
      <c r="J76" s="7"/>
      <c r="K76" s="7"/>
      <c r="L76" s="7"/>
    </row>
    <row r="77" spans="1:12" x14ac:dyDescent="0.3">
      <c r="A77" s="7" t="s">
        <v>0</v>
      </c>
      <c r="B77" s="7" t="s">
        <v>66</v>
      </c>
      <c r="C77" s="7" t="s">
        <v>193</v>
      </c>
      <c r="D77" s="7">
        <v>1</v>
      </c>
      <c r="E77" s="6">
        <v>45.9</v>
      </c>
      <c r="F77" s="6">
        <f t="shared" si="1"/>
        <v>45.9</v>
      </c>
      <c r="G77" s="7"/>
      <c r="H77" s="7"/>
      <c r="I77" s="7"/>
      <c r="J77" s="7"/>
      <c r="K77" s="7"/>
      <c r="L77" s="7"/>
    </row>
    <row r="78" spans="1:12" x14ac:dyDescent="0.3">
      <c r="A78" s="7" t="s">
        <v>0</v>
      </c>
      <c r="B78" s="7" t="s">
        <v>67</v>
      </c>
      <c r="C78" s="7" t="s">
        <v>193</v>
      </c>
      <c r="D78" s="7">
        <v>1</v>
      </c>
      <c r="E78" s="6">
        <v>45.9</v>
      </c>
      <c r="F78" s="6">
        <f t="shared" si="1"/>
        <v>45.9</v>
      </c>
      <c r="G78" s="7"/>
      <c r="H78" s="7"/>
      <c r="I78" s="7"/>
      <c r="J78" s="7"/>
      <c r="K78" s="7"/>
      <c r="L78" s="7"/>
    </row>
    <row r="79" spans="1:12" x14ac:dyDescent="0.3">
      <c r="A79" s="7" t="s">
        <v>0</v>
      </c>
      <c r="B79" s="7" t="s">
        <v>68</v>
      </c>
      <c r="C79" s="7" t="s">
        <v>193</v>
      </c>
      <c r="D79" s="7">
        <v>1</v>
      </c>
      <c r="E79" s="6">
        <v>99</v>
      </c>
      <c r="F79" s="6">
        <f t="shared" si="1"/>
        <v>99</v>
      </c>
      <c r="G79" s="7"/>
      <c r="H79" s="7"/>
      <c r="I79" s="7"/>
      <c r="J79" s="7"/>
      <c r="K79" s="7"/>
      <c r="L79" s="7"/>
    </row>
    <row r="80" spans="1:12" x14ac:dyDescent="0.3">
      <c r="A80" s="7" t="s">
        <v>198</v>
      </c>
      <c r="B80" s="7" t="s">
        <v>199</v>
      </c>
      <c r="C80" s="7" t="s">
        <v>193</v>
      </c>
      <c r="D80" s="7">
        <v>1</v>
      </c>
      <c r="E80" s="6">
        <v>20</v>
      </c>
      <c r="F80" s="6">
        <f t="shared" si="1"/>
        <v>20</v>
      </c>
      <c r="G80" s="7"/>
      <c r="H80" s="7"/>
      <c r="I80" s="7"/>
      <c r="J80" s="7"/>
      <c r="K80" s="7"/>
      <c r="L80" s="7"/>
    </row>
    <row r="81" spans="1:12" x14ac:dyDescent="0.3">
      <c r="A81" s="7" t="s">
        <v>198</v>
      </c>
      <c r="B81" s="7" t="s">
        <v>200</v>
      </c>
      <c r="C81" s="7" t="s">
        <v>193</v>
      </c>
      <c r="D81" s="7">
        <v>1</v>
      </c>
      <c r="E81" s="6">
        <v>26.5</v>
      </c>
      <c r="F81" s="6">
        <f t="shared" si="1"/>
        <v>26.5</v>
      </c>
      <c r="G81" s="7"/>
      <c r="H81" s="7"/>
      <c r="I81" s="7"/>
      <c r="J81" s="7"/>
      <c r="K81" s="7"/>
      <c r="L81" s="7"/>
    </row>
    <row r="82" spans="1:12" x14ac:dyDescent="0.3">
      <c r="A82" s="7" t="s">
        <v>198</v>
      </c>
      <c r="B82" s="7" t="s">
        <v>201</v>
      </c>
      <c r="C82" s="7" t="s">
        <v>193</v>
      </c>
      <c r="D82" s="7">
        <v>1</v>
      </c>
      <c r="E82" s="6">
        <v>29</v>
      </c>
      <c r="F82" s="6">
        <f t="shared" si="1"/>
        <v>29</v>
      </c>
      <c r="G82" s="7"/>
      <c r="H82" s="7"/>
      <c r="I82" s="7"/>
      <c r="J82" s="7"/>
      <c r="K82" s="7"/>
      <c r="L82" s="7"/>
    </row>
    <row r="83" spans="1:12" x14ac:dyDescent="0.3">
      <c r="A83" s="7" t="s">
        <v>198</v>
      </c>
      <c r="B83" s="7" t="s">
        <v>202</v>
      </c>
      <c r="C83" s="7" t="s">
        <v>193</v>
      </c>
      <c r="D83" s="7">
        <v>1</v>
      </c>
      <c r="E83" s="6">
        <v>35</v>
      </c>
      <c r="F83" s="6">
        <f t="shared" si="1"/>
        <v>35</v>
      </c>
      <c r="G83" s="7"/>
      <c r="H83" s="7"/>
      <c r="I83" s="7"/>
      <c r="J83" s="7"/>
      <c r="K83" s="7"/>
      <c r="L83" s="7"/>
    </row>
    <row r="84" spans="1:12" x14ac:dyDescent="0.3">
      <c r="A84" s="7" t="s">
        <v>198</v>
      </c>
      <c r="B84" s="7" t="s">
        <v>203</v>
      </c>
      <c r="C84" s="7" t="s">
        <v>193</v>
      </c>
      <c r="D84" s="7">
        <v>1</v>
      </c>
      <c r="E84" s="6">
        <v>6.5</v>
      </c>
      <c r="F84" s="6">
        <f t="shared" si="1"/>
        <v>6.5</v>
      </c>
      <c r="G84" s="7"/>
      <c r="H84" s="7"/>
      <c r="I84" s="7"/>
      <c r="J84" s="7"/>
      <c r="K84" s="7"/>
      <c r="L84" s="7"/>
    </row>
    <row r="85" spans="1:12" x14ac:dyDescent="0.3">
      <c r="A85" s="7" t="s">
        <v>198</v>
      </c>
      <c r="B85" s="7" t="s">
        <v>204</v>
      </c>
      <c r="C85" s="7" t="s">
        <v>193</v>
      </c>
      <c r="D85" s="7">
        <v>1</v>
      </c>
      <c r="E85" s="6">
        <v>10.4</v>
      </c>
      <c r="F85" s="6">
        <f t="shared" si="1"/>
        <v>10.4</v>
      </c>
      <c r="G85" s="7"/>
      <c r="H85" s="7"/>
      <c r="I85" s="7"/>
      <c r="J85" s="7"/>
      <c r="K85" s="7"/>
      <c r="L85" s="7"/>
    </row>
    <row r="86" spans="1:12" x14ac:dyDescent="0.3">
      <c r="A86" s="7" t="s">
        <v>198</v>
      </c>
      <c r="B86" s="7" t="s">
        <v>205</v>
      </c>
      <c r="C86" s="7" t="s">
        <v>193</v>
      </c>
      <c r="D86" s="7">
        <v>1</v>
      </c>
      <c r="E86" s="6">
        <v>15.6</v>
      </c>
      <c r="F86" s="6">
        <f t="shared" si="1"/>
        <v>15.6</v>
      </c>
      <c r="G86" s="7"/>
      <c r="H86" s="7"/>
      <c r="I86" s="7"/>
      <c r="J86" s="7"/>
      <c r="K86" s="7"/>
      <c r="L86" s="7"/>
    </row>
    <row r="87" spans="1:12" x14ac:dyDescent="0.3">
      <c r="A87" s="7" t="s">
        <v>1</v>
      </c>
      <c r="B87" s="7" t="s">
        <v>69</v>
      </c>
      <c r="C87" s="7" t="s">
        <v>193</v>
      </c>
      <c r="D87" s="7">
        <v>1</v>
      </c>
      <c r="E87" s="6">
        <v>37.9</v>
      </c>
      <c r="F87" s="6">
        <f t="shared" si="1"/>
        <v>37.9</v>
      </c>
      <c r="G87" s="7"/>
      <c r="H87" s="7"/>
      <c r="I87" s="7"/>
      <c r="J87" s="7"/>
      <c r="K87" s="7"/>
      <c r="L87" s="7"/>
    </row>
    <row r="88" spans="1:12" x14ac:dyDescent="0.3">
      <c r="A88" s="7" t="s">
        <v>1</v>
      </c>
      <c r="B88" s="7" t="s">
        <v>70</v>
      </c>
      <c r="C88" s="7" t="s">
        <v>193</v>
      </c>
      <c r="D88" s="7">
        <v>1</v>
      </c>
      <c r="E88" s="6">
        <v>38.9</v>
      </c>
      <c r="F88" s="6">
        <f t="shared" si="1"/>
        <v>38.9</v>
      </c>
      <c r="G88" s="7"/>
      <c r="H88" s="7"/>
      <c r="I88" s="7"/>
      <c r="J88" s="7"/>
      <c r="K88" s="7"/>
      <c r="L88" s="7"/>
    </row>
    <row r="89" spans="1:12" x14ac:dyDescent="0.3">
      <c r="A89" s="7" t="s">
        <v>1</v>
      </c>
      <c r="B89" s="7" t="s">
        <v>71</v>
      </c>
      <c r="C89" s="7" t="s">
        <v>193</v>
      </c>
      <c r="D89" s="7">
        <v>1</v>
      </c>
      <c r="E89" s="6">
        <v>39.5</v>
      </c>
      <c r="F89" s="6">
        <f t="shared" si="1"/>
        <v>39.5</v>
      </c>
      <c r="G89" s="7"/>
      <c r="H89" s="7"/>
      <c r="I89" s="7"/>
      <c r="J89" s="7"/>
      <c r="K89" s="7"/>
      <c r="L89" s="7"/>
    </row>
    <row r="90" spans="1:12" x14ac:dyDescent="0.3">
      <c r="A90" s="7" t="s">
        <v>1</v>
      </c>
      <c r="B90" s="7" t="s">
        <v>72</v>
      </c>
      <c r="C90" s="7" t="s">
        <v>193</v>
      </c>
      <c r="D90" s="7">
        <v>1</v>
      </c>
      <c r="E90" s="6">
        <v>39.9</v>
      </c>
      <c r="F90" s="6">
        <f t="shared" si="1"/>
        <v>39.9</v>
      </c>
      <c r="G90" s="7"/>
      <c r="H90" s="7"/>
      <c r="I90" s="7"/>
      <c r="J90" s="7"/>
      <c r="K90" s="7"/>
      <c r="L90" s="7"/>
    </row>
    <row r="91" spans="1:12" x14ac:dyDescent="0.3">
      <c r="A91" s="7" t="s">
        <v>1</v>
      </c>
      <c r="B91" s="7" t="s">
        <v>73</v>
      </c>
      <c r="C91" s="7" t="s">
        <v>193</v>
      </c>
      <c r="D91" s="7">
        <v>1</v>
      </c>
      <c r="E91" s="6">
        <v>37.9</v>
      </c>
      <c r="F91" s="6">
        <f t="shared" si="1"/>
        <v>37.9</v>
      </c>
      <c r="G91" s="7"/>
      <c r="H91" s="7"/>
      <c r="I91" s="7"/>
      <c r="J91" s="7"/>
      <c r="K91" s="7"/>
      <c r="L91" s="7"/>
    </row>
    <row r="92" spans="1:12" x14ac:dyDescent="0.3">
      <c r="A92" s="7" t="s">
        <v>1</v>
      </c>
      <c r="B92" s="7" t="s">
        <v>74</v>
      </c>
      <c r="C92" s="7" t="s">
        <v>193</v>
      </c>
      <c r="D92" s="7">
        <v>1</v>
      </c>
      <c r="E92" s="6">
        <v>39.9</v>
      </c>
      <c r="F92" s="6">
        <f t="shared" si="1"/>
        <v>39.9</v>
      </c>
      <c r="G92" s="7"/>
      <c r="H92" s="7"/>
      <c r="I92" s="7"/>
      <c r="J92" s="7"/>
      <c r="K92" s="7"/>
      <c r="L92" s="7"/>
    </row>
    <row r="93" spans="1:12" x14ac:dyDescent="0.3">
      <c r="A93" s="7" t="s">
        <v>1</v>
      </c>
      <c r="B93" s="7" t="s">
        <v>75</v>
      </c>
      <c r="C93" s="7" t="s">
        <v>193</v>
      </c>
      <c r="D93" s="7">
        <v>1</v>
      </c>
      <c r="E93" s="6">
        <v>21.9</v>
      </c>
      <c r="F93" s="6">
        <f t="shared" si="1"/>
        <v>21.9</v>
      </c>
      <c r="G93" s="7"/>
      <c r="H93" s="7"/>
      <c r="I93" s="7"/>
      <c r="J93" s="7"/>
      <c r="K93" s="7"/>
      <c r="L93" s="7"/>
    </row>
    <row r="94" spans="1:12" x14ac:dyDescent="0.3">
      <c r="A94" s="7" t="s">
        <v>1</v>
      </c>
      <c r="B94" s="7" t="s">
        <v>76</v>
      </c>
      <c r="C94" s="7" t="s">
        <v>193</v>
      </c>
      <c r="D94" s="7">
        <v>1</v>
      </c>
      <c r="E94" s="6">
        <v>24.9</v>
      </c>
      <c r="F94" s="6">
        <f t="shared" si="1"/>
        <v>24.9</v>
      </c>
      <c r="G94" s="7"/>
      <c r="H94" s="7"/>
      <c r="I94" s="7"/>
      <c r="J94" s="7"/>
      <c r="K94" s="7"/>
      <c r="L94" s="7"/>
    </row>
    <row r="95" spans="1:12" x14ac:dyDescent="0.3">
      <c r="A95" s="7" t="s">
        <v>1</v>
      </c>
      <c r="B95" s="7" t="s">
        <v>77</v>
      </c>
      <c r="C95" s="7" t="s">
        <v>193</v>
      </c>
      <c r="D95" s="7">
        <v>1</v>
      </c>
      <c r="E95" s="6">
        <v>25.5</v>
      </c>
      <c r="F95" s="6">
        <f t="shared" si="1"/>
        <v>25.5</v>
      </c>
      <c r="G95" s="7"/>
      <c r="H95" s="7"/>
      <c r="I95" s="7"/>
      <c r="J95" s="7"/>
      <c r="K95" s="7"/>
      <c r="L95" s="7"/>
    </row>
    <row r="96" spans="1:12" x14ac:dyDescent="0.3">
      <c r="A96" s="7" t="s">
        <v>1</v>
      </c>
      <c r="B96" s="7" t="s">
        <v>78</v>
      </c>
      <c r="C96" s="7" t="s">
        <v>193</v>
      </c>
      <c r="D96" s="7">
        <v>1</v>
      </c>
      <c r="E96" s="6">
        <v>25.9</v>
      </c>
      <c r="F96" s="6">
        <f t="shared" si="1"/>
        <v>25.9</v>
      </c>
      <c r="G96" s="7"/>
      <c r="H96" s="7"/>
      <c r="I96" s="7"/>
      <c r="J96" s="7"/>
      <c r="K96" s="7"/>
      <c r="L96" s="7"/>
    </row>
    <row r="97" spans="1:12" x14ac:dyDescent="0.3">
      <c r="A97" s="7" t="s">
        <v>1</v>
      </c>
      <c r="B97" s="7" t="s">
        <v>79</v>
      </c>
      <c r="C97" s="7" t="s">
        <v>193</v>
      </c>
      <c r="D97" s="7">
        <v>1</v>
      </c>
      <c r="E97" s="6">
        <v>26.5</v>
      </c>
      <c r="F97" s="6">
        <f t="shared" si="1"/>
        <v>26.5</v>
      </c>
      <c r="G97" s="7"/>
      <c r="H97" s="7"/>
      <c r="I97" s="7"/>
      <c r="J97" s="7"/>
      <c r="K97" s="7"/>
      <c r="L97" s="7"/>
    </row>
    <row r="98" spans="1:12" x14ac:dyDescent="0.3">
      <c r="A98" s="7" t="s">
        <v>1</v>
      </c>
      <c r="B98" s="7" t="s">
        <v>80</v>
      </c>
      <c r="C98" s="7" t="s">
        <v>193</v>
      </c>
      <c r="D98" s="7">
        <v>1</v>
      </c>
      <c r="E98" s="6">
        <v>26.9</v>
      </c>
      <c r="F98" s="6">
        <f t="shared" si="1"/>
        <v>26.9</v>
      </c>
      <c r="G98" s="7"/>
      <c r="H98" s="7"/>
      <c r="I98" s="7"/>
      <c r="J98" s="7"/>
      <c r="K98" s="7"/>
      <c r="L98" s="7"/>
    </row>
    <row r="99" spans="1:12" x14ac:dyDescent="0.3">
      <c r="A99" s="7" t="s">
        <v>1</v>
      </c>
      <c r="B99" s="7" t="s">
        <v>81</v>
      </c>
      <c r="C99" s="7" t="s">
        <v>193</v>
      </c>
      <c r="D99" s="7">
        <v>1</v>
      </c>
      <c r="E99" s="6">
        <v>27.5</v>
      </c>
      <c r="F99" s="6">
        <f t="shared" si="1"/>
        <v>27.5</v>
      </c>
      <c r="G99" s="7"/>
      <c r="H99" s="7"/>
      <c r="I99" s="7"/>
      <c r="J99" s="7"/>
      <c r="K99" s="7"/>
      <c r="L99" s="7"/>
    </row>
    <row r="100" spans="1:12" x14ac:dyDescent="0.3">
      <c r="A100" s="7" t="s">
        <v>1</v>
      </c>
      <c r="B100" s="7" t="s">
        <v>82</v>
      </c>
      <c r="C100" s="7" t="s">
        <v>193</v>
      </c>
      <c r="D100" s="7">
        <v>1</v>
      </c>
      <c r="E100" s="6">
        <v>27.5</v>
      </c>
      <c r="F100" s="6">
        <f t="shared" si="1"/>
        <v>27.5</v>
      </c>
      <c r="G100" s="7"/>
      <c r="H100" s="7"/>
      <c r="I100" s="7"/>
      <c r="J100" s="7"/>
      <c r="K100" s="7"/>
      <c r="L100" s="7"/>
    </row>
    <row r="101" spans="1:12" x14ac:dyDescent="0.3">
      <c r="A101" s="7" t="s">
        <v>1</v>
      </c>
      <c r="B101" s="7" t="s">
        <v>83</v>
      </c>
      <c r="C101" s="7" t="s">
        <v>193</v>
      </c>
      <c r="D101" s="7">
        <v>1</v>
      </c>
      <c r="E101" s="6">
        <v>22.5</v>
      </c>
      <c r="F101" s="6">
        <f t="shared" si="1"/>
        <v>22.5</v>
      </c>
      <c r="G101" s="7"/>
      <c r="H101" s="7"/>
      <c r="I101" s="7"/>
      <c r="J101" s="7"/>
      <c r="K101" s="7"/>
      <c r="L101" s="7"/>
    </row>
    <row r="102" spans="1:12" x14ac:dyDescent="0.3">
      <c r="A102" s="7" t="s">
        <v>1</v>
      </c>
      <c r="B102" s="7" t="s">
        <v>77</v>
      </c>
      <c r="C102" s="7" t="s">
        <v>193</v>
      </c>
      <c r="D102" s="7">
        <v>1</v>
      </c>
      <c r="E102" s="6">
        <v>22.5</v>
      </c>
      <c r="F102" s="6">
        <f t="shared" si="1"/>
        <v>22.5</v>
      </c>
      <c r="G102" s="7"/>
      <c r="H102" s="7"/>
      <c r="I102" s="7"/>
      <c r="J102" s="7"/>
      <c r="K102" s="7"/>
      <c r="L102" s="7"/>
    </row>
    <row r="103" spans="1:12" x14ac:dyDescent="0.3">
      <c r="A103" s="7" t="s">
        <v>1</v>
      </c>
      <c r="B103" s="7" t="s">
        <v>80</v>
      </c>
      <c r="C103" s="7" t="s">
        <v>193</v>
      </c>
      <c r="D103" s="7">
        <v>1</v>
      </c>
      <c r="E103" s="6">
        <v>24.5</v>
      </c>
      <c r="F103" s="6">
        <f t="shared" si="1"/>
        <v>24.5</v>
      </c>
      <c r="G103" s="7"/>
      <c r="H103" s="7"/>
      <c r="I103" s="7"/>
      <c r="J103" s="7"/>
      <c r="K103" s="7"/>
      <c r="L103" s="7"/>
    </row>
    <row r="104" spans="1:12" x14ac:dyDescent="0.3">
      <c r="A104" s="7" t="s">
        <v>1</v>
      </c>
      <c r="B104" s="7" t="s">
        <v>84</v>
      </c>
      <c r="C104" s="7" t="s">
        <v>193</v>
      </c>
      <c r="D104" s="7">
        <v>1</v>
      </c>
      <c r="E104" s="6">
        <v>25.5</v>
      </c>
      <c r="F104" s="6">
        <f t="shared" si="1"/>
        <v>25.5</v>
      </c>
      <c r="G104" s="7"/>
      <c r="H104" s="7"/>
      <c r="I104" s="7"/>
      <c r="J104" s="7"/>
      <c r="K104" s="7"/>
      <c r="L104" s="7"/>
    </row>
    <row r="105" spans="1:12" x14ac:dyDescent="0.3">
      <c r="A105" s="7" t="s">
        <v>1</v>
      </c>
      <c r="B105" s="7" t="s">
        <v>81</v>
      </c>
      <c r="C105" s="7" t="s">
        <v>193</v>
      </c>
      <c r="D105" s="7">
        <v>1</v>
      </c>
      <c r="E105" s="6">
        <v>25.5</v>
      </c>
      <c r="F105" s="6">
        <f t="shared" si="1"/>
        <v>25.5</v>
      </c>
      <c r="G105" s="7"/>
      <c r="H105" s="7"/>
      <c r="I105" s="7"/>
      <c r="J105" s="7"/>
      <c r="K105" s="7"/>
      <c r="L105" s="7"/>
    </row>
    <row r="106" spans="1:12" x14ac:dyDescent="0.3">
      <c r="A106" s="7" t="s">
        <v>1</v>
      </c>
      <c r="B106" s="7" t="s">
        <v>85</v>
      </c>
      <c r="C106" s="7" t="s">
        <v>193</v>
      </c>
      <c r="D106" s="7">
        <v>1</v>
      </c>
      <c r="E106" s="6">
        <v>22.5</v>
      </c>
      <c r="F106" s="6">
        <f t="shared" si="1"/>
        <v>22.5</v>
      </c>
      <c r="G106" s="7"/>
      <c r="H106" s="7"/>
      <c r="I106" s="7"/>
      <c r="J106" s="7"/>
      <c r="K106" s="7"/>
      <c r="L106" s="7"/>
    </row>
    <row r="107" spans="1:12" x14ac:dyDescent="0.3">
      <c r="A107" s="7" t="s">
        <v>1</v>
      </c>
      <c r="B107" s="7" t="s">
        <v>86</v>
      </c>
      <c r="C107" s="7" t="s">
        <v>193</v>
      </c>
      <c r="D107" s="7">
        <v>1</v>
      </c>
      <c r="E107" s="6">
        <v>25.5</v>
      </c>
      <c r="F107" s="6">
        <f t="shared" si="1"/>
        <v>25.5</v>
      </c>
      <c r="G107" s="7"/>
      <c r="H107" s="7"/>
      <c r="I107" s="7"/>
      <c r="J107" s="7"/>
      <c r="K107" s="7"/>
      <c r="L107" s="7"/>
    </row>
    <row r="108" spans="1:12" x14ac:dyDescent="0.3">
      <c r="A108" s="7" t="s">
        <v>1</v>
      </c>
      <c r="B108" s="7" t="s">
        <v>83</v>
      </c>
      <c r="C108" s="7" t="s">
        <v>193</v>
      </c>
      <c r="D108" s="7">
        <v>1</v>
      </c>
      <c r="E108" s="6">
        <v>22.5</v>
      </c>
      <c r="F108" s="6">
        <f t="shared" si="1"/>
        <v>22.5</v>
      </c>
      <c r="G108" s="7"/>
      <c r="H108" s="7"/>
      <c r="I108" s="7"/>
      <c r="J108" s="7"/>
      <c r="K108" s="7"/>
      <c r="L108" s="7"/>
    </row>
    <row r="109" spans="1:12" x14ac:dyDescent="0.3">
      <c r="A109" s="7" t="s">
        <v>1</v>
      </c>
      <c r="B109" s="7" t="s">
        <v>77</v>
      </c>
      <c r="C109" s="7" t="s">
        <v>193</v>
      </c>
      <c r="D109" s="7">
        <v>1</v>
      </c>
      <c r="E109" s="6">
        <v>22.5</v>
      </c>
      <c r="F109" s="6">
        <f t="shared" si="1"/>
        <v>22.5</v>
      </c>
      <c r="G109" s="7"/>
      <c r="H109" s="7"/>
      <c r="I109" s="7"/>
      <c r="J109" s="7"/>
      <c r="K109" s="7"/>
      <c r="L109" s="7"/>
    </row>
    <row r="110" spans="1:12" x14ac:dyDescent="0.3">
      <c r="A110" s="7" t="s">
        <v>1</v>
      </c>
      <c r="B110" s="7" t="s">
        <v>80</v>
      </c>
      <c r="C110" s="7" t="s">
        <v>193</v>
      </c>
      <c r="D110" s="7">
        <v>1</v>
      </c>
      <c r="E110" s="6">
        <v>24.5</v>
      </c>
      <c r="F110" s="6">
        <f t="shared" si="1"/>
        <v>24.5</v>
      </c>
      <c r="G110" s="7"/>
      <c r="H110" s="7"/>
      <c r="I110" s="7"/>
      <c r="J110" s="7"/>
      <c r="K110" s="7"/>
      <c r="L110" s="7"/>
    </row>
    <row r="111" spans="1:12" x14ac:dyDescent="0.3">
      <c r="A111" s="7" t="s">
        <v>1</v>
      </c>
      <c r="B111" s="7" t="s">
        <v>84</v>
      </c>
      <c r="C111" s="7" t="s">
        <v>193</v>
      </c>
      <c r="D111" s="7">
        <v>1</v>
      </c>
      <c r="E111" s="6">
        <v>25.5</v>
      </c>
      <c r="F111" s="6">
        <f t="shared" si="1"/>
        <v>25.5</v>
      </c>
      <c r="G111" s="7"/>
      <c r="H111" s="7"/>
      <c r="I111" s="7"/>
      <c r="J111" s="7"/>
      <c r="K111" s="7"/>
      <c r="L111" s="7"/>
    </row>
    <row r="112" spans="1:12" x14ac:dyDescent="0.3">
      <c r="A112" s="7" t="s">
        <v>1</v>
      </c>
      <c r="B112" s="7" t="s">
        <v>81</v>
      </c>
      <c r="C112" s="7" t="s">
        <v>193</v>
      </c>
      <c r="D112" s="7">
        <v>1</v>
      </c>
      <c r="E112" s="6">
        <v>25.5</v>
      </c>
      <c r="F112" s="6">
        <f t="shared" si="1"/>
        <v>25.5</v>
      </c>
      <c r="G112" s="7"/>
      <c r="H112" s="7"/>
      <c r="I112" s="7"/>
      <c r="J112" s="7"/>
      <c r="K112" s="7"/>
      <c r="L112" s="7"/>
    </row>
    <row r="113" spans="1:12" x14ac:dyDescent="0.3">
      <c r="A113" s="7" t="s">
        <v>1</v>
      </c>
      <c r="B113" s="7" t="s">
        <v>85</v>
      </c>
      <c r="C113" s="7" t="s">
        <v>193</v>
      </c>
      <c r="D113" s="7">
        <v>1</v>
      </c>
      <c r="E113" s="6">
        <v>22.5</v>
      </c>
      <c r="F113" s="6">
        <f t="shared" si="1"/>
        <v>22.5</v>
      </c>
      <c r="G113" s="7"/>
      <c r="H113" s="7"/>
      <c r="I113" s="7"/>
      <c r="J113" s="7"/>
      <c r="K113" s="7"/>
      <c r="L113" s="7"/>
    </row>
    <row r="114" spans="1:12" x14ac:dyDescent="0.3">
      <c r="A114" s="7" t="s">
        <v>1</v>
      </c>
      <c r="B114" s="7" t="s">
        <v>86</v>
      </c>
      <c r="C114" s="7" t="s">
        <v>193</v>
      </c>
      <c r="D114" s="7">
        <v>1</v>
      </c>
      <c r="E114" s="6">
        <v>25.5</v>
      </c>
      <c r="F114" s="6">
        <f t="shared" si="1"/>
        <v>25.5</v>
      </c>
      <c r="G114" s="7"/>
      <c r="H114" s="7"/>
      <c r="I114" s="7"/>
      <c r="J114" s="7"/>
      <c r="K114" s="7"/>
      <c r="L114" s="7"/>
    </row>
    <row r="115" spans="1:12" x14ac:dyDescent="0.3">
      <c r="A115" s="7" t="s">
        <v>1</v>
      </c>
      <c r="B115" s="7" t="s">
        <v>87</v>
      </c>
      <c r="C115" s="7" t="s">
        <v>193</v>
      </c>
      <c r="D115" s="7">
        <v>1</v>
      </c>
      <c r="E115" s="6">
        <v>23.5</v>
      </c>
      <c r="F115" s="6">
        <f t="shared" si="1"/>
        <v>23.5</v>
      </c>
      <c r="G115" s="7"/>
      <c r="H115" s="7"/>
      <c r="I115" s="7"/>
      <c r="J115" s="7"/>
      <c r="K115" s="7"/>
      <c r="L115" s="7"/>
    </row>
    <row r="116" spans="1:12" x14ac:dyDescent="0.3">
      <c r="A116" s="7" t="s">
        <v>1</v>
      </c>
      <c r="B116" s="7" t="s">
        <v>88</v>
      </c>
      <c r="C116" s="7" t="s">
        <v>193</v>
      </c>
      <c r="D116" s="7">
        <v>1</v>
      </c>
      <c r="E116" s="6">
        <v>24.9</v>
      </c>
      <c r="F116" s="6">
        <f t="shared" si="1"/>
        <v>24.9</v>
      </c>
      <c r="G116" s="7"/>
      <c r="H116" s="7"/>
      <c r="I116" s="7"/>
      <c r="J116" s="7"/>
      <c r="K116" s="7"/>
      <c r="L116" s="7"/>
    </row>
    <row r="117" spans="1:12" x14ac:dyDescent="0.3">
      <c r="A117" s="7" t="s">
        <v>1</v>
      </c>
      <c r="B117" s="7" t="s">
        <v>80</v>
      </c>
      <c r="C117" s="7" t="s">
        <v>193</v>
      </c>
      <c r="D117" s="7">
        <v>1</v>
      </c>
      <c r="E117" s="6">
        <v>26.9</v>
      </c>
      <c r="F117" s="6">
        <f t="shared" si="1"/>
        <v>26.9</v>
      </c>
      <c r="G117" s="7"/>
      <c r="H117" s="7"/>
      <c r="I117" s="7"/>
      <c r="J117" s="7"/>
      <c r="K117" s="7"/>
      <c r="L117" s="7"/>
    </row>
    <row r="118" spans="1:12" x14ac:dyDescent="0.3">
      <c r="A118" s="7" t="s">
        <v>1</v>
      </c>
      <c r="B118" s="7" t="s">
        <v>84</v>
      </c>
      <c r="C118" s="7" t="s">
        <v>193</v>
      </c>
      <c r="D118" s="7">
        <v>1</v>
      </c>
      <c r="E118" s="6">
        <v>28.9</v>
      </c>
      <c r="F118" s="6">
        <f t="shared" si="1"/>
        <v>28.9</v>
      </c>
      <c r="G118" s="7"/>
      <c r="H118" s="7"/>
      <c r="I118" s="7"/>
      <c r="J118" s="7"/>
      <c r="K118" s="7"/>
      <c r="L118" s="7"/>
    </row>
    <row r="119" spans="1:12" x14ac:dyDescent="0.3">
      <c r="A119" s="7" t="s">
        <v>1</v>
      </c>
      <c r="B119" s="7" t="s">
        <v>89</v>
      </c>
      <c r="C119" s="7" t="s">
        <v>193</v>
      </c>
      <c r="D119" s="7">
        <v>1</v>
      </c>
      <c r="E119" s="6">
        <v>24.9</v>
      </c>
      <c r="F119" s="6">
        <f t="shared" si="1"/>
        <v>24.9</v>
      </c>
      <c r="G119" s="7"/>
      <c r="H119" s="7"/>
      <c r="I119" s="7"/>
      <c r="J119" s="7"/>
      <c r="K119" s="7"/>
      <c r="L119" s="7"/>
    </row>
    <row r="120" spans="1:12" x14ac:dyDescent="0.3">
      <c r="A120" s="7" t="s">
        <v>1</v>
      </c>
      <c r="B120" s="7" t="s">
        <v>90</v>
      </c>
      <c r="C120" s="7" t="s">
        <v>193</v>
      </c>
      <c r="D120" s="7">
        <v>1</v>
      </c>
      <c r="E120" s="6">
        <v>24.9</v>
      </c>
      <c r="F120" s="6">
        <f t="shared" si="1"/>
        <v>24.9</v>
      </c>
      <c r="G120" s="7"/>
      <c r="H120" s="7"/>
      <c r="I120" s="7"/>
      <c r="J120" s="7"/>
      <c r="K120" s="7"/>
      <c r="L120" s="7"/>
    </row>
    <row r="121" spans="1:12" x14ac:dyDescent="0.3">
      <c r="A121" s="7" t="s">
        <v>1</v>
      </c>
      <c r="B121" s="7" t="s">
        <v>91</v>
      </c>
      <c r="C121" s="7" t="s">
        <v>193</v>
      </c>
      <c r="D121" s="7">
        <v>1</v>
      </c>
      <c r="E121" s="6">
        <v>24.9</v>
      </c>
      <c r="F121" s="6">
        <f t="shared" si="1"/>
        <v>24.9</v>
      </c>
      <c r="G121" s="7"/>
      <c r="H121" s="7"/>
      <c r="I121" s="7"/>
      <c r="J121" s="7"/>
      <c r="K121" s="7"/>
      <c r="L121" s="7"/>
    </row>
    <row r="122" spans="1:12" x14ac:dyDescent="0.3">
      <c r="A122" s="7" t="s">
        <v>1</v>
      </c>
      <c r="B122" s="7" t="s">
        <v>92</v>
      </c>
      <c r="C122" s="7" t="s">
        <v>193</v>
      </c>
      <c r="D122" s="7">
        <v>1</v>
      </c>
      <c r="E122" s="6">
        <v>24.9</v>
      </c>
      <c r="F122" s="6">
        <f t="shared" si="1"/>
        <v>24.9</v>
      </c>
      <c r="G122" s="7"/>
      <c r="H122" s="7"/>
      <c r="I122" s="7"/>
      <c r="J122" s="7"/>
      <c r="K122" s="7"/>
      <c r="L122" s="7"/>
    </row>
    <row r="123" spans="1:12" x14ac:dyDescent="0.3">
      <c r="A123" s="7" t="s">
        <v>1</v>
      </c>
      <c r="B123" s="7" t="s">
        <v>93</v>
      </c>
      <c r="C123" s="7" t="s">
        <v>193</v>
      </c>
      <c r="D123" s="7">
        <v>1</v>
      </c>
      <c r="E123" s="6">
        <v>24.9</v>
      </c>
      <c r="F123" s="6">
        <f t="shared" si="1"/>
        <v>24.9</v>
      </c>
      <c r="G123" s="7"/>
      <c r="H123" s="7"/>
      <c r="I123" s="7"/>
      <c r="J123" s="7"/>
      <c r="K123" s="7"/>
      <c r="L123" s="7"/>
    </row>
    <row r="124" spans="1:12" x14ac:dyDescent="0.3">
      <c r="A124" s="7" t="s">
        <v>1</v>
      </c>
      <c r="B124" s="7" t="s">
        <v>94</v>
      </c>
      <c r="C124" s="7" t="s">
        <v>193</v>
      </c>
      <c r="D124" s="7">
        <v>1</v>
      </c>
      <c r="E124" s="6">
        <v>25.9</v>
      </c>
      <c r="F124" s="6">
        <f t="shared" si="1"/>
        <v>25.9</v>
      </c>
      <c r="G124" s="7"/>
      <c r="H124" s="7"/>
      <c r="I124" s="7"/>
      <c r="J124" s="7"/>
      <c r="K124" s="7"/>
      <c r="L124" s="7"/>
    </row>
    <row r="125" spans="1:12" x14ac:dyDescent="0.3">
      <c r="A125" s="7" t="s">
        <v>1</v>
      </c>
      <c r="B125" s="7" t="s">
        <v>95</v>
      </c>
      <c r="C125" s="7" t="s">
        <v>193</v>
      </c>
      <c r="D125" s="7">
        <v>1</v>
      </c>
      <c r="E125" s="6">
        <v>26.9</v>
      </c>
      <c r="F125" s="6">
        <f t="shared" si="1"/>
        <v>26.9</v>
      </c>
      <c r="G125" s="7"/>
      <c r="H125" s="7"/>
      <c r="I125" s="7"/>
      <c r="J125" s="7"/>
      <c r="K125" s="7"/>
      <c r="L125" s="7"/>
    </row>
    <row r="126" spans="1:12" x14ac:dyDescent="0.3">
      <c r="A126" s="7" t="s">
        <v>1</v>
      </c>
      <c r="B126" s="7" t="s">
        <v>96</v>
      </c>
      <c r="C126" s="7" t="s">
        <v>193</v>
      </c>
      <c r="D126" s="7">
        <v>1</v>
      </c>
      <c r="E126" s="6">
        <v>27.9</v>
      </c>
      <c r="F126" s="6">
        <f t="shared" si="1"/>
        <v>27.9</v>
      </c>
      <c r="G126" s="7"/>
      <c r="H126" s="7"/>
      <c r="I126" s="7"/>
      <c r="J126" s="7"/>
      <c r="K126" s="7"/>
      <c r="L126" s="7"/>
    </row>
    <row r="127" spans="1:12" x14ac:dyDescent="0.3">
      <c r="A127" s="7" t="s">
        <v>1</v>
      </c>
      <c r="B127" s="7" t="s">
        <v>97</v>
      </c>
      <c r="C127" s="7" t="s">
        <v>193</v>
      </c>
      <c r="D127" s="7">
        <v>1</v>
      </c>
      <c r="E127" s="6">
        <v>17.899999999999999</v>
      </c>
      <c r="F127" s="6">
        <f t="shared" si="1"/>
        <v>17.899999999999999</v>
      </c>
      <c r="G127" s="7"/>
      <c r="H127" s="7"/>
      <c r="I127" s="7"/>
      <c r="J127" s="7"/>
      <c r="K127" s="7"/>
      <c r="L127" s="7"/>
    </row>
    <row r="128" spans="1:12" x14ac:dyDescent="0.3">
      <c r="A128" s="7" t="s">
        <v>1</v>
      </c>
      <c r="B128" s="7" t="s">
        <v>98</v>
      </c>
      <c r="C128" s="7" t="s">
        <v>193</v>
      </c>
      <c r="D128" s="7">
        <v>1</v>
      </c>
      <c r="E128" s="6">
        <v>18.5</v>
      </c>
      <c r="F128" s="6">
        <f t="shared" si="1"/>
        <v>18.5</v>
      </c>
      <c r="G128" s="7"/>
      <c r="H128" s="7"/>
      <c r="I128" s="7"/>
      <c r="J128" s="7"/>
      <c r="K128" s="7"/>
      <c r="L128" s="7"/>
    </row>
    <row r="129" spans="1:12" x14ac:dyDescent="0.3">
      <c r="A129" s="7" t="s">
        <v>1</v>
      </c>
      <c r="B129" s="7" t="s">
        <v>99</v>
      </c>
      <c r="C129" s="7" t="s">
        <v>193</v>
      </c>
      <c r="D129" s="7">
        <v>1</v>
      </c>
      <c r="E129" s="6">
        <v>18.5</v>
      </c>
      <c r="F129" s="6">
        <f t="shared" si="1"/>
        <v>18.5</v>
      </c>
      <c r="G129" s="7"/>
      <c r="H129" s="7"/>
      <c r="I129" s="7"/>
      <c r="J129" s="7"/>
      <c r="K129" s="7"/>
      <c r="L129" s="7"/>
    </row>
    <row r="130" spans="1:12" x14ac:dyDescent="0.3">
      <c r="A130" s="7" t="s">
        <v>1</v>
      </c>
      <c r="B130" s="7" t="s">
        <v>94</v>
      </c>
      <c r="C130" s="7" t="s">
        <v>193</v>
      </c>
      <c r="D130" s="7">
        <v>1</v>
      </c>
      <c r="E130" s="6">
        <v>18.5</v>
      </c>
      <c r="F130" s="6">
        <f t="shared" si="1"/>
        <v>18.5</v>
      </c>
      <c r="G130" s="7"/>
      <c r="H130" s="7"/>
      <c r="I130" s="7"/>
      <c r="J130" s="7"/>
      <c r="K130" s="7"/>
      <c r="L130" s="7"/>
    </row>
    <row r="131" spans="1:12" x14ac:dyDescent="0.3">
      <c r="A131" s="7" t="s">
        <v>1</v>
      </c>
      <c r="B131" s="7" t="s">
        <v>100</v>
      </c>
      <c r="C131" s="7" t="s">
        <v>193</v>
      </c>
      <c r="D131" s="7">
        <v>1</v>
      </c>
      <c r="E131" s="6">
        <v>18.5</v>
      </c>
      <c r="F131" s="6">
        <f t="shared" si="1"/>
        <v>18.5</v>
      </c>
      <c r="G131" s="7"/>
      <c r="H131" s="7"/>
      <c r="I131" s="7"/>
      <c r="J131" s="7"/>
      <c r="K131" s="7"/>
      <c r="L131" s="7"/>
    </row>
    <row r="132" spans="1:12" x14ac:dyDescent="0.3">
      <c r="A132" s="7" t="s">
        <v>1</v>
      </c>
      <c r="B132" s="7" t="s">
        <v>101</v>
      </c>
      <c r="C132" s="7" t="s">
        <v>193</v>
      </c>
      <c r="D132" s="7">
        <v>1</v>
      </c>
      <c r="E132" s="6">
        <v>18.5</v>
      </c>
      <c r="F132" s="6">
        <f t="shared" si="1"/>
        <v>18.5</v>
      </c>
      <c r="G132" s="7"/>
      <c r="H132" s="7"/>
      <c r="I132" s="7"/>
      <c r="J132" s="7"/>
      <c r="K132" s="7"/>
      <c r="L132" s="7"/>
    </row>
    <row r="133" spans="1:12" x14ac:dyDescent="0.3">
      <c r="A133" s="7" t="s">
        <v>1</v>
      </c>
      <c r="B133" s="7" t="s">
        <v>102</v>
      </c>
      <c r="C133" s="7" t="s">
        <v>193</v>
      </c>
      <c r="D133" s="7">
        <v>1</v>
      </c>
      <c r="E133" s="6">
        <v>20.5</v>
      </c>
      <c r="F133" s="6">
        <f t="shared" si="1"/>
        <v>20.5</v>
      </c>
      <c r="G133" s="7"/>
      <c r="H133" s="7"/>
      <c r="I133" s="7"/>
      <c r="J133" s="7"/>
      <c r="K133" s="7"/>
      <c r="L133" s="7"/>
    </row>
    <row r="134" spans="1:12" x14ac:dyDescent="0.3">
      <c r="A134" s="7" t="s">
        <v>1</v>
      </c>
      <c r="B134" s="7" t="s">
        <v>103</v>
      </c>
      <c r="C134" s="7" t="s">
        <v>193</v>
      </c>
      <c r="D134" s="7">
        <v>1</v>
      </c>
      <c r="E134" s="6">
        <v>18.5</v>
      </c>
      <c r="F134" s="6">
        <f t="shared" si="1"/>
        <v>18.5</v>
      </c>
      <c r="G134" s="7"/>
      <c r="H134" s="7"/>
      <c r="I134" s="7"/>
      <c r="J134" s="7"/>
      <c r="K134" s="7"/>
      <c r="L134" s="7"/>
    </row>
    <row r="135" spans="1:12" x14ac:dyDescent="0.3">
      <c r="A135" s="7" t="s">
        <v>1</v>
      </c>
      <c r="B135" s="7" t="s">
        <v>104</v>
      </c>
      <c r="C135" s="7" t="s">
        <v>193</v>
      </c>
      <c r="D135" s="7">
        <v>1</v>
      </c>
      <c r="E135" s="6">
        <v>20.5</v>
      </c>
      <c r="F135" s="6">
        <f t="shared" ref="F135:F198" si="2">+E135/D135</f>
        <v>20.5</v>
      </c>
      <c r="G135" s="7"/>
      <c r="H135" s="7"/>
      <c r="I135" s="7"/>
      <c r="J135" s="7"/>
      <c r="K135" s="7"/>
      <c r="L135" s="7"/>
    </row>
    <row r="136" spans="1:12" x14ac:dyDescent="0.3">
      <c r="A136" s="7" t="s">
        <v>1</v>
      </c>
      <c r="B136" s="7" t="s">
        <v>105</v>
      </c>
      <c r="C136" s="7" t="s">
        <v>193</v>
      </c>
      <c r="D136" s="7">
        <v>1</v>
      </c>
      <c r="E136" s="6">
        <v>13.8</v>
      </c>
      <c r="F136" s="6">
        <f t="shared" si="2"/>
        <v>13.8</v>
      </c>
      <c r="G136" s="7"/>
      <c r="H136" s="7"/>
      <c r="I136" s="7"/>
      <c r="J136" s="7"/>
      <c r="K136" s="7"/>
      <c r="L136" s="7"/>
    </row>
    <row r="137" spans="1:12" x14ac:dyDescent="0.3">
      <c r="A137" s="7" t="s">
        <v>1</v>
      </c>
      <c r="B137" s="7" t="s">
        <v>106</v>
      </c>
      <c r="C137" s="7" t="s">
        <v>193</v>
      </c>
      <c r="D137" s="7">
        <v>1</v>
      </c>
      <c r="E137" s="6">
        <v>14</v>
      </c>
      <c r="F137" s="6">
        <f t="shared" si="2"/>
        <v>14</v>
      </c>
      <c r="G137" s="7"/>
      <c r="H137" s="7"/>
      <c r="I137" s="7"/>
      <c r="J137" s="7"/>
      <c r="K137" s="7"/>
      <c r="L137" s="7"/>
    </row>
    <row r="138" spans="1:12" x14ac:dyDescent="0.3">
      <c r="A138" s="7" t="s">
        <v>1</v>
      </c>
      <c r="B138" s="7" t="s">
        <v>107</v>
      </c>
      <c r="C138" s="7" t="s">
        <v>193</v>
      </c>
      <c r="D138" s="7">
        <v>1</v>
      </c>
      <c r="E138" s="6">
        <v>15.5</v>
      </c>
      <c r="F138" s="6">
        <f t="shared" si="2"/>
        <v>15.5</v>
      </c>
      <c r="G138" s="7"/>
      <c r="H138" s="7"/>
      <c r="I138" s="7"/>
      <c r="J138" s="7"/>
      <c r="K138" s="7"/>
      <c r="L138" s="7"/>
    </row>
    <row r="139" spans="1:12" x14ac:dyDescent="0.3">
      <c r="A139" s="7" t="s">
        <v>1</v>
      </c>
      <c r="B139" s="7" t="s">
        <v>108</v>
      </c>
      <c r="C139" s="7" t="s">
        <v>193</v>
      </c>
      <c r="D139" s="7">
        <v>1</v>
      </c>
      <c r="E139" s="6">
        <v>15.8</v>
      </c>
      <c r="F139" s="6">
        <f t="shared" si="2"/>
        <v>15.8</v>
      </c>
      <c r="G139" s="7"/>
      <c r="H139" s="7"/>
      <c r="I139" s="7"/>
      <c r="J139" s="7"/>
      <c r="K139" s="7"/>
      <c r="L139" s="7"/>
    </row>
    <row r="140" spans="1:12" x14ac:dyDescent="0.3">
      <c r="A140" s="7" t="s">
        <v>1</v>
      </c>
      <c r="B140" s="7" t="s">
        <v>109</v>
      </c>
      <c r="C140" s="7" t="s">
        <v>193</v>
      </c>
      <c r="D140" s="7">
        <v>1</v>
      </c>
      <c r="E140" s="6">
        <v>15.9</v>
      </c>
      <c r="F140" s="6">
        <f t="shared" si="2"/>
        <v>15.9</v>
      </c>
      <c r="G140" s="7"/>
      <c r="H140" s="7"/>
      <c r="I140" s="7"/>
      <c r="J140" s="7"/>
      <c r="K140" s="7"/>
      <c r="L140" s="7"/>
    </row>
    <row r="141" spans="1:12" x14ac:dyDescent="0.3">
      <c r="A141" s="7" t="s">
        <v>1</v>
      </c>
      <c r="B141" s="7" t="s">
        <v>110</v>
      </c>
      <c r="C141" s="7" t="s">
        <v>193</v>
      </c>
      <c r="D141" s="7">
        <v>1</v>
      </c>
      <c r="E141" s="6">
        <v>92.9</v>
      </c>
      <c r="F141" s="6">
        <f t="shared" si="2"/>
        <v>92.9</v>
      </c>
      <c r="G141" s="7"/>
      <c r="H141" s="7"/>
      <c r="I141" s="7"/>
      <c r="J141" s="7"/>
      <c r="K141" s="7"/>
      <c r="L141" s="7"/>
    </row>
    <row r="142" spans="1:12" x14ac:dyDescent="0.3">
      <c r="A142" s="7" t="s">
        <v>1</v>
      </c>
      <c r="B142" s="7" t="s">
        <v>111</v>
      </c>
      <c r="C142" s="7" t="s">
        <v>193</v>
      </c>
      <c r="D142" s="7">
        <v>1</v>
      </c>
      <c r="E142" s="6">
        <v>98.5</v>
      </c>
      <c r="F142" s="6">
        <f t="shared" si="2"/>
        <v>98.5</v>
      </c>
      <c r="G142" s="7"/>
      <c r="H142" s="7"/>
      <c r="I142" s="7"/>
      <c r="J142" s="7"/>
      <c r="K142" s="7"/>
      <c r="L142" s="7"/>
    </row>
    <row r="143" spans="1:12" x14ac:dyDescent="0.3">
      <c r="A143" s="7" t="s">
        <v>1</v>
      </c>
      <c r="B143" s="7" t="s">
        <v>112</v>
      </c>
      <c r="C143" s="7" t="s">
        <v>193</v>
      </c>
      <c r="D143" s="7">
        <v>1</v>
      </c>
      <c r="E143" s="6">
        <v>127.9</v>
      </c>
      <c r="F143" s="6">
        <f t="shared" si="2"/>
        <v>127.9</v>
      </c>
      <c r="G143" s="7"/>
      <c r="H143" s="7"/>
      <c r="I143" s="7"/>
      <c r="J143" s="7"/>
      <c r="K143" s="7"/>
      <c r="L143" s="7"/>
    </row>
    <row r="144" spans="1:12" x14ac:dyDescent="0.3">
      <c r="A144" s="7" t="s">
        <v>1</v>
      </c>
      <c r="B144" s="7" t="s">
        <v>113</v>
      </c>
      <c r="C144" s="7" t="s">
        <v>193</v>
      </c>
      <c r="D144" s="7">
        <v>1</v>
      </c>
      <c r="E144" s="6">
        <v>134.9</v>
      </c>
      <c r="F144" s="6">
        <f t="shared" si="2"/>
        <v>134.9</v>
      </c>
      <c r="G144" s="7"/>
      <c r="H144" s="7"/>
      <c r="I144" s="7"/>
      <c r="J144" s="7"/>
      <c r="K144" s="7"/>
      <c r="L144" s="7"/>
    </row>
    <row r="145" spans="1:12" x14ac:dyDescent="0.3">
      <c r="A145" s="7" t="s">
        <v>1</v>
      </c>
      <c r="B145" s="7" t="s">
        <v>114</v>
      </c>
      <c r="C145" s="7" t="s">
        <v>193</v>
      </c>
      <c r="D145" s="7">
        <v>1</v>
      </c>
      <c r="E145" s="6">
        <v>169</v>
      </c>
      <c r="F145" s="6">
        <f t="shared" si="2"/>
        <v>169</v>
      </c>
      <c r="G145" s="7"/>
      <c r="H145" s="7"/>
      <c r="I145" s="7"/>
      <c r="J145" s="7"/>
      <c r="K145" s="7"/>
      <c r="L145" s="7"/>
    </row>
    <row r="146" spans="1:12" x14ac:dyDescent="0.3">
      <c r="A146" s="7" t="s">
        <v>1</v>
      </c>
      <c r="B146" s="7" t="s">
        <v>115</v>
      </c>
      <c r="C146" s="7" t="s">
        <v>193</v>
      </c>
      <c r="D146" s="7">
        <v>1</v>
      </c>
      <c r="E146" s="6">
        <v>189</v>
      </c>
      <c r="F146" s="6">
        <f t="shared" si="2"/>
        <v>189</v>
      </c>
      <c r="G146" s="7"/>
      <c r="H146" s="7"/>
      <c r="I146" s="7"/>
      <c r="J146" s="7"/>
      <c r="K146" s="7"/>
      <c r="L146" s="7"/>
    </row>
    <row r="147" spans="1:12" x14ac:dyDescent="0.3">
      <c r="A147" s="7" t="s">
        <v>1</v>
      </c>
      <c r="B147" s="7" t="s">
        <v>116</v>
      </c>
      <c r="C147" s="7" t="s">
        <v>193</v>
      </c>
      <c r="D147" s="7">
        <v>1</v>
      </c>
      <c r="E147" s="6">
        <v>120</v>
      </c>
      <c r="F147" s="6">
        <f t="shared" si="2"/>
        <v>120</v>
      </c>
      <c r="G147" s="7"/>
      <c r="H147" s="7"/>
      <c r="I147" s="7"/>
      <c r="J147" s="7"/>
      <c r="K147" s="7"/>
      <c r="L147" s="7"/>
    </row>
    <row r="148" spans="1:12" x14ac:dyDescent="0.3">
      <c r="A148" s="7" t="s">
        <v>1</v>
      </c>
      <c r="B148" s="7" t="s">
        <v>117</v>
      </c>
      <c r="C148" s="7" t="s">
        <v>193</v>
      </c>
      <c r="D148" s="7">
        <v>1</v>
      </c>
      <c r="E148" s="6">
        <v>170</v>
      </c>
      <c r="F148" s="6">
        <f t="shared" si="2"/>
        <v>170</v>
      </c>
      <c r="G148" s="7"/>
      <c r="H148" s="7"/>
      <c r="I148" s="7"/>
      <c r="J148" s="7"/>
      <c r="K148" s="7"/>
      <c r="L148" s="7"/>
    </row>
    <row r="149" spans="1:12" x14ac:dyDescent="0.3">
      <c r="A149" s="7" t="s">
        <v>1</v>
      </c>
      <c r="B149" s="7" t="s">
        <v>118</v>
      </c>
      <c r="C149" s="7" t="s">
        <v>193</v>
      </c>
      <c r="D149" s="7">
        <v>1</v>
      </c>
      <c r="E149" s="6">
        <v>72</v>
      </c>
      <c r="F149" s="6">
        <f t="shared" si="2"/>
        <v>72</v>
      </c>
      <c r="G149" s="7"/>
      <c r="H149" s="7"/>
      <c r="I149" s="7"/>
      <c r="J149" s="7"/>
      <c r="K149" s="7"/>
      <c r="L149" s="7"/>
    </row>
    <row r="150" spans="1:12" x14ac:dyDescent="0.3">
      <c r="A150" s="7" t="s">
        <v>1</v>
      </c>
      <c r="B150" s="7" t="s">
        <v>119</v>
      </c>
      <c r="C150" s="7" t="s">
        <v>193</v>
      </c>
      <c r="D150" s="7">
        <v>1</v>
      </c>
      <c r="E150" s="6">
        <v>135</v>
      </c>
      <c r="F150" s="6">
        <f t="shared" si="2"/>
        <v>135</v>
      </c>
      <c r="G150" s="7"/>
      <c r="H150" s="7"/>
      <c r="I150" s="7"/>
      <c r="J150" s="7"/>
      <c r="K150" s="7"/>
      <c r="L150" s="7"/>
    </row>
    <row r="151" spans="1:12" x14ac:dyDescent="0.3">
      <c r="A151" s="7" t="s">
        <v>1</v>
      </c>
      <c r="B151" s="7" t="s">
        <v>120</v>
      </c>
      <c r="C151" s="7" t="s">
        <v>193</v>
      </c>
      <c r="D151" s="7">
        <v>1</v>
      </c>
      <c r="E151" s="6">
        <v>159</v>
      </c>
      <c r="F151" s="6">
        <f t="shared" si="2"/>
        <v>159</v>
      </c>
      <c r="G151" s="7"/>
      <c r="H151" s="7"/>
      <c r="I151" s="7"/>
      <c r="J151" s="7"/>
      <c r="K151" s="7"/>
      <c r="L151" s="7"/>
    </row>
    <row r="152" spans="1:12" x14ac:dyDescent="0.3">
      <c r="A152" s="7" t="s">
        <v>1</v>
      </c>
      <c r="B152" s="7" t="s">
        <v>121</v>
      </c>
      <c r="C152" s="7" t="s">
        <v>193</v>
      </c>
      <c r="D152" s="7">
        <v>1</v>
      </c>
      <c r="E152" s="6">
        <v>97.9</v>
      </c>
      <c r="F152" s="6">
        <f t="shared" si="2"/>
        <v>97.9</v>
      </c>
      <c r="G152" s="7"/>
      <c r="H152" s="7"/>
      <c r="I152" s="7"/>
      <c r="J152" s="7"/>
      <c r="K152" s="7"/>
      <c r="L152" s="7"/>
    </row>
    <row r="153" spans="1:12" x14ac:dyDescent="0.3">
      <c r="A153" s="7" t="s">
        <v>1</v>
      </c>
      <c r="B153" s="7" t="s">
        <v>122</v>
      </c>
      <c r="C153" s="7" t="s">
        <v>193</v>
      </c>
      <c r="D153" s="7">
        <v>1</v>
      </c>
      <c r="E153" s="6">
        <v>28.9</v>
      </c>
      <c r="F153" s="6">
        <f t="shared" si="2"/>
        <v>28.9</v>
      </c>
      <c r="G153" s="7"/>
      <c r="H153" s="7"/>
      <c r="I153" s="7"/>
      <c r="J153" s="7"/>
      <c r="K153" s="7"/>
      <c r="L153" s="7"/>
    </row>
    <row r="154" spans="1:12" x14ac:dyDescent="0.3">
      <c r="A154" s="7" t="s">
        <v>1</v>
      </c>
      <c r="B154" s="7" t="s">
        <v>123</v>
      </c>
      <c r="C154" s="7" t="s">
        <v>193</v>
      </c>
      <c r="D154" s="7">
        <v>1</v>
      </c>
      <c r="E154" s="6">
        <v>54.9</v>
      </c>
      <c r="F154" s="6">
        <f t="shared" si="2"/>
        <v>54.9</v>
      </c>
      <c r="G154" s="7"/>
      <c r="H154" s="7"/>
      <c r="I154" s="7"/>
      <c r="J154" s="7"/>
      <c r="K154" s="7"/>
      <c r="L154" s="7"/>
    </row>
    <row r="155" spans="1:12" x14ac:dyDescent="0.3">
      <c r="A155" s="7" t="s">
        <v>1</v>
      </c>
      <c r="B155" s="7" t="s">
        <v>124</v>
      </c>
      <c r="C155" s="7" t="s">
        <v>193</v>
      </c>
      <c r="D155" s="7">
        <v>1</v>
      </c>
      <c r="E155" s="6">
        <v>79.900000000000006</v>
      </c>
      <c r="F155" s="6">
        <f t="shared" si="2"/>
        <v>79.900000000000006</v>
      </c>
      <c r="G155" s="7"/>
      <c r="H155" s="7"/>
      <c r="I155" s="7"/>
      <c r="J155" s="7"/>
      <c r="K155" s="7"/>
      <c r="L155" s="7"/>
    </row>
    <row r="156" spans="1:12" x14ac:dyDescent="0.3">
      <c r="A156" s="7" t="s">
        <v>1</v>
      </c>
      <c r="B156" s="7" t="s">
        <v>125</v>
      </c>
      <c r="C156" s="7" t="s">
        <v>193</v>
      </c>
      <c r="D156" s="7">
        <v>1</v>
      </c>
      <c r="E156" s="6">
        <v>111.9</v>
      </c>
      <c r="F156" s="6">
        <f t="shared" si="2"/>
        <v>111.9</v>
      </c>
      <c r="G156" s="7"/>
      <c r="H156" s="7"/>
      <c r="I156" s="7"/>
      <c r="J156" s="7"/>
      <c r="K156" s="7"/>
      <c r="L156" s="7"/>
    </row>
    <row r="157" spans="1:12" x14ac:dyDescent="0.3">
      <c r="A157" s="7" t="s">
        <v>1</v>
      </c>
      <c r="B157" s="7" t="s">
        <v>126</v>
      </c>
      <c r="C157" s="7" t="s">
        <v>193</v>
      </c>
      <c r="D157" s="7">
        <v>1</v>
      </c>
      <c r="E157" s="6">
        <v>38</v>
      </c>
      <c r="F157" s="6">
        <f t="shared" si="2"/>
        <v>38</v>
      </c>
      <c r="G157" s="7"/>
      <c r="H157" s="7"/>
      <c r="I157" s="7"/>
      <c r="J157" s="7"/>
      <c r="K157" s="7"/>
      <c r="L157" s="7"/>
    </row>
    <row r="158" spans="1:12" x14ac:dyDescent="0.3">
      <c r="A158" s="7" t="s">
        <v>1</v>
      </c>
      <c r="B158" s="7" t="s">
        <v>127</v>
      </c>
      <c r="C158" s="7" t="s">
        <v>193</v>
      </c>
      <c r="D158" s="7">
        <v>1</v>
      </c>
      <c r="E158" s="6">
        <v>39.9</v>
      </c>
      <c r="F158" s="6">
        <f t="shared" si="2"/>
        <v>39.9</v>
      </c>
      <c r="G158" s="7"/>
      <c r="H158" s="7"/>
      <c r="I158" s="7"/>
      <c r="J158" s="7"/>
      <c r="K158" s="7"/>
      <c r="L158" s="7"/>
    </row>
    <row r="159" spans="1:12" x14ac:dyDescent="0.3">
      <c r="A159" s="7" t="s">
        <v>1</v>
      </c>
      <c r="B159" s="7" t="s">
        <v>128</v>
      </c>
      <c r="C159" s="7" t="s">
        <v>193</v>
      </c>
      <c r="D159" s="7">
        <v>1</v>
      </c>
      <c r="E159" s="6">
        <v>64</v>
      </c>
      <c r="F159" s="6">
        <f t="shared" si="2"/>
        <v>64</v>
      </c>
      <c r="G159" s="7"/>
      <c r="H159" s="7"/>
      <c r="I159" s="7"/>
      <c r="J159" s="7"/>
      <c r="K159" s="7"/>
      <c r="L159" s="7"/>
    </row>
    <row r="160" spans="1:12" x14ac:dyDescent="0.3">
      <c r="A160" s="7" t="s">
        <v>1</v>
      </c>
      <c r="B160" s="7" t="s">
        <v>129</v>
      </c>
      <c r="C160" s="7" t="s">
        <v>193</v>
      </c>
      <c r="D160" s="7">
        <v>1</v>
      </c>
      <c r="E160" s="6">
        <v>69</v>
      </c>
      <c r="F160" s="6">
        <f t="shared" si="2"/>
        <v>69</v>
      </c>
      <c r="G160" s="7"/>
      <c r="H160" s="7"/>
      <c r="I160" s="7"/>
      <c r="J160" s="7"/>
      <c r="K160" s="7"/>
      <c r="L160" s="7"/>
    </row>
    <row r="161" spans="1:12" x14ac:dyDescent="0.3">
      <c r="A161" s="7" t="s">
        <v>1</v>
      </c>
      <c r="B161" s="7" t="s">
        <v>130</v>
      </c>
      <c r="C161" s="7" t="s">
        <v>193</v>
      </c>
      <c r="D161" s="7">
        <v>1</v>
      </c>
      <c r="E161" s="6">
        <v>69</v>
      </c>
      <c r="F161" s="6">
        <f t="shared" si="2"/>
        <v>69</v>
      </c>
      <c r="G161" s="7"/>
      <c r="H161" s="7"/>
      <c r="I161" s="7"/>
      <c r="J161" s="7"/>
      <c r="K161" s="7"/>
      <c r="L161" s="7"/>
    </row>
    <row r="162" spans="1:12" x14ac:dyDescent="0.3">
      <c r="A162" s="7" t="s">
        <v>1</v>
      </c>
      <c r="B162" s="7" t="s">
        <v>131</v>
      </c>
      <c r="C162" s="7" t="s">
        <v>193</v>
      </c>
      <c r="D162" s="7">
        <v>1</v>
      </c>
      <c r="E162" s="6">
        <v>24.9</v>
      </c>
      <c r="F162" s="6">
        <f t="shared" si="2"/>
        <v>24.9</v>
      </c>
      <c r="G162" s="7"/>
      <c r="H162" s="7"/>
      <c r="I162" s="7"/>
      <c r="J162" s="7"/>
      <c r="K162" s="7"/>
      <c r="L162" s="7"/>
    </row>
    <row r="163" spans="1:12" x14ac:dyDescent="0.3">
      <c r="A163" s="7" t="s">
        <v>1</v>
      </c>
      <c r="B163" s="7" t="s">
        <v>132</v>
      </c>
      <c r="C163" s="7" t="s">
        <v>193</v>
      </c>
      <c r="D163" s="7">
        <v>1</v>
      </c>
      <c r="E163" s="6">
        <v>26.9</v>
      </c>
      <c r="F163" s="6">
        <f t="shared" si="2"/>
        <v>26.9</v>
      </c>
      <c r="G163" s="7"/>
      <c r="H163" s="7"/>
      <c r="I163" s="7"/>
      <c r="J163" s="7"/>
      <c r="K163" s="7"/>
      <c r="L163" s="7"/>
    </row>
    <row r="164" spans="1:12" x14ac:dyDescent="0.3">
      <c r="A164" s="7" t="s">
        <v>1</v>
      </c>
      <c r="B164" s="7" t="s">
        <v>133</v>
      </c>
      <c r="C164" s="7" t="s">
        <v>193</v>
      </c>
      <c r="D164" s="7">
        <v>1</v>
      </c>
      <c r="E164" s="6">
        <v>28.9</v>
      </c>
      <c r="F164" s="6">
        <f t="shared" si="2"/>
        <v>28.9</v>
      </c>
      <c r="G164" s="7"/>
      <c r="H164" s="7"/>
      <c r="I164" s="7"/>
      <c r="J164" s="7"/>
      <c r="K164" s="7"/>
      <c r="L164" s="7"/>
    </row>
    <row r="165" spans="1:12" x14ac:dyDescent="0.3">
      <c r="A165" s="7" t="s">
        <v>1</v>
      </c>
      <c r="B165" s="7" t="s">
        <v>134</v>
      </c>
      <c r="C165" s="7" t="s">
        <v>193</v>
      </c>
      <c r="D165" s="7">
        <v>1</v>
      </c>
      <c r="E165" s="6">
        <v>29.9</v>
      </c>
      <c r="F165" s="6">
        <f t="shared" si="2"/>
        <v>29.9</v>
      </c>
      <c r="G165" s="7"/>
      <c r="H165" s="7"/>
      <c r="I165" s="7"/>
      <c r="J165" s="7"/>
      <c r="K165" s="7"/>
      <c r="L165" s="7"/>
    </row>
    <row r="166" spans="1:12" x14ac:dyDescent="0.3">
      <c r="A166" s="7" t="s">
        <v>1</v>
      </c>
      <c r="B166" s="7" t="s">
        <v>135</v>
      </c>
      <c r="C166" s="7" t="s">
        <v>193</v>
      </c>
      <c r="D166" s="7">
        <v>1</v>
      </c>
      <c r="E166" s="6">
        <v>29.9</v>
      </c>
      <c r="F166" s="6">
        <f t="shared" si="2"/>
        <v>29.9</v>
      </c>
      <c r="G166" s="7"/>
      <c r="H166" s="7"/>
      <c r="I166" s="7"/>
      <c r="J166" s="7"/>
      <c r="K166" s="7"/>
      <c r="L166" s="7"/>
    </row>
    <row r="167" spans="1:12" x14ac:dyDescent="0.3">
      <c r="A167" s="7" t="s">
        <v>1</v>
      </c>
      <c r="B167" s="7" t="s">
        <v>136</v>
      </c>
      <c r="C167" s="7" t="s">
        <v>193</v>
      </c>
      <c r="D167" s="7">
        <v>1</v>
      </c>
      <c r="E167" s="6">
        <v>33.9</v>
      </c>
      <c r="F167" s="6">
        <f t="shared" si="2"/>
        <v>33.9</v>
      </c>
      <c r="G167" s="7"/>
      <c r="H167" s="7"/>
      <c r="I167" s="7"/>
      <c r="J167" s="7"/>
      <c r="K167" s="7"/>
      <c r="L167" s="7"/>
    </row>
    <row r="168" spans="1:12" x14ac:dyDescent="0.3">
      <c r="A168" s="7" t="s">
        <v>1</v>
      </c>
      <c r="B168" s="7" t="s">
        <v>137</v>
      </c>
      <c r="C168" s="7" t="s">
        <v>193</v>
      </c>
      <c r="D168" s="7">
        <v>1</v>
      </c>
      <c r="E168" s="6">
        <v>36.9</v>
      </c>
      <c r="F168" s="6">
        <f t="shared" si="2"/>
        <v>36.9</v>
      </c>
      <c r="G168" s="7"/>
      <c r="H168" s="7"/>
      <c r="I168" s="7"/>
      <c r="J168" s="7"/>
      <c r="K168" s="7"/>
      <c r="L168" s="7"/>
    </row>
    <row r="169" spans="1:12" x14ac:dyDescent="0.3">
      <c r="A169" s="7" t="s">
        <v>1</v>
      </c>
      <c r="B169" s="7" t="s">
        <v>138</v>
      </c>
      <c r="C169" s="7" t="s">
        <v>193</v>
      </c>
      <c r="D169" s="7">
        <v>1</v>
      </c>
      <c r="E169" s="6">
        <v>36.9</v>
      </c>
      <c r="F169" s="6">
        <f t="shared" si="2"/>
        <v>36.9</v>
      </c>
      <c r="G169" s="7"/>
      <c r="H169" s="7"/>
      <c r="I169" s="7"/>
      <c r="J169" s="7"/>
      <c r="K169" s="7"/>
      <c r="L169" s="7"/>
    </row>
    <row r="170" spans="1:12" x14ac:dyDescent="0.3">
      <c r="A170" s="7" t="s">
        <v>1</v>
      </c>
      <c r="B170" s="7" t="s">
        <v>139</v>
      </c>
      <c r="C170" s="7" t="s">
        <v>193</v>
      </c>
      <c r="D170" s="7">
        <v>1</v>
      </c>
      <c r="E170" s="6">
        <v>59.9</v>
      </c>
      <c r="F170" s="6">
        <f t="shared" si="2"/>
        <v>59.9</v>
      </c>
      <c r="G170" s="7"/>
      <c r="H170" s="7"/>
      <c r="I170" s="7"/>
      <c r="J170" s="7"/>
      <c r="K170" s="7"/>
      <c r="L170" s="7"/>
    </row>
    <row r="171" spans="1:12" x14ac:dyDescent="0.3">
      <c r="A171" s="7" t="s">
        <v>1</v>
      </c>
      <c r="B171" s="7" t="s">
        <v>140</v>
      </c>
      <c r="C171" s="7" t="s">
        <v>193</v>
      </c>
      <c r="D171" s="7">
        <v>1</v>
      </c>
      <c r="E171" s="6">
        <v>54.9</v>
      </c>
      <c r="F171" s="6">
        <f t="shared" si="2"/>
        <v>54.9</v>
      </c>
      <c r="G171" s="7"/>
      <c r="H171" s="7"/>
      <c r="I171" s="7"/>
      <c r="J171" s="7"/>
      <c r="K171" s="7"/>
      <c r="L171" s="7"/>
    </row>
    <row r="172" spans="1:12" x14ac:dyDescent="0.3">
      <c r="A172" s="7" t="s">
        <v>1</v>
      </c>
      <c r="B172" s="7" t="s">
        <v>141</v>
      </c>
      <c r="C172" s="7" t="s">
        <v>193</v>
      </c>
      <c r="D172" s="7">
        <v>1</v>
      </c>
      <c r="E172" s="6">
        <v>54.9</v>
      </c>
      <c r="F172" s="6">
        <f t="shared" si="2"/>
        <v>54.9</v>
      </c>
      <c r="G172" s="7"/>
      <c r="H172" s="7"/>
      <c r="I172" s="7"/>
      <c r="J172" s="7"/>
      <c r="K172" s="7"/>
      <c r="L172" s="7"/>
    </row>
    <row r="173" spans="1:12" x14ac:dyDescent="0.3">
      <c r="A173" s="7" t="s">
        <v>1</v>
      </c>
      <c r="B173" s="7" t="s">
        <v>142</v>
      </c>
      <c r="C173" s="7" t="s">
        <v>193</v>
      </c>
      <c r="D173" s="7">
        <v>1</v>
      </c>
      <c r="E173" s="6">
        <v>24.9</v>
      </c>
      <c r="F173" s="6">
        <f t="shared" si="2"/>
        <v>24.9</v>
      </c>
      <c r="G173" s="7"/>
      <c r="H173" s="7"/>
      <c r="I173" s="7"/>
      <c r="J173" s="7"/>
      <c r="K173" s="7"/>
      <c r="L173" s="7"/>
    </row>
    <row r="174" spans="1:12" x14ac:dyDescent="0.3">
      <c r="A174" s="7" t="s">
        <v>1</v>
      </c>
      <c r="B174" s="7" t="s">
        <v>143</v>
      </c>
      <c r="C174" s="7" t="s">
        <v>193</v>
      </c>
      <c r="D174" s="7">
        <v>1</v>
      </c>
      <c r="E174" s="6">
        <v>26.9</v>
      </c>
      <c r="F174" s="6">
        <f t="shared" si="2"/>
        <v>26.9</v>
      </c>
      <c r="G174" s="7"/>
      <c r="H174" s="7"/>
      <c r="I174" s="7"/>
      <c r="J174" s="7"/>
      <c r="K174" s="7"/>
      <c r="L174" s="7"/>
    </row>
    <row r="175" spans="1:12" x14ac:dyDescent="0.3">
      <c r="A175" s="7" t="s">
        <v>1</v>
      </c>
      <c r="B175" s="7" t="s">
        <v>144</v>
      </c>
      <c r="C175" s="7" t="s">
        <v>193</v>
      </c>
      <c r="D175" s="7">
        <v>1</v>
      </c>
      <c r="E175" s="6">
        <v>28.9</v>
      </c>
      <c r="F175" s="6">
        <f t="shared" si="2"/>
        <v>28.9</v>
      </c>
      <c r="G175" s="7"/>
      <c r="H175" s="7"/>
      <c r="I175" s="7"/>
      <c r="J175" s="7"/>
      <c r="K175" s="7"/>
      <c r="L175" s="7"/>
    </row>
    <row r="176" spans="1:12" x14ac:dyDescent="0.3">
      <c r="A176" s="7" t="s">
        <v>1</v>
      </c>
      <c r="B176" s="7" t="s">
        <v>145</v>
      </c>
      <c r="C176" s="7" t="s">
        <v>193</v>
      </c>
      <c r="D176" s="7">
        <v>1</v>
      </c>
      <c r="E176" s="6">
        <v>35.9</v>
      </c>
      <c r="F176" s="6">
        <f t="shared" si="2"/>
        <v>35.9</v>
      </c>
      <c r="G176" s="7"/>
      <c r="H176" s="7"/>
      <c r="I176" s="7"/>
      <c r="J176" s="7"/>
      <c r="K176" s="7"/>
      <c r="L176" s="7"/>
    </row>
    <row r="177" spans="1:12" x14ac:dyDescent="0.3">
      <c r="A177" s="7" t="s">
        <v>1</v>
      </c>
      <c r="B177" s="7" t="s">
        <v>146</v>
      </c>
      <c r="C177" s="7" t="s">
        <v>193</v>
      </c>
      <c r="D177" s="7">
        <v>1</v>
      </c>
      <c r="E177" s="6">
        <v>20</v>
      </c>
      <c r="F177" s="6">
        <f t="shared" si="2"/>
        <v>20</v>
      </c>
      <c r="G177" s="7"/>
      <c r="H177" s="7"/>
      <c r="I177" s="7"/>
      <c r="J177" s="7"/>
      <c r="K177" s="7"/>
      <c r="L177" s="7"/>
    </row>
    <row r="178" spans="1:12" x14ac:dyDescent="0.3">
      <c r="A178" s="7" t="s">
        <v>1</v>
      </c>
      <c r="B178" s="7" t="s">
        <v>147</v>
      </c>
      <c r="C178" s="7" t="s">
        <v>193</v>
      </c>
      <c r="D178" s="7">
        <v>1</v>
      </c>
      <c r="E178" s="6">
        <v>22</v>
      </c>
      <c r="F178" s="6">
        <f t="shared" si="2"/>
        <v>22</v>
      </c>
      <c r="G178" s="7"/>
      <c r="H178" s="7"/>
      <c r="I178" s="7"/>
      <c r="J178" s="7"/>
      <c r="K178" s="7"/>
      <c r="L178" s="7"/>
    </row>
    <row r="179" spans="1:12" x14ac:dyDescent="0.3">
      <c r="A179" s="7" t="s">
        <v>1</v>
      </c>
      <c r="B179" s="7" t="s">
        <v>148</v>
      </c>
      <c r="C179" s="7" t="s">
        <v>193</v>
      </c>
      <c r="D179" s="7">
        <v>1</v>
      </c>
      <c r="E179" s="6">
        <v>24</v>
      </c>
      <c r="F179" s="6">
        <f t="shared" si="2"/>
        <v>24</v>
      </c>
      <c r="G179" s="7"/>
      <c r="H179" s="7"/>
      <c r="I179" s="7"/>
      <c r="J179" s="7"/>
      <c r="K179" s="7"/>
      <c r="L179" s="7"/>
    </row>
    <row r="180" spans="1:12" x14ac:dyDescent="0.3">
      <c r="A180" s="7" t="s">
        <v>1</v>
      </c>
      <c r="B180" s="7" t="s">
        <v>149</v>
      </c>
      <c r="C180" s="7" t="s">
        <v>193</v>
      </c>
      <c r="D180" s="7">
        <v>1</v>
      </c>
      <c r="E180" s="6">
        <v>26</v>
      </c>
      <c r="F180" s="6">
        <f t="shared" si="2"/>
        <v>26</v>
      </c>
      <c r="G180" s="7"/>
      <c r="H180" s="7"/>
      <c r="I180" s="7"/>
      <c r="J180" s="7"/>
      <c r="K180" s="7"/>
      <c r="L180" s="7"/>
    </row>
    <row r="181" spans="1:12" x14ac:dyDescent="0.3">
      <c r="A181" s="7" t="s">
        <v>1</v>
      </c>
      <c r="B181" s="7" t="s">
        <v>150</v>
      </c>
      <c r="C181" s="7" t="s">
        <v>193</v>
      </c>
      <c r="D181" s="7">
        <v>1</v>
      </c>
      <c r="E181" s="6">
        <v>20</v>
      </c>
      <c r="F181" s="6">
        <f t="shared" si="2"/>
        <v>20</v>
      </c>
      <c r="G181" s="7"/>
      <c r="H181" s="7"/>
      <c r="I181" s="7"/>
      <c r="J181" s="7"/>
      <c r="K181" s="7"/>
      <c r="L181" s="7"/>
    </row>
    <row r="182" spans="1:12" x14ac:dyDescent="0.3">
      <c r="A182" s="7" t="s">
        <v>1</v>
      </c>
      <c r="B182" s="7" t="s">
        <v>151</v>
      </c>
      <c r="C182" s="7" t="s">
        <v>193</v>
      </c>
      <c r="D182" s="7">
        <v>1</v>
      </c>
      <c r="E182" s="6">
        <v>22</v>
      </c>
      <c r="F182" s="6">
        <f t="shared" si="2"/>
        <v>22</v>
      </c>
      <c r="G182" s="7"/>
      <c r="H182" s="7"/>
      <c r="I182" s="7"/>
      <c r="J182" s="7"/>
      <c r="K182" s="7"/>
      <c r="L182" s="7"/>
    </row>
    <row r="183" spans="1:12" x14ac:dyDescent="0.3">
      <c r="A183" s="7" t="s">
        <v>1</v>
      </c>
      <c r="B183" s="7" t="s">
        <v>152</v>
      </c>
      <c r="C183" s="7" t="s">
        <v>193</v>
      </c>
      <c r="D183" s="7">
        <v>1</v>
      </c>
      <c r="E183" s="6">
        <v>24</v>
      </c>
      <c r="F183" s="6">
        <f t="shared" si="2"/>
        <v>24</v>
      </c>
      <c r="G183" s="7"/>
      <c r="H183" s="7"/>
      <c r="I183" s="7"/>
      <c r="J183" s="7"/>
      <c r="K183" s="7"/>
      <c r="L183" s="7"/>
    </row>
    <row r="184" spans="1:12" x14ac:dyDescent="0.3">
      <c r="A184" s="7" t="s">
        <v>1</v>
      </c>
      <c r="B184" s="7" t="s">
        <v>153</v>
      </c>
      <c r="C184" s="7" t="s">
        <v>193</v>
      </c>
      <c r="D184" s="7">
        <v>1</v>
      </c>
      <c r="E184" s="6">
        <v>26</v>
      </c>
      <c r="F184" s="6">
        <f t="shared" si="2"/>
        <v>26</v>
      </c>
      <c r="G184" s="7"/>
      <c r="H184" s="7"/>
      <c r="I184" s="7"/>
      <c r="J184" s="7"/>
      <c r="K184" s="7"/>
      <c r="L184" s="7"/>
    </row>
    <row r="185" spans="1:12" x14ac:dyDescent="0.3">
      <c r="A185" s="7" t="s">
        <v>1</v>
      </c>
      <c r="B185" s="7" t="s">
        <v>154</v>
      </c>
      <c r="C185" s="7" t="s">
        <v>193</v>
      </c>
      <c r="D185" s="7">
        <v>1</v>
      </c>
      <c r="E185" s="6">
        <v>23.9</v>
      </c>
      <c r="F185" s="6">
        <f t="shared" si="2"/>
        <v>23.9</v>
      </c>
      <c r="G185" s="7"/>
      <c r="H185" s="7"/>
      <c r="I185" s="7"/>
      <c r="J185" s="7"/>
      <c r="K185" s="7"/>
      <c r="L185" s="7"/>
    </row>
    <row r="186" spans="1:12" x14ac:dyDescent="0.3">
      <c r="A186" s="7" t="s">
        <v>1</v>
      </c>
      <c r="B186" s="7" t="s">
        <v>155</v>
      </c>
      <c r="C186" s="7" t="s">
        <v>193</v>
      </c>
      <c r="D186" s="7">
        <v>1</v>
      </c>
      <c r="E186" s="6">
        <v>24.9</v>
      </c>
      <c r="F186" s="6">
        <f t="shared" si="2"/>
        <v>24.9</v>
      </c>
      <c r="G186" s="7"/>
      <c r="H186" s="7"/>
      <c r="I186" s="7"/>
      <c r="J186" s="7"/>
      <c r="K186" s="7"/>
      <c r="L186" s="7"/>
    </row>
    <row r="187" spans="1:12" x14ac:dyDescent="0.3">
      <c r="A187" s="7" t="s">
        <v>1</v>
      </c>
      <c r="B187" s="7" t="s">
        <v>156</v>
      </c>
      <c r="C187" s="7" t="s">
        <v>193</v>
      </c>
      <c r="D187" s="7">
        <v>1</v>
      </c>
      <c r="E187" s="6">
        <v>25.9</v>
      </c>
      <c r="F187" s="6">
        <f t="shared" si="2"/>
        <v>25.9</v>
      </c>
      <c r="G187" s="7"/>
      <c r="H187" s="7"/>
      <c r="I187" s="7"/>
      <c r="J187" s="7"/>
      <c r="K187" s="7"/>
      <c r="L187" s="7"/>
    </row>
    <row r="188" spans="1:12" x14ac:dyDescent="0.3">
      <c r="A188" s="7" t="s">
        <v>1</v>
      </c>
      <c r="B188" s="7" t="s">
        <v>157</v>
      </c>
      <c r="C188" s="7" t="s">
        <v>193</v>
      </c>
      <c r="D188" s="7">
        <v>1</v>
      </c>
      <c r="E188" s="6">
        <v>26.9</v>
      </c>
      <c r="F188" s="6">
        <f t="shared" si="2"/>
        <v>26.9</v>
      </c>
      <c r="G188" s="7"/>
      <c r="H188" s="7"/>
      <c r="I188" s="7"/>
      <c r="J188" s="7"/>
      <c r="K188" s="7"/>
      <c r="L188" s="7"/>
    </row>
    <row r="189" spans="1:12" x14ac:dyDescent="0.3">
      <c r="A189" s="7" t="s">
        <v>1</v>
      </c>
      <c r="B189" s="7" t="s">
        <v>158</v>
      </c>
      <c r="C189" s="7" t="s">
        <v>193</v>
      </c>
      <c r="D189" s="7">
        <v>1</v>
      </c>
      <c r="E189" s="6">
        <v>27.9</v>
      </c>
      <c r="F189" s="6">
        <f t="shared" si="2"/>
        <v>27.9</v>
      </c>
      <c r="G189" s="7"/>
      <c r="H189" s="7"/>
      <c r="I189" s="7"/>
      <c r="J189" s="7"/>
      <c r="K189" s="7"/>
      <c r="L189" s="7"/>
    </row>
    <row r="190" spans="1:12" x14ac:dyDescent="0.3">
      <c r="A190" s="7" t="s">
        <v>1</v>
      </c>
      <c r="B190" s="7" t="s">
        <v>159</v>
      </c>
      <c r="C190" s="7" t="s">
        <v>193</v>
      </c>
      <c r="D190" s="7">
        <v>1</v>
      </c>
      <c r="E190" s="6">
        <v>28.9</v>
      </c>
      <c r="F190" s="6">
        <f t="shared" si="2"/>
        <v>28.9</v>
      </c>
      <c r="G190" s="7"/>
      <c r="H190" s="7"/>
      <c r="I190" s="7"/>
      <c r="J190" s="7"/>
      <c r="K190" s="7"/>
      <c r="L190" s="7"/>
    </row>
    <row r="191" spans="1:12" x14ac:dyDescent="0.3">
      <c r="A191" s="7" t="s">
        <v>1</v>
      </c>
      <c r="B191" s="7" t="s">
        <v>217</v>
      </c>
      <c r="C191" s="7" t="s">
        <v>193</v>
      </c>
      <c r="D191" s="7">
        <v>1</v>
      </c>
      <c r="E191" s="6">
        <v>31.9</v>
      </c>
      <c r="F191" s="6">
        <f t="shared" si="2"/>
        <v>31.9</v>
      </c>
      <c r="G191" s="7"/>
      <c r="H191" s="7"/>
      <c r="I191" s="7"/>
      <c r="J191" s="7"/>
      <c r="K191" s="7"/>
      <c r="L191" s="7"/>
    </row>
    <row r="192" spans="1:12" x14ac:dyDescent="0.3">
      <c r="A192" s="7" t="s">
        <v>1</v>
      </c>
      <c r="B192" s="7" t="s">
        <v>218</v>
      </c>
      <c r="C192" s="7" t="s">
        <v>193</v>
      </c>
      <c r="D192" s="7">
        <v>1</v>
      </c>
      <c r="E192" s="6">
        <v>33.5</v>
      </c>
      <c r="F192" s="6">
        <f t="shared" si="2"/>
        <v>33.5</v>
      </c>
      <c r="G192" s="7"/>
      <c r="H192" s="7"/>
      <c r="I192" s="7"/>
      <c r="J192" s="7"/>
      <c r="K192" s="7"/>
      <c r="L192" s="7"/>
    </row>
    <row r="193" spans="1:12" x14ac:dyDescent="0.3">
      <c r="A193" s="7" t="s">
        <v>1</v>
      </c>
      <c r="B193" s="7" t="s">
        <v>219</v>
      </c>
      <c r="C193" s="7" t="s">
        <v>193</v>
      </c>
      <c r="D193" s="7">
        <v>1</v>
      </c>
      <c r="E193" s="6">
        <v>33.5</v>
      </c>
      <c r="F193" s="6">
        <f t="shared" si="2"/>
        <v>33.5</v>
      </c>
      <c r="G193" s="7"/>
      <c r="H193" s="7"/>
      <c r="I193" s="7"/>
      <c r="J193" s="7"/>
      <c r="K193" s="7"/>
      <c r="L193" s="7"/>
    </row>
    <row r="194" spans="1:12" x14ac:dyDescent="0.3">
      <c r="A194" s="7" t="s">
        <v>1</v>
      </c>
      <c r="B194" s="7" t="s">
        <v>220</v>
      </c>
      <c r="C194" s="7" t="s">
        <v>193</v>
      </c>
      <c r="D194" s="7">
        <v>1</v>
      </c>
      <c r="E194" s="6">
        <v>33.5</v>
      </c>
      <c r="F194" s="6">
        <f t="shared" si="2"/>
        <v>33.5</v>
      </c>
      <c r="G194" s="7"/>
      <c r="H194" s="7"/>
      <c r="I194" s="7"/>
      <c r="J194" s="7"/>
      <c r="K194" s="7"/>
      <c r="L194" s="7"/>
    </row>
    <row r="195" spans="1:12" x14ac:dyDescent="0.3">
      <c r="A195" s="7" t="s">
        <v>1</v>
      </c>
      <c r="B195" s="7" t="s">
        <v>221</v>
      </c>
      <c r="C195" s="7" t="s">
        <v>193</v>
      </c>
      <c r="D195" s="7">
        <v>1</v>
      </c>
      <c r="E195" s="6">
        <v>53.5</v>
      </c>
      <c r="F195" s="6">
        <f t="shared" si="2"/>
        <v>53.5</v>
      </c>
      <c r="G195" s="7"/>
      <c r="H195" s="7"/>
      <c r="I195" s="7"/>
      <c r="J195" s="7"/>
      <c r="K195" s="7"/>
      <c r="L195" s="7"/>
    </row>
    <row r="196" spans="1:12" x14ac:dyDescent="0.3">
      <c r="A196" s="7" t="s">
        <v>1</v>
      </c>
      <c r="B196" s="7" t="s">
        <v>222</v>
      </c>
      <c r="C196" s="7" t="s">
        <v>193</v>
      </c>
      <c r="D196" s="7">
        <v>1</v>
      </c>
      <c r="E196" s="6">
        <v>55</v>
      </c>
      <c r="F196" s="6">
        <f t="shared" si="2"/>
        <v>55</v>
      </c>
      <c r="G196" s="7"/>
      <c r="H196" s="7"/>
      <c r="I196" s="7"/>
      <c r="J196" s="7"/>
      <c r="K196" s="7"/>
      <c r="L196" s="7"/>
    </row>
    <row r="197" spans="1:12" x14ac:dyDescent="0.3">
      <c r="A197" s="7" t="s">
        <v>1</v>
      </c>
      <c r="B197" s="7" t="s">
        <v>223</v>
      </c>
      <c r="C197" s="7" t="s">
        <v>193</v>
      </c>
      <c r="D197" s="7">
        <v>1</v>
      </c>
      <c r="E197" s="6">
        <v>23.9</v>
      </c>
      <c r="F197" s="6">
        <f t="shared" si="2"/>
        <v>23.9</v>
      </c>
      <c r="G197" s="7"/>
      <c r="H197" s="7"/>
      <c r="I197" s="7"/>
      <c r="J197" s="7"/>
      <c r="K197" s="7"/>
      <c r="L197" s="7"/>
    </row>
    <row r="198" spans="1:12" x14ac:dyDescent="0.3">
      <c r="A198" s="7" t="s">
        <v>1</v>
      </c>
      <c r="B198" s="7" t="s">
        <v>224</v>
      </c>
      <c r="C198" s="7" t="s">
        <v>193</v>
      </c>
      <c r="D198" s="7">
        <v>1</v>
      </c>
      <c r="E198" s="6">
        <v>24.9</v>
      </c>
      <c r="F198" s="6">
        <f t="shared" si="2"/>
        <v>24.9</v>
      </c>
      <c r="G198" s="7"/>
      <c r="H198" s="7"/>
      <c r="I198" s="7"/>
      <c r="J198" s="7"/>
      <c r="K198" s="7"/>
      <c r="L198" s="7"/>
    </row>
    <row r="199" spans="1:12" x14ac:dyDescent="0.3">
      <c r="A199" s="7" t="s">
        <v>1</v>
      </c>
      <c r="B199" s="7" t="s">
        <v>225</v>
      </c>
      <c r="C199" s="7" t="s">
        <v>193</v>
      </c>
      <c r="D199" s="7">
        <v>1</v>
      </c>
      <c r="E199" s="6">
        <v>28.9</v>
      </c>
      <c r="F199" s="6">
        <f t="shared" ref="F199:F218" si="3">+E199/D199</f>
        <v>28.9</v>
      </c>
      <c r="G199" s="7"/>
      <c r="H199" s="7"/>
      <c r="I199" s="7"/>
      <c r="J199" s="7"/>
      <c r="K199" s="7"/>
      <c r="L199" s="7"/>
    </row>
    <row r="200" spans="1:12" x14ac:dyDescent="0.3">
      <c r="A200" s="7" t="s">
        <v>1</v>
      </c>
      <c r="B200" s="7" t="s">
        <v>226</v>
      </c>
      <c r="C200" s="7" t="s">
        <v>193</v>
      </c>
      <c r="D200" s="7">
        <v>1</v>
      </c>
      <c r="E200" s="6">
        <v>29.9</v>
      </c>
      <c r="F200" s="6">
        <f t="shared" si="3"/>
        <v>29.9</v>
      </c>
      <c r="G200" s="7"/>
      <c r="H200" s="7"/>
      <c r="I200" s="7"/>
      <c r="J200" s="7"/>
      <c r="K200" s="7"/>
      <c r="L200" s="7"/>
    </row>
    <row r="201" spans="1:12" x14ac:dyDescent="0.3">
      <c r="A201" s="7" t="s">
        <v>1</v>
      </c>
      <c r="B201" s="7" t="s">
        <v>227</v>
      </c>
      <c r="C201" s="7" t="s">
        <v>193</v>
      </c>
      <c r="D201" s="7">
        <v>1</v>
      </c>
      <c r="E201" s="6">
        <v>33.9</v>
      </c>
      <c r="F201" s="6">
        <f t="shared" si="3"/>
        <v>33.9</v>
      </c>
      <c r="G201" s="7"/>
      <c r="H201" s="7"/>
      <c r="I201" s="7"/>
      <c r="J201" s="7"/>
      <c r="K201" s="7"/>
      <c r="L201" s="7"/>
    </row>
    <row r="202" spans="1:12" x14ac:dyDescent="0.3">
      <c r="A202" s="7" t="s">
        <v>1</v>
      </c>
      <c r="B202" s="7" t="s">
        <v>228</v>
      </c>
      <c r="C202" s="7" t="s">
        <v>193</v>
      </c>
      <c r="D202" s="7">
        <v>1</v>
      </c>
      <c r="E202" s="6">
        <v>33.9</v>
      </c>
      <c r="F202" s="6">
        <f t="shared" si="3"/>
        <v>33.9</v>
      </c>
      <c r="G202" s="7"/>
      <c r="H202" s="7"/>
      <c r="I202" s="7"/>
      <c r="J202" s="7"/>
      <c r="K202" s="7"/>
      <c r="L202" s="7"/>
    </row>
    <row r="203" spans="1:12" x14ac:dyDescent="0.3">
      <c r="A203" s="7" t="s">
        <v>1</v>
      </c>
      <c r="B203" s="7" t="s">
        <v>229</v>
      </c>
      <c r="C203" s="7" t="s">
        <v>193</v>
      </c>
      <c r="D203" s="7">
        <v>1</v>
      </c>
      <c r="E203" s="6">
        <v>43.9</v>
      </c>
      <c r="F203" s="6">
        <f t="shared" si="3"/>
        <v>43.9</v>
      </c>
      <c r="G203" s="7"/>
      <c r="H203" s="7"/>
      <c r="I203" s="7"/>
      <c r="J203" s="7"/>
      <c r="K203" s="7"/>
      <c r="L203" s="7"/>
    </row>
    <row r="204" spans="1:12" x14ac:dyDescent="0.3">
      <c r="A204" s="7" t="s">
        <v>1</v>
      </c>
      <c r="B204" s="7" t="s">
        <v>230</v>
      </c>
      <c r="C204" s="7" t="s">
        <v>193</v>
      </c>
      <c r="D204" s="7">
        <v>1</v>
      </c>
      <c r="E204" s="6">
        <v>46.9</v>
      </c>
      <c r="F204" s="6">
        <f t="shared" si="3"/>
        <v>46.9</v>
      </c>
      <c r="G204" s="7"/>
      <c r="H204" s="7"/>
      <c r="I204" s="7"/>
      <c r="J204" s="7"/>
      <c r="K204" s="7"/>
      <c r="L204" s="7"/>
    </row>
    <row r="205" spans="1:12" x14ac:dyDescent="0.3">
      <c r="A205" s="7" t="s">
        <v>1</v>
      </c>
      <c r="B205" s="7" t="s">
        <v>231</v>
      </c>
      <c r="C205" s="7" t="s">
        <v>193</v>
      </c>
      <c r="D205" s="7">
        <v>1</v>
      </c>
      <c r="E205" s="6">
        <v>54.9</v>
      </c>
      <c r="F205" s="6">
        <f t="shared" si="3"/>
        <v>54.9</v>
      </c>
      <c r="G205" s="7"/>
      <c r="H205" s="7"/>
      <c r="I205" s="7"/>
      <c r="J205" s="7"/>
      <c r="K205" s="7"/>
      <c r="L205" s="7"/>
    </row>
    <row r="206" spans="1:12" x14ac:dyDescent="0.3">
      <c r="A206" s="7" t="s">
        <v>1</v>
      </c>
      <c r="B206" s="7" t="s">
        <v>160</v>
      </c>
      <c r="C206" s="7" t="s">
        <v>193</v>
      </c>
      <c r="D206" s="7">
        <v>1</v>
      </c>
      <c r="E206" s="6">
        <v>18.5</v>
      </c>
      <c r="F206" s="6">
        <f t="shared" si="3"/>
        <v>18.5</v>
      </c>
      <c r="G206" s="7"/>
      <c r="H206" s="7"/>
      <c r="I206" s="7"/>
      <c r="J206" s="7"/>
      <c r="K206" s="7"/>
      <c r="L206" s="7"/>
    </row>
    <row r="207" spans="1:12" x14ac:dyDescent="0.3">
      <c r="A207" s="7" t="s">
        <v>1</v>
      </c>
      <c r="B207" s="7" t="s">
        <v>161</v>
      </c>
      <c r="C207" s="7" t="s">
        <v>193</v>
      </c>
      <c r="D207" s="7">
        <v>1</v>
      </c>
      <c r="E207" s="6">
        <v>18.5</v>
      </c>
      <c r="F207" s="6">
        <f t="shared" si="3"/>
        <v>18.5</v>
      </c>
      <c r="G207" s="7"/>
      <c r="H207" s="7"/>
      <c r="I207" s="7"/>
      <c r="J207" s="7"/>
      <c r="K207" s="7"/>
      <c r="L207" s="7"/>
    </row>
    <row r="208" spans="1:12" x14ac:dyDescent="0.3">
      <c r="A208" s="7" t="s">
        <v>1</v>
      </c>
      <c r="B208" s="7" t="s">
        <v>162</v>
      </c>
      <c r="C208" s="7" t="s">
        <v>193</v>
      </c>
      <c r="D208" s="7">
        <v>1</v>
      </c>
      <c r="E208" s="6">
        <v>20.5</v>
      </c>
      <c r="F208" s="6">
        <f t="shared" si="3"/>
        <v>20.5</v>
      </c>
      <c r="G208" s="7"/>
      <c r="H208" s="7"/>
      <c r="I208" s="7"/>
      <c r="J208" s="7"/>
      <c r="K208" s="7"/>
      <c r="L208" s="7"/>
    </row>
    <row r="209" spans="1:12" x14ac:dyDescent="0.3">
      <c r="A209" s="7" t="s">
        <v>1</v>
      </c>
      <c r="B209" s="7" t="s">
        <v>163</v>
      </c>
      <c r="C209" s="7" t="s">
        <v>193</v>
      </c>
      <c r="D209" s="7">
        <v>1</v>
      </c>
      <c r="E209" s="6">
        <v>20.5</v>
      </c>
      <c r="F209" s="6">
        <f t="shared" si="3"/>
        <v>20.5</v>
      </c>
      <c r="G209" s="7"/>
      <c r="H209" s="7"/>
      <c r="I209" s="7"/>
      <c r="J209" s="7"/>
      <c r="K209" s="7"/>
      <c r="L209" s="7"/>
    </row>
    <row r="210" spans="1:12" x14ac:dyDescent="0.3">
      <c r="A210" s="7" t="s">
        <v>1</v>
      </c>
      <c r="B210" s="7" t="s">
        <v>164</v>
      </c>
      <c r="C210" s="7" t="s">
        <v>193</v>
      </c>
      <c r="D210" s="7">
        <v>1</v>
      </c>
      <c r="E210" s="6">
        <v>21.9</v>
      </c>
      <c r="F210" s="6">
        <f t="shared" si="3"/>
        <v>21.9</v>
      </c>
      <c r="G210" s="7"/>
      <c r="H210" s="7"/>
      <c r="I210" s="7"/>
      <c r="J210" s="7"/>
      <c r="K210" s="7"/>
      <c r="L210" s="7"/>
    </row>
    <row r="211" spans="1:12" x14ac:dyDescent="0.3">
      <c r="A211" s="7" t="s">
        <v>1</v>
      </c>
      <c r="B211" s="7" t="s">
        <v>165</v>
      </c>
      <c r="C211" s="7" t="s">
        <v>193</v>
      </c>
      <c r="D211" s="7">
        <v>1</v>
      </c>
      <c r="E211" s="6">
        <v>26.5</v>
      </c>
      <c r="F211" s="6">
        <f t="shared" si="3"/>
        <v>26.5</v>
      </c>
      <c r="G211" s="7"/>
      <c r="H211" s="7"/>
      <c r="I211" s="7"/>
      <c r="J211" s="7"/>
      <c r="K211" s="7"/>
      <c r="L211" s="7"/>
    </row>
    <row r="212" spans="1:12" x14ac:dyDescent="0.3">
      <c r="A212" s="7" t="s">
        <v>1</v>
      </c>
      <c r="B212" s="7" t="s">
        <v>166</v>
      </c>
      <c r="C212" s="7" t="s">
        <v>193</v>
      </c>
      <c r="D212" s="7">
        <v>1</v>
      </c>
      <c r="E212" s="6">
        <v>26.9</v>
      </c>
      <c r="F212" s="6">
        <f t="shared" si="3"/>
        <v>26.9</v>
      </c>
      <c r="G212" s="7"/>
      <c r="H212" s="7"/>
      <c r="I212" s="7"/>
      <c r="J212" s="7"/>
      <c r="K212" s="7"/>
      <c r="L212" s="7"/>
    </row>
    <row r="213" spans="1:12" x14ac:dyDescent="0.3">
      <c r="A213" s="7" t="s">
        <v>1</v>
      </c>
      <c r="B213" s="7" t="s">
        <v>167</v>
      </c>
      <c r="C213" s="7" t="s">
        <v>193</v>
      </c>
      <c r="D213" s="7">
        <v>1</v>
      </c>
      <c r="E213" s="6">
        <v>69.900000000000006</v>
      </c>
      <c r="F213" s="6">
        <f t="shared" si="3"/>
        <v>69.900000000000006</v>
      </c>
      <c r="G213" s="7"/>
      <c r="H213" s="7"/>
      <c r="I213" s="7"/>
      <c r="J213" s="7"/>
      <c r="K213" s="7"/>
      <c r="L213" s="7"/>
    </row>
    <row r="214" spans="1:12" x14ac:dyDescent="0.3">
      <c r="A214" s="7" t="s">
        <v>206</v>
      </c>
      <c r="B214" s="7" t="s">
        <v>173</v>
      </c>
      <c r="C214" s="7" t="s">
        <v>207</v>
      </c>
      <c r="D214" s="7">
        <v>1</v>
      </c>
      <c r="E214" s="6">
        <v>0.68</v>
      </c>
      <c r="F214" s="6">
        <f t="shared" si="3"/>
        <v>0.68</v>
      </c>
      <c r="G214" s="7"/>
      <c r="H214" s="7"/>
      <c r="I214" s="7"/>
      <c r="J214" s="7"/>
      <c r="K214" s="7"/>
      <c r="L214" s="7"/>
    </row>
    <row r="215" spans="1:12" x14ac:dyDescent="0.3">
      <c r="A215" s="7" t="s">
        <v>206</v>
      </c>
      <c r="B215" s="7" t="s">
        <v>174</v>
      </c>
      <c r="C215" s="7" t="s">
        <v>192</v>
      </c>
      <c r="D215" s="7">
        <v>1</v>
      </c>
      <c r="E215" s="6">
        <v>8</v>
      </c>
      <c r="F215" s="6">
        <f t="shared" si="3"/>
        <v>8</v>
      </c>
      <c r="G215" s="7"/>
      <c r="H215" s="7"/>
      <c r="I215" s="7"/>
      <c r="J215" s="7"/>
      <c r="K215" s="7"/>
      <c r="L215" s="7"/>
    </row>
    <row r="216" spans="1:12" x14ac:dyDescent="0.3">
      <c r="A216" s="7" t="s">
        <v>206</v>
      </c>
      <c r="B216" s="7" t="s">
        <v>175</v>
      </c>
      <c r="C216" s="7" t="s">
        <v>192</v>
      </c>
      <c r="D216" s="7">
        <v>1</v>
      </c>
      <c r="E216" s="6">
        <v>7</v>
      </c>
      <c r="F216" s="6">
        <f t="shared" si="3"/>
        <v>7</v>
      </c>
      <c r="G216" s="7"/>
      <c r="H216" s="7"/>
      <c r="I216" s="7"/>
      <c r="J216" s="7"/>
      <c r="K216" s="7"/>
      <c r="L216" s="7"/>
    </row>
    <row r="217" spans="1:12" x14ac:dyDescent="0.3">
      <c r="A217" s="7" t="s">
        <v>208</v>
      </c>
      <c r="B217" s="7" t="s">
        <v>209</v>
      </c>
      <c r="C217" s="7" t="s">
        <v>193</v>
      </c>
      <c r="D217" s="7">
        <v>10</v>
      </c>
      <c r="E217" s="6">
        <v>7.2</v>
      </c>
      <c r="F217" s="6">
        <f t="shared" si="3"/>
        <v>0.72</v>
      </c>
      <c r="G217" s="7"/>
      <c r="H217" s="7"/>
      <c r="I217" s="7" t="s">
        <v>169</v>
      </c>
      <c r="J217" s="7"/>
      <c r="K217" s="7"/>
      <c r="L217" s="7" t="s">
        <v>245</v>
      </c>
    </row>
    <row r="218" spans="1:12" x14ac:dyDescent="0.3">
      <c r="A218" s="7" t="s">
        <v>210</v>
      </c>
      <c r="B218" s="7" t="s">
        <v>211</v>
      </c>
      <c r="C218" s="7" t="s">
        <v>193</v>
      </c>
      <c r="D218" s="7">
        <v>1</v>
      </c>
      <c r="E218" s="6">
        <v>1.83</v>
      </c>
      <c r="F218" s="6">
        <f t="shared" si="3"/>
        <v>1.83</v>
      </c>
      <c r="G218" s="7"/>
      <c r="H218" s="7"/>
      <c r="I218" s="7"/>
      <c r="J218" s="7"/>
      <c r="K218" s="7"/>
      <c r="L218" s="7"/>
    </row>
    <row r="219" spans="1:12" x14ac:dyDescent="0.3">
      <c r="A219" s="7" t="s">
        <v>210</v>
      </c>
      <c r="B219" s="7" t="s">
        <v>212</v>
      </c>
      <c r="C219" s="7" t="s">
        <v>193</v>
      </c>
      <c r="D219" s="7">
        <v>1</v>
      </c>
      <c r="E219" s="6">
        <v>1.1599999999999999</v>
      </c>
      <c r="F219" s="6">
        <v>1.1599999999999999</v>
      </c>
      <c r="G219" s="7"/>
      <c r="H219" s="7"/>
      <c r="I219" s="7"/>
      <c r="J219" s="7"/>
      <c r="K219" s="7"/>
      <c r="L219" s="7"/>
    </row>
    <row r="220" spans="1:12" x14ac:dyDescent="0.3">
      <c r="A220" s="7" t="s">
        <v>210</v>
      </c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</row>
    <row r="221" spans="1:12" x14ac:dyDescent="0.3">
      <c r="A221" s="7" t="s">
        <v>210</v>
      </c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</row>
    <row r="222" spans="1:12" x14ac:dyDescent="0.3">
      <c r="A222" s="7" t="s">
        <v>210</v>
      </c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</row>
    <row r="223" spans="1:12" x14ac:dyDescent="0.3">
      <c r="A223" s="7" t="s">
        <v>210</v>
      </c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</row>
    <row r="224" spans="1:12" x14ac:dyDescent="0.3">
      <c r="A224" s="7" t="s">
        <v>210</v>
      </c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</row>
    <row r="225" spans="1:12" x14ac:dyDescent="0.3">
      <c r="A225" s="7" t="s">
        <v>210</v>
      </c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</row>
    <row r="226" spans="1:12" x14ac:dyDescent="0.3">
      <c r="A226" s="7" t="s">
        <v>210</v>
      </c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</row>
    <row r="227" spans="1:12" x14ac:dyDescent="0.3">
      <c r="A227" s="7" t="s">
        <v>210</v>
      </c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</row>
    <row r="228" spans="1:12" x14ac:dyDescent="0.3">
      <c r="A228" s="7" t="s">
        <v>210</v>
      </c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</row>
    <row r="229" spans="1:12" x14ac:dyDescent="0.3">
      <c r="A229" s="7" t="s">
        <v>210</v>
      </c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</row>
    <row r="230" spans="1:12" x14ac:dyDescent="0.3">
      <c r="A230" s="7" t="s">
        <v>210</v>
      </c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</row>
    <row r="231" spans="1:12" x14ac:dyDescent="0.3">
      <c r="A231" s="7" t="s">
        <v>210</v>
      </c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</row>
    <row r="232" spans="1:12" x14ac:dyDescent="0.3">
      <c r="A232" s="7" t="s">
        <v>210</v>
      </c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</row>
    <row r="233" spans="1:12" x14ac:dyDescent="0.3">
      <c r="A233" s="7" t="s">
        <v>210</v>
      </c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</row>
    <row r="234" spans="1:12" x14ac:dyDescent="0.3">
      <c r="A234" s="7" t="s">
        <v>210</v>
      </c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</row>
    <row r="235" spans="1:12" x14ac:dyDescent="0.3">
      <c r="A235" s="7" t="s">
        <v>210</v>
      </c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</row>
    <row r="236" spans="1:12" x14ac:dyDescent="0.3">
      <c r="A236" s="7" t="s">
        <v>210</v>
      </c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</row>
    <row r="237" spans="1:12" x14ac:dyDescent="0.3">
      <c r="A237" s="7" t="s">
        <v>210</v>
      </c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</row>
    <row r="238" spans="1:12" x14ac:dyDescent="0.3">
      <c r="A238" s="7" t="s">
        <v>210</v>
      </c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</row>
    <row r="239" spans="1:12" x14ac:dyDescent="0.3">
      <c r="A239" s="7" t="s">
        <v>210</v>
      </c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</row>
    <row r="240" spans="1:12" x14ac:dyDescent="0.3">
      <c r="A240" s="7" t="s">
        <v>210</v>
      </c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</row>
    <row r="241" spans="1:12" x14ac:dyDescent="0.3">
      <c r="A241" s="7" t="s">
        <v>210</v>
      </c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</row>
    <row r="242" spans="1:12" x14ac:dyDescent="0.3">
      <c r="A242" s="7" t="s">
        <v>210</v>
      </c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</row>
    <row r="243" spans="1:12" x14ac:dyDescent="0.3">
      <c r="A243" s="7" t="s">
        <v>210</v>
      </c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</row>
    <row r="244" spans="1:12" x14ac:dyDescent="0.3">
      <c r="A244" s="7" t="s">
        <v>210</v>
      </c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</row>
    <row r="245" spans="1:12" x14ac:dyDescent="0.3">
      <c r="A245" s="7" t="s">
        <v>210</v>
      </c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</row>
    <row r="246" spans="1:12" x14ac:dyDescent="0.3">
      <c r="A246" s="7" t="s">
        <v>210</v>
      </c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</row>
    <row r="247" spans="1:12" x14ac:dyDescent="0.3">
      <c r="A247" s="7" t="s">
        <v>210</v>
      </c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</row>
    <row r="248" spans="1:12" x14ac:dyDescent="0.3">
      <c r="A248" s="7" t="s">
        <v>210</v>
      </c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</row>
    <row r="249" spans="1:12" x14ac:dyDescent="0.3">
      <c r="A249" s="7" t="s">
        <v>210</v>
      </c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</row>
    <row r="250" spans="1:12" x14ac:dyDescent="0.3">
      <c r="A250" s="7" t="s">
        <v>210</v>
      </c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</row>
    <row r="251" spans="1:12" x14ac:dyDescent="0.3">
      <c r="A251" s="7" t="s">
        <v>210</v>
      </c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</row>
    <row r="252" spans="1:12" x14ac:dyDescent="0.3">
      <c r="A252" s="7" t="s">
        <v>210</v>
      </c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</row>
    <row r="253" spans="1:12" x14ac:dyDescent="0.3">
      <c r="A253" s="7" t="s">
        <v>210</v>
      </c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</row>
    <row r="254" spans="1:12" x14ac:dyDescent="0.3">
      <c r="A254" s="7" t="s">
        <v>210</v>
      </c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</row>
    <row r="255" spans="1:12" x14ac:dyDescent="0.3">
      <c r="A255" s="7" t="s">
        <v>210</v>
      </c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</row>
    <row r="256" spans="1:12" x14ac:dyDescent="0.3">
      <c r="A256" s="7" t="s">
        <v>210</v>
      </c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</row>
    <row r="257" spans="1:12" x14ac:dyDescent="0.3">
      <c r="A257" s="7" t="s">
        <v>210</v>
      </c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</row>
    <row r="258" spans="1:12" x14ac:dyDescent="0.3">
      <c r="A258" s="7" t="s">
        <v>210</v>
      </c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</row>
    <row r="259" spans="1:12" x14ac:dyDescent="0.3">
      <c r="A259" s="7" t="s">
        <v>210</v>
      </c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</row>
    <row r="260" spans="1:12" x14ac:dyDescent="0.3">
      <c r="A260" s="7" t="s">
        <v>210</v>
      </c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</row>
    <row r="261" spans="1:12" x14ac:dyDescent="0.3">
      <c r="A261" s="7" t="s">
        <v>210</v>
      </c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</row>
    <row r="262" spans="1:12" x14ac:dyDescent="0.3">
      <c r="A262" s="7" t="s">
        <v>210</v>
      </c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</row>
    <row r="263" spans="1:12" x14ac:dyDescent="0.3">
      <c r="A263" s="7" t="s">
        <v>210</v>
      </c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</row>
    <row r="264" spans="1:12" x14ac:dyDescent="0.3">
      <c r="A264" s="7" t="s">
        <v>210</v>
      </c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</row>
    <row r="265" spans="1:12" x14ac:dyDescent="0.3">
      <c r="A265" s="7" t="s">
        <v>210</v>
      </c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</row>
    <row r="266" spans="1:12" x14ac:dyDescent="0.3">
      <c r="A266" s="7" t="s">
        <v>210</v>
      </c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</row>
    <row r="267" spans="1:12" x14ac:dyDescent="0.3">
      <c r="A267" s="7" t="s">
        <v>210</v>
      </c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</row>
    <row r="268" spans="1:12" x14ac:dyDescent="0.3">
      <c r="A268" s="7" t="s">
        <v>210</v>
      </c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</row>
    <row r="269" spans="1:12" x14ac:dyDescent="0.3">
      <c r="A269" s="7" t="s">
        <v>210</v>
      </c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</row>
    <row r="270" spans="1:12" x14ac:dyDescent="0.3">
      <c r="A270" s="7" t="s">
        <v>210</v>
      </c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</row>
    <row r="271" spans="1:12" x14ac:dyDescent="0.3">
      <c r="A271" s="7" t="s">
        <v>210</v>
      </c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</row>
    <row r="272" spans="1:12" x14ac:dyDescent="0.3">
      <c r="A272" s="7" t="s">
        <v>210</v>
      </c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</row>
    <row r="273" spans="1:12" x14ac:dyDescent="0.3">
      <c r="A273" s="7" t="s">
        <v>210</v>
      </c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</row>
    <row r="274" spans="1:12" x14ac:dyDescent="0.3">
      <c r="A274" s="7" t="s">
        <v>210</v>
      </c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</row>
    <row r="275" spans="1:12" x14ac:dyDescent="0.3">
      <c r="A275" s="7" t="s">
        <v>210</v>
      </c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</row>
    <row r="276" spans="1:12" x14ac:dyDescent="0.3">
      <c r="A276" s="7" t="s">
        <v>210</v>
      </c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</row>
    <row r="277" spans="1:12" x14ac:dyDescent="0.3">
      <c r="A277" s="7" t="s">
        <v>210</v>
      </c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</row>
    <row r="278" spans="1:12" x14ac:dyDescent="0.3">
      <c r="A278" s="7" t="s">
        <v>210</v>
      </c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</row>
    <row r="279" spans="1:12" x14ac:dyDescent="0.3">
      <c r="A279" s="7" t="s">
        <v>210</v>
      </c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</row>
    <row r="280" spans="1:12" x14ac:dyDescent="0.3">
      <c r="A280" s="7" t="s">
        <v>210</v>
      </c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</row>
    <row r="281" spans="1:12" x14ac:dyDescent="0.3">
      <c r="A281" s="7" t="s">
        <v>210</v>
      </c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</row>
    <row r="282" spans="1:12" x14ac:dyDescent="0.3">
      <c r="A282" s="7" t="s">
        <v>210</v>
      </c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</row>
    <row r="283" spans="1:12" x14ac:dyDescent="0.3">
      <c r="A283" s="7" t="s">
        <v>210</v>
      </c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</row>
    <row r="284" spans="1:12" x14ac:dyDescent="0.3">
      <c r="A284" s="7" t="s">
        <v>210</v>
      </c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</row>
    <row r="285" spans="1:12" x14ac:dyDescent="0.3">
      <c r="A285" s="7" t="s">
        <v>210</v>
      </c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</row>
    <row r="286" spans="1:12" x14ac:dyDescent="0.3">
      <c r="A286" s="7" t="s">
        <v>210</v>
      </c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</row>
    <row r="287" spans="1:12" x14ac:dyDescent="0.3">
      <c r="A287" s="7" t="s">
        <v>210</v>
      </c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</row>
    <row r="288" spans="1:12" x14ac:dyDescent="0.3">
      <c r="A288" s="7" t="s">
        <v>210</v>
      </c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</row>
    <row r="289" spans="1:12" x14ac:dyDescent="0.3">
      <c r="A289" s="7" t="s">
        <v>210</v>
      </c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</row>
    <row r="290" spans="1:12" x14ac:dyDescent="0.3">
      <c r="A290" s="7" t="s">
        <v>210</v>
      </c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</row>
    <row r="291" spans="1:12" x14ac:dyDescent="0.3">
      <c r="A291" s="7" t="s">
        <v>210</v>
      </c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</row>
    <row r="292" spans="1:12" x14ac:dyDescent="0.3">
      <c r="A292" s="7" t="s">
        <v>210</v>
      </c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</row>
    <row r="293" spans="1:12" x14ac:dyDescent="0.3">
      <c r="A293" s="7" t="s">
        <v>210</v>
      </c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</row>
    <row r="294" spans="1:12" x14ac:dyDescent="0.3">
      <c r="A294" s="7" t="s">
        <v>210</v>
      </c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</row>
    <row r="295" spans="1:12" x14ac:dyDescent="0.3">
      <c r="A295" s="7" t="s">
        <v>210</v>
      </c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</row>
    <row r="296" spans="1:12" x14ac:dyDescent="0.3">
      <c r="A296" s="7" t="s">
        <v>210</v>
      </c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</row>
    <row r="297" spans="1:12" x14ac:dyDescent="0.3">
      <c r="A297" s="7" t="s">
        <v>210</v>
      </c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</row>
    <row r="298" spans="1:12" x14ac:dyDescent="0.3">
      <c r="A298" s="7" t="s">
        <v>210</v>
      </c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</row>
    <row r="299" spans="1:12" x14ac:dyDescent="0.3">
      <c r="A299" s="7" t="s">
        <v>210</v>
      </c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</row>
    <row r="300" spans="1:12" x14ac:dyDescent="0.3">
      <c r="A300" s="7" t="s">
        <v>210</v>
      </c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</row>
    <row r="301" spans="1:12" x14ac:dyDescent="0.3">
      <c r="A301" s="7" t="s">
        <v>210</v>
      </c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7"/>
    </row>
    <row r="302" spans="1:12" x14ac:dyDescent="0.3">
      <c r="A302" s="7" t="s">
        <v>210</v>
      </c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7"/>
    </row>
    <row r="303" spans="1:12" x14ac:dyDescent="0.3">
      <c r="A303" s="7" t="s">
        <v>210</v>
      </c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7"/>
    </row>
    <row r="304" spans="1:12" x14ac:dyDescent="0.3">
      <c r="A304" s="7" t="s">
        <v>210</v>
      </c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7"/>
    </row>
    <row r="305" spans="1:12" x14ac:dyDescent="0.3">
      <c r="A305" s="7" t="s">
        <v>210</v>
      </c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7"/>
    </row>
    <row r="306" spans="1:12" x14ac:dyDescent="0.3">
      <c r="A306" s="7" t="s">
        <v>210</v>
      </c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7"/>
    </row>
    <row r="307" spans="1:12" x14ac:dyDescent="0.3">
      <c r="A307" s="7" t="s">
        <v>210</v>
      </c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7"/>
    </row>
    <row r="308" spans="1:12" x14ac:dyDescent="0.3">
      <c r="A308" s="7" t="s">
        <v>210</v>
      </c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7"/>
    </row>
    <row r="309" spans="1:12" x14ac:dyDescent="0.3">
      <c r="A309" s="7" t="s">
        <v>210</v>
      </c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7"/>
    </row>
    <row r="310" spans="1:12" x14ac:dyDescent="0.3">
      <c r="A310" s="7" t="s">
        <v>210</v>
      </c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7"/>
    </row>
    <row r="311" spans="1:12" x14ac:dyDescent="0.3">
      <c r="A311" s="7" t="s">
        <v>210</v>
      </c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7"/>
    </row>
    <row r="312" spans="1:12" x14ac:dyDescent="0.3">
      <c r="A312" s="7" t="s">
        <v>210</v>
      </c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7"/>
    </row>
    <row r="313" spans="1:12" x14ac:dyDescent="0.3">
      <c r="A313" s="7" t="s">
        <v>210</v>
      </c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7"/>
    </row>
    <row r="314" spans="1:12" x14ac:dyDescent="0.3">
      <c r="A314" s="7" t="s">
        <v>210</v>
      </c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7"/>
    </row>
    <row r="315" spans="1:12" x14ac:dyDescent="0.3">
      <c r="A315" s="7" t="s">
        <v>210</v>
      </c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7"/>
    </row>
    <row r="316" spans="1:12" x14ac:dyDescent="0.3">
      <c r="A316" s="7" t="s">
        <v>210</v>
      </c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7"/>
    </row>
    <row r="317" spans="1:12" x14ac:dyDescent="0.3">
      <c r="A317" s="7" t="s">
        <v>210</v>
      </c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7"/>
    </row>
    <row r="318" spans="1:12" x14ac:dyDescent="0.3">
      <c r="A318" s="7" t="s">
        <v>210</v>
      </c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7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E21"/>
  <sheetViews>
    <sheetView showGridLines="0" tabSelected="1" workbookViewId="0">
      <selection activeCell="E23" sqref="E23"/>
    </sheetView>
  </sheetViews>
  <sheetFormatPr baseColWidth="10" defaultRowHeight="14.4" x14ac:dyDescent="0.3"/>
  <cols>
    <col min="1" max="1" width="2.77734375" style="2" customWidth="1"/>
    <col min="2" max="2" width="25.77734375" style="2" customWidth="1"/>
    <col min="3" max="5" width="12.77734375" style="2" customWidth="1"/>
    <col min="6" max="7" width="15.77734375" style="2" customWidth="1"/>
    <col min="8" max="16384" width="11.5546875" style="2"/>
  </cols>
  <sheetData>
    <row r="2" spans="2:5" x14ac:dyDescent="0.3">
      <c r="B2" s="63" t="s">
        <v>288</v>
      </c>
      <c r="C2" s="4" t="s">
        <v>247</v>
      </c>
      <c r="D2" s="4" t="s">
        <v>248</v>
      </c>
      <c r="E2" s="2" t="s">
        <v>285</v>
      </c>
    </row>
    <row r="3" spans="2:5" x14ac:dyDescent="0.3">
      <c r="B3" s="64" t="s">
        <v>235</v>
      </c>
      <c r="C3" s="65">
        <f>GETPIVOTDATA("Prix unitaire Achat ",TCD!$C$3,"Catégories 1","Le simple")</f>
        <v>2.0756643356643352</v>
      </c>
      <c r="D3" s="66">
        <v>2</v>
      </c>
      <c r="E3" s="67">
        <f>Tableau2[[#This Row],[Prix de vente ]]-Tableau2[[#This Row],[Prix d''achat]]</f>
        <v>-7.5664335664335169E-2</v>
      </c>
    </row>
    <row r="4" spans="2:5" x14ac:dyDescent="0.3">
      <c r="B4" s="64" t="s">
        <v>234</v>
      </c>
      <c r="C4" s="65">
        <f>GETPIVOTDATA("Prix unitaire Achat ",TCD!$H$3,"Catégories 2","Le classique ")</f>
        <v>3.4456643356643353</v>
      </c>
      <c r="D4" s="66">
        <v>3.5</v>
      </c>
      <c r="E4" s="67">
        <f>Tableau2[[#This Row],[Prix de vente ]]-Tableau2[[#This Row],[Prix d''achat]]</f>
        <v>5.4335664335664724E-2</v>
      </c>
    </row>
    <row r="5" spans="2:5" x14ac:dyDescent="0.3">
      <c r="B5" s="64" t="s">
        <v>169</v>
      </c>
      <c r="C5" s="65">
        <f>GETPIVOTDATA("Prix unitaire Achat ",TCD!$M$3,"Catégories 3","Le complet")</f>
        <v>4.165664335664335</v>
      </c>
      <c r="D5" s="66">
        <v>4.5</v>
      </c>
      <c r="E5" s="67">
        <f>Tableau2[[#This Row],[Prix de vente ]]-Tableau2[[#This Row],[Prix d''achat]]</f>
        <v>0.33433566433566497</v>
      </c>
    </row>
    <row r="6" spans="2:5" x14ac:dyDescent="0.3">
      <c r="B6" s="64" t="s">
        <v>241</v>
      </c>
      <c r="C6" s="65">
        <f>GETPIVOTDATA("Prix unitaire Achat ",TCD!$R$3,"Catégories 4","Le simple premium ")</f>
        <v>2.2956643356643358</v>
      </c>
      <c r="D6" s="66">
        <v>2.2000000000000002</v>
      </c>
      <c r="E6" s="67">
        <f>Tableau2[[#This Row],[Prix de vente ]]-Tableau2[[#This Row],[Prix d''achat]]</f>
        <v>-9.5664335664335631E-2</v>
      </c>
    </row>
    <row r="7" spans="2:5" x14ac:dyDescent="0.3">
      <c r="B7" s="64" t="s">
        <v>246</v>
      </c>
      <c r="C7" s="65">
        <f>GETPIVOTDATA("Prix unitaire Achat ",TCD!$W$3,"Catégories 5","Le classique premium")</f>
        <v>3.6656643356643359</v>
      </c>
      <c r="D7" s="66">
        <v>3.7</v>
      </c>
      <c r="E7" s="67">
        <f>Tableau2[[#This Row],[Prix de vente ]]-Tableau2[[#This Row],[Prix d''achat]]</f>
        <v>3.4335664335664262E-2</v>
      </c>
    </row>
    <row r="8" spans="2:5" x14ac:dyDescent="0.3">
      <c r="B8" s="64" t="s">
        <v>245</v>
      </c>
      <c r="C8" s="65">
        <f>GETPIVOTDATA("Prix unitaire Achat ",TCD!$AB$3,"Catégorie 6","Le complet premium")</f>
        <v>4.3856643356643357</v>
      </c>
      <c r="D8" s="66">
        <v>4.7</v>
      </c>
      <c r="E8" s="67">
        <f>Tableau2[[#This Row],[Prix de vente ]]-Tableau2[[#This Row],[Prix d''achat]]</f>
        <v>0.31433566433566451</v>
      </c>
    </row>
    <row r="9" spans="2:5" x14ac:dyDescent="0.3">
      <c r="B9" s="4"/>
      <c r="C9" s="4"/>
      <c r="D9" s="4"/>
    </row>
    <row r="10" spans="2:5" x14ac:dyDescent="0.3">
      <c r="B10" s="68" t="s">
        <v>289</v>
      </c>
      <c r="C10" s="69"/>
      <c r="D10" s="4"/>
    </row>
    <row r="11" spans="2:5" x14ac:dyDescent="0.3">
      <c r="B11" s="68" t="s">
        <v>290</v>
      </c>
      <c r="C11" s="70">
        <f>C12-C13</f>
        <v>-0.42966433566433559</v>
      </c>
      <c r="D11" s="4"/>
    </row>
    <row r="12" spans="2:5" x14ac:dyDescent="0.3">
      <c r="B12" s="68" t="s">
        <v>286</v>
      </c>
      <c r="C12" s="71">
        <f>'Base de données'!F4</f>
        <v>0.40600000000000003</v>
      </c>
      <c r="D12" s="4"/>
    </row>
    <row r="13" spans="2:5" x14ac:dyDescent="0.3">
      <c r="B13" s="68" t="s">
        <v>287</v>
      </c>
      <c r="C13" s="71">
        <f>'Base de données'!F3</f>
        <v>0.83566433566433562</v>
      </c>
      <c r="D13" s="4"/>
    </row>
    <row r="14" spans="2:5" x14ac:dyDescent="0.3">
      <c r="D14" s="4"/>
    </row>
    <row r="15" spans="2:5" x14ac:dyDescent="0.3">
      <c r="B15" s="4"/>
      <c r="C15" s="4"/>
      <c r="D15" s="4"/>
    </row>
    <row r="16" spans="2:5" x14ac:dyDescent="0.3">
      <c r="B16" s="4"/>
      <c r="C16" s="4"/>
      <c r="D16" s="4"/>
    </row>
    <row r="17" spans="2:4" x14ac:dyDescent="0.3">
      <c r="B17" s="4"/>
      <c r="C17" s="4"/>
      <c r="D17" s="4"/>
    </row>
    <row r="18" spans="2:4" x14ac:dyDescent="0.3">
      <c r="B18" s="4"/>
      <c r="C18" s="4"/>
      <c r="D18" s="4"/>
    </row>
    <row r="19" spans="2:4" x14ac:dyDescent="0.3">
      <c r="B19" s="4"/>
      <c r="C19" s="4"/>
      <c r="D19" s="4"/>
    </row>
    <row r="20" spans="2:4" x14ac:dyDescent="0.3">
      <c r="B20" s="4"/>
      <c r="C20" s="4"/>
      <c r="D20" s="4"/>
    </row>
    <row r="21" spans="2:4" x14ac:dyDescent="0.3">
      <c r="B21" s="4"/>
      <c r="C21" s="4"/>
      <c r="D21" s="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7"/>
  <sheetViews>
    <sheetView topLeftCell="A22" workbookViewId="0">
      <selection activeCell="F17" sqref="F17"/>
    </sheetView>
  </sheetViews>
  <sheetFormatPr baseColWidth="10" defaultRowHeight="14.4" x14ac:dyDescent="0.3"/>
  <cols>
    <col min="1" max="1" width="34.33203125" customWidth="1"/>
  </cols>
  <sheetData>
    <row r="1" spans="1:8" ht="14.4" customHeight="1" x14ac:dyDescent="0.3">
      <c r="A1" s="43" t="s">
        <v>249</v>
      </c>
      <c r="B1" s="44"/>
      <c r="C1" s="44"/>
      <c r="D1" s="44"/>
      <c r="E1" s="44"/>
      <c r="F1" s="44"/>
      <c r="G1" s="44"/>
      <c r="H1" s="16"/>
    </row>
    <row r="2" spans="1:8" ht="15" customHeight="1" x14ac:dyDescent="0.3">
      <c r="A2" s="43"/>
      <c r="B2" s="44"/>
      <c r="C2" s="44"/>
      <c r="D2" s="44"/>
      <c r="E2" s="44"/>
      <c r="F2" s="44"/>
      <c r="G2" s="44"/>
      <c r="H2" s="16"/>
    </row>
    <row r="3" spans="1:8" ht="20.399999999999999" customHeight="1" x14ac:dyDescent="0.3">
      <c r="A3" s="45" t="s">
        <v>250</v>
      </c>
      <c r="B3" s="45"/>
      <c r="C3" s="45"/>
      <c r="D3" s="45"/>
      <c r="E3" s="45"/>
      <c r="F3" s="45"/>
      <c r="G3" s="45"/>
      <c r="H3" s="3"/>
    </row>
    <row r="4" spans="1:8" ht="16.2" customHeight="1" x14ac:dyDescent="0.3">
      <c r="A4" s="45"/>
      <c r="B4" s="45"/>
      <c r="C4" s="45"/>
      <c r="D4" s="45"/>
      <c r="E4" s="45"/>
      <c r="F4" s="45"/>
      <c r="G4" s="45"/>
      <c r="H4" s="3"/>
    </row>
    <row r="5" spans="1:8" x14ac:dyDescent="0.3">
      <c r="A5" s="14"/>
      <c r="B5" s="14"/>
      <c r="C5" s="14"/>
      <c r="D5" s="14"/>
      <c r="E5" s="13"/>
      <c r="F5" s="5"/>
      <c r="G5" s="5"/>
      <c r="H5" s="3"/>
    </row>
    <row r="6" spans="1:8" x14ac:dyDescent="0.3">
      <c r="A6" s="12"/>
      <c r="B6" s="54" t="s">
        <v>271</v>
      </c>
      <c r="C6" s="54"/>
      <c r="D6" s="54"/>
      <c r="E6" s="52"/>
      <c r="F6" s="53"/>
      <c r="G6" s="5"/>
      <c r="H6" s="3"/>
    </row>
    <row r="7" spans="1:8" x14ac:dyDescent="0.3">
      <c r="A7" s="12"/>
      <c r="B7" s="54" t="s">
        <v>272</v>
      </c>
      <c r="C7" s="54"/>
      <c r="D7" s="54"/>
      <c r="E7" s="52"/>
      <c r="F7" s="53"/>
      <c r="G7" s="5"/>
      <c r="H7" s="3"/>
    </row>
    <row r="8" spans="1:8" x14ac:dyDescent="0.3">
      <c r="A8" s="12"/>
      <c r="B8" s="54" t="s">
        <v>273</v>
      </c>
      <c r="C8" s="54"/>
      <c r="D8" s="54"/>
      <c r="E8" s="52"/>
      <c r="F8" s="53"/>
      <c r="G8" s="5"/>
      <c r="H8" s="3"/>
    </row>
    <row r="9" spans="1:8" x14ac:dyDescent="0.3">
      <c r="A9" s="1"/>
      <c r="B9" s="54" t="s">
        <v>274</v>
      </c>
      <c r="C9" s="54"/>
      <c r="D9" s="54"/>
      <c r="E9" s="52"/>
      <c r="F9" s="53"/>
      <c r="G9" s="9"/>
    </row>
    <row r="10" spans="1:8" x14ac:dyDescent="0.3">
      <c r="A10" s="1"/>
      <c r="B10" s="54" t="s">
        <v>275</v>
      </c>
      <c r="C10" s="54"/>
      <c r="D10" s="54"/>
      <c r="E10" s="52"/>
      <c r="F10" s="53"/>
      <c r="G10" s="9"/>
    </row>
    <row r="11" spans="1:8" x14ac:dyDescent="0.3">
      <c r="A11" s="1"/>
      <c r="B11" s="54" t="s">
        <v>276</v>
      </c>
      <c r="C11" s="54"/>
      <c r="D11" s="54"/>
      <c r="E11" s="52"/>
      <c r="F11" s="53"/>
      <c r="G11" s="9"/>
    </row>
    <row r="12" spans="1:8" x14ac:dyDescent="0.3">
      <c r="A12" s="1"/>
      <c r="B12" s="40" t="s">
        <v>277</v>
      </c>
      <c r="C12" s="40"/>
      <c r="D12" s="40"/>
      <c r="E12" s="46"/>
      <c r="F12" s="47"/>
      <c r="G12" s="9"/>
    </row>
    <row r="13" spans="1:8" x14ac:dyDescent="0.3">
      <c r="A13" s="2"/>
      <c r="B13" s="40"/>
      <c r="C13" s="40"/>
      <c r="D13" s="40"/>
      <c r="E13" s="48"/>
      <c r="F13" s="49"/>
      <c r="G13" s="9"/>
      <c r="H13" s="15"/>
    </row>
    <row r="14" spans="1:8" ht="15" thickBot="1" x14ac:dyDescent="0.35">
      <c r="A14" s="9"/>
      <c r="B14" s="2"/>
      <c r="C14" s="10"/>
      <c r="D14" s="10"/>
      <c r="E14" s="10"/>
      <c r="F14" s="9"/>
      <c r="G14" s="9"/>
    </row>
    <row r="15" spans="1:8" ht="17.399999999999999" x14ac:dyDescent="0.3">
      <c r="A15" s="50" t="s">
        <v>251</v>
      </c>
      <c r="B15" s="51"/>
      <c r="C15" s="17"/>
      <c r="D15" s="25" t="s">
        <v>3</v>
      </c>
      <c r="E15" s="26" t="s">
        <v>168</v>
      </c>
      <c r="F15" s="27" t="s">
        <v>252</v>
      </c>
      <c r="G15" s="9"/>
    </row>
    <row r="16" spans="1:8" ht="18" x14ac:dyDescent="0.3">
      <c r="A16" s="58" t="s">
        <v>253</v>
      </c>
      <c r="B16" s="59"/>
      <c r="C16" s="18"/>
      <c r="D16" s="21"/>
      <c r="E16" s="21"/>
      <c r="F16" s="28"/>
      <c r="G16" s="9"/>
    </row>
    <row r="17" spans="1:7" ht="28.8" customHeight="1" x14ac:dyDescent="0.3">
      <c r="A17" s="41" t="s">
        <v>254</v>
      </c>
      <c r="B17" s="42"/>
      <c r="C17" s="19"/>
      <c r="D17" s="11"/>
      <c r="E17" s="22">
        <v>2</v>
      </c>
      <c r="F17" s="29">
        <f>+E17*D17</f>
        <v>0</v>
      </c>
      <c r="G17" s="9"/>
    </row>
    <row r="18" spans="1:7" ht="28.8" customHeight="1" x14ac:dyDescent="0.3">
      <c r="A18" s="41" t="s">
        <v>255</v>
      </c>
      <c r="B18" s="42"/>
      <c r="C18" s="19"/>
      <c r="D18" s="11"/>
      <c r="E18" s="22">
        <v>3.5</v>
      </c>
      <c r="F18" s="29">
        <f t="shared" ref="F18:F19" si="0">+E18*D18</f>
        <v>0</v>
      </c>
      <c r="G18" s="9"/>
    </row>
    <row r="19" spans="1:7" ht="28.8" customHeight="1" x14ac:dyDescent="0.3">
      <c r="A19" s="41" t="s">
        <v>256</v>
      </c>
      <c r="B19" s="42"/>
      <c r="C19" s="19"/>
      <c r="D19" s="11"/>
      <c r="E19" s="22">
        <v>4.5</v>
      </c>
      <c r="F19" s="29">
        <f t="shared" si="0"/>
        <v>0</v>
      </c>
      <c r="G19" s="9"/>
    </row>
    <row r="20" spans="1:7" ht="18" x14ac:dyDescent="0.3">
      <c r="A20" s="58" t="s">
        <v>257</v>
      </c>
      <c r="B20" s="59"/>
      <c r="C20" s="18"/>
      <c r="D20" s="21"/>
      <c r="E20" s="21"/>
      <c r="F20" s="28"/>
      <c r="G20" s="9"/>
    </row>
    <row r="21" spans="1:7" ht="28.8" customHeight="1" x14ac:dyDescent="0.3">
      <c r="A21" s="41" t="s">
        <v>237</v>
      </c>
      <c r="B21" s="42"/>
      <c r="C21" s="19"/>
      <c r="D21" s="11"/>
      <c r="E21" s="22">
        <v>2.2000000000000002</v>
      </c>
      <c r="F21" s="29">
        <f>+E21*D21</f>
        <v>0</v>
      </c>
      <c r="G21" s="9"/>
    </row>
    <row r="22" spans="1:7" ht="28.8" customHeight="1" x14ac:dyDescent="0.3">
      <c r="A22" s="41" t="s">
        <v>238</v>
      </c>
      <c r="B22" s="42"/>
      <c r="C22" s="19"/>
      <c r="D22" s="11"/>
      <c r="E22" s="22">
        <v>3.7</v>
      </c>
      <c r="F22" s="29">
        <f t="shared" ref="F22:F44" si="1">+E22*D22</f>
        <v>0</v>
      </c>
      <c r="G22" s="9"/>
    </row>
    <row r="23" spans="1:7" ht="28.8" customHeight="1" x14ac:dyDescent="0.3">
      <c r="A23" s="41" t="s">
        <v>239</v>
      </c>
      <c r="B23" s="42"/>
      <c r="C23" s="19"/>
      <c r="D23" s="11"/>
      <c r="E23" s="22">
        <v>4.7</v>
      </c>
      <c r="F23" s="29">
        <f t="shared" si="1"/>
        <v>0</v>
      </c>
      <c r="G23" s="9"/>
    </row>
    <row r="24" spans="1:7" ht="18" x14ac:dyDescent="0.3">
      <c r="A24" s="58" t="s">
        <v>258</v>
      </c>
      <c r="B24" s="59"/>
      <c r="C24" s="18"/>
      <c r="D24" s="21"/>
      <c r="E24" s="21"/>
      <c r="F24" s="28">
        <f t="shared" si="1"/>
        <v>0</v>
      </c>
      <c r="G24" s="9"/>
    </row>
    <row r="25" spans="1:7" x14ac:dyDescent="0.3">
      <c r="A25" s="55" t="s">
        <v>259</v>
      </c>
      <c r="B25" s="54"/>
      <c r="C25" s="19"/>
      <c r="D25" s="11"/>
      <c r="E25" s="22">
        <v>2.57</v>
      </c>
      <c r="F25" s="29">
        <f t="shared" si="1"/>
        <v>0</v>
      </c>
      <c r="G25" s="9"/>
    </row>
    <row r="26" spans="1:7" x14ac:dyDescent="0.3">
      <c r="A26" s="55" t="s">
        <v>260</v>
      </c>
      <c r="B26" s="54"/>
      <c r="C26" s="19"/>
      <c r="D26" s="11"/>
      <c r="E26" s="22">
        <v>3.07</v>
      </c>
      <c r="F26" s="29">
        <f t="shared" si="1"/>
        <v>0</v>
      </c>
      <c r="G26" s="9"/>
    </row>
    <row r="27" spans="1:7" x14ac:dyDescent="0.3">
      <c r="A27" s="55" t="s">
        <v>4</v>
      </c>
      <c r="B27" s="54"/>
      <c r="C27" s="19"/>
      <c r="D27" s="23"/>
      <c r="E27" s="24">
        <v>0.9</v>
      </c>
      <c r="F27" s="30">
        <f t="shared" si="1"/>
        <v>0</v>
      </c>
      <c r="G27" s="9"/>
    </row>
    <row r="28" spans="1:7" x14ac:dyDescent="0.3">
      <c r="A28" s="55" t="s">
        <v>5</v>
      </c>
      <c r="B28" s="54"/>
      <c r="C28" s="19"/>
      <c r="D28" s="23"/>
      <c r="E28" s="24">
        <v>0.9</v>
      </c>
      <c r="F28" s="30">
        <f t="shared" si="1"/>
        <v>0</v>
      </c>
      <c r="G28" s="9"/>
    </row>
    <row r="29" spans="1:7" x14ac:dyDescent="0.3">
      <c r="A29" s="55" t="s">
        <v>6</v>
      </c>
      <c r="B29" s="54"/>
      <c r="C29" s="19"/>
      <c r="D29" s="23"/>
      <c r="E29" s="24">
        <v>0.9</v>
      </c>
      <c r="F29" s="30">
        <f t="shared" si="1"/>
        <v>0</v>
      </c>
      <c r="G29" s="9"/>
    </row>
    <row r="30" spans="1:7" x14ac:dyDescent="0.3">
      <c r="A30" s="55" t="s">
        <v>7</v>
      </c>
      <c r="B30" s="54"/>
      <c r="C30" s="19"/>
      <c r="D30" s="23"/>
      <c r="E30" s="24">
        <v>0.3</v>
      </c>
      <c r="F30" s="30">
        <f t="shared" si="1"/>
        <v>0</v>
      </c>
      <c r="G30" s="9"/>
    </row>
    <row r="31" spans="1:7" x14ac:dyDescent="0.3">
      <c r="A31" s="55" t="s">
        <v>8</v>
      </c>
      <c r="B31" s="54"/>
      <c r="C31" s="19"/>
      <c r="D31" s="23"/>
      <c r="E31" s="24">
        <v>0.3</v>
      </c>
      <c r="F31" s="30">
        <f t="shared" si="1"/>
        <v>0</v>
      </c>
      <c r="G31" s="9"/>
    </row>
    <row r="32" spans="1:7" x14ac:dyDescent="0.3">
      <c r="A32" s="55" t="s">
        <v>170</v>
      </c>
      <c r="B32" s="54"/>
      <c r="C32" s="19"/>
      <c r="D32" s="23"/>
      <c r="E32" s="24">
        <v>0.3</v>
      </c>
      <c r="F32" s="30">
        <f t="shared" si="1"/>
        <v>0</v>
      </c>
      <c r="G32" s="9"/>
    </row>
    <row r="33" spans="1:7" x14ac:dyDescent="0.3">
      <c r="A33" s="55" t="s">
        <v>261</v>
      </c>
      <c r="B33" s="54"/>
      <c r="C33" s="19"/>
      <c r="D33" s="23"/>
      <c r="E33" s="24">
        <v>0.9</v>
      </c>
      <c r="F33" s="30">
        <f t="shared" si="1"/>
        <v>0</v>
      </c>
      <c r="G33" s="9"/>
    </row>
    <row r="34" spans="1:7" x14ac:dyDescent="0.3">
      <c r="A34" s="55" t="s">
        <v>262</v>
      </c>
      <c r="B34" s="54"/>
      <c r="C34" s="19"/>
      <c r="D34" s="23"/>
      <c r="E34" s="24">
        <v>0.4</v>
      </c>
      <c r="F34" s="30">
        <f t="shared" si="1"/>
        <v>0</v>
      </c>
      <c r="G34" s="9"/>
    </row>
    <row r="35" spans="1:7" x14ac:dyDescent="0.3">
      <c r="A35" s="55" t="s">
        <v>179</v>
      </c>
      <c r="B35" s="54"/>
      <c r="C35" s="19"/>
      <c r="D35" s="23"/>
      <c r="E35" s="24">
        <v>0.4</v>
      </c>
      <c r="F35" s="30">
        <f t="shared" si="1"/>
        <v>0</v>
      </c>
      <c r="G35" s="9"/>
    </row>
    <row r="36" spans="1:7" x14ac:dyDescent="0.3">
      <c r="A36" s="55" t="s">
        <v>180</v>
      </c>
      <c r="B36" s="54"/>
      <c r="C36" s="19"/>
      <c r="D36" s="11"/>
      <c r="E36" s="22">
        <v>0.4</v>
      </c>
      <c r="F36" s="29">
        <f t="shared" si="1"/>
        <v>0</v>
      </c>
      <c r="G36" s="9"/>
    </row>
    <row r="37" spans="1:7" x14ac:dyDescent="0.3">
      <c r="A37" s="55" t="s">
        <v>263</v>
      </c>
      <c r="B37" s="54"/>
      <c r="C37" s="19"/>
      <c r="D37" s="11"/>
      <c r="E37" s="22">
        <v>0.9</v>
      </c>
      <c r="F37" s="29">
        <f t="shared" si="1"/>
        <v>0</v>
      </c>
      <c r="G37" s="9"/>
    </row>
    <row r="38" spans="1:7" x14ac:dyDescent="0.3">
      <c r="A38" s="55" t="s">
        <v>264</v>
      </c>
      <c r="B38" s="54"/>
      <c r="C38" s="19"/>
      <c r="D38" s="11"/>
      <c r="E38" s="22">
        <v>1.2</v>
      </c>
      <c r="F38" s="29">
        <f t="shared" si="1"/>
        <v>0</v>
      </c>
      <c r="G38" s="9"/>
    </row>
    <row r="39" spans="1:7" ht="72" customHeight="1" x14ac:dyDescent="0.3">
      <c r="A39" s="60" t="s">
        <v>265</v>
      </c>
      <c r="B39" s="61"/>
      <c r="C39" s="19"/>
      <c r="D39" s="11"/>
      <c r="E39" s="22">
        <v>1.8</v>
      </c>
      <c r="F39" s="29">
        <f t="shared" si="1"/>
        <v>0</v>
      </c>
      <c r="G39" s="9"/>
    </row>
    <row r="40" spans="1:7" x14ac:dyDescent="0.3">
      <c r="A40" s="55" t="s">
        <v>266</v>
      </c>
      <c r="B40" s="54"/>
      <c r="C40" s="19"/>
      <c r="D40" s="11"/>
      <c r="E40" s="22">
        <v>0.2</v>
      </c>
      <c r="F40" s="29">
        <f t="shared" si="1"/>
        <v>0</v>
      </c>
      <c r="G40" s="9"/>
    </row>
    <row r="41" spans="1:7" x14ac:dyDescent="0.3">
      <c r="A41" s="55" t="s">
        <v>267</v>
      </c>
      <c r="B41" s="54"/>
      <c r="C41" s="19"/>
      <c r="D41" s="11"/>
      <c r="E41" s="22">
        <v>0.2</v>
      </c>
      <c r="F41" s="29">
        <f t="shared" si="1"/>
        <v>0</v>
      </c>
      <c r="G41" s="9"/>
    </row>
    <row r="42" spans="1:7" x14ac:dyDescent="0.3">
      <c r="A42" s="55" t="s">
        <v>268</v>
      </c>
      <c r="B42" s="54"/>
      <c r="C42" s="19"/>
      <c r="D42" s="11"/>
      <c r="E42" s="22">
        <v>0.5</v>
      </c>
      <c r="F42" s="29">
        <f t="shared" si="1"/>
        <v>0</v>
      </c>
      <c r="G42" s="9"/>
    </row>
    <row r="43" spans="1:7" x14ac:dyDescent="0.3">
      <c r="A43" s="55" t="s">
        <v>269</v>
      </c>
      <c r="B43" s="54"/>
      <c r="C43" s="19"/>
      <c r="D43" s="11"/>
      <c r="E43" s="22">
        <v>1</v>
      </c>
      <c r="F43" s="29">
        <f t="shared" si="1"/>
        <v>0</v>
      </c>
      <c r="G43" s="9"/>
    </row>
    <row r="44" spans="1:7" ht="15" thickBot="1" x14ac:dyDescent="0.35">
      <c r="A44" s="56" t="s">
        <v>270</v>
      </c>
      <c r="B44" s="57"/>
      <c r="C44" s="20"/>
      <c r="D44" s="31"/>
      <c r="E44" s="32">
        <v>23.68</v>
      </c>
      <c r="F44" s="33">
        <f t="shared" si="1"/>
        <v>0</v>
      </c>
      <c r="G44" s="9"/>
    </row>
    <row r="45" spans="1:7" x14ac:dyDescent="0.3">
      <c r="A45" s="9"/>
      <c r="B45" s="2"/>
      <c r="C45" s="10"/>
      <c r="D45" s="10"/>
      <c r="E45" s="10"/>
      <c r="F45" s="9"/>
      <c r="G45" s="9"/>
    </row>
    <row r="46" spans="1:7" x14ac:dyDescent="0.3">
      <c r="A46" s="9"/>
      <c r="B46" s="2"/>
      <c r="C46" s="34"/>
      <c r="D46" s="35"/>
      <c r="E46" s="36" t="s">
        <v>252</v>
      </c>
      <c r="F46" s="37">
        <f>SUM(F16:F44)</f>
        <v>0</v>
      </c>
      <c r="G46" s="9"/>
    </row>
    <row r="47" spans="1:7" x14ac:dyDescent="0.3">
      <c r="A47" s="9"/>
      <c r="B47" s="2"/>
      <c r="C47" s="10"/>
      <c r="D47" s="10"/>
      <c r="E47" s="10"/>
      <c r="F47" s="9"/>
      <c r="G47" s="9"/>
    </row>
  </sheetData>
  <mergeCells count="46">
    <mergeCell ref="A42:B42"/>
    <mergeCell ref="A43:B43"/>
    <mergeCell ref="A44:B44"/>
    <mergeCell ref="A16:B16"/>
    <mergeCell ref="A20:B20"/>
    <mergeCell ref="A24:B24"/>
    <mergeCell ref="A36:B36"/>
    <mergeCell ref="A37:B37"/>
    <mergeCell ref="A38:B38"/>
    <mergeCell ref="A39:B39"/>
    <mergeCell ref="A40:B40"/>
    <mergeCell ref="A41:B41"/>
    <mergeCell ref="A30:B30"/>
    <mergeCell ref="A31:B31"/>
    <mergeCell ref="A32:B32"/>
    <mergeCell ref="A33:B33"/>
    <mergeCell ref="B11:D11"/>
    <mergeCell ref="A34:B34"/>
    <mergeCell ref="A35:B35"/>
    <mergeCell ref="A23:B23"/>
    <mergeCell ref="A25:B25"/>
    <mergeCell ref="A26:B26"/>
    <mergeCell ref="A27:B27"/>
    <mergeCell ref="A28:B28"/>
    <mergeCell ref="A29:B29"/>
    <mergeCell ref="B6:D6"/>
    <mergeCell ref="B7:D7"/>
    <mergeCell ref="B8:D8"/>
    <mergeCell ref="B9:D9"/>
    <mergeCell ref="B10:D10"/>
    <mergeCell ref="B12:D13"/>
    <mergeCell ref="A19:B19"/>
    <mergeCell ref="A21:B21"/>
    <mergeCell ref="A22:B22"/>
    <mergeCell ref="A1:G2"/>
    <mergeCell ref="A3:G4"/>
    <mergeCell ref="E12:F13"/>
    <mergeCell ref="A15:B15"/>
    <mergeCell ref="A17:B17"/>
    <mergeCell ref="A18:B18"/>
    <mergeCell ref="E6:F6"/>
    <mergeCell ref="E7:F7"/>
    <mergeCell ref="E8:F8"/>
    <mergeCell ref="E9:F9"/>
    <mergeCell ref="E10:F10"/>
    <mergeCell ref="E11:F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TCD</vt:lpstr>
      <vt:lpstr>Base de données</vt:lpstr>
      <vt:lpstr>Les offres</vt:lpstr>
      <vt:lpstr>Devis Pauses</vt:lpstr>
      <vt:lpstr>Données</vt:lpstr>
    </vt:vector>
  </TitlesOfParts>
  <Company>Groupe API Restauration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rtl.92200</dc:creator>
  <cp:lastModifiedBy>JoDan</cp:lastModifiedBy>
  <dcterms:created xsi:type="dcterms:W3CDTF">2021-11-03T10:12:30Z</dcterms:created>
  <dcterms:modified xsi:type="dcterms:W3CDTF">2021-11-12T00:59:57Z</dcterms:modified>
</cp:coreProperties>
</file>