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22832013-2F4E-418C-A8EE-703140D88749}" xr6:coauthVersionLast="46" xr6:coauthVersionMax="46" xr10:uidLastSave="{00000000-0000-0000-0000-000000000000}"/>
  <bookViews>
    <workbookView xWindow="-108" yWindow="-108" windowWidth="23256" windowHeight="12576" xr2:uid="{C1A3521D-D9A9-477A-8F3F-6E7B18F329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I15" i="1"/>
  <c r="J7" i="1"/>
  <c r="I7" i="1"/>
  <c r="J6" i="1"/>
  <c r="D19" i="1"/>
  <c r="C19" i="1"/>
  <c r="D18" i="1"/>
  <c r="F18" i="1" s="1"/>
  <c r="D17" i="1"/>
  <c r="F17" i="1" s="1"/>
  <c r="F8" i="1"/>
  <c r="D7" i="1"/>
  <c r="F7" i="1" s="1"/>
  <c r="D6" i="1"/>
  <c r="F6" i="1" s="1"/>
</calcChain>
</file>

<file path=xl/sharedStrings.xml><?xml version="1.0" encoding="utf-8"?>
<sst xmlns="http://schemas.openxmlformats.org/spreadsheetml/2006/main" count="24" uniqueCount="9">
  <si>
    <t>Date</t>
  </si>
  <si>
    <t>Prix Unitaire</t>
  </si>
  <si>
    <t>Coût Total</t>
  </si>
  <si>
    <t>Catégorie</t>
  </si>
  <si>
    <t>Qté Reçues</t>
  </si>
  <si>
    <t>Qté Vendues</t>
  </si>
  <si>
    <t>Jus</t>
  </si>
  <si>
    <t>Légume</t>
  </si>
  <si>
    <t xml:space="preserve">Somme des recettes du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</si>
</sst>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6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0"/>
      <name val="Calibri"/>
    </font>
    <font>
      <sz val="11"/>
      <color theme="1"/>
      <name val="Calibri"/>
    </font>
    <font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  <fill>
      <patternFill patternType="solid">
        <fgColor rgb="FF3A3838"/>
        <bgColor rgb="FF3A3838"/>
      </patternFill>
    </fill>
    <fill>
      <patternFill patternType="solid">
        <fgColor rgb="FFD9E2F3"/>
        <bgColor rgb="FFD9E2F3"/>
      </patternFill>
    </fill>
    <fill>
      <patternFill patternType="solid">
        <fgColor rgb="FFFFF2CC"/>
        <bgColor rgb="FFFFF2C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1" xfId="0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4" fontId="3" fillId="5" borderId="2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166" fontId="0" fillId="0" borderId="3" xfId="0" applyNumberFormat="1" applyBorder="1" applyAlignment="1">
      <alignment horizontal="center" vertical="center"/>
    </xf>
    <xf numFmtId="16" fontId="0" fillId="4" borderId="5" xfId="0" applyNumberFormat="1" applyFill="1" applyBorder="1" applyAlignment="1">
      <alignment horizontal="center" vertical="center"/>
    </xf>
    <xf numFmtId="16" fontId="3" fillId="5" borderId="5" xfId="0" applyNumberFormat="1" applyFont="1" applyFill="1" applyBorder="1" applyAlignment="1">
      <alignment horizontal="center" vertical="center"/>
    </xf>
    <xf numFmtId="16" fontId="3" fillId="4" borderId="5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 vertical="center"/>
    </xf>
    <xf numFmtId="4" fontId="0" fillId="0" borderId="3" xfId="0" applyNumberFormat="1" applyBorder="1" applyAlignment="1">
      <alignment horizontal="right" vertical="center" indent="1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93C47D"/>
          <bgColor rgb="FF93C47D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D9E2F3"/>
          <bgColor rgb="FFD9E2F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rgb="FFD9E2F3"/>
          <bgColor rgb="FFD9E2F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00000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#,##0.00\ _€"/>
      <fill>
        <patternFill patternType="solid">
          <fgColor rgb="FFD9E2F3"/>
          <bgColor rgb="FFD9E2F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D9E2F3"/>
          <bgColor rgb="FFD9E2F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D9E2F3"/>
          <bgColor rgb="FFD9E2F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rgb="FFD9E2F3"/>
          <bgColor rgb="FFD9E2F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21" formatCode="dd\-mmm"/>
      <fill>
        <patternFill patternType="solid">
          <fgColor rgb="FFD9E2F3"/>
          <bgColor rgb="FFD9E2F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/>
        <bottom/>
        <vertical/>
        <horizontal/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116870-126C-4E18-ADB9-F1621CFFBDE3}" name="Base" displayName="Base" ref="B4:G20" totalsRowShown="0" headerRowDxfId="0" dataDxfId="1" headerRowBorderDxfId="8" tableBorderDxfId="9">
  <autoFilter ref="B4:G20" xr:uid="{BC192C7B-8136-44D5-916A-153038A7EA3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F532A37-0050-4B9C-A0AE-B1AAFFF38B41}" name="Date" dataDxfId="7"/>
    <tableColumn id="2" xr3:uid="{A34685CE-59A5-4BD8-9BDF-105A32289E3F}" name="Qté Reçues" dataDxfId="6"/>
    <tableColumn id="3" xr3:uid="{6E601D61-8C52-45E0-8BA3-E55969890FAE}" name="Qté Vendues" dataDxfId="5"/>
    <tableColumn id="4" xr3:uid="{304A73F6-3836-4B72-A848-461C69FF7B8F}" name="Prix Unitaire" dataDxfId="4"/>
    <tableColumn id="5" xr3:uid="{69A25D5B-7F43-4521-9575-55CC101EDB4F}" name="Coût Total" dataDxfId="3"/>
    <tableColumn id="6" xr3:uid="{A8AC78C6-CC6B-4AC9-8399-B8AF26FC0E0F}" name="Catégorie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07C7E-F9A5-4E7D-9BD0-103FBC3E3991}">
  <dimension ref="B4:J20"/>
  <sheetViews>
    <sheetView showGridLines="0" tabSelected="1" workbookViewId="0">
      <selection activeCell="K16" sqref="K16"/>
    </sheetView>
  </sheetViews>
  <sheetFormatPr baseColWidth="10" defaultRowHeight="14.4" x14ac:dyDescent="0.3"/>
  <cols>
    <col min="2" max="2" width="7.44140625" bestFit="1" customWidth="1"/>
    <col min="3" max="3" width="15.6640625" bestFit="1" customWidth="1"/>
    <col min="4" max="4" width="18" bestFit="1" customWidth="1"/>
    <col min="5" max="5" width="13.109375" customWidth="1"/>
    <col min="6" max="6" width="11.5546875" customWidth="1"/>
    <col min="7" max="7" width="19.6640625" bestFit="1" customWidth="1"/>
    <col min="9" max="10" width="12.77734375" customWidth="1"/>
  </cols>
  <sheetData>
    <row r="4" spans="2:10" ht="15" thickBot="1" x14ac:dyDescent="0.35">
      <c r="B4" s="15" t="s">
        <v>0</v>
      </c>
      <c r="C4" s="16" t="s">
        <v>4</v>
      </c>
      <c r="D4" s="16" t="s">
        <v>5</v>
      </c>
      <c r="E4" s="16" t="s">
        <v>1</v>
      </c>
      <c r="F4" s="17" t="s">
        <v>2</v>
      </c>
      <c r="G4" s="18" t="s">
        <v>3</v>
      </c>
    </row>
    <row r="5" spans="2:10" ht="15" thickBot="1" x14ac:dyDescent="0.35">
      <c r="B5" s="10">
        <v>44471</v>
      </c>
      <c r="C5" s="1">
        <v>219</v>
      </c>
      <c r="D5" s="1"/>
      <c r="E5" s="1"/>
      <c r="F5" s="2"/>
      <c r="G5" s="13" t="s">
        <v>6</v>
      </c>
      <c r="I5" s="8" t="s">
        <v>6</v>
      </c>
      <c r="J5" s="8"/>
    </row>
    <row r="6" spans="2:10" ht="15" thickBot="1" x14ac:dyDescent="0.35">
      <c r="B6" s="11">
        <v>44469</v>
      </c>
      <c r="C6" s="3"/>
      <c r="D6" s="3">
        <f>2400+2062-2174</f>
        <v>2288</v>
      </c>
      <c r="E6" s="3">
        <v>0.75</v>
      </c>
      <c r="F6" s="4">
        <f t="shared" ref="F6:F7" si="0">E6*D6</f>
        <v>1716</v>
      </c>
      <c r="G6" s="14" t="s">
        <v>7</v>
      </c>
      <c r="I6" s="9">
        <v>44409</v>
      </c>
      <c r="J6" s="9">
        <f>EDATE(I6,1)</f>
        <v>44440</v>
      </c>
    </row>
    <row r="7" spans="2:10" ht="15" thickBot="1" x14ac:dyDescent="0.35">
      <c r="B7" s="11">
        <v>44469</v>
      </c>
      <c r="C7" s="3"/>
      <c r="D7" s="3">
        <f>3062-2174</f>
        <v>888</v>
      </c>
      <c r="E7" s="3">
        <v>0.15</v>
      </c>
      <c r="F7" s="4">
        <f t="shared" si="0"/>
        <v>133.19999999999999</v>
      </c>
      <c r="G7" s="14" t="s">
        <v>7</v>
      </c>
      <c r="I7" s="19">
        <f>SUMPRODUCT((MONTH(Base[Date])=MONTH(I$6))*(Base[Catégorie]=$I$5)*(Base[Coût Total]))</f>
        <v>2405.5</v>
      </c>
      <c r="J7" s="19">
        <f>SUMPRODUCT((MONTH(Base[Date])=MONTH(J$6))*(Base[Catégorie]=I5)*(Base[Coût Total]))</f>
        <v>13879</v>
      </c>
    </row>
    <row r="8" spans="2:10" x14ac:dyDescent="0.3">
      <c r="B8" s="12">
        <v>44469</v>
      </c>
      <c r="C8" s="5"/>
      <c r="D8" s="5">
        <v>523</v>
      </c>
      <c r="E8" s="5">
        <v>8</v>
      </c>
      <c r="F8" s="6">
        <f>D8*E8</f>
        <v>4184</v>
      </c>
      <c r="G8" s="13" t="s">
        <v>6</v>
      </c>
    </row>
    <row r="9" spans="2:10" x14ac:dyDescent="0.3">
      <c r="B9" s="12">
        <v>44467</v>
      </c>
      <c r="C9" s="5">
        <v>289</v>
      </c>
      <c r="D9" s="5"/>
      <c r="E9" s="5"/>
      <c r="F9" s="6"/>
      <c r="G9" s="13" t="s">
        <v>6</v>
      </c>
    </row>
    <row r="10" spans="2:10" x14ac:dyDescent="0.3">
      <c r="B10" s="12">
        <v>44463</v>
      </c>
      <c r="C10" s="5">
        <v>236</v>
      </c>
      <c r="D10" s="5">
        <v>319</v>
      </c>
      <c r="E10" s="5">
        <v>7.46</v>
      </c>
      <c r="F10" s="6">
        <v>2380</v>
      </c>
      <c r="G10" s="13" t="s">
        <v>6</v>
      </c>
    </row>
    <row r="11" spans="2:10" x14ac:dyDescent="0.3">
      <c r="B11" s="12">
        <v>44460</v>
      </c>
      <c r="C11" s="5">
        <v>319</v>
      </c>
      <c r="D11" s="5"/>
      <c r="E11" s="5"/>
      <c r="F11" s="6"/>
      <c r="G11" s="13" t="s">
        <v>6</v>
      </c>
    </row>
    <row r="12" spans="2:10" x14ac:dyDescent="0.3">
      <c r="B12" s="12">
        <v>44457</v>
      </c>
      <c r="C12" s="5"/>
      <c r="D12" s="5">
        <v>686</v>
      </c>
      <c r="E12" s="5">
        <v>7.33</v>
      </c>
      <c r="F12" s="6">
        <v>5030</v>
      </c>
      <c r="G12" s="13" t="s">
        <v>6</v>
      </c>
    </row>
    <row r="13" spans="2:10" ht="15" thickBot="1" x14ac:dyDescent="0.35">
      <c r="B13" s="12">
        <v>44456</v>
      </c>
      <c r="C13" s="5">
        <v>277</v>
      </c>
      <c r="D13" s="5"/>
      <c r="E13" s="5"/>
      <c r="F13" s="6"/>
      <c r="G13" s="13" t="s">
        <v>6</v>
      </c>
      <c r="I13" s="8" t="s">
        <v>8</v>
      </c>
      <c r="J13" s="8"/>
    </row>
    <row r="14" spans="2:10" ht="15" thickBot="1" x14ac:dyDescent="0.35">
      <c r="B14" s="12">
        <v>44453</v>
      </c>
      <c r="C14" s="5">
        <v>90</v>
      </c>
      <c r="D14" s="5"/>
      <c r="E14" s="7"/>
      <c r="F14" s="6"/>
      <c r="G14" s="13" t="s">
        <v>6</v>
      </c>
      <c r="I14" s="9">
        <v>44409</v>
      </c>
      <c r="J14" s="9">
        <v>44440</v>
      </c>
    </row>
    <row r="15" spans="2:10" ht="15" thickBot="1" x14ac:dyDescent="0.35">
      <c r="B15" s="12">
        <v>44452</v>
      </c>
      <c r="C15" s="5">
        <v>319</v>
      </c>
      <c r="D15" s="5"/>
      <c r="E15" s="5"/>
      <c r="F15" s="6"/>
      <c r="G15" s="13" t="s">
        <v>6</v>
      </c>
      <c r="I15" s="19">
        <f>SUMPRODUCT((MONTH(Base[Date])=MONTH(I$14))*(Base[Coût Total]))</f>
        <v>4411.3</v>
      </c>
      <c r="J15" s="19">
        <f>SUMPRODUCT((MONTH(Base[Date])=MONTH(J$14))*(Base[Coût Total]))</f>
        <v>15728.2</v>
      </c>
    </row>
    <row r="16" spans="2:10" x14ac:dyDescent="0.3">
      <c r="B16" s="12">
        <v>44450</v>
      </c>
      <c r="C16" s="5">
        <v>330</v>
      </c>
      <c r="D16" s="5">
        <v>330</v>
      </c>
      <c r="E16" s="5"/>
      <c r="F16" s="6">
        <v>2285</v>
      </c>
      <c r="G16" s="13" t="s">
        <v>6</v>
      </c>
    </row>
    <row r="17" spans="2:7" x14ac:dyDescent="0.3">
      <c r="B17" s="11">
        <v>44439</v>
      </c>
      <c r="C17" s="3"/>
      <c r="D17" s="3">
        <f>4000-1938</f>
        <v>2062</v>
      </c>
      <c r="E17" s="3">
        <v>0.75</v>
      </c>
      <c r="F17" s="4">
        <f t="shared" ref="F17:F18" si="1">E17*D17</f>
        <v>1546.5</v>
      </c>
      <c r="G17" s="14" t="s">
        <v>7</v>
      </c>
    </row>
    <row r="18" spans="2:7" x14ac:dyDescent="0.3">
      <c r="B18" s="11">
        <v>44439</v>
      </c>
      <c r="C18" s="3"/>
      <c r="D18" s="3">
        <f>5000-1938</f>
        <v>3062</v>
      </c>
      <c r="E18" s="3">
        <v>0.15</v>
      </c>
      <c r="F18" s="4">
        <f t="shared" si="1"/>
        <v>459.3</v>
      </c>
      <c r="G18" s="14" t="s">
        <v>7</v>
      </c>
    </row>
    <row r="19" spans="2:7" x14ac:dyDescent="0.3">
      <c r="B19" s="12">
        <v>44437</v>
      </c>
      <c r="C19" s="5">
        <f>163+84</f>
        <v>247</v>
      </c>
      <c r="D19" s="5">
        <f>163+84</f>
        <v>247</v>
      </c>
      <c r="E19" s="5">
        <v>7.16</v>
      </c>
      <c r="F19" s="6">
        <v>1768.5</v>
      </c>
      <c r="G19" s="13" t="s">
        <v>6</v>
      </c>
    </row>
    <row r="20" spans="2:7" x14ac:dyDescent="0.3">
      <c r="B20" s="12">
        <v>44435</v>
      </c>
      <c r="C20" s="5">
        <v>92</v>
      </c>
      <c r="D20" s="5">
        <v>92</v>
      </c>
      <c r="E20" s="5">
        <v>6.5</v>
      </c>
      <c r="F20" s="6">
        <v>637</v>
      </c>
      <c r="G20" s="13" t="s">
        <v>6</v>
      </c>
    </row>
  </sheetData>
  <mergeCells count="2">
    <mergeCell ref="I5:J5"/>
    <mergeCell ref="I13:J13"/>
  </mergeCells>
  <dataValidations count="1">
    <dataValidation type="list" allowBlank="1" showInputMessage="1" showErrorMessage="1" sqref="I5:J5" xr:uid="{A2C2BA72-BEE9-4A9D-ACB5-F3BEBE113922}">
      <formula1>"Jus,Légume"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HARTI</dc:creator>
  <cp:lastModifiedBy>JoDan</cp:lastModifiedBy>
  <dcterms:created xsi:type="dcterms:W3CDTF">2021-10-02T21:53:18Z</dcterms:created>
  <dcterms:modified xsi:type="dcterms:W3CDTF">2021-10-02T22:32:53Z</dcterms:modified>
</cp:coreProperties>
</file>