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D64D12E-35C6-4967-B204-E73D6ACE87F0}" xr6:coauthVersionLast="46" xr6:coauthVersionMax="47" xr10:uidLastSave="{00000000-0000-0000-0000-000000000000}"/>
  <bookViews>
    <workbookView xWindow="-108" yWindow="-108" windowWidth="23256" windowHeight="12576" xr2:uid="{73D151A5-4C1F-6849-A00E-F5047EE5F1B0}"/>
  </bookViews>
  <sheets>
    <sheet name="frm" sheetId="1" r:id="rId1"/>
    <sheet name="Modèle" sheetId="9" r:id="rId2"/>
    <sheet name="Clients" sheetId="2" r:id="rId3"/>
    <sheet name="Param" sheetId="3" r:id="rId4"/>
    <sheet name="Sites" sheetId="12" r:id="rId5"/>
    <sheet name="001" sheetId="10" r:id="rId6"/>
    <sheet name="002" sheetId="11" r:id="rId7"/>
    <sheet name="003" sheetId="13" r:id="rId8"/>
    <sheet name="004" sheetId="14" r:id="rId9"/>
    <sheet name="005" sheetId="16" r:id="rId10"/>
    <sheet name="006" sheetId="19" r:id="rId11"/>
  </sheets>
  <definedNames>
    <definedName name="_xlnm._FilterDatabase" localSheetId="4" hidden="1">Sites!$B$4:$D$10</definedName>
    <definedName name="DonnéesExternes_1" localSheetId="4" hidden="1">Sites!$G$4:$K$7</definedName>
    <definedName name="fc_ID">Modèle!$C$2</definedName>
    <definedName name="fc_Nom">Modèle!$C$3</definedName>
    <definedName name="fc_Prenom">Modèle!$C$4</definedName>
    <definedName name="frm_Adresse">frm!$C$16</definedName>
    <definedName name="frm_CP">frm!$E$16</definedName>
    <definedName name="frm_Email">frm!$G$13</definedName>
    <definedName name="frm_ID">frm!$C$5</definedName>
    <definedName name="frm_Niveau">frm!$C$10</definedName>
    <definedName name="frm_Nom">frm!$G$7</definedName>
    <definedName name="frm_Pays">frm!$C$19</definedName>
    <definedName name="frm_Prenom">frm!$C$7</definedName>
    <definedName name="frm_Statut">frm!$G$10</definedName>
    <definedName name="frm_Telephone">frm!$C$13</definedName>
    <definedName name="frm_Ville">frm!$G$16</definedName>
    <definedName name="ID_Client">t_ID[ID Client]</definedName>
    <definedName name="l_Article">t_Article[Articles]</definedName>
    <definedName name="l_Niveaux">t_Niveaux[Niveaux]</definedName>
    <definedName name="l_Site">t_Site[Site]</definedName>
    <definedName name="l_Statuts">t_Statuts[Statuts]</definedName>
    <definedName name="NomClt">t_RecapSite[Nom]</definedName>
    <definedName name="nomF">TRANSPOSE(GET.WORKBOOK(1))</definedName>
    <definedName name="RechClt">Sites!$C$2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C3" i="2"/>
  <c r="C4" i="2"/>
  <c r="C5" i="2"/>
  <c r="C6" i="2"/>
  <c r="C7" i="2"/>
  <c r="C9" i="19"/>
  <c r="C10" i="19"/>
  <c r="B10" i="12" a="1"/>
  <c r="B5" i="12" a="1"/>
  <c r="B8" i="12" a="1"/>
  <c r="B7" i="12" a="1"/>
  <c r="B9" i="12" a="1"/>
  <c r="B6" i="12" a="1"/>
  <c r="C6" i="19"/>
  <c r="C7" i="19"/>
  <c r="B9" i="12" l="1"/>
  <c r="B10" i="12"/>
  <c r="B8" i="12"/>
  <c r="B7" i="12"/>
  <c r="B6" i="12"/>
  <c r="B5" i="12"/>
  <c r="F3" i="3"/>
  <c r="C5" i="1" s="1"/>
  <c r="C9" i="9"/>
  <c r="C5" i="12"/>
  <c r="C7" i="16"/>
  <c r="C8" i="12"/>
  <c r="C6" i="11"/>
  <c r="C10" i="10"/>
  <c r="C10" i="9"/>
  <c r="C6" i="10"/>
  <c r="C6" i="14"/>
  <c r="C10" i="14"/>
  <c r="C6" i="13"/>
  <c r="C9" i="13"/>
  <c r="C6" i="16"/>
  <c r="C7" i="10"/>
  <c r="C10" i="11"/>
  <c r="C7" i="9"/>
  <c r="C9" i="11"/>
  <c r="C10" i="16"/>
  <c r="C6" i="9"/>
  <c r="D10" i="12"/>
  <c r="C9" i="10"/>
  <c r="C10" i="13"/>
  <c r="D8" i="12"/>
  <c r="C7" i="13"/>
  <c r="C7" i="11"/>
  <c r="C7" i="14"/>
  <c r="C9" i="16"/>
  <c r="C9" i="14"/>
  <c r="C7" i="12"/>
  <c r="D9" i="12"/>
  <c r="D5" i="12"/>
  <c r="D6" i="12"/>
  <c r="C9" i="12"/>
  <c r="N3" i="2" l="1"/>
  <c r="N6" i="2"/>
  <c r="N7" i="2"/>
  <c r="N4" i="2"/>
  <c r="N8" i="2"/>
  <c r="N5" i="2"/>
  <c r="C10" i="12"/>
  <c r="D7" i="12"/>
  <c r="C6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00B31A-8809-44EB-9844-4DDA516625D1}" keepAlive="1" name="Requête - Site par plongeur" description="Connexion à la requête « Site par plongeur » dans le classeur." type="5" refreshedVersion="6" background="1" saveData="1">
    <dbPr connection="Provider=Microsoft.Mashup.OleDb.1;Data Source=$Workbook$;Location=Site par plongeur;Extended Properties=&quot;&quot;" command="SELECT * FROM [Site par plongeur]"/>
  </connection>
  <connection id="2" xr16:uid="{58811B63-A350-48B4-958D-F2410D069CF4}" keepAlive="1" name="Requête - t_Clients" description="Connexion à la requête « t_Clients » dans le classeur." type="5" refreshedVersion="6" background="1" saveData="1">
    <dbPr connection="Provider=Microsoft.Mashup.OleDb.1;Data Source=$Workbook$;Location=t_Clients;Extended Properties=&quot;&quot;" command="SELECT * FROM [t_Clients]"/>
  </connection>
</connections>
</file>

<file path=xl/sharedStrings.xml><?xml version="1.0" encoding="utf-8"?>
<sst xmlns="http://schemas.openxmlformats.org/spreadsheetml/2006/main" count="242" uniqueCount="103">
  <si>
    <t>Prénom</t>
  </si>
  <si>
    <t>Niveau</t>
  </si>
  <si>
    <t>Mail</t>
  </si>
  <si>
    <t>Adresse</t>
  </si>
  <si>
    <t>Pays</t>
  </si>
  <si>
    <t>Statut</t>
  </si>
  <si>
    <t>PMT</t>
  </si>
  <si>
    <t>DEEP</t>
  </si>
  <si>
    <t>ADV</t>
  </si>
  <si>
    <t>OW</t>
  </si>
  <si>
    <t>DMT</t>
  </si>
  <si>
    <t>RESC</t>
  </si>
  <si>
    <t>TOW</t>
  </si>
  <si>
    <t>Niveaux</t>
  </si>
  <si>
    <t>Niv 3</t>
  </si>
  <si>
    <t>Niv 2</t>
  </si>
  <si>
    <t>Niv 1</t>
  </si>
  <si>
    <t>BTM</t>
  </si>
  <si>
    <t>Statuts</t>
  </si>
  <si>
    <t>Résident</t>
  </si>
  <si>
    <t>Vacancier</t>
  </si>
  <si>
    <t>Téléphone</t>
  </si>
  <si>
    <t>E-mail</t>
  </si>
  <si>
    <t>Niveau de plongée</t>
  </si>
  <si>
    <t>Statut (Résident/vacancier)</t>
  </si>
  <si>
    <t>ID:</t>
  </si>
  <si>
    <t>ID</t>
  </si>
  <si>
    <t>Niv 4</t>
  </si>
  <si>
    <t>Nom</t>
  </si>
  <si>
    <t>https://forum.excel-pratique.com/excel/blocage-sur-mon-projet-161238</t>
  </si>
  <si>
    <t>ID Client</t>
  </si>
  <si>
    <t>CP</t>
  </si>
  <si>
    <t>Ville</t>
  </si>
  <si>
    <t>Saisie des clients</t>
  </si>
  <si>
    <t>Site</t>
  </si>
  <si>
    <t>Site de plongée</t>
  </si>
  <si>
    <t>Date</t>
  </si>
  <si>
    <t>Bob</t>
  </si>
  <si>
    <t>Leponge</t>
  </si>
  <si>
    <t>bleponge@gmail.com</t>
  </si>
  <si>
    <t>10 rue dici</t>
  </si>
  <si>
    <t>Paris</t>
  </si>
  <si>
    <t>France</t>
  </si>
  <si>
    <t>La Petite</t>
  </si>
  <si>
    <t>Sirène</t>
  </si>
  <si>
    <t>lpsirene@free.fr</t>
  </si>
  <si>
    <t>10 rue labas</t>
  </si>
  <si>
    <t>Toulon</t>
  </si>
  <si>
    <t>Aqua</t>
  </si>
  <si>
    <t>Man</t>
  </si>
  <si>
    <t>aman@orange.com</t>
  </si>
  <si>
    <t>1 rue du fond</t>
  </si>
  <si>
    <t>Annonay</t>
  </si>
  <si>
    <t>Chantal</t>
  </si>
  <si>
    <t>Opéra</t>
  </si>
  <si>
    <t>copera@yahoo.fr</t>
  </si>
  <si>
    <t xml:space="preserve">impasse </t>
  </si>
  <si>
    <t>Lyon</t>
  </si>
  <si>
    <t>PRADA</t>
  </si>
  <si>
    <t>GILLES</t>
  </si>
  <si>
    <t>SDFGHJ#FGHJK;FR</t>
  </si>
  <si>
    <t>SIRENE</t>
  </si>
  <si>
    <t>PL</t>
  </si>
  <si>
    <t>BURGOS</t>
  </si>
  <si>
    <t>TEK</t>
  </si>
  <si>
    <t>JORASSES</t>
  </si>
  <si>
    <t>CRIQUE</t>
  </si>
  <si>
    <t>PICTO</t>
  </si>
  <si>
    <t>GROTTE</t>
  </si>
  <si>
    <t>CARNET</t>
  </si>
  <si>
    <t>LEZARDE</t>
  </si>
  <si>
    <t>TS</t>
  </si>
  <si>
    <t>LEZARDETTE</t>
  </si>
  <si>
    <t>EDEN</t>
  </si>
  <si>
    <t>ARBRE</t>
  </si>
  <si>
    <t>JARDINS</t>
  </si>
  <si>
    <t>CAP</t>
  </si>
  <si>
    <t>PISICNE</t>
  </si>
  <si>
    <t>TROU</t>
  </si>
  <si>
    <t>FORTUNE</t>
  </si>
  <si>
    <t>BALEINE</t>
  </si>
  <si>
    <t>3 AIRS</t>
  </si>
  <si>
    <t>NAHOON</t>
  </si>
  <si>
    <t>DUFOUR</t>
  </si>
  <si>
    <t>DIAMANT</t>
  </si>
  <si>
    <t>Articles</t>
  </si>
  <si>
    <t>Article</t>
  </si>
  <si>
    <t>Lien</t>
  </si>
  <si>
    <t>Jean</t>
  </si>
  <si>
    <t>Bonbeur</t>
  </si>
  <si>
    <t>azerty@gtp.com</t>
  </si>
  <si>
    <t>154 kkfu</t>
  </si>
  <si>
    <t>i huer u</t>
  </si>
  <si>
    <t>GILLES PRADA</t>
  </si>
  <si>
    <t>Bob Leponge</t>
  </si>
  <si>
    <t>Aqua Man</t>
  </si>
  <si>
    <t>Lien Client</t>
  </si>
  <si>
    <t>Choix</t>
  </si>
  <si>
    <t>Oui</t>
  </si>
  <si>
    <t>La Petite Sirène</t>
  </si>
  <si>
    <t>Chantal Opéra</t>
  </si>
  <si>
    <t>Recherche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</si>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</sst>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0#&quot; &quot;##&quot; &quot;##&quot; &quot;##&quot; &quot;##"/>
    <numFmt numFmtId="166" formatCode="000"/>
    <numFmt numFmtId="167" formatCode="00000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thin">
        <color theme="4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/>
    <xf numFmtId="166" fontId="0" fillId="0" borderId="0" xfId="0" applyNumberFormat="1" applyProtection="1"/>
    <xf numFmtId="0" fontId="0" fillId="0" borderId="0" xfId="0" applyProtection="1"/>
    <xf numFmtId="0" fontId="6" fillId="4" borderId="0" xfId="0" applyFont="1" applyFill="1" applyBorder="1" applyAlignment="1" applyProtection="1">
      <alignment horizontal="center" vertical="center"/>
    </xf>
    <xf numFmtId="0" fontId="5" fillId="4" borderId="0" xfId="0" applyFont="1" applyFill="1" applyBorder="1" applyProtection="1"/>
    <xf numFmtId="0" fontId="0" fillId="4" borderId="0" xfId="0" applyFill="1" applyBorder="1" applyProtection="1"/>
    <xf numFmtId="0" fontId="0" fillId="4" borderId="0" xfId="0" applyFill="1" applyBorder="1" applyAlignment="1" applyProtection="1">
      <alignment horizontal="left" vertical="center"/>
    </xf>
    <xf numFmtId="166" fontId="9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165" fontId="9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0" fontId="9" fillId="5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9" fillId="6" borderId="0" xfId="0" applyFont="1" applyFill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7" borderId="1" xfId="0" applyFont="1" applyFill="1" applyBorder="1"/>
    <xf numFmtId="0" fontId="0" fillId="8" borderId="1" xfId="0" applyFill="1" applyBorder="1" applyAlignment="1">
      <alignment horizontal="left" vertical="center" indent="1"/>
    </xf>
    <xf numFmtId="165" fontId="0" fillId="8" borderId="1" xfId="0" applyNumberForma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6" fontId="0" fillId="8" borderId="1" xfId="0" applyNumberFormat="1" applyFill="1" applyBorder="1" applyAlignment="1">
      <alignment horizontal="left" vertical="center" indent="1"/>
    </xf>
    <xf numFmtId="14" fontId="0" fillId="0" borderId="0" xfId="0" applyNumberFormat="1" applyAlignment="1">
      <alignment horizontal="left"/>
    </xf>
    <xf numFmtId="0" fontId="6" fillId="4" borderId="2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left" vertical="center"/>
    </xf>
    <xf numFmtId="0" fontId="6" fillId="4" borderId="3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5" xfId="0" applyFill="1" applyBorder="1" applyProtection="1"/>
    <xf numFmtId="0" fontId="0" fillId="4" borderId="6" xfId="0" applyFill="1" applyBorder="1" applyAlignment="1" applyProtection="1">
      <alignment horizontal="left" vertical="center"/>
    </xf>
    <xf numFmtId="0" fontId="0" fillId="4" borderId="6" xfId="0" applyFill="1" applyBorder="1" applyProtection="1"/>
    <xf numFmtId="0" fontId="0" fillId="4" borderId="7" xfId="0" applyFill="1" applyBorder="1" applyProtection="1"/>
    <xf numFmtId="166" fontId="0" fillId="2" borderId="10" xfId="0" applyNumberFormat="1" applyFill="1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  <protection locked="0"/>
    </xf>
    <xf numFmtId="165" fontId="0" fillId="0" borderId="10" xfId="0" applyNumberFormat="1" applyBorder="1" applyAlignment="1" applyProtection="1">
      <alignment horizontal="left" vertical="center"/>
      <protection locked="0"/>
    </xf>
    <xf numFmtId="0" fontId="0" fillId="0" borderId="10" xfId="0" quotePrefix="1" applyBorder="1" applyAlignment="1" applyProtection="1">
      <alignment vertical="top" wrapText="1"/>
      <protection locked="0"/>
    </xf>
    <xf numFmtId="0" fontId="2" fillId="0" borderId="10" xfId="1" applyBorder="1" applyAlignment="1" applyProtection="1">
      <alignment horizontal="left" vertical="center"/>
      <protection locked="0"/>
    </xf>
    <xf numFmtId="0" fontId="0" fillId="0" borderId="10" xfId="0" applyBorder="1" applyProtection="1">
      <protection locked="0"/>
    </xf>
    <xf numFmtId="167" fontId="0" fillId="0" borderId="10" xfId="0" quotePrefix="1" applyNumberFormat="1" applyBorder="1" applyAlignment="1" applyProtection="1">
      <alignment horizontal="left" vertical="top" wrapText="1"/>
      <protection locked="0"/>
    </xf>
    <xf numFmtId="0" fontId="0" fillId="0" borderId="0" xfId="0" applyFont="1"/>
    <xf numFmtId="0" fontId="3" fillId="0" borderId="0" xfId="0" applyFont="1"/>
    <xf numFmtId="166" fontId="2" fillId="0" borderId="0" xfId="1" applyNumberForma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indent="1"/>
    </xf>
    <xf numFmtId="166" fontId="11" fillId="0" borderId="11" xfId="0" applyNumberFormat="1" applyFont="1" applyFill="1" applyBorder="1" applyAlignment="1">
      <alignment horizontal="center"/>
    </xf>
    <xf numFmtId="0" fontId="11" fillId="0" borderId="11" xfId="0" applyFont="1" applyFill="1" applyBorder="1" applyAlignment="1">
      <alignment horizontal="left" vertical="center" indent="1"/>
    </xf>
    <xf numFmtId="166" fontId="11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left" vertical="center" indent="1"/>
    </xf>
    <xf numFmtId="0" fontId="11" fillId="0" borderId="0" xfId="0" applyNumberFormat="1" applyFont="1" applyFill="1" applyAlignment="1">
      <alignment horizontal="left" vertical="center" indent="1"/>
    </xf>
    <xf numFmtId="0" fontId="0" fillId="0" borderId="0" xfId="0" applyAlignment="1">
      <alignment horizontal="left" indent="1"/>
    </xf>
    <xf numFmtId="0" fontId="10" fillId="0" borderId="0" xfId="0" applyFont="1" applyFill="1" applyBorder="1" applyAlignment="1">
      <alignment horizontal="left" vertical="center" indent="1"/>
    </xf>
    <xf numFmtId="0" fontId="11" fillId="0" borderId="0" xfId="0" applyFont="1" applyFill="1" applyBorder="1" applyAlignment="1">
      <alignment horizontal="left" vertical="center" indent="1"/>
    </xf>
    <xf numFmtId="0" fontId="9" fillId="6" borderId="12" xfId="0" applyFont="1" applyFill="1" applyBorder="1"/>
    <xf numFmtId="0" fontId="0" fillId="9" borderId="13" xfId="0" applyFont="1" applyFill="1" applyBorder="1" applyAlignment="1"/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7" borderId="4" xfId="0" applyFont="1" applyFill="1" applyBorder="1" applyAlignment="1" applyProtection="1">
      <alignment horizontal="center" vertical="center"/>
    </xf>
    <xf numFmtId="0" fontId="6" fillId="7" borderId="5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 applyProtection="1">
      <alignment horizontal="center" vertical="center"/>
    </xf>
    <xf numFmtId="0" fontId="6" fillId="7" borderId="7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56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000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bgColor auto="1"/>
        </patternFill>
      </fill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9E1F2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255505</xdr:colOff>
      <xdr:row>16</xdr:row>
      <xdr:rowOff>15240</xdr:rowOff>
    </xdr:from>
    <xdr:to>
      <xdr:col>9</xdr:col>
      <xdr:colOff>471499</xdr:colOff>
      <xdr:row>23</xdr:row>
      <xdr:rowOff>246380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6945" y="4290060"/>
          <a:ext cx="5382354" cy="1991360"/>
        </a:xfrm>
        <a:prstGeom prst="rect">
          <a:avLst/>
        </a:prstGeom>
      </xdr:spPr>
    </xdr:pic>
    <xdr:clientData/>
  </xdr:twoCellAnchor>
  <xdr:twoCellAnchor>
    <xdr:from>
      <xdr:col>2</xdr:col>
      <xdr:colOff>2735277</xdr:colOff>
      <xdr:row>19</xdr:row>
      <xdr:rowOff>238698</xdr:rowOff>
    </xdr:from>
    <xdr:to>
      <xdr:col>6</xdr:col>
      <xdr:colOff>0</xdr:colOff>
      <xdr:row>21</xdr:row>
      <xdr:rowOff>66939</xdr:rowOff>
    </xdr:to>
    <xdr:sp macro="[0]!Ajouter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34000" y="4948409"/>
          <a:ext cx="1800000" cy="324000"/>
        </a:xfrm>
        <a:prstGeom prst="roundRect">
          <a:avLst/>
        </a:prstGeom>
        <a:solidFill>
          <a:srgbClr val="00206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Valider la fiche</a:t>
          </a:r>
        </a:p>
      </xdr:txBody>
    </xdr:sp>
    <xdr:clientData/>
  </xdr:twoCellAnchor>
  <xdr:twoCellAnchor editAs="absolute">
    <xdr:from>
      <xdr:col>10</xdr:col>
      <xdr:colOff>0</xdr:colOff>
      <xdr:row>3</xdr:row>
      <xdr:rowOff>0</xdr:rowOff>
    </xdr:from>
    <xdr:to>
      <xdr:col>11</xdr:col>
      <xdr:colOff>469735</xdr:colOff>
      <xdr:row>4</xdr:row>
      <xdr:rowOff>76121</xdr:rowOff>
    </xdr:to>
    <xdr:sp macro="[0]!RetourRecapSit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915181" y="743639"/>
          <a:ext cx="1296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10</xdr:col>
      <xdr:colOff>0</xdr:colOff>
      <xdr:row>5</xdr:row>
      <xdr:rowOff>0</xdr:rowOff>
    </xdr:from>
    <xdr:to>
      <xdr:col>11</xdr:col>
      <xdr:colOff>469735</xdr:colOff>
      <xdr:row>6</xdr:row>
      <xdr:rowOff>76121</xdr:rowOff>
    </xdr:to>
    <xdr:sp macro="[0]!RetourListeClien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915181" y="1239398"/>
          <a:ext cx="1296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33500" y="22479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190500</xdr:colOff>
      <xdr:row>12</xdr:row>
      <xdr:rowOff>182880</xdr:rowOff>
    </xdr:from>
    <xdr:to>
      <xdr:col>2</xdr:col>
      <xdr:colOff>1554480</xdr:colOff>
      <xdr:row>14</xdr:row>
      <xdr:rowOff>99060</xdr:rowOff>
    </xdr:to>
    <xdr:sp macro="[0]!RetourListeClien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325880" y="263652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220980</xdr:colOff>
      <xdr:row>0</xdr:row>
      <xdr:rowOff>65940</xdr:rowOff>
    </xdr:from>
    <xdr:to>
      <xdr:col>3</xdr:col>
      <xdr:colOff>1082640</xdr:colOff>
      <xdr:row>0</xdr:row>
      <xdr:rowOff>281940</xdr:rowOff>
    </xdr:to>
    <xdr:sp macro="[0]!RetourRecapS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02920" y="6594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1172880</xdr:colOff>
      <xdr:row>0</xdr:row>
      <xdr:rowOff>65940</xdr:rowOff>
    </xdr:from>
    <xdr:to>
      <xdr:col>5</xdr:col>
      <xdr:colOff>76200</xdr:colOff>
      <xdr:row>0</xdr:row>
      <xdr:rowOff>281940</xdr:rowOff>
    </xdr:to>
    <xdr:sp macro="[0]!Retour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889160" y="6594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Formulaire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998220</xdr:colOff>
      <xdr:row>2</xdr:row>
      <xdr:rowOff>76200</xdr:rowOff>
    </xdr:from>
    <xdr:to>
      <xdr:col>7</xdr:col>
      <xdr:colOff>1097880</xdr:colOff>
      <xdr:row>2</xdr:row>
      <xdr:rowOff>292200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5204460" y="48006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  <xdr:twoCellAnchor editAs="absolute">
    <xdr:from>
      <xdr:col>8</xdr:col>
      <xdr:colOff>91440</xdr:colOff>
      <xdr:row>2</xdr:row>
      <xdr:rowOff>76200</xdr:rowOff>
    </xdr:from>
    <xdr:to>
      <xdr:col>9</xdr:col>
      <xdr:colOff>191100</xdr:colOff>
      <xdr:row>2</xdr:row>
      <xdr:rowOff>292200</xdr:rowOff>
    </xdr:to>
    <xdr:sp macro="[0]!Retour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690360" y="48006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Formulaire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</xdr:colOff>
          <xdr:row>1</xdr:row>
          <xdr:rowOff>0</xdr:rowOff>
        </xdr:from>
        <xdr:to>
          <xdr:col>3</xdr:col>
          <xdr:colOff>45720</xdr:colOff>
          <xdr:row>2</xdr:row>
          <xdr:rowOff>38100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236220</xdr:colOff>
      <xdr:row>2</xdr:row>
      <xdr:rowOff>76200</xdr:rowOff>
    </xdr:from>
    <xdr:to>
      <xdr:col>2</xdr:col>
      <xdr:colOff>793080</xdr:colOff>
      <xdr:row>2</xdr:row>
      <xdr:rowOff>292200</xdr:rowOff>
    </xdr:to>
    <xdr:sp macro="[0]!Atteind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441960" y="48006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Atteindre</a:t>
          </a:r>
        </a:p>
      </xdr:txBody>
    </xdr:sp>
    <xdr:clientData fPrintsWithSheet="0"/>
  </xdr:twoCellAnchor>
  <xdr:twoCellAnchor editAs="absolute">
    <xdr:from>
      <xdr:col>2</xdr:col>
      <xdr:colOff>899160</xdr:colOff>
      <xdr:row>2</xdr:row>
      <xdr:rowOff>76200</xdr:rowOff>
    </xdr:from>
    <xdr:to>
      <xdr:col>3</xdr:col>
      <xdr:colOff>998820</xdr:colOff>
      <xdr:row>2</xdr:row>
      <xdr:rowOff>292200</xdr:rowOff>
    </xdr:to>
    <xdr:sp macro="[0]!RAZ_Recherch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844040" y="48006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 Recherche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</xdr:colOff>
      <xdr:row>11</xdr:row>
      <xdr:rowOff>45720</xdr:rowOff>
    </xdr:from>
    <xdr:to>
      <xdr:col>2</xdr:col>
      <xdr:colOff>1485900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25730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121920</xdr:colOff>
      <xdr:row>13</xdr:row>
      <xdr:rowOff>15240</xdr:rowOff>
    </xdr:from>
    <xdr:to>
      <xdr:col>2</xdr:col>
      <xdr:colOff>1485900</xdr:colOff>
      <xdr:row>14</xdr:row>
      <xdr:rowOff>129540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257300" y="26670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11</xdr:row>
      <xdr:rowOff>7620</xdr:rowOff>
    </xdr:from>
    <xdr:to>
      <xdr:col>2</xdr:col>
      <xdr:colOff>1592580</xdr:colOff>
      <xdr:row>12</xdr:row>
      <xdr:rowOff>121920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363980" y="2263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251460</xdr:colOff>
      <xdr:row>12</xdr:row>
      <xdr:rowOff>190500</xdr:rowOff>
    </xdr:from>
    <xdr:to>
      <xdr:col>2</xdr:col>
      <xdr:colOff>1615440</xdr:colOff>
      <xdr:row>14</xdr:row>
      <xdr:rowOff>106680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386840" y="2644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205740</xdr:colOff>
      <xdr:row>11</xdr:row>
      <xdr:rowOff>45720</xdr:rowOff>
    </xdr:from>
    <xdr:to>
      <xdr:col>2</xdr:col>
      <xdr:colOff>1569720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34112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220980</xdr:colOff>
      <xdr:row>13</xdr:row>
      <xdr:rowOff>53340</xdr:rowOff>
    </xdr:from>
    <xdr:to>
      <xdr:col>2</xdr:col>
      <xdr:colOff>1584960</xdr:colOff>
      <xdr:row>14</xdr:row>
      <xdr:rowOff>167640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1356360" y="27051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518160</xdr:colOff>
      <xdr:row>11</xdr:row>
      <xdr:rowOff>53340</xdr:rowOff>
    </xdr:from>
    <xdr:to>
      <xdr:col>2</xdr:col>
      <xdr:colOff>1028700</xdr:colOff>
      <xdr:row>12</xdr:row>
      <xdr:rowOff>167640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800100" y="230886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518160</xdr:colOff>
      <xdr:row>13</xdr:row>
      <xdr:rowOff>53340</xdr:rowOff>
    </xdr:from>
    <xdr:to>
      <xdr:col>2</xdr:col>
      <xdr:colOff>1028700</xdr:colOff>
      <xdr:row>14</xdr:row>
      <xdr:rowOff>167640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800100" y="27051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303020" y="2349500"/>
          <a:ext cx="1363980" cy="322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175260</xdr:colOff>
      <xdr:row>12</xdr:row>
      <xdr:rowOff>190500</xdr:rowOff>
    </xdr:from>
    <xdr:to>
      <xdr:col>2</xdr:col>
      <xdr:colOff>1539240</xdr:colOff>
      <xdr:row>14</xdr:row>
      <xdr:rowOff>106680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1310640" y="2644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333500" y="22479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190500</xdr:colOff>
      <xdr:row>12</xdr:row>
      <xdr:rowOff>182880</xdr:rowOff>
    </xdr:from>
    <xdr:to>
      <xdr:col>2</xdr:col>
      <xdr:colOff>1554480</xdr:colOff>
      <xdr:row>14</xdr:row>
      <xdr:rowOff>99060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1325880" y="263652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3E4B0E4-B75D-4F3D-9EB7-4F49FDBBB588}" autoFormatId="16" applyNumberFormats="0" applyBorderFormats="0" applyFontFormats="0" applyPatternFormats="0" applyAlignmentFormats="0" applyWidthHeightFormats="0">
  <queryTableRefresh nextId="53">
    <queryTableFields count="5">
      <queryTableField id="9" name="Bob Leponge" tableColumnId="2"/>
      <queryTableField id="45" name="La Petite Sirène" tableColumnId="4"/>
      <queryTableField id="11" name="Aqua Man" tableColumnId="8"/>
      <queryTableField id="47" name="Chantal Opéra" tableColumnId="5"/>
      <queryTableField id="35" name="GILLES PRADA" tableColumnId="11"/>
    </queryTableFields>
  </queryTableRefresh>
</queryTable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D0FCA5-D84A-4256-9C77-29415DFDFEFE}" name="TabSitePlongee" displayName="TabSitePlongee" ref="E2:G3" insertRow="1" totalsRowShown="0">
  <autoFilter ref="E2:G3" xr:uid="{E98754C7-5B7C-42D8-BA67-7EFDF0735DB5}">
    <filterColumn colId="0" hiddenButton="1"/>
    <filterColumn colId="1" hiddenButton="1"/>
    <filterColumn colId="2" hiddenButton="1"/>
  </autoFilter>
  <tableColumns count="3">
    <tableColumn id="1" xr3:uid="{447ADA30-A83B-4E39-96BB-8F1C5BF0E0E1}" name="Date" dataDxfId="55"/>
    <tableColumn id="2" xr3:uid="{95BBE509-1BFF-4BF2-B727-086DEBC313D8}" name="Site de plongée" dataDxfId="54"/>
    <tableColumn id="3" xr3:uid="{9707BA09-3523-479A-A61C-9C3A883662D6}" name="Article" dataDxfId="5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610F8-26A6-4F45-A65A-689F3873AA07}" name="t_Clients" displayName="t_Clients" ref="B2:N8" totalsRowShown="0" headerRowDxfId="52" dataDxfId="51">
  <autoFilter ref="B2:N8" xr:uid="{D3C40520-4D36-4DE9-9F65-7A9B01D80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FC0222A3-C61D-4BDB-B256-47BDFA5488F4}" name="ID" dataDxfId="50"/>
    <tableColumn id="12" xr3:uid="{841AC3C2-DA97-4FE1-88DB-B304CF4B93CF}" name="Lien" dataDxfId="49">
      <calculatedColumnFormula>IF($B3&lt;&gt;"",HYPERLINK(CONCATENATE("# '",TEXT(t_Clients[[#This Row],[ID]],"000"),"'","!c2"),t_Clients[[#This Row],[ID]]),"")</calculatedColumnFormula>
    </tableColumn>
    <tableColumn id="2" xr3:uid="{9955DE81-CF23-409E-B9C1-F7C1F1441773}" name="Nom" dataDxfId="48"/>
    <tableColumn id="3" xr3:uid="{713414D0-78F8-4055-9785-FFD27DA7563F}" name="Prénom" dataDxfId="47"/>
    <tableColumn id="4" xr3:uid="{7ADDDBF6-4B38-4178-93D2-E1E95BC058AD}" name="Niveau" dataDxfId="46"/>
    <tableColumn id="5" xr3:uid="{049F565B-1AF2-48EA-AD0B-641BDD95F761}" name="Statut" dataDxfId="45"/>
    <tableColumn id="6" xr3:uid="{FEE88F54-26CC-42BE-98AC-298DFBBD299D}" name="Téléphone" dataDxfId="44"/>
    <tableColumn id="7" xr3:uid="{A7AE5236-9EA5-4AFE-AD19-3C096C404ADB}" name="Mail" dataDxfId="43"/>
    <tableColumn id="8" xr3:uid="{2E655751-311B-432C-B344-FFA0E492E002}" name="Adresse" dataDxfId="42"/>
    <tableColumn id="10" xr3:uid="{39C4E833-36F1-4788-88CD-5482C91EFF7F}" name="CP" dataDxfId="41"/>
    <tableColumn id="11" xr3:uid="{23C2AC2A-1E09-493F-B6EF-5FB81BE9287F}" name="Ville" dataDxfId="40"/>
    <tableColumn id="9" xr3:uid="{15C0FE4B-B1A9-4AB3-A479-850631A6D065}" name="Pays" dataDxfId="39"/>
    <tableColumn id="13" xr3:uid="{CEA0C34E-6E5A-4712-9C54-B1F03FE432B0}" name="Choix" dataDxfId="38">
      <calculatedColumnFormula>INDEX(t_RecapSite[Choix],MATCH(TEXT(t_Clients[[#This Row],[ID]],"000"),t_RecapSite[Lien Client],0))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3CB9-A5DB-40CC-A834-0DA9630A07E6}" name="t_Niveaux" displayName="t_Niveaux" ref="B2:B14" totalsRowShown="0" headerRowDxfId="37" dataDxfId="36">
  <autoFilter ref="B2:B14" xr:uid="{1E24B2DE-6BFC-40EC-9C27-E0982B6F9DD7}">
    <filterColumn colId="0" hiddenButton="1"/>
  </autoFilter>
  <tableColumns count="1">
    <tableColumn id="1" xr3:uid="{6715F630-2AD5-4C10-A0AA-0175E1EC4D84}" name="Niveaux" dataDxfId="35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51FF8C-93DE-4191-BBD8-CE9E87E80055}" name="t_Statuts" displayName="t_Statuts" ref="D2:D4" totalsRowShown="0" headerRowDxfId="34">
  <autoFilter ref="D2:D4" xr:uid="{7ED629EF-640B-4B81-B223-DC66417F5E3A}">
    <filterColumn colId="0" hiddenButton="1"/>
  </autoFilter>
  <tableColumns count="1">
    <tableColumn id="1" xr3:uid="{4A48E7B6-B4E2-446F-85B9-A75A168829C8}" name="Statuts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0C0E49-BF56-4359-A474-71EB92D88324}" name="t_ID" displayName="t_ID" ref="F2:F3" totalsRowShown="0" headerRowDxfId="33" dataDxfId="32">
  <autoFilter ref="F2:F3" xr:uid="{D274461B-F719-4EAE-BE87-57B457E7C44F}">
    <filterColumn colId="0" hiddenButton="1"/>
  </autoFilter>
  <tableColumns count="1">
    <tableColumn id="1" xr3:uid="{777A3075-760D-455E-9AE3-BB7FAB284A88}" name="ID Client" dataDxfId="31">
      <calculatedColumnFormula>MAX(t_Clients[ID])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BA9B246-F0E3-4892-82B9-E30406947EA1}" name="t_Site" displayName="t_Site" ref="H2:H21" totalsRowShown="0">
  <autoFilter ref="H2:H21" xr:uid="{1D2FF9B8-B161-4F60-BAAA-0731513E7DE0}">
    <filterColumn colId="0" hiddenButton="1"/>
  </autoFilter>
  <tableColumns count="1">
    <tableColumn id="1" xr3:uid="{B565BE1A-4E78-4AE1-9518-B6BDB41D9990}" name="Site" dataDxfId="30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0EFC9B-583A-4A25-8815-E202BF8D21AA}" name="t_Article" displayName="t_Article" ref="J2:J8" totalsRowShown="0" headerRowDxfId="29" dataDxfId="28">
  <autoFilter ref="J2:J8" xr:uid="{F0263562-1E9E-4CEF-815A-5F64971B38ED}">
    <filterColumn colId="0" hiddenButton="1"/>
  </autoFilter>
  <tableColumns count="1">
    <tableColumn id="1" xr3:uid="{3920E0D1-2F3A-4E35-83DE-2F6EBAFCA172}" name="Articles" dataDxfId="27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9867096-60D0-43F0-B473-2EEBC756A62A}" name="t_RecapSite" displayName="t_RecapSite" ref="B4:E10" totalsRowShown="0" headerRowDxfId="26" dataDxfId="25" tableBorderDxfId="24">
  <autoFilter ref="B4:E10" xr:uid="{B12901B7-5A8E-48D2-8970-7916C1E1AF21}">
    <filterColumn colId="0" hiddenButton="1"/>
    <filterColumn colId="1" hiddenButton="1"/>
    <filterColumn colId="2" hiddenButton="1"/>
    <filterColumn colId="3" hiddenButton="1"/>
  </autoFilter>
  <tableColumns count="4">
    <tableColumn id="1" xr3:uid="{5340F601-4549-4BF5-B9B5-BB0812619A51}" name="Lien Client" dataDxfId="23">
      <calculatedColumnFormula array="1">IF(ROWS($1:6)&lt;=COUNTA(nomF),HYPERLINK(INDEX(nomF,ROWS($1:6))&amp;"!A1",INDEX(MID(nomF,FIND("]",nomF)+1,100),ROWS($1:6))),"")</calculatedColumnFormula>
    </tableColumn>
    <tableColumn id="2" xr3:uid="{55FBF22D-5CCE-4742-9540-200FD048AFA9}" name="Nom" dataDxfId="22">
      <calculatedColumnFormula>INDIRECT("'"&amp;TEXT(Sites!$B5,"000")&amp;"'!C3")</calculatedColumnFormula>
    </tableColumn>
    <tableColumn id="3" xr3:uid="{6252DE1B-613C-4C6C-85B2-7DE814E1F164}" name="Prénom" dataDxfId="21">
      <calculatedColumnFormula>INDIRECT("'"&amp;TEXT(Sites!$B5,"000")&amp;"'!C4")</calculatedColumnFormula>
    </tableColumn>
    <tableColumn id="4" xr3:uid="{C5D042F5-49D2-4BF5-A17E-634ED516FA9D}" name="Choix" dataDxfId="20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68212AF-F031-4B15-9AC7-7562BDD63750}" name="Site_par_plongeur" displayName="Site_par_plongeur" ref="G4:K7" tableType="queryTable" totalsRowShown="0" headerRowDxfId="19" dataDxfId="18">
  <autoFilter ref="G4:K7" xr:uid="{D832D560-A0A9-45C8-B8F1-90FB5378BF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xr3:uid="{C8852855-B3A0-46F0-B5E6-DAF877D9F933}" uniqueName="2" name="Bob Leponge" queryTableFieldId="9"/>
    <tableColumn id="4" xr3:uid="{6416FA3B-E76E-4645-ADBB-D1D5BC2FB950}" uniqueName="4" name="La Petite Sirène" queryTableFieldId="45"/>
    <tableColumn id="8" xr3:uid="{A5FFE809-382E-4F3D-8923-A0CE97E0344C}" uniqueName="8" name="Aqua Man" queryTableFieldId="11"/>
    <tableColumn id="5" xr3:uid="{E5CE4B0C-C365-4836-8150-313CE0B19DD9}" uniqueName="5" name="Chantal Opéra" queryTableFieldId="47"/>
    <tableColumn id="11" xr3:uid="{2478706A-795A-41E7-87CB-03F8D0DAC01D}" uniqueName="11" name="GILLES PRADA" queryTableFieldId="35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AB828F-8EA1-466D-8570-0ACA8B2C8A3F}" name="t_001" displayName="t_001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87D222A6-CBFF-407B-8687-0082531D8885}" name="Date" dataDxfId="17">
      <calculatedColumnFormula>TODAY()</calculatedColumnFormula>
    </tableColumn>
    <tableColumn id="2" xr3:uid="{71509A1B-FB82-4159-BA16-8CE1D7C65C0D}" name="Site de plongée" dataDxfId="16"/>
    <tableColumn id="3" xr3:uid="{6234FA29-5C2B-43AF-9796-F6CED818D547}" name="Article" dataDxfId="15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39A343A-EF73-4866-8821-6B4CDF750C9F}" name="t_002" displayName="t_002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42347AE7-C1EF-418B-9CB3-8321BEAEC3BA}" name="Date" dataDxfId="14">
      <calculatedColumnFormula>TODAY()</calculatedColumnFormula>
    </tableColumn>
    <tableColumn id="2" xr3:uid="{9BE3A5F7-223C-484A-9DD7-3975C6C4A5D2}" name="Site de plongée" dataDxfId="13"/>
    <tableColumn id="3" xr3:uid="{926F332B-9822-45FE-8A1B-BD3BF3916048}" name="Article" dataDxfId="1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5024C4A-D785-47D1-84CA-B07355908784}" name="t_003" displayName="t_003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08FE1886-BF95-46DC-95C4-52095B99C949}" name="Date" dataDxfId="11"/>
    <tableColumn id="2" xr3:uid="{BDF0EA64-A697-487E-8253-204667A98E03}" name="Site de plongée" dataDxfId="10"/>
    <tableColumn id="3" xr3:uid="{21CF525B-1C1A-4D7B-97D9-1673E025E83E}" name="Article" dataDxfId="9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4EEB98A-D54F-4B3B-9B03-9548ED1BD461}" name="t_004" displayName="t_004" ref="E2:G4" totalsRowShown="0">
  <autoFilter ref="E2:G4" xr:uid="{E98754C7-5B7C-42D8-BA67-7EFDF0735DB5}">
    <filterColumn colId="0" hiddenButton="1"/>
    <filterColumn colId="1" hiddenButton="1"/>
    <filterColumn colId="2" hiddenButton="1"/>
  </autoFilter>
  <tableColumns count="3">
    <tableColumn id="1" xr3:uid="{9AE4C324-109B-4CA5-88F7-11A54084CD88}" name="Date" dataDxfId="8"/>
    <tableColumn id="2" xr3:uid="{7BC9399C-28F1-48FC-A6AA-1B933903FF34}" name="Site de plongée" dataDxfId="7"/>
    <tableColumn id="3" xr3:uid="{F973B20D-10DC-45BE-9009-E53FAE6179C4}" name="Article" dataDxfId="6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DAF53DB-3B50-5D4C-B9F5-D8F96CD5BB94}" name="t_005" displayName="t_005" ref="E2:G4" totalsRowShown="0">
  <autoFilter ref="E2:G4" xr:uid="{E98754C7-5B7C-42D8-BA67-7EFDF0735DB5}">
    <filterColumn colId="0" hiddenButton="1"/>
    <filterColumn colId="1" hiddenButton="1"/>
    <filterColumn colId="2" hiddenButton="1"/>
  </autoFilter>
  <tableColumns count="3">
    <tableColumn id="1" xr3:uid="{745A6791-DD46-BD42-BB4D-2E68D9299343}" name="Date" dataDxfId="5"/>
    <tableColumn id="2" xr3:uid="{3F9BE37E-1348-A54B-BC68-691F7F62EC43}" name="Site de plongée" dataDxfId="4"/>
    <tableColumn id="3" xr3:uid="{CB80A088-A72C-4132-A69A-C65A16C67DCF}" name="Article" dataDxfId="3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733C5E7-0343-4A3C-BD93-FFE6C8F69A81}" name="t_006" displayName="t_006" ref="E2:G3" totalsRowShown="0">
  <autoFilter ref="E2:G3" xr:uid="{E98754C7-5B7C-42D8-BA67-7EFDF0735DB5}">
    <filterColumn colId="0" hiddenButton="1"/>
    <filterColumn colId="1" hiddenButton="1"/>
    <filterColumn colId="2" hiddenButton="1"/>
  </autoFilter>
  <tableColumns count="3">
    <tableColumn id="1" xr3:uid="{E71569C3-7F17-4687-96A3-5863C17DED38}" name="Date" dataDxfId="2"/>
    <tableColumn id="2" xr3:uid="{38B50410-EE44-4918-9D99-58EE50B134EB}" name="Site de plongée" dataDxfId="1"/>
    <tableColumn id="3" xr3:uid="{393E3D69-8B49-4A1B-A03B-07EBDA5A5147}" name="Articl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6.xml"/><Relationship Id="rId2" Type="http://schemas.openxmlformats.org/officeDocument/2006/relationships/hyperlink" Target="https://www.spotmydive.com/fr/site-de-plongee/boeing-b-17-flying-fortress-france" TargetMode="External"/><Relationship Id="rId1" Type="http://schemas.openxmlformats.org/officeDocument/2006/relationships/hyperlink" Target="https://forum.excel-pratique.com/excel/blocage-sur-mon-projet-161238" TargetMode="Externa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8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CC90-EE25-494C-8C49-54012A811316}">
  <sheetPr codeName="Feuil1"/>
  <dimension ref="A1:H23"/>
  <sheetViews>
    <sheetView showGridLines="0" tabSelected="1" zoomScale="83" zoomScaleNormal="83" workbookViewId="0">
      <selection activeCell="C7" sqref="C7"/>
    </sheetView>
  </sheetViews>
  <sheetFormatPr baseColWidth="10" defaultColWidth="11.19921875" defaultRowHeight="19.95" customHeight="1" x14ac:dyDescent="0.3"/>
  <cols>
    <col min="1" max="1" width="3.69921875" style="11" customWidth="1"/>
    <col min="2" max="2" width="6.69921875" style="11" customWidth="1"/>
    <col min="3" max="3" width="40.796875" style="11" customWidth="1"/>
    <col min="4" max="4" width="3.69921875" style="11" customWidth="1"/>
    <col min="5" max="5" width="11.19921875" style="11"/>
    <col min="6" max="6" width="3.69921875" style="11" customWidth="1"/>
    <col min="7" max="7" width="38.796875" style="11" customWidth="1"/>
    <col min="8" max="8" width="6.69921875" style="11" customWidth="1"/>
    <col min="9" max="9" width="3.69921875" style="11" customWidth="1"/>
    <col min="10" max="13" width="10.796875" style="11" customWidth="1"/>
    <col min="14" max="16384" width="11.19921875" style="11"/>
  </cols>
  <sheetData>
    <row r="1" spans="1:8" ht="19.95" customHeight="1" thickBot="1" x14ac:dyDescent="0.35">
      <c r="A1" s="10"/>
    </row>
    <row r="2" spans="1:8" ht="19.95" customHeight="1" thickTop="1" x14ac:dyDescent="0.3">
      <c r="B2" s="71" t="s">
        <v>33</v>
      </c>
      <c r="C2" s="72"/>
      <c r="D2" s="72"/>
      <c r="E2" s="72"/>
      <c r="F2" s="72"/>
      <c r="G2" s="72"/>
      <c r="H2" s="73"/>
    </row>
    <row r="3" spans="1:8" ht="19.95" customHeight="1" thickBot="1" x14ac:dyDescent="0.35">
      <c r="B3" s="74"/>
      <c r="C3" s="75"/>
      <c r="D3" s="75"/>
      <c r="E3" s="75"/>
      <c r="F3" s="75"/>
      <c r="G3" s="75"/>
      <c r="H3" s="76"/>
    </row>
    <row r="4" spans="1:8" ht="19.95" customHeight="1" thickTop="1" thickBot="1" x14ac:dyDescent="0.35">
      <c r="B4" s="37"/>
      <c r="C4" s="38" t="s">
        <v>25</v>
      </c>
      <c r="D4" s="39"/>
      <c r="E4" s="39"/>
      <c r="F4" s="39"/>
      <c r="G4" s="39"/>
      <c r="H4" s="40"/>
    </row>
    <row r="5" spans="1:8" ht="19.95" customHeight="1" thickBot="1" x14ac:dyDescent="0.35">
      <c r="B5" s="41"/>
      <c r="C5" s="49">
        <f>t_ID[ID Client]+1</f>
        <v>7</v>
      </c>
      <c r="D5" s="12"/>
      <c r="E5" s="12"/>
      <c r="F5" s="12"/>
      <c r="G5" s="12"/>
      <c r="H5" s="42"/>
    </row>
    <row r="6" spans="1:8" ht="19.95" customHeight="1" thickBot="1" x14ac:dyDescent="0.4">
      <c r="B6" s="43"/>
      <c r="C6" s="13" t="s">
        <v>0</v>
      </c>
      <c r="D6" s="13"/>
      <c r="E6" s="14"/>
      <c r="F6" s="13"/>
      <c r="G6" s="13" t="s">
        <v>28</v>
      </c>
      <c r="H6" s="44"/>
    </row>
    <row r="7" spans="1:8" ht="19.95" customHeight="1" thickBot="1" x14ac:dyDescent="0.4">
      <c r="B7" s="43"/>
      <c r="C7" s="50"/>
      <c r="D7" s="13"/>
      <c r="E7" s="14"/>
      <c r="F7" s="13"/>
      <c r="G7" s="50"/>
      <c r="H7" s="44"/>
    </row>
    <row r="8" spans="1:8" ht="19.95" customHeight="1" x14ac:dyDescent="0.35">
      <c r="B8" s="43"/>
      <c r="C8" s="14"/>
      <c r="D8" s="13"/>
      <c r="E8" s="14"/>
      <c r="F8" s="13"/>
      <c r="G8" s="14"/>
      <c r="H8" s="44"/>
    </row>
    <row r="9" spans="1:8" ht="19.95" customHeight="1" thickBot="1" x14ac:dyDescent="0.4">
      <c r="B9" s="43"/>
      <c r="C9" s="13" t="s">
        <v>23</v>
      </c>
      <c r="D9" s="13"/>
      <c r="E9" s="14"/>
      <c r="F9" s="13"/>
      <c r="G9" s="13" t="s">
        <v>24</v>
      </c>
      <c r="H9" s="44"/>
    </row>
    <row r="10" spans="1:8" ht="19.95" customHeight="1" thickBot="1" x14ac:dyDescent="0.4">
      <c r="B10" s="43"/>
      <c r="C10" s="50"/>
      <c r="D10" s="13"/>
      <c r="E10" s="14"/>
      <c r="F10" s="13"/>
      <c r="G10" s="50"/>
      <c r="H10" s="44"/>
    </row>
    <row r="11" spans="1:8" ht="19.95" customHeight="1" x14ac:dyDescent="0.35">
      <c r="B11" s="43"/>
      <c r="C11" s="14"/>
      <c r="D11" s="13"/>
      <c r="E11" s="14"/>
      <c r="F11" s="13"/>
      <c r="G11" s="14"/>
      <c r="H11" s="44"/>
    </row>
    <row r="12" spans="1:8" ht="19.95" customHeight="1" thickBot="1" x14ac:dyDescent="0.4">
      <c r="B12" s="43"/>
      <c r="C12" s="13" t="s">
        <v>21</v>
      </c>
      <c r="D12" s="13"/>
      <c r="E12" s="14"/>
      <c r="F12" s="13"/>
      <c r="G12" s="13" t="s">
        <v>22</v>
      </c>
      <c r="H12" s="44"/>
    </row>
    <row r="13" spans="1:8" ht="19.95" customHeight="1" thickBot="1" x14ac:dyDescent="0.4">
      <c r="B13" s="43"/>
      <c r="C13" s="51"/>
      <c r="D13" s="13"/>
      <c r="E13" s="14"/>
      <c r="F13" s="13"/>
      <c r="G13" s="53"/>
      <c r="H13" s="44"/>
    </row>
    <row r="14" spans="1:8" ht="19.95" customHeight="1" x14ac:dyDescent="0.35">
      <c r="B14" s="43"/>
      <c r="C14" s="14"/>
      <c r="D14" s="13"/>
      <c r="E14" s="14"/>
      <c r="F14" s="13"/>
      <c r="G14" s="14"/>
      <c r="H14" s="44"/>
    </row>
    <row r="15" spans="1:8" ht="19.95" customHeight="1" thickBot="1" x14ac:dyDescent="0.4">
      <c r="B15" s="43"/>
      <c r="C15" s="13" t="s">
        <v>3</v>
      </c>
      <c r="D15" s="13"/>
      <c r="E15" s="13" t="s">
        <v>31</v>
      </c>
      <c r="F15" s="13"/>
      <c r="G15" s="13" t="s">
        <v>32</v>
      </c>
      <c r="H15" s="44"/>
    </row>
    <row r="16" spans="1:8" ht="19.95" customHeight="1" thickBot="1" x14ac:dyDescent="0.4">
      <c r="B16" s="43"/>
      <c r="C16" s="52"/>
      <c r="D16" s="13"/>
      <c r="E16" s="55"/>
      <c r="F16" s="13"/>
      <c r="G16" s="54"/>
      <c r="H16" s="44"/>
    </row>
    <row r="17" spans="2:8" ht="19.95" customHeight="1" x14ac:dyDescent="0.35">
      <c r="B17" s="43"/>
      <c r="C17" s="14"/>
      <c r="D17" s="13"/>
      <c r="E17" s="14"/>
      <c r="F17" s="13"/>
      <c r="G17" s="14"/>
      <c r="H17" s="44"/>
    </row>
    <row r="18" spans="2:8" ht="19.95" customHeight="1" thickBot="1" x14ac:dyDescent="0.4">
      <c r="B18" s="43"/>
      <c r="C18" s="13" t="s">
        <v>4</v>
      </c>
      <c r="D18" s="13"/>
      <c r="E18" s="14"/>
      <c r="F18" s="13"/>
      <c r="G18" s="14"/>
      <c r="H18" s="44"/>
    </row>
    <row r="19" spans="2:8" ht="19.95" customHeight="1" thickBot="1" x14ac:dyDescent="0.4">
      <c r="B19" s="43"/>
      <c r="C19" s="50"/>
      <c r="D19" s="13"/>
      <c r="E19" s="14"/>
      <c r="F19" s="13"/>
      <c r="G19" s="14"/>
      <c r="H19" s="44"/>
    </row>
    <row r="20" spans="2:8" ht="19.95" customHeight="1" x14ac:dyDescent="0.3">
      <c r="B20" s="43"/>
      <c r="C20" s="14"/>
      <c r="D20" s="14"/>
      <c r="E20" s="14"/>
      <c r="F20" s="14"/>
      <c r="G20" s="15"/>
      <c r="H20" s="44"/>
    </row>
    <row r="21" spans="2:8" ht="19.95" customHeight="1" x14ac:dyDescent="0.3">
      <c r="B21" s="43"/>
      <c r="C21" s="14"/>
      <c r="D21" s="14"/>
      <c r="E21" s="14"/>
      <c r="F21" s="14"/>
      <c r="G21" s="15"/>
      <c r="H21" s="44"/>
    </row>
    <row r="22" spans="2:8" ht="19.95" customHeight="1" thickBot="1" x14ac:dyDescent="0.35">
      <c r="B22" s="45"/>
      <c r="C22" s="46"/>
      <c r="D22" s="46"/>
      <c r="E22" s="47"/>
      <c r="F22" s="46"/>
      <c r="G22" s="47"/>
      <c r="H22" s="48"/>
    </row>
    <row r="23" spans="2:8" ht="19.95" customHeight="1" thickTop="1" x14ac:dyDescent="0.3"/>
  </sheetData>
  <sheetProtection sheet="1" selectLockedCells="1"/>
  <mergeCells count="1">
    <mergeCell ref="B2:H3"/>
  </mergeCells>
  <dataValidations count="4">
    <dataValidation type="list" allowBlank="1" showInputMessage="1" showErrorMessage="1" sqref="D10" xr:uid="{1564EB72-99B6-1741-AFF8-BFC3BE04851C}">
      <formula1>NIVEAUX</formula1>
    </dataValidation>
    <dataValidation type="list" allowBlank="1" showInputMessage="1" showErrorMessage="1" sqref="D13" xr:uid="{7AC4BBA0-94CD-7049-A8D3-2FB839B0AD0A}">
      <formula1>LISTESTATUTS</formula1>
    </dataValidation>
    <dataValidation type="list" allowBlank="1" showInputMessage="1" showErrorMessage="1" sqref="C10" xr:uid="{66994F71-DBF3-4D38-8CBF-4137B307A810}">
      <formula1>l_Niveaux</formula1>
    </dataValidation>
    <dataValidation type="list" allowBlank="1" showInputMessage="1" showErrorMessage="1" sqref="G10" xr:uid="{EA33B633-9332-4DB7-BA4E-80CC779656B6}">
      <formula1>l_Statuts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8F20-DB2F-4CF4-83D8-D4409CA68706}">
  <sheetPr codeName="Feuil4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/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/>
      <c r="E3" s="33"/>
      <c r="F3" s="34"/>
      <c r="G3" s="34"/>
    </row>
    <row r="4" spans="2:7" ht="16.2" thickBot="1" x14ac:dyDescent="0.35">
      <c r="B4" s="30" t="s">
        <v>0</v>
      </c>
      <c r="C4" s="31"/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/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/>
      </c>
    </row>
    <row r="8" spans="2:7" ht="16.2" thickBot="1" x14ac:dyDescent="0.35"/>
    <row r="9" spans="2:7" ht="16.2" thickBot="1" x14ac:dyDescent="0.35">
      <c r="B9" s="30" t="s">
        <v>21</v>
      </c>
      <c r="C9" s="32" t="str">
        <f ca="1">IFERROR(INDEX(INDIRECT("t_Clients["&amp;$B9&amp;"]"),MATCH($C$3,t_Clients[Nom],0)),"")</f>
        <v/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/>
      </c>
    </row>
  </sheetData>
  <dataValidations count="2">
    <dataValidation type="list" allowBlank="1" showInputMessage="1" showErrorMessage="1" sqref="F3" xr:uid="{C44E8268-A4ED-47D9-8B71-4DC502EE18A3}">
      <formula1>l_Site</formula1>
    </dataValidation>
    <dataValidation type="list" allowBlank="1" showInputMessage="1" showErrorMessage="1" sqref="G3" xr:uid="{3235683C-9E78-4EC6-815A-14084E8DCB3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7DE1-445A-A847-B209-15A705768598}">
  <sheetPr codeName="Feuil2"/>
  <dimension ref="B1:N8"/>
  <sheetViews>
    <sheetView showGridLines="0" zoomScale="90" zoomScaleNormal="90" workbookViewId="0">
      <pane ySplit="2" topLeftCell="A3" activePane="bottomLeft" state="frozen"/>
      <selection pane="bottomLeft" activeCell="C2" sqref="C2"/>
    </sheetView>
  </sheetViews>
  <sheetFormatPr baseColWidth="10" defaultColWidth="11.19921875" defaultRowHeight="15.6" outlineLevelCol="1" x14ac:dyDescent="0.3"/>
  <cols>
    <col min="1" max="1" width="3.69921875" style="17" customWidth="1"/>
    <col min="2" max="2" width="5.69921875" style="18" hidden="1" customWidth="1" outlineLevel="1"/>
    <col min="3" max="3" width="5.69921875" style="18" customWidth="1" collapsed="1"/>
    <col min="4" max="5" width="15.69921875" style="19" customWidth="1"/>
    <col min="6" max="6" width="8.69921875" style="20" customWidth="1"/>
    <col min="7" max="7" width="12.69921875" style="20" customWidth="1"/>
    <col min="8" max="8" width="12.69921875" style="21" customWidth="1"/>
    <col min="9" max="10" width="20.69921875" style="20" customWidth="1"/>
    <col min="11" max="11" width="7.296875" style="20" customWidth="1"/>
    <col min="12" max="12" width="20.69921875" style="20" customWidth="1"/>
    <col min="13" max="13" width="15.69921875" style="20" customWidth="1"/>
    <col min="14" max="14" width="5.59765625" style="17" bestFit="1" customWidth="1"/>
    <col min="15" max="16384" width="11.19921875" style="17"/>
  </cols>
  <sheetData>
    <row r="1" spans="2:14" ht="39" customHeight="1" x14ac:dyDescent="0.3"/>
    <row r="2" spans="2:14" x14ac:dyDescent="0.3">
      <c r="B2" s="16" t="s">
        <v>26</v>
      </c>
      <c r="C2" s="16" t="s">
        <v>87</v>
      </c>
      <c r="D2" s="25" t="s">
        <v>28</v>
      </c>
      <c r="E2" s="27" t="s">
        <v>0</v>
      </c>
      <c r="F2" s="22" t="s">
        <v>1</v>
      </c>
      <c r="G2" s="22" t="s">
        <v>5</v>
      </c>
      <c r="H2" s="23" t="s">
        <v>21</v>
      </c>
      <c r="I2" s="27" t="s">
        <v>2</v>
      </c>
      <c r="J2" s="27" t="s">
        <v>3</v>
      </c>
      <c r="K2" s="22" t="s">
        <v>31</v>
      </c>
      <c r="L2" s="27" t="s">
        <v>32</v>
      </c>
      <c r="M2" s="27" t="s">
        <v>4</v>
      </c>
      <c r="N2" s="22" t="s">
        <v>97</v>
      </c>
    </row>
    <row r="3" spans="2:14" x14ac:dyDescent="0.3">
      <c r="B3" s="24">
        <v>1</v>
      </c>
      <c r="C3" s="24">
        <f>IF($B3&lt;&gt;"",HYPERLINK(CONCATENATE("# '",TEXT(t_Clients[[#This Row],[ID]],"000"),"'","!c2"),t_Clients[[#This Row],[ID]]),"")</f>
        <v>1</v>
      </c>
      <c r="D3" s="26" t="s">
        <v>38</v>
      </c>
      <c r="E3" s="26" t="s">
        <v>37</v>
      </c>
      <c r="F3" s="20" t="s">
        <v>16</v>
      </c>
      <c r="G3" s="20" t="s">
        <v>20</v>
      </c>
      <c r="H3" s="21">
        <v>102030405</v>
      </c>
      <c r="I3" s="26" t="s">
        <v>39</v>
      </c>
      <c r="J3" s="26" t="s">
        <v>40</v>
      </c>
      <c r="K3" s="28">
        <v>75001</v>
      </c>
      <c r="L3" s="26" t="s">
        <v>41</v>
      </c>
      <c r="M3" s="26" t="s">
        <v>42</v>
      </c>
      <c r="N3" s="20" t="str">
        <f>INDEX(t_RecapSite[Choix],MATCH(TEXT(t_Clients[[#This Row],[ID]],"000"),t_RecapSite[Lien Client],0))</f>
        <v>Oui</v>
      </c>
    </row>
    <row r="4" spans="2:14" x14ac:dyDescent="0.3">
      <c r="B4" s="24">
        <v>2</v>
      </c>
      <c r="C4" s="24">
        <f>IF($B4&lt;&gt;"",HYPERLINK(CONCATENATE("# '",TEXT(t_Clients[[#This Row],[ID]],"000"),"'","!c2"),t_Clients[[#This Row],[ID]]),"")</f>
        <v>2</v>
      </c>
      <c r="D4" s="26" t="s">
        <v>44</v>
      </c>
      <c r="E4" s="26" t="s">
        <v>43</v>
      </c>
      <c r="F4" s="20" t="s">
        <v>27</v>
      </c>
      <c r="G4" s="20" t="s">
        <v>19</v>
      </c>
      <c r="H4" s="21">
        <v>405060708</v>
      </c>
      <c r="I4" s="26" t="s">
        <v>45</v>
      </c>
      <c r="J4" s="26" t="s">
        <v>46</v>
      </c>
      <c r="K4" s="28">
        <v>83000</v>
      </c>
      <c r="L4" s="26" t="s">
        <v>47</v>
      </c>
      <c r="M4" s="26" t="s">
        <v>42</v>
      </c>
      <c r="N4" s="20" t="str">
        <f>INDEX(t_RecapSite[Choix],MATCH(TEXT(t_Clients[[#This Row],[ID]],"000"),t_RecapSite[Lien Client],0))</f>
        <v>Oui</v>
      </c>
    </row>
    <row r="5" spans="2:14" x14ac:dyDescent="0.3">
      <c r="B5" s="24">
        <v>3</v>
      </c>
      <c r="C5" s="24">
        <f>IF($B5&lt;&gt;"",HYPERLINK(CONCATENATE("# '",TEXT(t_Clients[[#This Row],[ID]],"000"),"'","!c2"),t_Clients[[#This Row],[ID]]),"")</f>
        <v>3</v>
      </c>
      <c r="D5" s="26" t="s">
        <v>49</v>
      </c>
      <c r="E5" s="26" t="s">
        <v>48</v>
      </c>
      <c r="F5" s="20" t="s">
        <v>27</v>
      </c>
      <c r="G5" s="20" t="s">
        <v>20</v>
      </c>
      <c r="H5" s="21">
        <v>204060800</v>
      </c>
      <c r="I5" s="26" t="s">
        <v>50</v>
      </c>
      <c r="J5" s="26" t="s">
        <v>51</v>
      </c>
      <c r="K5" s="28">
        <v>7100</v>
      </c>
      <c r="L5" s="26" t="s">
        <v>52</v>
      </c>
      <c r="M5" s="26" t="s">
        <v>42</v>
      </c>
      <c r="N5" s="20" t="str">
        <f>INDEX(t_RecapSite[Choix],MATCH(TEXT(t_Clients[[#This Row],[ID]],"000"),t_RecapSite[Lien Client],0))</f>
        <v>Oui</v>
      </c>
    </row>
    <row r="6" spans="2:14" x14ac:dyDescent="0.3">
      <c r="B6" s="24">
        <v>4</v>
      </c>
      <c r="C6" s="24">
        <f>IF($B6&lt;&gt;"",HYPERLINK(CONCATENATE("# '",TEXT(t_Clients[[#This Row],[ID]],"000"),"'","!c2"),t_Clients[[#This Row],[ID]]),"")</f>
        <v>4</v>
      </c>
      <c r="D6" s="26" t="s">
        <v>54</v>
      </c>
      <c r="E6" s="26" t="s">
        <v>53</v>
      </c>
      <c r="F6" s="20" t="s">
        <v>15</v>
      </c>
      <c r="G6" s="20" t="s">
        <v>20</v>
      </c>
      <c r="H6" s="21">
        <v>405060708</v>
      </c>
      <c r="I6" s="26" t="s">
        <v>55</v>
      </c>
      <c r="J6" s="26" t="s">
        <v>56</v>
      </c>
      <c r="K6" s="28">
        <v>69001</v>
      </c>
      <c r="L6" s="26" t="s">
        <v>57</v>
      </c>
      <c r="M6" s="26" t="s">
        <v>42</v>
      </c>
      <c r="N6" s="20" t="str">
        <f>INDEX(t_RecapSite[Choix],MATCH(TEXT(t_Clients[[#This Row],[ID]],"000"),t_RecapSite[Lien Client],0))</f>
        <v>Oui</v>
      </c>
    </row>
    <row r="7" spans="2:14" x14ac:dyDescent="0.3">
      <c r="B7" s="24">
        <v>5</v>
      </c>
      <c r="C7" s="24">
        <f>IF($B7&lt;&gt;"",HYPERLINK(CONCATENATE("# '",TEXT(t_Clients[[#This Row],[ID]],"000"),"'","!c2"),t_Clients[[#This Row],[ID]]),"")</f>
        <v>5</v>
      </c>
      <c r="D7" s="26" t="s">
        <v>58</v>
      </c>
      <c r="E7" s="26" t="s">
        <v>59</v>
      </c>
      <c r="F7" s="20" t="s">
        <v>14</v>
      </c>
      <c r="G7" s="20" t="s">
        <v>20</v>
      </c>
      <c r="H7" s="21">
        <v>12345678</v>
      </c>
      <c r="I7" s="26" t="s">
        <v>60</v>
      </c>
      <c r="J7" s="26"/>
      <c r="K7" s="28"/>
      <c r="L7" s="26"/>
      <c r="M7" s="26"/>
      <c r="N7" s="20" t="str">
        <f>INDEX(t_RecapSite[Choix],MATCH(TEXT(t_Clients[[#This Row],[ID]],"000"),t_RecapSite[Lien Client],0))</f>
        <v>Oui</v>
      </c>
    </row>
    <row r="8" spans="2:14" x14ac:dyDescent="0.3">
      <c r="B8" s="24">
        <v>6</v>
      </c>
      <c r="C8" s="58">
        <f>IF($B8&lt;&gt;"",HYPERLINK(CONCATENATE("# '",TEXT(t_Clients[[#This Row],[ID]],"000"),"'","!c2"),t_Clients[[#This Row],[ID]]),"")</f>
        <v>6</v>
      </c>
      <c r="D8" s="26" t="s">
        <v>89</v>
      </c>
      <c r="E8" s="26" t="s">
        <v>88</v>
      </c>
      <c r="F8" s="20" t="s">
        <v>6</v>
      </c>
      <c r="G8" s="20" t="s">
        <v>19</v>
      </c>
      <c r="H8" s="21">
        <v>102030405</v>
      </c>
      <c r="I8" s="26" t="s">
        <v>90</v>
      </c>
      <c r="J8" s="26" t="s">
        <v>91</v>
      </c>
      <c r="K8" s="28">
        <v>1250</v>
      </c>
      <c r="L8" s="26" t="s">
        <v>92</v>
      </c>
      <c r="M8" s="26" t="s">
        <v>42</v>
      </c>
      <c r="N8" s="20" t="str">
        <f>INDEX(t_RecapSite[Choix],MATCH(TEXT(t_Clients[[#This Row],[ID]],"000"),t_RecapSite[Lien Client],0))</f>
        <v>Non</v>
      </c>
    </row>
  </sheetData>
  <phoneticPr fontId="4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4511-7896-3A49-A765-0AB972FBCAE9}">
  <sheetPr codeName="Feuil3"/>
  <dimension ref="B1:P41"/>
  <sheetViews>
    <sheetView showGridLines="0" workbookViewId="0">
      <selection activeCell="B2" sqref="B2"/>
    </sheetView>
  </sheetViews>
  <sheetFormatPr baseColWidth="10" defaultRowHeight="15.6" x14ac:dyDescent="0.3"/>
  <cols>
    <col min="1" max="1" width="3.69921875" customWidth="1"/>
    <col min="2" max="2" width="10.796875" style="5"/>
    <col min="3" max="3" width="3.69921875" style="5" customWidth="1"/>
    <col min="4" max="4" width="10.796875" style="1"/>
    <col min="5" max="5" width="3.69921875" customWidth="1"/>
    <col min="7" max="7" width="3.69921875" customWidth="1"/>
    <col min="8" max="8" width="15.69921875" customWidth="1"/>
    <col min="9" max="9" width="3.69921875" customWidth="1"/>
    <col min="10" max="10" width="10.69921875" customWidth="1"/>
    <col min="11" max="11" width="3.69921875" customWidth="1"/>
  </cols>
  <sheetData>
    <row r="1" spans="2:16" x14ac:dyDescent="0.3">
      <c r="E1" s="2"/>
      <c r="P1" s="9" t="s">
        <v>29</v>
      </c>
    </row>
    <row r="2" spans="2:16" x14ac:dyDescent="0.3">
      <c r="B2" s="6" t="s">
        <v>13</v>
      </c>
      <c r="C2" s="6"/>
      <c r="D2" s="6" t="s">
        <v>18</v>
      </c>
      <c r="F2" s="29" t="s">
        <v>30</v>
      </c>
      <c r="H2" s="34" t="s">
        <v>34</v>
      </c>
      <c r="J2" s="66" t="s">
        <v>85</v>
      </c>
    </row>
    <row r="3" spans="2:16" x14ac:dyDescent="0.3">
      <c r="B3" s="1" t="s">
        <v>6</v>
      </c>
      <c r="C3" s="1"/>
      <c r="D3" s="7" t="s">
        <v>19</v>
      </c>
      <c r="F3" s="29">
        <f>MAX(t_Clients[ID])</f>
        <v>6</v>
      </c>
      <c r="H3" s="34" t="s">
        <v>61</v>
      </c>
      <c r="J3" s="66" t="s">
        <v>62</v>
      </c>
    </row>
    <row r="4" spans="2:16" ht="17.399999999999999" x14ac:dyDescent="0.3">
      <c r="B4" s="1" t="s">
        <v>17</v>
      </c>
      <c r="C4" s="1"/>
      <c r="D4" s="8" t="s">
        <v>20</v>
      </c>
      <c r="E4" s="4"/>
      <c r="H4" s="34" t="s">
        <v>63</v>
      </c>
      <c r="J4" s="66" t="s">
        <v>64</v>
      </c>
    </row>
    <row r="5" spans="2:16" ht="17.399999999999999" x14ac:dyDescent="0.3">
      <c r="B5" s="1" t="s">
        <v>16</v>
      </c>
      <c r="C5" s="1"/>
      <c r="E5" s="4"/>
      <c r="H5" s="34" t="s">
        <v>65</v>
      </c>
      <c r="J5" s="66" t="s">
        <v>6</v>
      </c>
    </row>
    <row r="6" spans="2:16" ht="17.399999999999999" x14ac:dyDescent="0.3">
      <c r="B6" s="1" t="s">
        <v>15</v>
      </c>
      <c r="C6" s="1"/>
      <c r="E6" s="4"/>
      <c r="H6" s="34" t="s">
        <v>66</v>
      </c>
      <c r="J6" s="66" t="s">
        <v>67</v>
      </c>
    </row>
    <row r="7" spans="2:16" ht="17.399999999999999" x14ac:dyDescent="0.3">
      <c r="B7" s="1" t="s">
        <v>14</v>
      </c>
      <c r="C7" s="1"/>
      <c r="E7" s="4"/>
      <c r="H7" s="34" t="s">
        <v>68</v>
      </c>
      <c r="J7" s="66" t="s">
        <v>69</v>
      </c>
    </row>
    <row r="8" spans="2:16" ht="17.399999999999999" x14ac:dyDescent="0.3">
      <c r="B8" s="1" t="s">
        <v>27</v>
      </c>
      <c r="C8" s="1"/>
      <c r="E8" s="4"/>
      <c r="H8" s="34" t="s">
        <v>70</v>
      </c>
      <c r="J8" s="66" t="s">
        <v>71</v>
      </c>
    </row>
    <row r="9" spans="2:16" ht="17.399999999999999" x14ac:dyDescent="0.3">
      <c r="B9" s="1" t="s">
        <v>7</v>
      </c>
      <c r="C9" s="1"/>
      <c r="E9" s="4"/>
      <c r="H9" s="34" t="s">
        <v>72</v>
      </c>
    </row>
    <row r="10" spans="2:16" ht="17.399999999999999" x14ac:dyDescent="0.3">
      <c r="B10" s="1" t="s">
        <v>8</v>
      </c>
      <c r="C10" s="1"/>
      <c r="E10" s="4"/>
      <c r="H10" s="34" t="s">
        <v>73</v>
      </c>
    </row>
    <row r="11" spans="2:16" ht="17.399999999999999" x14ac:dyDescent="0.3">
      <c r="B11" s="1" t="s">
        <v>9</v>
      </c>
      <c r="C11" s="1"/>
      <c r="E11" s="4"/>
      <c r="H11" s="34" t="s">
        <v>74</v>
      </c>
    </row>
    <row r="12" spans="2:16" ht="17.399999999999999" x14ac:dyDescent="0.3">
      <c r="B12" s="1" t="s">
        <v>10</v>
      </c>
      <c r="C12" s="1"/>
      <c r="E12" s="4"/>
      <c r="H12" s="34" t="s">
        <v>75</v>
      </c>
    </row>
    <row r="13" spans="2:16" ht="17.399999999999999" x14ac:dyDescent="0.3">
      <c r="B13" s="1" t="s">
        <v>11</v>
      </c>
      <c r="C13" s="1"/>
      <c r="E13" s="4"/>
      <c r="H13" s="34" t="s">
        <v>76</v>
      </c>
    </row>
    <row r="14" spans="2:16" ht="17.399999999999999" x14ac:dyDescent="0.3">
      <c r="B14" s="1" t="s">
        <v>12</v>
      </c>
      <c r="C14" s="1"/>
      <c r="E14" s="4"/>
      <c r="H14" s="34" t="s">
        <v>77</v>
      </c>
    </row>
    <row r="15" spans="2:16" ht="17.399999999999999" x14ac:dyDescent="0.3">
      <c r="E15" s="4"/>
      <c r="H15" s="34" t="s">
        <v>78</v>
      </c>
    </row>
    <row r="16" spans="2:16" ht="17.399999999999999" x14ac:dyDescent="0.3">
      <c r="E16" s="4"/>
      <c r="H16" s="34" t="s">
        <v>79</v>
      </c>
      <c r="J16" s="56"/>
      <c r="K16" s="56"/>
      <c r="L16" s="56"/>
    </row>
    <row r="17" spans="5:12" ht="17.399999999999999" x14ac:dyDescent="0.3">
      <c r="E17" s="3"/>
      <c r="H17" s="34" t="s">
        <v>80</v>
      </c>
      <c r="J17" s="57"/>
      <c r="K17" s="57"/>
      <c r="L17" s="56"/>
    </row>
    <row r="18" spans="5:12" ht="17.399999999999999" x14ac:dyDescent="0.3">
      <c r="E18" s="2"/>
      <c r="H18" s="34" t="s">
        <v>81</v>
      </c>
      <c r="J18" s="57"/>
      <c r="K18" s="57"/>
      <c r="L18" s="56"/>
    </row>
    <row r="19" spans="5:12" ht="17.399999999999999" x14ac:dyDescent="0.3">
      <c r="E19" s="2"/>
      <c r="H19" s="34" t="s">
        <v>82</v>
      </c>
      <c r="J19" s="57"/>
      <c r="K19" s="57"/>
      <c r="L19" s="56"/>
    </row>
    <row r="20" spans="5:12" ht="17.399999999999999" x14ac:dyDescent="0.3">
      <c r="H20" s="34" t="s">
        <v>83</v>
      </c>
      <c r="J20" s="57"/>
      <c r="K20" s="57"/>
      <c r="L20" s="56"/>
    </row>
    <row r="21" spans="5:12" ht="17.399999999999999" x14ac:dyDescent="0.3">
      <c r="H21" s="34" t="s">
        <v>84</v>
      </c>
      <c r="J21" s="57"/>
      <c r="K21" s="57"/>
      <c r="L21" s="56"/>
    </row>
    <row r="22" spans="5:12" ht="17.399999999999999" x14ac:dyDescent="0.3">
      <c r="J22" s="57"/>
      <c r="K22" s="57"/>
      <c r="L22" s="56"/>
    </row>
    <row r="23" spans="5:12" ht="17.399999999999999" x14ac:dyDescent="0.3">
      <c r="J23" s="57"/>
      <c r="K23" s="57"/>
      <c r="L23" s="56"/>
    </row>
    <row r="24" spans="5:12" ht="17.399999999999999" x14ac:dyDescent="0.3">
      <c r="J24" s="57"/>
      <c r="K24" s="57"/>
      <c r="L24" s="56"/>
    </row>
    <row r="25" spans="5:12" ht="17.399999999999999" x14ac:dyDescent="0.3">
      <c r="J25" s="57"/>
      <c r="K25" s="57"/>
      <c r="L25" s="56"/>
    </row>
    <row r="26" spans="5:12" ht="17.399999999999999" x14ac:dyDescent="0.3">
      <c r="J26" s="57"/>
      <c r="K26" s="57"/>
      <c r="L26" s="56"/>
    </row>
    <row r="27" spans="5:12" ht="17.399999999999999" x14ac:dyDescent="0.3">
      <c r="J27" s="57"/>
      <c r="K27" s="57"/>
      <c r="L27" s="56"/>
    </row>
    <row r="28" spans="5:12" ht="17.399999999999999" x14ac:dyDescent="0.3">
      <c r="J28" s="57"/>
      <c r="K28" s="57"/>
      <c r="L28" s="56"/>
    </row>
    <row r="29" spans="5:12" ht="17.399999999999999" x14ac:dyDescent="0.3">
      <c r="J29" s="57"/>
      <c r="K29" s="57"/>
      <c r="L29" s="56"/>
    </row>
    <row r="30" spans="5:12" ht="17.399999999999999" x14ac:dyDescent="0.3">
      <c r="J30" s="57"/>
      <c r="K30" s="57"/>
      <c r="L30" s="56"/>
    </row>
    <row r="31" spans="5:12" ht="17.399999999999999" x14ac:dyDescent="0.3">
      <c r="J31" s="57"/>
      <c r="K31" s="57"/>
      <c r="L31" s="56"/>
    </row>
    <row r="32" spans="5:12" ht="17.399999999999999" x14ac:dyDescent="0.3">
      <c r="J32" s="57"/>
      <c r="K32" s="57"/>
      <c r="L32" s="56"/>
    </row>
    <row r="33" spans="10:12" ht="17.399999999999999" x14ac:dyDescent="0.3">
      <c r="J33" s="57"/>
      <c r="K33" s="57"/>
      <c r="L33" s="56"/>
    </row>
    <row r="34" spans="10:12" ht="17.399999999999999" x14ac:dyDescent="0.3">
      <c r="J34" s="57"/>
      <c r="K34" s="57"/>
      <c r="L34" s="56"/>
    </row>
    <row r="35" spans="10:12" ht="17.399999999999999" x14ac:dyDescent="0.3">
      <c r="J35" s="57"/>
      <c r="K35" s="57"/>
      <c r="L35" s="56"/>
    </row>
    <row r="36" spans="10:12" x14ac:dyDescent="0.3">
      <c r="J36" s="56"/>
      <c r="K36" s="56"/>
      <c r="L36" s="56"/>
    </row>
    <row r="37" spans="10:12" x14ac:dyDescent="0.3">
      <c r="J37" s="56"/>
      <c r="K37" s="56"/>
      <c r="L37" s="56"/>
    </row>
    <row r="38" spans="10:12" x14ac:dyDescent="0.3">
      <c r="J38" s="56"/>
      <c r="K38" s="56"/>
      <c r="L38" s="56"/>
    </row>
    <row r="39" spans="10:12" x14ac:dyDescent="0.3">
      <c r="J39" s="56"/>
      <c r="K39" s="56"/>
      <c r="L39" s="56"/>
    </row>
    <row r="40" spans="10:12" x14ac:dyDescent="0.3">
      <c r="J40" s="56"/>
      <c r="K40" s="56"/>
      <c r="L40" s="56"/>
    </row>
    <row r="41" spans="10:12" x14ac:dyDescent="0.3">
      <c r="J41" s="56"/>
      <c r="K41" s="56"/>
      <c r="L41" s="56"/>
    </row>
  </sheetData>
  <phoneticPr fontId="4" type="noConversion"/>
  <hyperlinks>
    <hyperlink ref="P1" r:id="rId1" xr:uid="{A3D1547B-E34D-4C3C-8FE0-92CEB2F0C5A9}"/>
    <hyperlink ref="H8" r:id="rId2" display="https://www.spotmydive.com/fr/site-de-plongee/boeing-b-17-flying-fortress-france" xr:uid="{42095A39-72C0-4289-8296-5D1C2C52F7C2}"/>
  </hyperlinks>
  <pageMargins left="0.7" right="0.7" top="0.75" bottom="0.75" header="0.3" footer="0.3"/>
  <pageSetup paperSize="9" orientation="portrait" horizontalDpi="4294967293" verticalDpi="0" r:id="rId3"/>
  <tableParts count="5"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86F5-97B9-4D38-8B7C-D20BC4AE5F94}">
  <sheetPr codeName="Feuil7"/>
  <dimension ref="B2:K10"/>
  <sheetViews>
    <sheetView showGridLines="0" workbookViewId="0">
      <selection activeCell="E2" sqref="E2"/>
    </sheetView>
  </sheetViews>
  <sheetFormatPr baseColWidth="10" defaultRowHeight="15.6" x14ac:dyDescent="0.3"/>
  <cols>
    <col min="1" max="1" width="2.69921875" customWidth="1"/>
    <col min="2" max="2" width="9.69921875" customWidth="1"/>
    <col min="3" max="4" width="15.69921875" customWidth="1"/>
    <col min="5" max="5" width="7.69921875" customWidth="1"/>
    <col min="6" max="6" width="3.69921875" customWidth="1"/>
    <col min="7" max="204" width="15.69921875" customWidth="1"/>
  </cols>
  <sheetData>
    <row r="2" spans="2:11" ht="16.2" thickBot="1" x14ac:dyDescent="0.35">
      <c r="B2" s="69" t="s">
        <v>101</v>
      </c>
      <c r="C2" s="70"/>
    </row>
    <row r="3" spans="2:11" ht="30" customHeight="1" thickTop="1" x14ac:dyDescent="0.3">
      <c r="F3" s="36"/>
    </row>
    <row r="4" spans="2:11" x14ac:dyDescent="0.3">
      <c r="B4" s="59" t="s">
        <v>96</v>
      </c>
      <c r="C4" s="60" t="s">
        <v>28</v>
      </c>
      <c r="D4" s="67" t="s">
        <v>0</v>
      </c>
      <c r="E4" s="67" t="s">
        <v>97</v>
      </c>
      <c r="G4" t="s">
        <v>94</v>
      </c>
      <c r="H4" t="s">
        <v>99</v>
      </c>
      <c r="I4" t="s">
        <v>95</v>
      </c>
      <c r="J4" t="s">
        <v>100</v>
      </c>
      <c r="K4" t="s">
        <v>93</v>
      </c>
    </row>
    <row r="5" spans="2:11" x14ac:dyDescent="0.3">
      <c r="B5" s="61" t="str">
        <f t="array" ref="B5">IF(ROWS($1:6)&lt;=COUNTA(nomF),HYPERLINK(INDEX(nomF,ROWS($1:6))&amp;"!A1",INDEX(MID(nomF,FIND("]",nomF)+1,100),ROWS($1:6))),"")</f>
        <v>001</v>
      </c>
      <c r="C5" s="62" t="str">
        <f ca="1">INDIRECT("'"&amp;TEXT(Sites!$B5,"000")&amp;"'!C3")</f>
        <v>Leponge</v>
      </c>
      <c r="D5" s="62" t="str">
        <f ca="1">INDIRECT("'"&amp;TEXT(Sites!$B5,"000")&amp;"'!C4")</f>
        <v>Bob</v>
      </c>
      <c r="E5" s="68" t="s">
        <v>98</v>
      </c>
      <c r="G5" t="s">
        <v>61</v>
      </c>
      <c r="H5" t="s">
        <v>66</v>
      </c>
      <c r="I5" t="s">
        <v>65</v>
      </c>
      <c r="J5" t="s">
        <v>63</v>
      </c>
      <c r="K5" t="s">
        <v>72</v>
      </c>
    </row>
    <row r="6" spans="2:11" x14ac:dyDescent="0.3">
      <c r="B6" s="63" t="str">
        <f t="array" ref="B6">IF(ROWS($1:7)&lt;=COUNTA(nomF),HYPERLINK(INDEX(nomF,ROWS($1:7))&amp;"!A1",INDEX(MID(nomF,FIND("]",nomF)+1,100),ROWS($1:7))),"")</f>
        <v>002</v>
      </c>
      <c r="C6" s="64" t="str">
        <f ca="1">INDIRECT("'"&amp;TEXT(Sites!$B6,"000")&amp;"'!C3")</f>
        <v>Sirène</v>
      </c>
      <c r="D6" s="64" t="str">
        <f ca="1">INDIRECT("'"&amp;TEXT(Sites!$B6,"000")&amp;"'!C4")</f>
        <v>La Petite</v>
      </c>
      <c r="E6" s="64" t="s">
        <v>98</v>
      </c>
      <c r="G6" t="s">
        <v>66</v>
      </c>
      <c r="H6" t="s">
        <v>73</v>
      </c>
      <c r="I6" t="s">
        <v>63</v>
      </c>
      <c r="J6" t="s">
        <v>84</v>
      </c>
      <c r="K6" t="s">
        <v>65</v>
      </c>
    </row>
    <row r="7" spans="2:11" x14ac:dyDescent="0.3">
      <c r="B7" s="63" t="str">
        <f t="array" ref="B7">IF(ROWS($1:8)&lt;=COUNTA(nomF),HYPERLINK(INDEX(nomF,ROWS($1:8))&amp;"!A1",INDEX(MID(nomF,FIND("]",nomF)+1,100),ROWS($1:8))),"")</f>
        <v>003</v>
      </c>
      <c r="C7" s="65" t="str">
        <f ca="1">INDIRECT("'"&amp;TEXT(Sites!$B7,"000")&amp;"'!C3")</f>
        <v>Man</v>
      </c>
      <c r="D7" s="65" t="str">
        <f ca="1">INDIRECT("'"&amp;TEXT(Sites!$B7,"000")&amp;"'!C4")</f>
        <v>Aqua</v>
      </c>
      <c r="E7" s="65" t="s">
        <v>98</v>
      </c>
      <c r="G7" t="s">
        <v>73</v>
      </c>
      <c r="H7" t="s">
        <v>83</v>
      </c>
      <c r="I7" t="s">
        <v>63</v>
      </c>
    </row>
    <row r="8" spans="2:11" x14ac:dyDescent="0.3">
      <c r="B8" s="63" t="str">
        <f t="array" ref="B8">IF(ROWS($1:9)&lt;=COUNTA(nomF),HYPERLINK(INDEX(nomF,ROWS($1:9))&amp;"!A1",INDEX(MID(nomF,FIND("]",nomF)+1,100),ROWS($1:9))),"")</f>
        <v>004</v>
      </c>
      <c r="C8" s="65" t="str">
        <f ca="1">INDIRECT("'"&amp;TEXT(Sites!$B8,"000")&amp;"'!C3")</f>
        <v>Opéra</v>
      </c>
      <c r="D8" s="65" t="str">
        <f ca="1">INDIRECT("'"&amp;TEXT(Sites!$B8,"000")&amp;"'!C4")</f>
        <v>Chantal</v>
      </c>
      <c r="E8" s="65" t="s">
        <v>98</v>
      </c>
    </row>
    <row r="9" spans="2:11" x14ac:dyDescent="0.3">
      <c r="B9" s="63" t="str">
        <f t="array" ref="B9">IF(ROWS($1:10)&lt;=COUNTA(nomF),HYPERLINK(INDEX(nomF,ROWS($1:10))&amp;"!A1",INDEX(MID(nomF,FIND("]",nomF)+1,100),ROWS($1:10))),"")</f>
        <v>005</v>
      </c>
      <c r="C9" s="64" t="str">
        <f ca="1">INDIRECT("'"&amp;TEXT(Sites!$B9,"000")&amp;"'!C3")</f>
        <v>PRADA</v>
      </c>
      <c r="D9" s="64" t="str">
        <f ca="1">INDIRECT("'"&amp;TEXT(Sites!$B9,"000")&amp;"'!C4")</f>
        <v>GILLES</v>
      </c>
      <c r="E9" s="64" t="s">
        <v>98</v>
      </c>
    </row>
    <row r="10" spans="2:11" x14ac:dyDescent="0.3">
      <c r="B10" s="63" t="str">
        <f t="array" ref="B10">IF(ROWS($1:11)&lt;=COUNTA(nomF),HYPERLINK(INDEX(nomF,ROWS($1:11))&amp;"!A1",INDEX(MID(nomF,FIND("]",nomF)+1,100),ROWS($1:11))),"")</f>
        <v>006</v>
      </c>
      <c r="C10" s="64" t="str">
        <f ca="1">INDIRECT("'"&amp;TEXT(Sites!$B10,"000")&amp;"'!C3")</f>
        <v>Bonbeur</v>
      </c>
      <c r="D10" s="64" t="str">
        <f ca="1">INDIRECT("'"&amp;TEXT(Sites!$B10,"000")&amp;"'!C4")</f>
        <v>Jean</v>
      </c>
      <c r="E10" s="64" t="s">
        <v>102</v>
      </c>
    </row>
  </sheetData>
  <phoneticPr fontId="4" type="noConversion"/>
  <dataValidations count="1">
    <dataValidation type="list" allowBlank="1" showInputMessage="1" showErrorMessage="1" sqref="E5:E10" xr:uid="{543E4E48-B287-46E8-8CFF-C684E0E37564}">
      <formula1>"Oui,Non"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autoLine="0" r:id="rId5">
            <anchor moveWithCells="1">
              <from>
                <xdr:col>2</xdr:col>
                <xdr:colOff>15240</xdr:colOff>
                <xdr:row>1</xdr:row>
                <xdr:rowOff>0</xdr:rowOff>
              </from>
              <to>
                <xdr:col>3</xdr:col>
                <xdr:colOff>45720</xdr:colOff>
                <xdr:row>2</xdr:row>
                <xdr:rowOff>38100</xdr:rowOff>
              </to>
            </anchor>
          </controlPr>
        </control>
      </mc:Choice>
      <mc:Fallback>
        <control shapeId="4097" r:id="rId4" name="ComboBox1"/>
      </mc:Fallback>
    </mc:AlternateContent>
  </controls>
  <tableParts count="2">
    <tablePart r:id="rId6"/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7095-E029-4A5B-8993-EB79082F29BC}">
  <sheetPr codeName="Feuil5"/>
  <dimension ref="B1:G10"/>
  <sheetViews>
    <sheetView showGridLines="0" workbookViewId="0"/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1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38</v>
      </c>
      <c r="E3" s="33">
        <v>44425</v>
      </c>
      <c r="F3" s="34" t="s">
        <v>61</v>
      </c>
      <c r="G3" s="34"/>
    </row>
    <row r="4" spans="2:7" ht="16.2" thickBot="1" x14ac:dyDescent="0.35">
      <c r="B4" s="30" t="s">
        <v>0</v>
      </c>
      <c r="C4" s="31" t="s">
        <v>37</v>
      </c>
      <c r="E4" s="33">
        <v>44427</v>
      </c>
      <c r="F4" s="34" t="s">
        <v>66</v>
      </c>
      <c r="G4" s="34"/>
    </row>
    <row r="5" spans="2:7" ht="16.2" thickBot="1" x14ac:dyDescent="0.35">
      <c r="E5" s="33">
        <v>44429</v>
      </c>
      <c r="F5" s="34" t="s">
        <v>73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1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102030405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bleponge@gmail.com</v>
      </c>
    </row>
  </sheetData>
  <dataConsolidate/>
  <dataValidations count="2">
    <dataValidation type="list" allowBlank="1" showInputMessage="1" showErrorMessage="1" sqref="F3:F5" xr:uid="{FF621544-9622-4F9A-B34F-2D2D3DDA03EB}">
      <formula1>l_Site</formula1>
    </dataValidation>
    <dataValidation type="list" allowBlank="1" showInputMessage="1" showErrorMessage="1" sqref="G3" xr:uid="{F0FFBE89-4EF4-473E-9890-C520929350AD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633A-B18B-43E9-8F99-9E7481007715}">
  <sheetPr codeName="Feuil6"/>
  <dimension ref="B1:G10"/>
  <sheetViews>
    <sheetView showGridLines="0" workbookViewId="0"/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2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44</v>
      </c>
      <c r="E3" s="33">
        <v>44423</v>
      </c>
      <c r="F3" s="34" t="s">
        <v>66</v>
      </c>
      <c r="G3" s="34"/>
    </row>
    <row r="4" spans="2:7" ht="16.2" thickBot="1" x14ac:dyDescent="0.35">
      <c r="B4" s="30" t="s">
        <v>0</v>
      </c>
      <c r="C4" s="31" t="s">
        <v>43</v>
      </c>
      <c r="E4" s="33">
        <v>44425</v>
      </c>
      <c r="F4" s="34" t="s">
        <v>73</v>
      </c>
      <c r="G4" s="34"/>
    </row>
    <row r="5" spans="2:7" ht="16.2" thickBot="1" x14ac:dyDescent="0.35">
      <c r="E5" s="33">
        <v>44429</v>
      </c>
      <c r="F5" s="34" t="s">
        <v>83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4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Résident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405060708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lpsirene@free.fr</v>
      </c>
    </row>
  </sheetData>
  <dataValidations count="2">
    <dataValidation type="list" allowBlank="1" showInputMessage="1" showErrorMessage="1" sqref="F3:F5" xr:uid="{C55994BB-D048-484E-B8EE-C0D6358DC126}">
      <formula1>l_Site</formula1>
    </dataValidation>
    <dataValidation type="list" allowBlank="1" showInputMessage="1" showErrorMessage="1" sqref="G3:G5" xr:uid="{2E6945A1-6994-494A-BD2E-811FE943C0B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0D8E1-DF52-4644-8D9F-637CFBC3E69D}">
  <sheetPr codeName="Feuil8"/>
  <dimension ref="B1:G10"/>
  <sheetViews>
    <sheetView showGridLines="0" workbookViewId="0">
      <selection activeCell="G2" sqref="G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3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49</v>
      </c>
      <c r="E3" s="33">
        <v>44424</v>
      </c>
      <c r="F3" s="34" t="s">
        <v>65</v>
      </c>
      <c r="G3" s="34"/>
    </row>
    <row r="4" spans="2:7" ht="16.2" thickBot="1" x14ac:dyDescent="0.35">
      <c r="B4" s="30" t="s">
        <v>0</v>
      </c>
      <c r="C4" s="31" t="s">
        <v>48</v>
      </c>
      <c r="E4" s="33">
        <v>44425</v>
      </c>
      <c r="F4" s="34" t="s">
        <v>63</v>
      </c>
      <c r="G4" s="34"/>
    </row>
    <row r="5" spans="2:7" ht="16.2" thickBot="1" x14ac:dyDescent="0.35">
      <c r="E5" s="33">
        <v>44429</v>
      </c>
      <c r="F5" s="34" t="s">
        <v>63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4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204060800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aman@orange.com</v>
      </c>
    </row>
  </sheetData>
  <dataValidations count="2">
    <dataValidation type="list" allowBlank="1" showInputMessage="1" showErrorMessage="1" sqref="F3:F5" xr:uid="{33B8E9C0-5791-48F2-BD7F-CD81FD9CEB44}">
      <formula1>l_Site</formula1>
    </dataValidation>
    <dataValidation type="list" allowBlank="1" showInputMessage="1" showErrorMessage="1" sqref="G3:G5" xr:uid="{FED3D8B8-FA6D-42C2-A4B5-155D256BF77E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3D28-0EA3-452B-AADD-38B988EC683D}">
  <sheetPr codeName="Feuil9"/>
  <dimension ref="B1:G10"/>
  <sheetViews>
    <sheetView showGridLines="0" workbookViewId="0"/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4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54</v>
      </c>
      <c r="E3" s="33">
        <v>44425</v>
      </c>
      <c r="F3" s="34" t="s">
        <v>63</v>
      </c>
      <c r="G3" s="34"/>
    </row>
    <row r="4" spans="2:7" ht="16.2" thickBot="1" x14ac:dyDescent="0.35">
      <c r="B4" s="30" t="s">
        <v>0</v>
      </c>
      <c r="C4" s="31" t="s">
        <v>53</v>
      </c>
      <c r="E4" s="33">
        <v>44429</v>
      </c>
      <c r="F4" s="34" t="s">
        <v>84</v>
      </c>
      <c r="G4" s="34"/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2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405060708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copera@yahoo.fr</v>
      </c>
    </row>
  </sheetData>
  <dataValidations count="2">
    <dataValidation type="list" allowBlank="1" showInputMessage="1" showErrorMessage="1" sqref="F3:F4" xr:uid="{5AE749AB-97BB-4BA4-810F-F1A50A2CD712}">
      <formula1>l_Site</formula1>
    </dataValidation>
    <dataValidation type="list" allowBlank="1" showInputMessage="1" showErrorMessage="1" sqref="G3:G4" xr:uid="{945149DD-0278-4590-A223-E2625A60BE9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ED4A-A9D5-3448-9D21-1E3590D5DC47}">
  <sheetPr codeName="Feuil10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5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58</v>
      </c>
      <c r="E3" s="33">
        <v>44424</v>
      </c>
      <c r="F3" s="34" t="s">
        <v>72</v>
      </c>
      <c r="G3" s="34"/>
    </row>
    <row r="4" spans="2:7" ht="16.2" thickBot="1" x14ac:dyDescent="0.35">
      <c r="B4" s="30" t="s">
        <v>0</v>
      </c>
      <c r="C4" s="31" t="s">
        <v>59</v>
      </c>
      <c r="E4" s="33">
        <v>44486</v>
      </c>
      <c r="F4" s="34" t="s">
        <v>65</v>
      </c>
      <c r="G4" s="34" t="s">
        <v>64</v>
      </c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3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12345678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SDFGHJ#FGHJK;FR</v>
      </c>
    </row>
  </sheetData>
  <dataValidations count="2">
    <dataValidation type="list" allowBlank="1" showInputMessage="1" showErrorMessage="1" sqref="F3:F4" xr:uid="{2B768FAA-E310-DB42-A860-617C7707FEEE}">
      <formula1>l_Site</formula1>
    </dataValidation>
    <dataValidation type="list" allowBlank="1" showInputMessage="1" showErrorMessage="1" sqref="G3:G4" xr:uid="{C5B6A842-4347-4EFB-8BEB-A23DF183C3C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41F55-3B09-44E6-9A0A-256E93B1849D}">
  <sheetPr codeName="Feuil11"/>
  <dimension ref="B1:G10"/>
  <sheetViews>
    <sheetView showGridLines="0" workbookViewId="0"/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6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89</v>
      </c>
      <c r="E3" s="33">
        <v>44430</v>
      </c>
      <c r="F3" s="34" t="s">
        <v>66</v>
      </c>
      <c r="G3" s="34" t="s">
        <v>69</v>
      </c>
    </row>
    <row r="4" spans="2:7" ht="16.2" thickBot="1" x14ac:dyDescent="0.35">
      <c r="B4" s="30" t="s">
        <v>0</v>
      </c>
      <c r="C4" s="31" t="s">
        <v>88</v>
      </c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PMT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Résident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102030405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azerty@gtp.com</v>
      </c>
    </row>
  </sheetData>
  <dataValidations count="2">
    <dataValidation type="list" allowBlank="1" showInputMessage="1" showErrorMessage="1" sqref="G3" xr:uid="{4C172E68-B27E-4CDB-A820-52620A00BCC6}">
      <formula1>l_Article</formula1>
    </dataValidation>
    <dataValidation type="list" allowBlank="1" showInputMessage="1" showErrorMessage="1" sqref="F3" xr:uid="{C592F952-7253-4B6D-BBDD-2D6A2C167815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841596-FF81-416A-A6C7-0046B8B31E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21</vt:i4>
      </vt:variant>
    </vt:vector>
  </HeadingPairs>
  <TitlesOfParts>
    <vt:vector size="32" baseType="lpstr">
      <vt:lpstr>frm</vt:lpstr>
      <vt:lpstr>Modèle</vt:lpstr>
      <vt:lpstr>Clients</vt:lpstr>
      <vt:lpstr>Param</vt:lpstr>
      <vt:lpstr>Sites</vt:lpstr>
      <vt:lpstr>001</vt:lpstr>
      <vt:lpstr>002</vt:lpstr>
      <vt:lpstr>003</vt:lpstr>
      <vt:lpstr>004</vt:lpstr>
      <vt:lpstr>005</vt:lpstr>
      <vt:lpstr>006</vt:lpstr>
      <vt:lpstr>fc_ID</vt:lpstr>
      <vt:lpstr>fc_Nom</vt:lpstr>
      <vt:lpstr>fc_Prenom</vt:lpstr>
      <vt:lpstr>frm_Adresse</vt:lpstr>
      <vt:lpstr>frm_CP</vt:lpstr>
      <vt:lpstr>frm_Email</vt:lpstr>
      <vt:lpstr>frm_ID</vt:lpstr>
      <vt:lpstr>frm_Niveau</vt:lpstr>
      <vt:lpstr>frm_Nom</vt:lpstr>
      <vt:lpstr>frm_Pays</vt:lpstr>
      <vt:lpstr>frm_Prenom</vt:lpstr>
      <vt:lpstr>frm_Statut</vt:lpstr>
      <vt:lpstr>frm_Telephone</vt:lpstr>
      <vt:lpstr>frm_Ville</vt:lpstr>
      <vt:lpstr>ID_Client</vt:lpstr>
      <vt:lpstr>l_Article</vt:lpstr>
      <vt:lpstr>l_Niveaux</vt:lpstr>
      <vt:lpstr>l_Site</vt:lpstr>
      <vt:lpstr>l_Statuts</vt:lpstr>
      <vt:lpstr>NomClt</vt:lpstr>
      <vt:lpstr>RechClt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DEFAY</dc:creator>
  <cp:lastModifiedBy>JoDan</cp:lastModifiedBy>
  <dcterms:created xsi:type="dcterms:W3CDTF">2021-08-17T16:33:31Z</dcterms:created>
  <dcterms:modified xsi:type="dcterms:W3CDTF">2021-08-22T23:54:43Z</dcterms:modified>
</cp:coreProperties>
</file>