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61869622-2B4B-4A7A-8B85-CACEA42827C8}" xr6:coauthVersionLast="45" xr6:coauthVersionMax="46" xr10:uidLastSave="{00000000-0000-0000-0000-000000000000}"/>
  <bookViews>
    <workbookView xWindow="-108" yWindow="-108" windowWidth="22320" windowHeight="12048" xr2:uid="{00000000-000D-0000-FFFF-FFFF00000000}"/>
  </bookViews>
  <sheets>
    <sheet name="Feuil1" sheetId="3" r:id="rId1"/>
  </sheets>
  <definedNames>
    <definedName name="Année">Feuil1!$C$16:$C$27</definedName>
    <definedName name="IMAG">#REF!</definedName>
    <definedName name="Listeannée">#REF!</definedName>
    <definedName name="Listemois">#REF!</definedName>
    <definedName name="Mois">Feuil1!$B$16:$B$27</definedName>
    <definedName name="Semaine">Feuil1!$G$3:$G$54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3" l="1"/>
  <c r="L64" i="3"/>
  <c r="L65" i="3"/>
  <c r="L66" i="3"/>
  <c r="L67" i="3"/>
  <c r="L68" i="3"/>
  <c r="L69" i="3"/>
  <c r="L70" i="3"/>
  <c r="L71" i="3"/>
  <c r="L72" i="3"/>
  <c r="L73" i="3"/>
  <c r="L62" i="3"/>
  <c r="H63" i="3"/>
  <c r="H64" i="3"/>
  <c r="H65" i="3"/>
  <c r="H67" i="3"/>
  <c r="H68" i="3"/>
  <c r="H69" i="3"/>
  <c r="H71" i="3"/>
  <c r="H72" i="3"/>
  <c r="H73" i="3"/>
  <c r="F63" i="3"/>
  <c r="G63" i="3" s="1"/>
  <c r="F64" i="3"/>
  <c r="G64" i="3" s="1"/>
  <c r="F65" i="3"/>
  <c r="G65" i="3" s="1"/>
  <c r="F66" i="3"/>
  <c r="H66" i="3" s="1"/>
  <c r="F67" i="3"/>
  <c r="G67" i="3" s="1"/>
  <c r="F68" i="3"/>
  <c r="G68" i="3" s="1"/>
  <c r="F69" i="3"/>
  <c r="G69" i="3" s="1"/>
  <c r="F70" i="3"/>
  <c r="H70" i="3" s="1"/>
  <c r="F71" i="3"/>
  <c r="G71" i="3" s="1"/>
  <c r="F72" i="3"/>
  <c r="G72" i="3" s="1"/>
  <c r="F73" i="3"/>
  <c r="G73" i="3" s="1"/>
  <c r="F62" i="3"/>
  <c r="H62" i="3" s="1"/>
  <c r="G70" i="3" l="1"/>
  <c r="G62" i="3"/>
  <c r="G66" i="3"/>
  <c r="T38" i="3"/>
  <c r="S38" i="3"/>
  <c r="R38" i="3"/>
  <c r="Q38" i="3"/>
  <c r="P38" i="3"/>
  <c r="T35" i="3"/>
  <c r="S35" i="3"/>
  <c r="R35" i="3"/>
  <c r="Q35" i="3"/>
  <c r="P35" i="3"/>
  <c r="T32" i="3"/>
  <c r="S32" i="3"/>
  <c r="R32" i="3"/>
  <c r="Q32" i="3"/>
  <c r="P32" i="3"/>
  <c r="T29" i="3"/>
  <c r="S29" i="3"/>
  <c r="R29" i="3"/>
  <c r="Q29" i="3"/>
  <c r="P29" i="3"/>
  <c r="T26" i="3"/>
  <c r="S26" i="3"/>
  <c r="R26" i="3"/>
  <c r="Q26" i="3"/>
  <c r="P26" i="3"/>
  <c r="T23" i="3"/>
  <c r="S23" i="3"/>
  <c r="R23" i="3"/>
  <c r="Q23" i="3"/>
  <c r="P23" i="3"/>
  <c r="T20" i="3"/>
  <c r="S20" i="3"/>
  <c r="R20" i="3"/>
  <c r="Q20" i="3"/>
  <c r="P20" i="3"/>
  <c r="T17" i="3"/>
  <c r="S17" i="3"/>
  <c r="R17" i="3"/>
  <c r="Q17" i="3"/>
  <c r="P17" i="3"/>
  <c r="T14" i="3"/>
  <c r="S14" i="3"/>
  <c r="R14" i="3"/>
  <c r="Q14" i="3"/>
  <c r="P14" i="3"/>
  <c r="T11" i="3"/>
  <c r="S11" i="3"/>
  <c r="R11" i="3"/>
  <c r="Q11" i="3"/>
  <c r="P11" i="3"/>
  <c r="T8" i="3"/>
  <c r="S8" i="3"/>
  <c r="R8" i="3"/>
  <c r="Q8" i="3"/>
  <c r="P8" i="3"/>
  <c r="T5" i="3"/>
  <c r="S5" i="3"/>
  <c r="R5" i="3"/>
  <c r="Q5" i="3"/>
  <c r="P5" i="3"/>
  <c r="D5" i="3" l="1"/>
  <c r="E6" i="3" s="1"/>
  <c r="D13" i="3"/>
  <c r="F8" i="3" l="1"/>
  <c r="E10" i="3" l="1"/>
  <c r="E11" i="3" s="1"/>
  <c r="H3" i="3" l="1"/>
  <c r="I3" i="3" s="1"/>
  <c r="K3" i="3" s="1"/>
  <c r="J3" i="3" l="1"/>
  <c r="M3" i="3" s="1"/>
  <c r="D32" i="3" s="1"/>
  <c r="H4" i="3"/>
  <c r="I4" i="3" s="1"/>
  <c r="K4" i="3" s="1"/>
  <c r="H5" i="3" l="1"/>
  <c r="I5" i="3" s="1"/>
  <c r="K5" i="3" s="1"/>
  <c r="J4" i="3"/>
  <c r="M4" i="3" s="1"/>
  <c r="H6" i="3" l="1"/>
  <c r="J6" i="3" s="1"/>
  <c r="J5" i="3"/>
  <c r="M5" i="3" s="1"/>
  <c r="H7" i="3" l="1"/>
  <c r="J7" i="3" s="1"/>
  <c r="I6" i="3"/>
  <c r="K6" i="3" s="1"/>
  <c r="M6" i="3" s="1"/>
  <c r="I7" i="3" l="1"/>
  <c r="K7" i="3" s="1"/>
  <c r="M7" i="3" s="1"/>
  <c r="H8" i="3"/>
  <c r="I8" i="3" s="1"/>
  <c r="K8" i="3" s="1"/>
  <c r="J8" i="3" l="1"/>
  <c r="M8" i="3" s="1"/>
  <c r="H9" i="3"/>
  <c r="I9" i="3" s="1"/>
  <c r="K9" i="3" s="1"/>
  <c r="D31" i="3"/>
  <c r="H10" i="3"/>
  <c r="J9" i="3" l="1"/>
  <c r="M9" i="3" s="1"/>
  <c r="I10" i="3"/>
  <c r="K10" i="3" s="1"/>
  <c r="J10" i="3"/>
  <c r="H11" i="3"/>
  <c r="I11" i="3" l="1"/>
  <c r="K11" i="3" s="1"/>
  <c r="H12" i="3"/>
  <c r="J11" i="3"/>
  <c r="M10" i="3"/>
  <c r="M11" i="3" l="1"/>
  <c r="J12" i="3"/>
  <c r="H13" i="3"/>
  <c r="I12" i="3"/>
  <c r="K12" i="3" s="1"/>
  <c r="I13" i="3" l="1"/>
  <c r="K13" i="3" s="1"/>
  <c r="H14" i="3"/>
  <c r="J13" i="3"/>
  <c r="M12" i="3"/>
  <c r="M13" i="3" l="1"/>
  <c r="I14" i="3"/>
  <c r="K14" i="3" s="1"/>
  <c r="H15" i="3"/>
  <c r="J14" i="3"/>
  <c r="M14" i="3" l="1"/>
  <c r="J15" i="3"/>
  <c r="I15" i="3"/>
  <c r="K15" i="3" s="1"/>
  <c r="H16" i="3"/>
  <c r="I16" i="3" l="1"/>
  <c r="K16" i="3" s="1"/>
  <c r="H17" i="3"/>
  <c r="J16" i="3"/>
  <c r="M15" i="3"/>
  <c r="M16" i="3" l="1"/>
  <c r="I17" i="3"/>
  <c r="K17" i="3" s="1"/>
  <c r="H18" i="3"/>
  <c r="J17" i="3"/>
  <c r="M17" i="3" l="1"/>
  <c r="I18" i="3"/>
  <c r="K18" i="3" s="1"/>
  <c r="H19" i="3"/>
  <c r="J18" i="3"/>
  <c r="M18" i="3" l="1"/>
  <c r="J19" i="3"/>
  <c r="I19" i="3"/>
  <c r="K19" i="3" s="1"/>
  <c r="H20" i="3"/>
  <c r="I20" i="3" l="1"/>
  <c r="K20" i="3" s="1"/>
  <c r="H21" i="3"/>
  <c r="J20" i="3"/>
  <c r="M19" i="3"/>
  <c r="M20" i="3" l="1"/>
  <c r="I21" i="3"/>
  <c r="K21" i="3" s="1"/>
  <c r="H22" i="3"/>
  <c r="J21" i="3"/>
  <c r="M21" i="3" l="1"/>
  <c r="I22" i="3"/>
  <c r="K22" i="3" s="1"/>
  <c r="H23" i="3"/>
  <c r="J22" i="3"/>
  <c r="M22" i="3" l="1"/>
  <c r="J23" i="3"/>
  <c r="H24" i="3"/>
  <c r="I23" i="3"/>
  <c r="K23" i="3" s="1"/>
  <c r="I24" i="3" l="1"/>
  <c r="K24" i="3" s="1"/>
  <c r="H25" i="3"/>
  <c r="J24" i="3"/>
  <c r="M23" i="3"/>
  <c r="M24" i="3" l="1"/>
  <c r="I25" i="3"/>
  <c r="K25" i="3" s="1"/>
  <c r="H26" i="3"/>
  <c r="J25" i="3"/>
  <c r="M25" i="3" l="1"/>
  <c r="I26" i="3"/>
  <c r="K26" i="3" s="1"/>
  <c r="H27" i="3"/>
  <c r="J26" i="3"/>
  <c r="M26" i="3" l="1"/>
  <c r="J27" i="3"/>
  <c r="I27" i="3"/>
  <c r="K27" i="3" s="1"/>
  <c r="H28" i="3"/>
  <c r="I28" i="3" l="1"/>
  <c r="K28" i="3" s="1"/>
  <c r="H29" i="3"/>
  <c r="J28" i="3"/>
  <c r="M27" i="3"/>
  <c r="M28" i="3" l="1"/>
  <c r="I29" i="3"/>
  <c r="K29" i="3" s="1"/>
  <c r="H30" i="3"/>
  <c r="J29" i="3"/>
  <c r="M29" i="3" l="1"/>
  <c r="I30" i="3"/>
  <c r="K30" i="3" s="1"/>
  <c r="H31" i="3"/>
  <c r="J30" i="3"/>
  <c r="M30" i="3" l="1"/>
  <c r="J31" i="3"/>
  <c r="I31" i="3"/>
  <c r="K31" i="3" s="1"/>
  <c r="H32" i="3"/>
  <c r="I32" i="3" l="1"/>
  <c r="K32" i="3" s="1"/>
  <c r="H33" i="3"/>
  <c r="J32" i="3"/>
  <c r="M31" i="3"/>
  <c r="M32" i="3" l="1"/>
  <c r="I33" i="3"/>
  <c r="K33" i="3" s="1"/>
  <c r="H34" i="3"/>
  <c r="J33" i="3"/>
  <c r="M33" i="3" l="1"/>
  <c r="I34" i="3"/>
  <c r="K34" i="3" s="1"/>
  <c r="H35" i="3"/>
  <c r="J34" i="3"/>
  <c r="M34" i="3" l="1"/>
  <c r="J35" i="3"/>
  <c r="I35" i="3"/>
  <c r="K35" i="3" s="1"/>
  <c r="H36" i="3"/>
  <c r="M35" i="3" l="1"/>
  <c r="I36" i="3"/>
  <c r="K36" i="3" s="1"/>
  <c r="H37" i="3"/>
  <c r="J36" i="3"/>
  <c r="M36" i="3" l="1"/>
  <c r="I37" i="3"/>
  <c r="K37" i="3" s="1"/>
  <c r="H38" i="3"/>
  <c r="J37" i="3"/>
  <c r="M37" i="3" l="1"/>
  <c r="I38" i="3"/>
  <c r="K38" i="3" s="1"/>
  <c r="H39" i="3"/>
  <c r="J38" i="3"/>
  <c r="M38" i="3" l="1"/>
  <c r="J39" i="3"/>
  <c r="H40" i="3"/>
  <c r="I39" i="3"/>
  <c r="K39" i="3" s="1"/>
  <c r="I40" i="3" l="1"/>
  <c r="K40" i="3" s="1"/>
  <c r="H41" i="3"/>
  <c r="J40" i="3"/>
  <c r="M39" i="3"/>
  <c r="M40" i="3" l="1"/>
  <c r="I41" i="3"/>
  <c r="K41" i="3" s="1"/>
  <c r="H42" i="3"/>
  <c r="J41" i="3"/>
  <c r="M41" i="3" l="1"/>
  <c r="I42" i="3"/>
  <c r="K42" i="3" s="1"/>
  <c r="H43" i="3"/>
  <c r="J42" i="3"/>
  <c r="M42" i="3" l="1"/>
  <c r="J43" i="3"/>
  <c r="I43" i="3"/>
  <c r="K43" i="3" s="1"/>
  <c r="H44" i="3"/>
  <c r="I44" i="3" l="1"/>
  <c r="K44" i="3" s="1"/>
  <c r="H45" i="3"/>
  <c r="J44" i="3"/>
  <c r="M43" i="3"/>
  <c r="M44" i="3" l="1"/>
  <c r="I45" i="3"/>
  <c r="K45" i="3" s="1"/>
  <c r="H46" i="3"/>
  <c r="J45" i="3"/>
  <c r="M45" i="3" l="1"/>
  <c r="I46" i="3"/>
  <c r="K46" i="3" s="1"/>
  <c r="H47" i="3"/>
  <c r="J46" i="3"/>
  <c r="M46" i="3" l="1"/>
  <c r="J47" i="3"/>
  <c r="H48" i="3"/>
  <c r="I47" i="3"/>
  <c r="K47" i="3" s="1"/>
  <c r="I48" i="3" l="1"/>
  <c r="K48" i="3" s="1"/>
  <c r="H49" i="3"/>
  <c r="J48" i="3"/>
  <c r="M47" i="3"/>
  <c r="M48" i="3" l="1"/>
  <c r="I49" i="3"/>
  <c r="K49" i="3" s="1"/>
  <c r="H50" i="3"/>
  <c r="J49" i="3"/>
  <c r="M49" i="3" l="1"/>
  <c r="I50" i="3"/>
  <c r="K50" i="3" s="1"/>
  <c r="H51" i="3"/>
  <c r="J50" i="3"/>
  <c r="M50" i="3" l="1"/>
  <c r="J51" i="3"/>
  <c r="H52" i="3"/>
  <c r="I51" i="3"/>
  <c r="K51" i="3" s="1"/>
  <c r="I52" i="3" l="1"/>
  <c r="K52" i="3" s="1"/>
  <c r="H53" i="3"/>
  <c r="J52" i="3"/>
  <c r="M51" i="3"/>
  <c r="M52" i="3" l="1"/>
  <c r="I53" i="3"/>
  <c r="K53" i="3" s="1"/>
  <c r="H54" i="3"/>
  <c r="J53" i="3"/>
  <c r="M53" i="3" l="1"/>
  <c r="I54" i="3"/>
  <c r="J54" i="3"/>
  <c r="K54" i="3" l="1"/>
  <c r="M54" i="3" s="1"/>
  <c r="H55" i="3"/>
  <c r="J55" i="3" l="1"/>
  <c r="I55" i="3"/>
  <c r="K55" i="3" s="1"/>
  <c r="M55" i="3" l="1"/>
</calcChain>
</file>

<file path=xl/sharedStrings.xml><?xml version="1.0" encoding="utf-8"?>
<sst xmlns="http://schemas.openxmlformats.org/spreadsheetml/2006/main" count="202" uniqueCount="109">
  <si>
    <t>5èm</t>
  </si>
  <si>
    <t>1èr</t>
  </si>
  <si>
    <t>Mois</t>
  </si>
  <si>
    <t>Année</t>
  </si>
  <si>
    <t>Semaine</t>
  </si>
  <si>
    <t>2 er lundi de la case Janvier :</t>
  </si>
  <si>
    <t>1 er lundi de la case Janvier :</t>
  </si>
  <si>
    <t xml:space="preserve">Jour de la semaine du premier jour de l'années : </t>
  </si>
  <si>
    <t>Premier dernier jour du mois :</t>
  </si>
  <si>
    <t>Premier jour de l'année :</t>
  </si>
  <si>
    <t>du au</t>
  </si>
  <si>
    <t>dimcou</t>
  </si>
  <si>
    <t>luncou</t>
  </si>
  <si>
    <t>Dimlon</t>
  </si>
  <si>
    <t>Lunlon</t>
  </si>
  <si>
    <t>2èm</t>
  </si>
  <si>
    <t>3èm</t>
  </si>
  <si>
    <t>4èm</t>
  </si>
  <si>
    <t>1A</t>
  </si>
  <si>
    <t>2A</t>
  </si>
  <si>
    <t>3A</t>
  </si>
  <si>
    <t>4A</t>
  </si>
  <si>
    <t>5A</t>
  </si>
  <si>
    <t>1B</t>
  </si>
  <si>
    <t>2B</t>
  </si>
  <si>
    <t>3B</t>
  </si>
  <si>
    <t>4B</t>
  </si>
  <si>
    <t>1C</t>
  </si>
  <si>
    <t>2C</t>
  </si>
  <si>
    <t>3C</t>
  </si>
  <si>
    <t>4C</t>
  </si>
  <si>
    <t>1D</t>
  </si>
  <si>
    <t>2D</t>
  </si>
  <si>
    <t>3D</t>
  </si>
  <si>
    <t>4D</t>
  </si>
  <si>
    <t>5D</t>
  </si>
  <si>
    <t>1E</t>
  </si>
  <si>
    <t>2E</t>
  </si>
  <si>
    <t>3E</t>
  </si>
  <si>
    <t>4E</t>
  </si>
  <si>
    <t>1F</t>
  </si>
  <si>
    <t>2F</t>
  </si>
  <si>
    <t>3F</t>
  </si>
  <si>
    <t>4F</t>
  </si>
  <si>
    <t>1G</t>
  </si>
  <si>
    <t>2G</t>
  </si>
  <si>
    <t>3G</t>
  </si>
  <si>
    <t>4G</t>
  </si>
  <si>
    <t>5G</t>
  </si>
  <si>
    <t>1H</t>
  </si>
  <si>
    <t>2H</t>
  </si>
  <si>
    <t>3H</t>
  </si>
  <si>
    <t>4H</t>
  </si>
  <si>
    <t>1J</t>
  </si>
  <si>
    <t>2J</t>
  </si>
  <si>
    <t>3J</t>
  </si>
  <si>
    <t>4J</t>
  </si>
  <si>
    <t>1K</t>
  </si>
  <si>
    <t>2K</t>
  </si>
  <si>
    <t>3K</t>
  </si>
  <si>
    <t>1I</t>
  </si>
  <si>
    <t>2I</t>
  </si>
  <si>
    <t>3I</t>
  </si>
  <si>
    <t>4I</t>
  </si>
  <si>
    <t>5j</t>
  </si>
  <si>
    <t>4K</t>
  </si>
  <si>
    <t>1L</t>
  </si>
  <si>
    <t>2L</t>
  </si>
  <si>
    <t>3L</t>
  </si>
  <si>
    <t>4L</t>
  </si>
  <si>
    <t>5L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</si>
  <si>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</si>
  <si>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</si>
  <si>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</si>
  <si>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</si>
  <si>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</si>
  <si>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</si>
  <si>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</si>
  <si>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</si>
  <si>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</si>
  <si>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</si>
  <si>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</si>
  <si>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</si>
  <si>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Dernier jour de l'année :</t>
  </si>
  <si>
    <t>Date</t>
  </si>
  <si>
    <t>Texte</t>
  </si>
  <si>
    <t>5B</t>
  </si>
  <si>
    <t>5C</t>
  </si>
  <si>
    <t>5E</t>
  </si>
  <si>
    <t>5F</t>
  </si>
  <si>
    <t>5H</t>
  </si>
  <si>
    <t>5I</t>
  </si>
  <si>
    <t>5K</t>
  </si>
  <si>
    <t>final</t>
  </si>
  <si>
    <t>Test de recherche</t>
  </si>
  <si>
    <t>https://we.tl/t-zvqzN8nVDZ</t>
  </si>
  <si>
    <t>L'idée est de me mettre dans la case N3 et vérifier si la case M3 correspond aux critères, si VRAI : je colle la donnée M3 dans la case N3, je fais +1 à la colonne M et +1 à la colonne N.</t>
  </si>
  <si>
    <t>Tant que la réponse est oui c'est bon puisque je suis en concordance N4 vérifie M4.</t>
  </si>
  <si>
    <t>Si je vérifie que N5 correspond aux critères et que la réponse est FAUX alors je mets "00/00 au 00/00" dans la case M5, je fais +1 à M et je fais +0 à N.</t>
  </si>
  <si>
    <t>- Si la dernière semaine du mois X comprend 4 jours ou plus du mois X et 3 jours ou moins du mois Y elle s'inscrit dans la colonne 5 du mois X : 26/01 au 01/02</t>
  </si>
  <si>
    <t>- Si la dernière semaine du mois X comprend 3 jours ou moins du mois X et 4 jours ou plus du mois Y elle s'inscrit dans la colonne 1 du mois Y : 29/12 au 04/01</t>
  </si>
  <si>
    <t>lundi</t>
  </si>
  <si>
    <t>mardi</t>
  </si>
  <si>
    <t>mercredi</t>
  </si>
  <si>
    <t>jeudi</t>
  </si>
  <si>
    <t>vendredi</t>
  </si>
  <si>
    <t>samedi</t>
  </si>
  <si>
    <t>dimanche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</si>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</sst>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 mm\ yy"/>
    <numFmt numFmtId="165" formatCode="dd\ mm"/>
    <numFmt numFmtId="170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393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14" fontId="0" fillId="4" borderId="5" xfId="0" applyNumberForma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7" borderId="1" xfId="0" applyFill="1" applyBorder="1"/>
    <xf numFmtId="49" fontId="0" fillId="7" borderId="1" xfId="0" applyNumberFormat="1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9" borderId="0" xfId="0" applyFill="1"/>
    <xf numFmtId="170" fontId="0" fillId="0" borderId="0" xfId="0" applyNumberFormat="1"/>
    <xf numFmtId="0" fontId="0" fillId="9" borderId="0" xfId="0" applyFill="1" applyAlignment="1">
      <alignment horizontal="center"/>
    </xf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D$3" max="2032" min="2021" page="10" val="20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</xdr:colOff>
          <xdr:row>14</xdr:row>
          <xdr:rowOff>30480</xdr:rowOff>
        </xdr:from>
        <xdr:to>
          <xdr:col>5</xdr:col>
          <xdr:colOff>678180</xdr:colOff>
          <xdr:row>22</xdr:row>
          <xdr:rowOff>160020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73"/>
  <sheetViews>
    <sheetView tabSelected="1" topLeftCell="G55" zoomScale="90" zoomScaleNormal="90" workbookViewId="0">
      <selection activeCell="F62" sqref="F62"/>
    </sheetView>
  </sheetViews>
  <sheetFormatPr baseColWidth="10" defaultRowHeight="14.4" x14ac:dyDescent="0.3"/>
  <cols>
    <col min="1" max="3" width="10.6640625" customWidth="1"/>
    <col min="4" max="4" width="16.77734375" bestFit="1" customWidth="1"/>
    <col min="5" max="5" width="11.6640625" bestFit="1" customWidth="1"/>
    <col min="6" max="6" width="25.5546875" bestFit="1" customWidth="1"/>
    <col min="7" max="7" width="26.44140625" bestFit="1" customWidth="1"/>
    <col min="8" max="12" width="10.6640625" customWidth="1"/>
    <col min="13" max="13" width="15.6640625" customWidth="1"/>
    <col min="14" max="14" width="15.6640625" style="15" customWidth="1"/>
    <col min="15" max="20" width="15.6640625" customWidth="1"/>
  </cols>
  <sheetData>
    <row r="1" spans="2:20" ht="15" customHeight="1" thickBot="1" x14ac:dyDescent="0.35">
      <c r="H1" s="52" t="s">
        <v>84</v>
      </c>
      <c r="I1" s="52"/>
      <c r="J1" s="52" t="s">
        <v>85</v>
      </c>
      <c r="K1" s="52"/>
    </row>
    <row r="2" spans="2:20" ht="15" customHeight="1" x14ac:dyDescent="0.3">
      <c r="B2" s="8" t="s">
        <v>4</v>
      </c>
      <c r="C2" s="8" t="s">
        <v>2</v>
      </c>
      <c r="D2" s="8" t="s">
        <v>3</v>
      </c>
      <c r="G2" s="17"/>
      <c r="H2" s="18" t="s">
        <v>14</v>
      </c>
      <c r="I2" s="19" t="s">
        <v>13</v>
      </c>
      <c r="J2" s="19" t="s">
        <v>12</v>
      </c>
      <c r="K2" s="19" t="s">
        <v>11</v>
      </c>
      <c r="L2" s="19" t="s">
        <v>4</v>
      </c>
      <c r="M2" s="28" t="s">
        <v>10</v>
      </c>
      <c r="N2" s="31" t="s">
        <v>93</v>
      </c>
    </row>
    <row r="3" spans="2:20" ht="15" customHeight="1" x14ac:dyDescent="0.3">
      <c r="B3" s="4">
        <v>1</v>
      </c>
      <c r="C3" s="4">
        <v>1</v>
      </c>
      <c r="D3" s="9">
        <v>2026</v>
      </c>
      <c r="G3" s="3"/>
      <c r="H3" s="24">
        <f>IF(OR(F8&gt;4,E$10&gt;$E$6),E11,E10)</f>
        <v>46020</v>
      </c>
      <c r="I3" s="25">
        <f t="shared" ref="I3:I34" si="0">H3+6</f>
        <v>46026</v>
      </c>
      <c r="J3" s="4" t="str">
        <f t="shared" ref="J3:J34" si="1">TEXT(H3,"jj/mm")</f>
        <v>29/12</v>
      </c>
      <c r="K3" s="4" t="str">
        <f t="shared" ref="K3:K34" si="2">TEXT(I3,"jj/mm")</f>
        <v>04/01</v>
      </c>
      <c r="L3" s="4">
        <v>1</v>
      </c>
      <c r="M3" s="29" t="str">
        <f t="shared" ref="M3:M34" si="3">J3&amp;" au "&amp;K3</f>
        <v>29/12 au 04/01</v>
      </c>
      <c r="N3" s="32" t="s">
        <v>18</v>
      </c>
      <c r="O3" s="38" t="s">
        <v>71</v>
      </c>
      <c r="P3" s="23"/>
      <c r="Q3" s="23"/>
      <c r="R3" s="23"/>
      <c r="S3" s="23"/>
      <c r="T3" s="23"/>
    </row>
    <row r="4" spans="2:20" ht="15" customHeight="1" thickBot="1" x14ac:dyDescent="0.35">
      <c r="G4" s="3"/>
      <c r="H4" s="24">
        <f t="shared" ref="H4:H35" si="4">H3+7</f>
        <v>46027</v>
      </c>
      <c r="I4" s="25">
        <f t="shared" si="0"/>
        <v>46033</v>
      </c>
      <c r="J4" s="4" t="str">
        <f t="shared" si="1"/>
        <v>05/01</v>
      </c>
      <c r="K4" s="4" t="str">
        <f t="shared" si="2"/>
        <v>11/01</v>
      </c>
      <c r="L4" s="4">
        <v>2</v>
      </c>
      <c r="M4" s="29" t="str">
        <f t="shared" si="3"/>
        <v>05/01 au 11/01</v>
      </c>
      <c r="N4" s="32" t="s">
        <v>19</v>
      </c>
      <c r="O4" s="39"/>
      <c r="P4" s="34" t="s">
        <v>1</v>
      </c>
      <c r="Q4" s="34" t="s">
        <v>15</v>
      </c>
      <c r="R4" s="34" t="s">
        <v>16</v>
      </c>
      <c r="S4" s="34" t="s">
        <v>17</v>
      </c>
      <c r="T4" s="34" t="s">
        <v>0</v>
      </c>
    </row>
    <row r="5" spans="2:20" ht="15" customHeight="1" thickBot="1" x14ac:dyDescent="0.35">
      <c r="B5" s="41" t="s">
        <v>9</v>
      </c>
      <c r="C5" s="42"/>
      <c r="D5" s="10">
        <f>DATE(D3,1,1)</f>
        <v>46023</v>
      </c>
      <c r="G5" s="3"/>
      <c r="H5" s="24">
        <f t="shared" si="4"/>
        <v>46034</v>
      </c>
      <c r="I5" s="25">
        <f t="shared" si="0"/>
        <v>46040</v>
      </c>
      <c r="J5" s="4" t="str">
        <f t="shared" si="1"/>
        <v>12/01</v>
      </c>
      <c r="K5" s="4" t="str">
        <f t="shared" si="2"/>
        <v>18/01</v>
      </c>
      <c r="L5" s="4">
        <v>3</v>
      </c>
      <c r="M5" s="29" t="str">
        <f t="shared" si="3"/>
        <v>12/01 au 18/01</v>
      </c>
      <c r="N5" s="32" t="s">
        <v>20</v>
      </c>
      <c r="O5" s="40"/>
      <c r="P5" s="33" t="str">
        <f>N3</f>
        <v>1A</v>
      </c>
      <c r="Q5" s="33" t="str">
        <f>N4</f>
        <v>2A</v>
      </c>
      <c r="R5" s="33" t="str">
        <f>N5</f>
        <v>3A</v>
      </c>
      <c r="S5" s="33" t="str">
        <f>N6</f>
        <v>4A</v>
      </c>
      <c r="T5" s="33" t="str">
        <f>N7</f>
        <v>5A</v>
      </c>
    </row>
    <row r="6" spans="2:20" ht="15" customHeight="1" thickBot="1" x14ac:dyDescent="0.35">
      <c r="B6" s="41" t="s">
        <v>8</v>
      </c>
      <c r="C6" s="42"/>
      <c r="D6" s="42"/>
      <c r="E6" s="11">
        <f>EOMONTH(D5,0)</f>
        <v>46053</v>
      </c>
      <c r="G6" s="3"/>
      <c r="H6" s="24">
        <f t="shared" si="4"/>
        <v>46041</v>
      </c>
      <c r="I6" s="25">
        <f t="shared" si="0"/>
        <v>46047</v>
      </c>
      <c r="J6" s="4" t="str">
        <f t="shared" si="1"/>
        <v>19/01</v>
      </c>
      <c r="K6" s="4" t="str">
        <f t="shared" si="2"/>
        <v>25/01</v>
      </c>
      <c r="L6" s="4">
        <v>4</v>
      </c>
      <c r="M6" s="29" t="str">
        <f t="shared" si="3"/>
        <v>19/01 au 25/01</v>
      </c>
      <c r="N6" s="32" t="s">
        <v>21</v>
      </c>
      <c r="O6" s="38" t="s">
        <v>72</v>
      </c>
      <c r="P6" s="22"/>
      <c r="Q6" s="22"/>
      <c r="R6" s="22"/>
      <c r="S6" s="22"/>
      <c r="T6" s="22"/>
    </row>
    <row r="7" spans="2:20" ht="15" customHeight="1" thickBot="1" x14ac:dyDescent="0.35">
      <c r="G7" s="3"/>
      <c r="H7" s="24">
        <f t="shared" si="4"/>
        <v>46048</v>
      </c>
      <c r="I7" s="25">
        <f t="shared" si="0"/>
        <v>46054</v>
      </c>
      <c r="J7" s="4" t="str">
        <f t="shared" si="1"/>
        <v>26/01</v>
      </c>
      <c r="K7" s="4" t="str">
        <f t="shared" si="2"/>
        <v>01/02</v>
      </c>
      <c r="L7" s="4">
        <v>5</v>
      </c>
      <c r="M7" s="29" t="str">
        <f t="shared" si="3"/>
        <v>26/01 au 01/02</v>
      </c>
      <c r="N7" s="32" t="s">
        <v>22</v>
      </c>
      <c r="O7" s="39"/>
      <c r="P7" s="34" t="s">
        <v>1</v>
      </c>
      <c r="Q7" s="34" t="s">
        <v>15</v>
      </c>
      <c r="R7" s="34" t="s">
        <v>16</v>
      </c>
      <c r="S7" s="34" t="s">
        <v>17</v>
      </c>
      <c r="T7" s="34" t="s">
        <v>0</v>
      </c>
    </row>
    <row r="8" spans="2:20" ht="15" customHeight="1" thickBot="1" x14ac:dyDescent="0.35">
      <c r="B8" s="41" t="s">
        <v>7</v>
      </c>
      <c r="C8" s="42"/>
      <c r="D8" s="42"/>
      <c r="E8" s="42"/>
      <c r="F8" s="12">
        <f>WEEKDAY(D5,2)</f>
        <v>4</v>
      </c>
      <c r="G8" s="3"/>
      <c r="H8" s="24">
        <f t="shared" si="4"/>
        <v>46055</v>
      </c>
      <c r="I8" s="25">
        <f t="shared" si="0"/>
        <v>46061</v>
      </c>
      <c r="J8" s="4" t="str">
        <f t="shared" si="1"/>
        <v>02/02</v>
      </c>
      <c r="K8" s="4" t="str">
        <f t="shared" si="2"/>
        <v>08/02</v>
      </c>
      <c r="L8" s="4">
        <v>6</v>
      </c>
      <c r="M8" s="29" t="str">
        <f t="shared" si="3"/>
        <v>02/02 au 08/02</v>
      </c>
      <c r="N8" s="32" t="s">
        <v>23</v>
      </c>
      <c r="O8" s="40"/>
      <c r="P8" s="33" t="str">
        <f>N8</f>
        <v>1B</v>
      </c>
      <c r="Q8" s="33" t="str">
        <f>N9</f>
        <v>2B</v>
      </c>
      <c r="R8" s="33" t="str">
        <f>N10</f>
        <v>3B</v>
      </c>
      <c r="S8" s="33" t="str">
        <f>N11</f>
        <v>4B</v>
      </c>
      <c r="T8" s="4" t="str">
        <f>N12</f>
        <v>5B</v>
      </c>
    </row>
    <row r="9" spans="2:20" ht="15" customHeight="1" thickBot="1" x14ac:dyDescent="0.35">
      <c r="G9" s="3"/>
      <c r="H9" s="24">
        <f t="shared" si="4"/>
        <v>46062</v>
      </c>
      <c r="I9" s="25">
        <f t="shared" si="0"/>
        <v>46068</v>
      </c>
      <c r="J9" s="4" t="str">
        <f t="shared" si="1"/>
        <v>09/02</v>
      </c>
      <c r="K9" s="4" t="str">
        <f t="shared" si="2"/>
        <v>15/02</v>
      </c>
      <c r="L9" s="4">
        <v>7</v>
      </c>
      <c r="M9" s="29" t="str">
        <f t="shared" si="3"/>
        <v>09/02 au 15/02</v>
      </c>
      <c r="N9" s="32" t="s">
        <v>24</v>
      </c>
      <c r="O9" s="38" t="s">
        <v>73</v>
      </c>
      <c r="P9" s="22"/>
      <c r="Q9" s="22"/>
      <c r="R9" s="22"/>
      <c r="S9" s="22"/>
      <c r="T9" s="22"/>
    </row>
    <row r="10" spans="2:20" ht="15" customHeight="1" x14ac:dyDescent="0.3">
      <c r="B10" s="43" t="s">
        <v>6</v>
      </c>
      <c r="C10" s="44"/>
      <c r="D10" s="44"/>
      <c r="E10" s="13">
        <f>D5-F8+1</f>
        <v>46020</v>
      </c>
      <c r="G10" s="3"/>
      <c r="H10" s="24">
        <f t="shared" si="4"/>
        <v>46069</v>
      </c>
      <c r="I10" s="25">
        <f t="shared" si="0"/>
        <v>46075</v>
      </c>
      <c r="J10" s="4" t="str">
        <f t="shared" si="1"/>
        <v>16/02</v>
      </c>
      <c r="K10" s="4" t="str">
        <f t="shared" si="2"/>
        <v>22/02</v>
      </c>
      <c r="L10" s="4">
        <v>8</v>
      </c>
      <c r="M10" s="29" t="str">
        <f t="shared" si="3"/>
        <v>16/02 au 22/02</v>
      </c>
      <c r="N10" s="32" t="s">
        <v>25</v>
      </c>
      <c r="O10" s="39"/>
      <c r="P10" s="34" t="s">
        <v>1</v>
      </c>
      <c r="Q10" s="34" t="s">
        <v>15</v>
      </c>
      <c r="R10" s="34" t="s">
        <v>16</v>
      </c>
      <c r="S10" s="34" t="s">
        <v>17</v>
      </c>
      <c r="T10" s="34" t="s">
        <v>0</v>
      </c>
    </row>
    <row r="11" spans="2:20" ht="15" customHeight="1" thickBot="1" x14ac:dyDescent="0.35">
      <c r="B11" s="45" t="s">
        <v>5</v>
      </c>
      <c r="C11" s="46"/>
      <c r="D11" s="46"/>
      <c r="E11" s="14">
        <f>E10+7</f>
        <v>46027</v>
      </c>
      <c r="G11" s="3"/>
      <c r="H11" s="24">
        <f t="shared" si="4"/>
        <v>46076</v>
      </c>
      <c r="I11" s="25">
        <f t="shared" si="0"/>
        <v>46082</v>
      </c>
      <c r="J11" s="4" t="str">
        <f t="shared" si="1"/>
        <v>23/02</v>
      </c>
      <c r="K11" s="4" t="str">
        <f t="shared" si="2"/>
        <v>01/03</v>
      </c>
      <c r="L11" s="4">
        <v>9</v>
      </c>
      <c r="M11" s="29" t="str">
        <f t="shared" si="3"/>
        <v>23/02 au 01/03</v>
      </c>
      <c r="N11" s="32" t="s">
        <v>26</v>
      </c>
      <c r="O11" s="40"/>
      <c r="P11" s="33" t="str">
        <f>N13</f>
        <v>1C</v>
      </c>
      <c r="Q11" s="33" t="str">
        <f>N14</f>
        <v>2C</v>
      </c>
      <c r="R11" s="33" t="str">
        <f>N15</f>
        <v>3C</v>
      </c>
      <c r="S11" s="33" t="str">
        <f>N16</f>
        <v>4C</v>
      </c>
      <c r="T11" s="4" t="str">
        <f>N17</f>
        <v>5C</v>
      </c>
    </row>
    <row r="12" spans="2:20" ht="15" customHeight="1" thickBot="1" x14ac:dyDescent="0.35">
      <c r="G12" s="3"/>
      <c r="H12" s="24">
        <f t="shared" si="4"/>
        <v>46083</v>
      </c>
      <c r="I12" s="25">
        <f t="shared" si="0"/>
        <v>46089</v>
      </c>
      <c r="J12" s="4" t="str">
        <f t="shared" si="1"/>
        <v>02/03</v>
      </c>
      <c r="K12" s="4" t="str">
        <f t="shared" si="2"/>
        <v>08/03</v>
      </c>
      <c r="L12" s="4">
        <v>10</v>
      </c>
      <c r="M12" s="29" t="str">
        <f t="shared" si="3"/>
        <v>02/03 au 08/03</v>
      </c>
      <c r="N12" s="31" t="s">
        <v>86</v>
      </c>
      <c r="O12" s="38" t="s">
        <v>74</v>
      </c>
      <c r="P12" s="22"/>
      <c r="Q12" s="23"/>
      <c r="R12" s="22"/>
      <c r="S12" s="22"/>
      <c r="T12" s="22"/>
    </row>
    <row r="13" spans="2:20" ht="15" customHeight="1" thickBot="1" x14ac:dyDescent="0.35">
      <c r="B13" s="47" t="s">
        <v>83</v>
      </c>
      <c r="C13" s="48"/>
      <c r="D13" s="11">
        <f>DATE(D3,12,31)</f>
        <v>46387</v>
      </c>
      <c r="E13" s="5"/>
      <c r="G13" s="3"/>
      <c r="H13" s="24">
        <f t="shared" si="4"/>
        <v>46090</v>
      </c>
      <c r="I13" s="25">
        <f t="shared" si="0"/>
        <v>46096</v>
      </c>
      <c r="J13" s="4" t="str">
        <f t="shared" si="1"/>
        <v>09/03</v>
      </c>
      <c r="K13" s="4" t="str">
        <f t="shared" si="2"/>
        <v>15/03</v>
      </c>
      <c r="L13" s="4">
        <v>11</v>
      </c>
      <c r="M13" s="29" t="str">
        <f t="shared" si="3"/>
        <v>09/03 au 15/03</v>
      </c>
      <c r="N13" s="32" t="s">
        <v>27</v>
      </c>
      <c r="O13" s="39"/>
      <c r="P13" s="34" t="s">
        <v>1</v>
      </c>
      <c r="Q13" s="34" t="s">
        <v>15</v>
      </c>
      <c r="R13" s="34" t="s">
        <v>16</v>
      </c>
      <c r="S13" s="34" t="s">
        <v>17</v>
      </c>
      <c r="T13" s="34" t="s">
        <v>0</v>
      </c>
    </row>
    <row r="14" spans="2:20" ht="15" customHeight="1" thickBot="1" x14ac:dyDescent="0.35">
      <c r="G14" s="3"/>
      <c r="H14" s="24">
        <f t="shared" si="4"/>
        <v>46097</v>
      </c>
      <c r="I14" s="25">
        <f t="shared" si="0"/>
        <v>46103</v>
      </c>
      <c r="J14" s="4" t="str">
        <f t="shared" si="1"/>
        <v>16/03</v>
      </c>
      <c r="K14" s="4" t="str">
        <f t="shared" si="2"/>
        <v>22/03</v>
      </c>
      <c r="L14" s="4">
        <v>12</v>
      </c>
      <c r="M14" s="29" t="str">
        <f t="shared" si="3"/>
        <v>16/03 au 22/03</v>
      </c>
      <c r="N14" s="32" t="s">
        <v>28</v>
      </c>
      <c r="O14" s="40"/>
      <c r="P14" s="33" t="str">
        <f>N18</f>
        <v>1D</v>
      </c>
      <c r="Q14" s="33" t="str">
        <f>N19</f>
        <v>2D</v>
      </c>
      <c r="R14" s="33" t="str">
        <f>N20</f>
        <v>3D</v>
      </c>
      <c r="S14" s="33" t="str">
        <f>N21</f>
        <v>4D</v>
      </c>
      <c r="T14" s="33" t="str">
        <f>N22</f>
        <v>5D</v>
      </c>
    </row>
    <row r="15" spans="2:20" ht="15" customHeight="1" x14ac:dyDescent="0.35">
      <c r="B15" s="16" t="s">
        <v>2</v>
      </c>
      <c r="C15" s="8" t="s">
        <v>3</v>
      </c>
      <c r="F15" s="49"/>
      <c r="G15" s="3"/>
      <c r="H15" s="24">
        <f t="shared" si="4"/>
        <v>46104</v>
      </c>
      <c r="I15" s="25">
        <f t="shared" si="0"/>
        <v>46110</v>
      </c>
      <c r="J15" s="4" t="str">
        <f t="shared" si="1"/>
        <v>23/03</v>
      </c>
      <c r="K15" s="4" t="str">
        <f t="shared" si="2"/>
        <v>29/03</v>
      </c>
      <c r="L15" s="4">
        <v>13</v>
      </c>
      <c r="M15" s="29" t="str">
        <f t="shared" si="3"/>
        <v>23/03 au 29/03</v>
      </c>
      <c r="N15" s="32" t="s">
        <v>29</v>
      </c>
      <c r="O15" s="38" t="s">
        <v>75</v>
      </c>
      <c r="P15" s="22"/>
      <c r="Q15" s="22"/>
      <c r="R15" s="22"/>
      <c r="S15" s="22"/>
      <c r="T15" s="22"/>
    </row>
    <row r="16" spans="2:20" ht="15" customHeight="1" x14ac:dyDescent="0.3">
      <c r="B16" s="1">
        <v>1</v>
      </c>
      <c r="C16" s="4">
        <v>2021</v>
      </c>
      <c r="D16" s="7"/>
      <c r="E16" s="6"/>
      <c r="F16" s="50"/>
      <c r="G16" s="3"/>
      <c r="H16" s="24">
        <f t="shared" si="4"/>
        <v>46111</v>
      </c>
      <c r="I16" s="25">
        <f t="shared" si="0"/>
        <v>46117</v>
      </c>
      <c r="J16" s="4" t="str">
        <f t="shared" si="1"/>
        <v>30/03</v>
      </c>
      <c r="K16" s="4" t="str">
        <f t="shared" si="2"/>
        <v>05/04</v>
      </c>
      <c r="L16" s="4">
        <v>14</v>
      </c>
      <c r="M16" s="29" t="str">
        <f t="shared" si="3"/>
        <v>30/03 au 05/04</v>
      </c>
      <c r="N16" s="32" t="s">
        <v>30</v>
      </c>
      <c r="O16" s="39"/>
      <c r="P16" s="34" t="s">
        <v>1</v>
      </c>
      <c r="Q16" s="34" t="s">
        <v>15</v>
      </c>
      <c r="R16" s="34" t="s">
        <v>16</v>
      </c>
      <c r="S16" s="34" t="s">
        <v>17</v>
      </c>
      <c r="T16" s="34" t="s">
        <v>0</v>
      </c>
    </row>
    <row r="17" spans="2:20" ht="15" customHeight="1" x14ac:dyDescent="0.3">
      <c r="B17" s="1">
        <v>2</v>
      </c>
      <c r="C17" s="4">
        <v>2022</v>
      </c>
      <c r="F17" s="50"/>
      <c r="G17" s="3"/>
      <c r="H17" s="24">
        <f t="shared" si="4"/>
        <v>46118</v>
      </c>
      <c r="I17" s="25">
        <f t="shared" si="0"/>
        <v>46124</v>
      </c>
      <c r="J17" s="4" t="str">
        <f t="shared" si="1"/>
        <v>06/04</v>
      </c>
      <c r="K17" s="4" t="str">
        <f t="shared" si="2"/>
        <v>12/04</v>
      </c>
      <c r="L17" s="4">
        <v>15</v>
      </c>
      <c r="M17" s="29" t="str">
        <f t="shared" si="3"/>
        <v>06/04 au 12/04</v>
      </c>
      <c r="N17" s="31" t="s">
        <v>87</v>
      </c>
      <c r="O17" s="40"/>
      <c r="P17" s="33" t="str">
        <f>N23</f>
        <v>1E</v>
      </c>
      <c r="Q17" s="33" t="str">
        <f>N24</f>
        <v>2E</v>
      </c>
      <c r="R17" s="33" t="str">
        <f>N25</f>
        <v>3E</v>
      </c>
      <c r="S17" s="33" t="str">
        <f>N26</f>
        <v>4E</v>
      </c>
      <c r="T17" s="4" t="str">
        <f>N27</f>
        <v>5E</v>
      </c>
    </row>
    <row r="18" spans="2:20" ht="15" customHeight="1" x14ac:dyDescent="0.3">
      <c r="B18" s="1">
        <v>3</v>
      </c>
      <c r="C18" s="4">
        <v>2023</v>
      </c>
      <c r="F18" s="50"/>
      <c r="G18" s="3"/>
      <c r="H18" s="24">
        <f t="shared" si="4"/>
        <v>46125</v>
      </c>
      <c r="I18" s="25">
        <f t="shared" si="0"/>
        <v>46131</v>
      </c>
      <c r="J18" s="4" t="str">
        <f t="shared" si="1"/>
        <v>13/04</v>
      </c>
      <c r="K18" s="4" t="str">
        <f t="shared" si="2"/>
        <v>19/04</v>
      </c>
      <c r="L18" s="4">
        <v>16</v>
      </c>
      <c r="M18" s="29" t="str">
        <f t="shared" si="3"/>
        <v>13/04 au 19/04</v>
      </c>
      <c r="N18" s="32" t="s">
        <v>31</v>
      </c>
      <c r="O18" s="38" t="s">
        <v>76</v>
      </c>
      <c r="P18" s="22"/>
      <c r="Q18" s="22"/>
      <c r="R18" s="22"/>
      <c r="S18" s="22"/>
      <c r="T18" s="22"/>
    </row>
    <row r="19" spans="2:20" ht="15" customHeight="1" x14ac:dyDescent="0.3">
      <c r="B19" s="1">
        <v>4</v>
      </c>
      <c r="C19" s="4">
        <v>2024</v>
      </c>
      <c r="F19" s="50"/>
      <c r="G19" s="3"/>
      <c r="H19" s="24">
        <f t="shared" si="4"/>
        <v>46132</v>
      </c>
      <c r="I19" s="25">
        <f t="shared" si="0"/>
        <v>46138</v>
      </c>
      <c r="J19" s="4" t="str">
        <f t="shared" si="1"/>
        <v>20/04</v>
      </c>
      <c r="K19" s="4" t="str">
        <f t="shared" si="2"/>
        <v>26/04</v>
      </c>
      <c r="L19" s="4">
        <v>17</v>
      </c>
      <c r="M19" s="29" t="str">
        <f t="shared" si="3"/>
        <v>20/04 au 26/04</v>
      </c>
      <c r="N19" s="32" t="s">
        <v>32</v>
      </c>
      <c r="O19" s="39"/>
      <c r="P19" s="34" t="s">
        <v>1</v>
      </c>
      <c r="Q19" s="34" t="s">
        <v>15</v>
      </c>
      <c r="R19" s="34" t="s">
        <v>16</v>
      </c>
      <c r="S19" s="34" t="s">
        <v>17</v>
      </c>
      <c r="T19" s="34" t="s">
        <v>0</v>
      </c>
    </row>
    <row r="20" spans="2:20" ht="15" customHeight="1" x14ac:dyDescent="0.3">
      <c r="B20" s="1">
        <v>5</v>
      </c>
      <c r="C20" s="4">
        <v>2025</v>
      </c>
      <c r="F20" s="50"/>
      <c r="G20" s="3"/>
      <c r="H20" s="24">
        <f t="shared" si="4"/>
        <v>46139</v>
      </c>
      <c r="I20" s="25">
        <f t="shared" si="0"/>
        <v>46145</v>
      </c>
      <c r="J20" s="4" t="str">
        <f t="shared" si="1"/>
        <v>27/04</v>
      </c>
      <c r="K20" s="4" t="str">
        <f t="shared" si="2"/>
        <v>03/05</v>
      </c>
      <c r="L20" s="4">
        <v>18</v>
      </c>
      <c r="M20" s="29" t="str">
        <f t="shared" si="3"/>
        <v>27/04 au 03/05</v>
      </c>
      <c r="N20" s="32" t="s">
        <v>33</v>
      </c>
      <c r="O20" s="40"/>
      <c r="P20" s="33" t="str">
        <f>N28</f>
        <v>1F</v>
      </c>
      <c r="Q20" s="33" t="str">
        <f>N29</f>
        <v>2F</v>
      </c>
      <c r="R20" s="33" t="str">
        <f>N30</f>
        <v>3F</v>
      </c>
      <c r="S20" s="4" t="str">
        <f>N31</f>
        <v>4F</v>
      </c>
      <c r="T20" s="33" t="str">
        <f>N32</f>
        <v>5F</v>
      </c>
    </row>
    <row r="21" spans="2:20" ht="15" customHeight="1" x14ac:dyDescent="0.3">
      <c r="B21" s="1">
        <v>6</v>
      </c>
      <c r="C21" s="4">
        <v>2026</v>
      </c>
      <c r="F21" s="50"/>
      <c r="G21" s="3"/>
      <c r="H21" s="24">
        <f t="shared" si="4"/>
        <v>46146</v>
      </c>
      <c r="I21" s="25">
        <f t="shared" si="0"/>
        <v>46152</v>
      </c>
      <c r="J21" s="4" t="str">
        <f t="shared" si="1"/>
        <v>04/05</v>
      </c>
      <c r="K21" s="4" t="str">
        <f t="shared" si="2"/>
        <v>10/05</v>
      </c>
      <c r="L21" s="4">
        <v>19</v>
      </c>
      <c r="M21" s="29" t="str">
        <f t="shared" si="3"/>
        <v>04/05 au 10/05</v>
      </c>
      <c r="N21" s="32" t="s">
        <v>34</v>
      </c>
      <c r="O21" s="38" t="s">
        <v>77</v>
      </c>
      <c r="P21" s="22"/>
      <c r="Q21" s="22"/>
      <c r="R21" s="22"/>
      <c r="S21" s="22"/>
      <c r="T21" s="22"/>
    </row>
    <row r="22" spans="2:20" ht="15" customHeight="1" x14ac:dyDescent="0.3">
      <c r="B22" s="1">
        <v>7</v>
      </c>
      <c r="C22" s="4">
        <v>2027</v>
      </c>
      <c r="F22" s="50"/>
      <c r="G22" s="3"/>
      <c r="H22" s="24">
        <f t="shared" si="4"/>
        <v>46153</v>
      </c>
      <c r="I22" s="25">
        <f t="shared" si="0"/>
        <v>46159</v>
      </c>
      <c r="J22" s="4" t="str">
        <f t="shared" si="1"/>
        <v>11/05</v>
      </c>
      <c r="K22" s="4" t="str">
        <f t="shared" si="2"/>
        <v>17/05</v>
      </c>
      <c r="L22" s="4">
        <v>20</v>
      </c>
      <c r="M22" s="29" t="str">
        <f t="shared" si="3"/>
        <v>11/05 au 17/05</v>
      </c>
      <c r="N22" s="32" t="s">
        <v>35</v>
      </c>
      <c r="O22" s="39"/>
      <c r="P22" s="34" t="s">
        <v>1</v>
      </c>
      <c r="Q22" s="34" t="s">
        <v>15</v>
      </c>
      <c r="R22" s="34" t="s">
        <v>16</v>
      </c>
      <c r="S22" s="34" t="s">
        <v>17</v>
      </c>
      <c r="T22" s="34" t="s">
        <v>0</v>
      </c>
    </row>
    <row r="23" spans="2:20" ht="15" customHeight="1" thickBot="1" x14ac:dyDescent="0.35">
      <c r="B23" s="1">
        <v>8</v>
      </c>
      <c r="C23" s="4">
        <v>2028</v>
      </c>
      <c r="F23" s="51"/>
      <c r="G23" s="3"/>
      <c r="H23" s="24">
        <f t="shared" si="4"/>
        <v>46160</v>
      </c>
      <c r="I23" s="25">
        <f t="shared" si="0"/>
        <v>46166</v>
      </c>
      <c r="J23" s="4" t="str">
        <f t="shared" si="1"/>
        <v>18/05</v>
      </c>
      <c r="K23" s="4" t="str">
        <f t="shared" si="2"/>
        <v>24/05</v>
      </c>
      <c r="L23" s="4">
        <v>21</v>
      </c>
      <c r="M23" s="29" t="str">
        <f t="shared" si="3"/>
        <v>18/05 au 24/05</v>
      </c>
      <c r="N23" s="32" t="s">
        <v>36</v>
      </c>
      <c r="O23" s="40"/>
      <c r="P23" s="33" t="str">
        <f>N33</f>
        <v>1G</v>
      </c>
      <c r="Q23" s="33" t="str">
        <f>N34</f>
        <v>2G</v>
      </c>
      <c r="R23" s="33" t="str">
        <f>N35</f>
        <v>3G</v>
      </c>
      <c r="S23" s="33" t="str">
        <f>N36</f>
        <v>4G</v>
      </c>
      <c r="T23" s="33" t="str">
        <f>N37</f>
        <v>5G</v>
      </c>
    </row>
    <row r="24" spans="2:20" ht="15" customHeight="1" x14ac:dyDescent="0.3">
      <c r="B24" s="1">
        <v>9</v>
      </c>
      <c r="C24" s="4">
        <v>2029</v>
      </c>
      <c r="G24" s="3"/>
      <c r="H24" s="24">
        <f t="shared" si="4"/>
        <v>46167</v>
      </c>
      <c r="I24" s="25">
        <f t="shared" si="0"/>
        <v>46173</v>
      </c>
      <c r="J24" s="4" t="str">
        <f t="shared" si="1"/>
        <v>25/05</v>
      </c>
      <c r="K24" s="4" t="str">
        <f t="shared" si="2"/>
        <v>31/05</v>
      </c>
      <c r="L24" s="4">
        <v>22</v>
      </c>
      <c r="M24" s="29" t="str">
        <f t="shared" si="3"/>
        <v>25/05 au 31/05</v>
      </c>
      <c r="N24" s="32" t="s">
        <v>37</v>
      </c>
      <c r="O24" s="38" t="s">
        <v>78</v>
      </c>
      <c r="P24" s="22"/>
      <c r="Q24" s="22"/>
      <c r="R24" s="22"/>
      <c r="S24" s="22"/>
      <c r="T24" s="22"/>
    </row>
    <row r="25" spans="2:20" ht="15" customHeight="1" x14ac:dyDescent="0.3">
      <c r="B25" s="1">
        <v>10</v>
      </c>
      <c r="C25" s="4">
        <v>2030</v>
      </c>
      <c r="G25" s="3"/>
      <c r="H25" s="24">
        <f t="shared" si="4"/>
        <v>46174</v>
      </c>
      <c r="I25" s="25">
        <f t="shared" si="0"/>
        <v>46180</v>
      </c>
      <c r="J25" s="4" t="str">
        <f t="shared" si="1"/>
        <v>01/06</v>
      </c>
      <c r="K25" s="4" t="str">
        <f t="shared" si="2"/>
        <v>07/06</v>
      </c>
      <c r="L25" s="4">
        <v>23</v>
      </c>
      <c r="M25" s="29" t="str">
        <f t="shared" si="3"/>
        <v>01/06 au 07/06</v>
      </c>
      <c r="N25" s="32" t="s">
        <v>38</v>
      </c>
      <c r="O25" s="39"/>
      <c r="P25" s="34" t="s">
        <v>1</v>
      </c>
      <c r="Q25" s="34" t="s">
        <v>15</v>
      </c>
      <c r="R25" s="34" t="s">
        <v>16</v>
      </c>
      <c r="S25" s="34" t="s">
        <v>17</v>
      </c>
      <c r="T25" s="34" t="s">
        <v>0</v>
      </c>
    </row>
    <row r="26" spans="2:20" ht="15" customHeight="1" x14ac:dyDescent="0.3">
      <c r="B26" s="1">
        <v>11</v>
      </c>
      <c r="C26" s="4">
        <v>2031</v>
      </c>
      <c r="G26" s="3"/>
      <c r="H26" s="24">
        <f t="shared" si="4"/>
        <v>46181</v>
      </c>
      <c r="I26" s="25">
        <f t="shared" si="0"/>
        <v>46187</v>
      </c>
      <c r="J26" s="4" t="str">
        <f t="shared" si="1"/>
        <v>08/06</v>
      </c>
      <c r="K26" s="4" t="str">
        <f t="shared" si="2"/>
        <v>14/06</v>
      </c>
      <c r="L26" s="4">
        <v>24</v>
      </c>
      <c r="M26" s="29" t="str">
        <f t="shared" si="3"/>
        <v>08/06 au 14/06</v>
      </c>
      <c r="N26" s="32" t="s">
        <v>39</v>
      </c>
      <c r="O26" s="40"/>
      <c r="P26" s="33" t="str">
        <f>N38</f>
        <v>1H</v>
      </c>
      <c r="Q26" s="33" t="str">
        <f>N39</f>
        <v>2H</v>
      </c>
      <c r="R26" s="33" t="str">
        <f>N40</f>
        <v>3H</v>
      </c>
      <c r="S26" s="33" t="str">
        <f>N41</f>
        <v>4H</v>
      </c>
      <c r="T26" s="4" t="str">
        <f>N42</f>
        <v>5H</v>
      </c>
    </row>
    <row r="27" spans="2:20" ht="15" customHeight="1" x14ac:dyDescent="0.3">
      <c r="B27" s="1">
        <v>12</v>
      </c>
      <c r="C27" s="4">
        <v>2032</v>
      </c>
      <c r="G27" s="3"/>
      <c r="H27" s="24">
        <f t="shared" si="4"/>
        <v>46188</v>
      </c>
      <c r="I27" s="25">
        <f t="shared" si="0"/>
        <v>46194</v>
      </c>
      <c r="J27" s="4" t="str">
        <f t="shared" si="1"/>
        <v>15/06</v>
      </c>
      <c r="K27" s="4" t="str">
        <f t="shared" si="2"/>
        <v>21/06</v>
      </c>
      <c r="L27" s="4">
        <v>25</v>
      </c>
      <c r="M27" s="29" t="str">
        <f t="shared" si="3"/>
        <v>15/06 au 21/06</v>
      </c>
      <c r="N27" s="31" t="s">
        <v>88</v>
      </c>
      <c r="O27" s="38" t="s">
        <v>79</v>
      </c>
      <c r="P27" s="22"/>
      <c r="Q27" s="22"/>
      <c r="R27" s="22"/>
      <c r="S27" s="22"/>
      <c r="T27" s="22"/>
    </row>
    <row r="28" spans="2:20" ht="15" customHeight="1" x14ac:dyDescent="0.3">
      <c r="C28" s="2"/>
      <c r="G28" s="3"/>
      <c r="H28" s="24">
        <f t="shared" si="4"/>
        <v>46195</v>
      </c>
      <c r="I28" s="25">
        <f t="shared" si="0"/>
        <v>46201</v>
      </c>
      <c r="J28" s="4" t="str">
        <f t="shared" si="1"/>
        <v>22/06</v>
      </c>
      <c r="K28" s="4" t="str">
        <f t="shared" si="2"/>
        <v>28/06</v>
      </c>
      <c r="L28" s="4">
        <v>26</v>
      </c>
      <c r="M28" s="29" t="str">
        <f t="shared" si="3"/>
        <v>22/06 au 28/06</v>
      </c>
      <c r="N28" s="32" t="s">
        <v>40</v>
      </c>
      <c r="O28" s="39"/>
      <c r="P28" s="34" t="s">
        <v>1</v>
      </c>
      <c r="Q28" s="34" t="s">
        <v>15</v>
      </c>
      <c r="R28" s="34" t="s">
        <v>16</v>
      </c>
      <c r="S28" s="34" t="s">
        <v>17</v>
      </c>
      <c r="T28" s="34" t="s">
        <v>0</v>
      </c>
    </row>
    <row r="29" spans="2:20" ht="15" customHeight="1" x14ac:dyDescent="0.3">
      <c r="C29" s="2"/>
      <c r="D29" s="36" t="s">
        <v>94</v>
      </c>
      <c r="G29" s="3"/>
      <c r="H29" s="24">
        <f t="shared" si="4"/>
        <v>46202</v>
      </c>
      <c r="I29" s="25">
        <f t="shared" si="0"/>
        <v>46208</v>
      </c>
      <c r="J29" s="4" t="str">
        <f t="shared" si="1"/>
        <v>29/06</v>
      </c>
      <c r="K29" s="4" t="str">
        <f t="shared" si="2"/>
        <v>05/07</v>
      </c>
      <c r="L29" s="4">
        <v>27</v>
      </c>
      <c r="M29" s="29" t="str">
        <f t="shared" si="3"/>
        <v>29/06 au 05/07</v>
      </c>
      <c r="N29" s="32" t="s">
        <v>41</v>
      </c>
      <c r="O29" s="40"/>
      <c r="P29" s="4" t="str">
        <f>N43</f>
        <v>1I</v>
      </c>
      <c r="Q29" s="4" t="str">
        <f>N44</f>
        <v>2I</v>
      </c>
      <c r="R29" s="4" t="str">
        <f>N45</f>
        <v>3I</v>
      </c>
      <c r="S29" s="4" t="str">
        <f>N46</f>
        <v>4I</v>
      </c>
      <c r="T29" s="4" t="str">
        <f>N47</f>
        <v>5I</v>
      </c>
    </row>
    <row r="30" spans="2:20" ht="15" customHeight="1" x14ac:dyDescent="0.3">
      <c r="C30" s="2"/>
      <c r="G30" s="3"/>
      <c r="H30" s="24">
        <f t="shared" si="4"/>
        <v>46209</v>
      </c>
      <c r="I30" s="25">
        <f t="shared" si="0"/>
        <v>46215</v>
      </c>
      <c r="J30" s="4" t="str">
        <f t="shared" si="1"/>
        <v>06/07</v>
      </c>
      <c r="K30" s="4" t="str">
        <f t="shared" si="2"/>
        <v>12/07</v>
      </c>
      <c r="L30" s="4">
        <v>28</v>
      </c>
      <c r="M30" s="29" t="str">
        <f t="shared" si="3"/>
        <v>06/07 au 12/07</v>
      </c>
      <c r="N30" s="32" t="s">
        <v>42</v>
      </c>
      <c r="O30" s="38" t="s">
        <v>80</v>
      </c>
      <c r="P30" s="22"/>
      <c r="Q30" s="22"/>
      <c r="R30" s="22"/>
      <c r="S30" s="22"/>
      <c r="T30" s="22"/>
    </row>
    <row r="31" spans="2:20" ht="15" customHeight="1" x14ac:dyDescent="0.3">
      <c r="C31" s="2"/>
      <c r="D31">
        <f xml:space="preserve"> DAY(I7)-DAY(H7)</f>
        <v>-25</v>
      </c>
      <c r="G31" s="3"/>
      <c r="H31" s="24">
        <f t="shared" si="4"/>
        <v>46216</v>
      </c>
      <c r="I31" s="25">
        <f t="shared" si="0"/>
        <v>46222</v>
      </c>
      <c r="J31" s="4" t="str">
        <f t="shared" si="1"/>
        <v>13/07</v>
      </c>
      <c r="K31" s="4" t="str">
        <f t="shared" si="2"/>
        <v>19/07</v>
      </c>
      <c r="L31" s="4">
        <v>29</v>
      </c>
      <c r="M31" s="29" t="str">
        <f t="shared" si="3"/>
        <v>13/07 au 19/07</v>
      </c>
      <c r="N31" s="31" t="s">
        <v>43</v>
      </c>
      <c r="O31" s="39"/>
      <c r="P31" s="34" t="s">
        <v>1</v>
      </c>
      <c r="Q31" s="34" t="s">
        <v>15</v>
      </c>
      <c r="R31" s="34" t="s">
        <v>16</v>
      </c>
      <c r="S31" s="34" t="s">
        <v>17</v>
      </c>
      <c r="T31" s="34" t="s">
        <v>0</v>
      </c>
    </row>
    <row r="32" spans="2:20" ht="15" customHeight="1" x14ac:dyDescent="0.3">
      <c r="C32" s="2"/>
      <c r="D32" t="str">
        <f>IF(RIGHT(M3,3)="/01",M3,"00 00 au 00 00")</f>
        <v>29/12 au 04/01</v>
      </c>
      <c r="G32" s="3"/>
      <c r="H32" s="24">
        <f t="shared" si="4"/>
        <v>46223</v>
      </c>
      <c r="I32" s="25">
        <f t="shared" si="0"/>
        <v>46229</v>
      </c>
      <c r="J32" s="4" t="str">
        <f t="shared" si="1"/>
        <v>20/07</v>
      </c>
      <c r="K32" s="4" t="str">
        <f t="shared" si="2"/>
        <v>26/07</v>
      </c>
      <c r="L32" s="4">
        <v>30</v>
      </c>
      <c r="M32" s="29" t="str">
        <f t="shared" si="3"/>
        <v>20/07 au 26/07</v>
      </c>
      <c r="N32" s="32" t="s">
        <v>89</v>
      </c>
      <c r="O32" s="40"/>
      <c r="P32" s="35" t="str">
        <f>N48</f>
        <v>1J</v>
      </c>
      <c r="Q32" s="35" t="str">
        <f>N49</f>
        <v>2J</v>
      </c>
      <c r="R32" s="35" t="str">
        <f>N50</f>
        <v>3J</v>
      </c>
      <c r="S32" s="35" t="str">
        <f>N51</f>
        <v>4J</v>
      </c>
      <c r="T32" s="35" t="str">
        <f>N52</f>
        <v>5j</v>
      </c>
    </row>
    <row r="33" spans="1:20" ht="15" customHeight="1" x14ac:dyDescent="0.3">
      <c r="C33" s="2"/>
      <c r="G33" s="3"/>
      <c r="H33" s="24">
        <f t="shared" si="4"/>
        <v>46230</v>
      </c>
      <c r="I33" s="25">
        <f t="shared" si="0"/>
        <v>46236</v>
      </c>
      <c r="J33" s="4" t="str">
        <f t="shared" si="1"/>
        <v>27/07</v>
      </c>
      <c r="K33" s="4" t="str">
        <f t="shared" si="2"/>
        <v>02/08</v>
      </c>
      <c r="L33" s="4">
        <v>31</v>
      </c>
      <c r="M33" s="29" t="str">
        <f t="shared" si="3"/>
        <v>27/07 au 02/08</v>
      </c>
      <c r="N33" s="32" t="s">
        <v>44</v>
      </c>
      <c r="O33" s="38" t="s">
        <v>81</v>
      </c>
      <c r="P33" s="22"/>
      <c r="Q33" s="22"/>
      <c r="R33" s="22"/>
      <c r="S33" s="22"/>
      <c r="T33" s="22"/>
    </row>
    <row r="34" spans="1:20" ht="15" customHeight="1" x14ac:dyDescent="0.3">
      <c r="C34" s="2"/>
      <c r="G34" s="3"/>
      <c r="H34" s="24">
        <f t="shared" si="4"/>
        <v>46237</v>
      </c>
      <c r="I34" s="25">
        <f t="shared" si="0"/>
        <v>46243</v>
      </c>
      <c r="J34" s="4" t="str">
        <f t="shared" si="1"/>
        <v>03/08</v>
      </c>
      <c r="K34" s="4" t="str">
        <f t="shared" si="2"/>
        <v>09/08</v>
      </c>
      <c r="L34" s="4">
        <v>32</v>
      </c>
      <c r="M34" s="29" t="str">
        <f t="shared" si="3"/>
        <v>03/08 au 09/08</v>
      </c>
      <c r="N34" s="32" t="s">
        <v>45</v>
      </c>
      <c r="O34" s="39"/>
      <c r="P34" s="34" t="s">
        <v>1</v>
      </c>
      <c r="Q34" s="34" t="s">
        <v>15</v>
      </c>
      <c r="R34" s="34" t="s">
        <v>16</v>
      </c>
      <c r="S34" s="34" t="s">
        <v>17</v>
      </c>
      <c r="T34" s="34" t="s">
        <v>0</v>
      </c>
    </row>
    <row r="35" spans="1:20" ht="15" customHeight="1" x14ac:dyDescent="0.3">
      <c r="C35" s="2"/>
      <c r="G35" s="3"/>
      <c r="H35" s="24">
        <f t="shared" si="4"/>
        <v>46244</v>
      </c>
      <c r="I35" s="25">
        <f t="shared" ref="I35:I54" si="5">H35+6</f>
        <v>46250</v>
      </c>
      <c r="J35" s="4" t="str">
        <f t="shared" ref="J35:J55" si="6">TEXT(H35,"jj/mm")</f>
        <v>10/08</v>
      </c>
      <c r="K35" s="4" t="str">
        <f t="shared" ref="K35:K55" si="7">TEXT(I35,"jj/mm")</f>
        <v>16/08</v>
      </c>
      <c r="L35" s="4">
        <v>33</v>
      </c>
      <c r="M35" s="29" t="str">
        <f t="shared" ref="M35:M55" si="8">J35&amp;" au "&amp;K35</f>
        <v>10/08 au 16/08</v>
      </c>
      <c r="N35" s="32" t="s">
        <v>46</v>
      </c>
      <c r="O35" s="40"/>
      <c r="P35" s="33" t="str">
        <f>N53</f>
        <v>1K</v>
      </c>
      <c r="Q35" s="33" t="str">
        <f>N54</f>
        <v>2K</v>
      </c>
      <c r="R35" s="4" t="str">
        <f>N55</f>
        <v>3K</v>
      </c>
      <c r="S35" s="33" t="str">
        <f>N56</f>
        <v>4K</v>
      </c>
      <c r="T35" s="4" t="str">
        <f>N57</f>
        <v>5K</v>
      </c>
    </row>
    <row r="36" spans="1:20" ht="15" customHeight="1" x14ac:dyDescent="0.3">
      <c r="A36" t="s">
        <v>95</v>
      </c>
      <c r="C36" s="37">
        <v>44339</v>
      </c>
      <c r="G36" s="3"/>
      <c r="H36" s="24">
        <f t="shared" ref="H36:H54" si="9">H35+7</f>
        <v>46251</v>
      </c>
      <c r="I36" s="25">
        <f t="shared" si="5"/>
        <v>46257</v>
      </c>
      <c r="J36" s="4" t="str">
        <f t="shared" si="6"/>
        <v>17/08</v>
      </c>
      <c r="K36" s="4" t="str">
        <f t="shared" si="7"/>
        <v>23/08</v>
      </c>
      <c r="L36" s="4">
        <v>34</v>
      </c>
      <c r="M36" s="29" t="str">
        <f t="shared" si="8"/>
        <v>17/08 au 23/08</v>
      </c>
      <c r="N36" s="32" t="s">
        <v>47</v>
      </c>
      <c r="O36" s="38" t="s">
        <v>82</v>
      </c>
      <c r="P36" s="22"/>
      <c r="Q36" s="22"/>
      <c r="R36" s="22"/>
      <c r="S36" s="22"/>
      <c r="T36" s="22"/>
    </row>
    <row r="37" spans="1:20" ht="15" customHeight="1" x14ac:dyDescent="0.3">
      <c r="C37" s="2"/>
      <c r="G37" s="3"/>
      <c r="H37" s="24">
        <f t="shared" si="9"/>
        <v>46258</v>
      </c>
      <c r="I37" s="25">
        <f t="shared" si="5"/>
        <v>46264</v>
      </c>
      <c r="J37" s="4" t="str">
        <f t="shared" si="6"/>
        <v>24/08</v>
      </c>
      <c r="K37" s="4" t="str">
        <f t="shared" si="7"/>
        <v>30/08</v>
      </c>
      <c r="L37" s="4">
        <v>35</v>
      </c>
      <c r="M37" s="29" t="str">
        <f t="shared" si="8"/>
        <v>24/08 au 30/08</v>
      </c>
      <c r="N37" s="32" t="s">
        <v>48</v>
      </c>
      <c r="O37" s="39"/>
      <c r="P37" s="34" t="s">
        <v>1</v>
      </c>
      <c r="Q37" s="34" t="s">
        <v>15</v>
      </c>
      <c r="R37" s="34" t="s">
        <v>16</v>
      </c>
      <c r="S37" s="34" t="s">
        <v>17</v>
      </c>
      <c r="T37" s="34" t="s">
        <v>0</v>
      </c>
    </row>
    <row r="38" spans="1:20" ht="15" customHeight="1" x14ac:dyDescent="0.3">
      <c r="C38" s="2"/>
      <c r="G38" s="3"/>
      <c r="H38" s="24">
        <f t="shared" si="9"/>
        <v>46265</v>
      </c>
      <c r="I38" s="25">
        <f t="shared" si="5"/>
        <v>46271</v>
      </c>
      <c r="J38" s="4" t="str">
        <f t="shared" si="6"/>
        <v>31/08</v>
      </c>
      <c r="K38" s="4" t="str">
        <f t="shared" si="7"/>
        <v>06/09</v>
      </c>
      <c r="L38" s="4">
        <v>36</v>
      </c>
      <c r="M38" s="29" t="str">
        <f t="shared" si="8"/>
        <v>31/08 au 06/09</v>
      </c>
      <c r="N38" s="32" t="s">
        <v>49</v>
      </c>
      <c r="O38" s="40"/>
      <c r="P38" s="33" t="str">
        <f>N58</f>
        <v>1L</v>
      </c>
      <c r="Q38" s="33" t="str">
        <f>N59</f>
        <v>2L</v>
      </c>
      <c r="R38" s="33" t="str">
        <f>N60</f>
        <v>3L</v>
      </c>
      <c r="S38" s="33" t="str">
        <f>N61</f>
        <v>4L</v>
      </c>
      <c r="T38" s="33" t="str">
        <f>N62</f>
        <v>5L</v>
      </c>
    </row>
    <row r="39" spans="1:20" ht="15" customHeight="1" x14ac:dyDescent="0.3">
      <c r="A39" t="s">
        <v>96</v>
      </c>
      <c r="C39" s="2"/>
      <c r="G39" s="3"/>
      <c r="H39" s="24">
        <f t="shared" si="9"/>
        <v>46272</v>
      </c>
      <c r="I39" s="25">
        <f t="shared" si="5"/>
        <v>46278</v>
      </c>
      <c r="J39" s="4" t="str">
        <f t="shared" si="6"/>
        <v>07/09</v>
      </c>
      <c r="K39" s="4" t="str">
        <f t="shared" si="7"/>
        <v>13/09</v>
      </c>
      <c r="L39" s="4">
        <v>37</v>
      </c>
      <c r="M39" s="29" t="str">
        <f t="shared" si="8"/>
        <v>07/09 au 13/09</v>
      </c>
      <c r="N39" s="32" t="s">
        <v>50</v>
      </c>
    </row>
    <row r="40" spans="1:20" ht="15" customHeight="1" x14ac:dyDescent="0.3">
      <c r="A40" t="s">
        <v>97</v>
      </c>
      <c r="C40" s="2"/>
      <c r="G40" s="3"/>
      <c r="H40" s="24">
        <f t="shared" si="9"/>
        <v>46279</v>
      </c>
      <c r="I40" s="25">
        <f t="shared" si="5"/>
        <v>46285</v>
      </c>
      <c r="J40" s="4" t="str">
        <f t="shared" si="6"/>
        <v>14/09</v>
      </c>
      <c r="K40" s="4" t="str">
        <f t="shared" si="7"/>
        <v>20/09</v>
      </c>
      <c r="L40" s="4">
        <v>38</v>
      </c>
      <c r="M40" s="29" t="str">
        <f t="shared" si="8"/>
        <v>14/09 au 20/09</v>
      </c>
      <c r="N40" s="32" t="s">
        <v>51</v>
      </c>
    </row>
    <row r="41" spans="1:20" ht="15" customHeight="1" x14ac:dyDescent="0.3">
      <c r="A41" t="s">
        <v>98</v>
      </c>
      <c r="C41" s="2"/>
      <c r="G41" s="3"/>
      <c r="H41" s="24">
        <f t="shared" si="9"/>
        <v>46286</v>
      </c>
      <c r="I41" s="25">
        <f t="shared" si="5"/>
        <v>46292</v>
      </c>
      <c r="J41" s="4" t="str">
        <f t="shared" si="6"/>
        <v>21/09</v>
      </c>
      <c r="K41" s="4" t="str">
        <f t="shared" si="7"/>
        <v>27/09</v>
      </c>
      <c r="L41" s="4">
        <v>39</v>
      </c>
      <c r="M41" s="29" t="str">
        <f t="shared" si="8"/>
        <v>21/09 au 27/09</v>
      </c>
      <c r="N41" s="32" t="s">
        <v>52</v>
      </c>
    </row>
    <row r="42" spans="1:20" ht="15" customHeight="1" x14ac:dyDescent="0.3">
      <c r="C42" s="2"/>
      <c r="G42" s="3"/>
      <c r="H42" s="24">
        <f t="shared" si="9"/>
        <v>46293</v>
      </c>
      <c r="I42" s="25">
        <f t="shared" si="5"/>
        <v>46299</v>
      </c>
      <c r="J42" s="4" t="str">
        <f t="shared" si="6"/>
        <v>28/09</v>
      </c>
      <c r="K42" s="4" t="str">
        <f t="shared" si="7"/>
        <v>04/10</v>
      </c>
      <c r="L42" s="4">
        <v>40</v>
      </c>
      <c r="M42" s="29" t="str">
        <f t="shared" si="8"/>
        <v>28/09 au 04/10</v>
      </c>
      <c r="N42" s="31" t="s">
        <v>90</v>
      </c>
    </row>
    <row r="43" spans="1:20" ht="15" customHeight="1" x14ac:dyDescent="0.3">
      <c r="C43" s="2"/>
      <c r="G43" s="3"/>
      <c r="H43" s="24">
        <f t="shared" si="9"/>
        <v>46300</v>
      </c>
      <c r="I43" s="25">
        <f t="shared" si="5"/>
        <v>46306</v>
      </c>
      <c r="J43" s="4" t="str">
        <f t="shared" si="6"/>
        <v>05/10</v>
      </c>
      <c r="K43" s="4" t="str">
        <f t="shared" si="7"/>
        <v>11/10</v>
      </c>
      <c r="L43" s="4">
        <v>41</v>
      </c>
      <c r="M43" s="29" t="str">
        <f t="shared" si="8"/>
        <v>05/10 au 11/10</v>
      </c>
      <c r="N43" s="31" t="s">
        <v>60</v>
      </c>
    </row>
    <row r="44" spans="1:20" ht="15" customHeight="1" x14ac:dyDescent="0.3">
      <c r="C44" s="2"/>
      <c r="G44" s="3"/>
      <c r="H44" s="24">
        <f t="shared" si="9"/>
        <v>46307</v>
      </c>
      <c r="I44" s="25">
        <f t="shared" si="5"/>
        <v>46313</v>
      </c>
      <c r="J44" s="4" t="str">
        <f t="shared" si="6"/>
        <v>12/10</v>
      </c>
      <c r="K44" s="4" t="str">
        <f t="shared" si="7"/>
        <v>18/10</v>
      </c>
      <c r="L44" s="4">
        <v>42</v>
      </c>
      <c r="M44" s="29" t="str">
        <f t="shared" si="8"/>
        <v>12/10 au 18/10</v>
      </c>
      <c r="N44" s="31" t="s">
        <v>61</v>
      </c>
    </row>
    <row r="45" spans="1:20" ht="15" customHeight="1" x14ac:dyDescent="0.3">
      <c r="C45" s="2"/>
      <c r="G45" s="3"/>
      <c r="H45" s="24">
        <f t="shared" si="9"/>
        <v>46314</v>
      </c>
      <c r="I45" s="25">
        <f t="shared" si="5"/>
        <v>46320</v>
      </c>
      <c r="J45" s="4" t="str">
        <f t="shared" si="6"/>
        <v>19/10</v>
      </c>
      <c r="K45" s="4" t="str">
        <f t="shared" si="7"/>
        <v>25/10</v>
      </c>
      <c r="L45" s="4">
        <v>43</v>
      </c>
      <c r="M45" s="29" t="str">
        <f t="shared" si="8"/>
        <v>19/10 au 25/10</v>
      </c>
      <c r="N45" s="31" t="s">
        <v>62</v>
      </c>
    </row>
    <row r="46" spans="1:20" ht="15" customHeight="1" x14ac:dyDescent="0.3">
      <c r="C46" s="2"/>
      <c r="G46" s="3"/>
      <c r="H46" s="24">
        <f t="shared" si="9"/>
        <v>46321</v>
      </c>
      <c r="I46" s="25">
        <f t="shared" si="5"/>
        <v>46327</v>
      </c>
      <c r="J46" s="4" t="str">
        <f t="shared" si="6"/>
        <v>26/10</v>
      </c>
      <c r="K46" s="4" t="str">
        <f t="shared" si="7"/>
        <v>01/11</v>
      </c>
      <c r="L46" s="4">
        <v>44</v>
      </c>
      <c r="M46" s="29" t="str">
        <f t="shared" si="8"/>
        <v>26/10 au 01/11</v>
      </c>
      <c r="N46" s="31" t="s">
        <v>63</v>
      </c>
    </row>
    <row r="47" spans="1:20" ht="15" customHeight="1" x14ac:dyDescent="0.3">
      <c r="C47" s="2"/>
      <c r="G47" s="3"/>
      <c r="H47" s="24">
        <f t="shared" si="9"/>
        <v>46328</v>
      </c>
      <c r="I47" s="25">
        <f t="shared" si="5"/>
        <v>46334</v>
      </c>
      <c r="J47" s="4" t="str">
        <f t="shared" si="6"/>
        <v>02/11</v>
      </c>
      <c r="K47" s="4" t="str">
        <f t="shared" si="7"/>
        <v>08/11</v>
      </c>
      <c r="L47" s="4">
        <v>45</v>
      </c>
      <c r="M47" s="29" t="str">
        <f t="shared" si="8"/>
        <v>02/11 au 08/11</v>
      </c>
      <c r="N47" s="31" t="s">
        <v>91</v>
      </c>
    </row>
    <row r="48" spans="1:20" ht="15" customHeight="1" x14ac:dyDescent="0.3">
      <c r="C48" s="2"/>
      <c r="G48" s="3"/>
      <c r="H48" s="24">
        <f t="shared" si="9"/>
        <v>46335</v>
      </c>
      <c r="I48" s="25">
        <f t="shared" si="5"/>
        <v>46341</v>
      </c>
      <c r="J48" s="4" t="str">
        <f t="shared" si="6"/>
        <v>09/11</v>
      </c>
      <c r="K48" s="4" t="str">
        <f t="shared" si="7"/>
        <v>15/11</v>
      </c>
      <c r="L48" s="4">
        <v>46</v>
      </c>
      <c r="M48" s="29" t="str">
        <f t="shared" si="8"/>
        <v>09/11 au 15/11</v>
      </c>
      <c r="N48" s="32" t="s">
        <v>53</v>
      </c>
    </row>
    <row r="49" spans="2:14" ht="15" customHeight="1" x14ac:dyDescent="0.3">
      <c r="C49" s="2"/>
      <c r="G49" s="3"/>
      <c r="H49" s="24">
        <f t="shared" si="9"/>
        <v>46342</v>
      </c>
      <c r="I49" s="25">
        <f t="shared" si="5"/>
        <v>46348</v>
      </c>
      <c r="J49" s="4" t="str">
        <f t="shared" si="6"/>
        <v>16/11</v>
      </c>
      <c r="K49" s="4" t="str">
        <f t="shared" si="7"/>
        <v>22/11</v>
      </c>
      <c r="L49" s="4">
        <v>47</v>
      </c>
      <c r="M49" s="29" t="str">
        <f t="shared" si="8"/>
        <v>16/11 au 22/11</v>
      </c>
      <c r="N49" s="32" t="s">
        <v>54</v>
      </c>
    </row>
    <row r="50" spans="2:14" ht="15" customHeight="1" x14ac:dyDescent="0.3">
      <c r="C50" s="2"/>
      <c r="G50" s="3"/>
      <c r="H50" s="24">
        <f t="shared" si="9"/>
        <v>46349</v>
      </c>
      <c r="I50" s="25">
        <f t="shared" si="5"/>
        <v>46355</v>
      </c>
      <c r="J50" s="4" t="str">
        <f t="shared" si="6"/>
        <v>23/11</v>
      </c>
      <c r="K50" s="4" t="str">
        <f t="shared" si="7"/>
        <v>29/11</v>
      </c>
      <c r="L50" s="4">
        <v>48</v>
      </c>
      <c r="M50" s="29" t="str">
        <f t="shared" si="8"/>
        <v>23/11 au 29/11</v>
      </c>
      <c r="N50" s="32" t="s">
        <v>55</v>
      </c>
    </row>
    <row r="51" spans="2:14" ht="15" customHeight="1" x14ac:dyDescent="0.3">
      <c r="C51" s="2"/>
      <c r="G51" s="3"/>
      <c r="H51" s="24">
        <f t="shared" si="9"/>
        <v>46356</v>
      </c>
      <c r="I51" s="25">
        <f t="shared" si="5"/>
        <v>46362</v>
      </c>
      <c r="J51" s="4" t="str">
        <f t="shared" si="6"/>
        <v>30/11</v>
      </c>
      <c r="K51" s="4" t="str">
        <f t="shared" si="7"/>
        <v>06/12</v>
      </c>
      <c r="L51" s="4">
        <v>49</v>
      </c>
      <c r="M51" s="29" t="str">
        <f t="shared" si="8"/>
        <v>30/11 au 06/12</v>
      </c>
      <c r="N51" s="32" t="s">
        <v>56</v>
      </c>
    </row>
    <row r="52" spans="2:14" ht="15" customHeight="1" x14ac:dyDescent="0.3">
      <c r="C52" s="2"/>
      <c r="G52" s="3"/>
      <c r="H52" s="24">
        <f t="shared" si="9"/>
        <v>46363</v>
      </c>
      <c r="I52" s="25">
        <f t="shared" si="5"/>
        <v>46369</v>
      </c>
      <c r="J52" s="4" t="str">
        <f t="shared" si="6"/>
        <v>07/12</v>
      </c>
      <c r="K52" s="4" t="str">
        <f t="shared" si="7"/>
        <v>13/12</v>
      </c>
      <c r="L52" s="4">
        <v>50</v>
      </c>
      <c r="M52" s="29" t="str">
        <f t="shared" si="8"/>
        <v>07/12 au 13/12</v>
      </c>
      <c r="N52" s="32" t="s">
        <v>64</v>
      </c>
    </row>
    <row r="53" spans="2:14" ht="15" customHeight="1" x14ac:dyDescent="0.3">
      <c r="C53" s="2"/>
      <c r="G53" s="3"/>
      <c r="H53" s="24">
        <f t="shared" si="9"/>
        <v>46370</v>
      </c>
      <c r="I53" s="25">
        <f t="shared" si="5"/>
        <v>46376</v>
      </c>
      <c r="J53" s="4" t="str">
        <f t="shared" si="6"/>
        <v>14/12</v>
      </c>
      <c r="K53" s="4" t="str">
        <f t="shared" si="7"/>
        <v>20/12</v>
      </c>
      <c r="L53" s="4">
        <v>51</v>
      </c>
      <c r="M53" s="29" t="str">
        <f t="shared" si="8"/>
        <v>14/12 au 20/12</v>
      </c>
      <c r="N53" s="32" t="s">
        <v>57</v>
      </c>
    </row>
    <row r="54" spans="2:14" ht="15" customHeight="1" x14ac:dyDescent="0.3">
      <c r="C54" s="2"/>
      <c r="G54" s="3"/>
      <c r="H54" s="24">
        <f t="shared" si="9"/>
        <v>46377</v>
      </c>
      <c r="I54" s="25">
        <f t="shared" si="5"/>
        <v>46383</v>
      </c>
      <c r="J54" s="4" t="str">
        <f t="shared" si="6"/>
        <v>21/12</v>
      </c>
      <c r="K54" s="4" t="str">
        <f t="shared" si="7"/>
        <v>27/12</v>
      </c>
      <c r="L54" s="4">
        <v>52</v>
      </c>
      <c r="M54" s="29" t="str">
        <f t="shared" si="8"/>
        <v>21/12 au 27/12</v>
      </c>
      <c r="N54" s="32" t="s">
        <v>58</v>
      </c>
    </row>
    <row r="55" spans="2:14" ht="15" customHeight="1" thickBot="1" x14ac:dyDescent="0.35">
      <c r="C55" s="2"/>
      <c r="H55" s="26">
        <f>IF(D13-I54&gt;=4,H54+7,"00 00")</f>
        <v>46384</v>
      </c>
      <c r="I55" s="27">
        <f>IF((EXACT($H$55,"00 00")),"00 00",H55+6)</f>
        <v>46390</v>
      </c>
      <c r="J55" s="20" t="str">
        <f t="shared" si="6"/>
        <v>28/12</v>
      </c>
      <c r="K55" s="20" t="str">
        <f t="shared" si="7"/>
        <v>03/01</v>
      </c>
      <c r="L55" s="21"/>
      <c r="M55" s="30" t="str">
        <f t="shared" si="8"/>
        <v>28/12 au 03/01</v>
      </c>
      <c r="N55" s="31" t="s">
        <v>59</v>
      </c>
    </row>
    <row r="56" spans="2:14" ht="15" customHeight="1" x14ac:dyDescent="0.3">
      <c r="C56" s="2"/>
      <c r="N56" s="32" t="s">
        <v>65</v>
      </c>
    </row>
    <row r="57" spans="2:14" ht="15" customHeight="1" x14ac:dyDescent="0.3">
      <c r="C57" s="2"/>
      <c r="N57" s="31" t="s">
        <v>92</v>
      </c>
    </row>
    <row r="58" spans="2:14" ht="15" customHeight="1" x14ac:dyDescent="0.3">
      <c r="C58" s="2"/>
      <c r="N58" s="32" t="s">
        <v>66</v>
      </c>
    </row>
    <row r="59" spans="2:14" ht="15" customHeight="1" x14ac:dyDescent="0.3">
      <c r="B59" t="s">
        <v>99</v>
      </c>
      <c r="N59" s="32" t="s">
        <v>67</v>
      </c>
    </row>
    <row r="60" spans="2:14" ht="15" customHeight="1" x14ac:dyDescent="0.3">
      <c r="B60" t="s">
        <v>100</v>
      </c>
      <c r="N60" s="32" t="s">
        <v>68</v>
      </c>
    </row>
    <row r="61" spans="2:14" ht="15" customHeight="1" x14ac:dyDescent="0.3">
      <c r="C61" s="2"/>
      <c r="H61">
        <v>1</v>
      </c>
      <c r="I61">
        <v>2</v>
      </c>
      <c r="J61">
        <v>3</v>
      </c>
      <c r="K61">
        <v>4</v>
      </c>
      <c r="L61">
        <v>5</v>
      </c>
      <c r="N61" s="32" t="s">
        <v>69</v>
      </c>
    </row>
    <row r="62" spans="2:14" ht="15" customHeight="1" x14ac:dyDescent="0.3">
      <c r="C62" s="2" t="s">
        <v>101</v>
      </c>
      <c r="D62">
        <v>1</v>
      </c>
      <c r="F62" s="54">
        <f>DATE($D$3,ROW()-61,1)</f>
        <v>46023</v>
      </c>
      <c r="G62" s="54">
        <f>EOMONTH(F62,0)</f>
        <v>46053</v>
      </c>
      <c r="H62" t="str">
        <f t="shared" ref="H62:H73" si="10">IF(WEEKDAY(F62,2)&lt;=4,"oui","non")</f>
        <v>oui</v>
      </c>
      <c r="I62" t="s">
        <v>108</v>
      </c>
      <c r="J62" t="s">
        <v>108</v>
      </c>
      <c r="K62" t="s">
        <v>108</v>
      </c>
      <c r="L62" t="str">
        <f>IF(WEEKDAY(G62,2)&gt;=4,"oui","non")</f>
        <v>oui</v>
      </c>
      <c r="N62" s="32" t="s">
        <v>70</v>
      </c>
    </row>
    <row r="63" spans="2:14" ht="15" customHeight="1" x14ac:dyDescent="0.3">
      <c r="C63" s="2" t="s">
        <v>102</v>
      </c>
      <c r="D63">
        <v>2</v>
      </c>
      <c r="F63" s="54">
        <f t="shared" ref="F63:F73" si="11">DATE($D$3,ROW()-61,1)</f>
        <v>46054</v>
      </c>
      <c r="G63" s="54">
        <f t="shared" ref="G63:G73" si="12">EOMONTH(F63,0)</f>
        <v>46081</v>
      </c>
      <c r="H63" t="str">
        <f t="shared" si="10"/>
        <v>non</v>
      </c>
      <c r="I63" t="s">
        <v>108</v>
      </c>
      <c r="J63" t="s">
        <v>108</v>
      </c>
      <c r="K63" t="s">
        <v>108</v>
      </c>
      <c r="L63" t="str">
        <f t="shared" ref="L63:L73" si="13">IF(WEEKDAY(G63,2)&gt;=4,"oui","non")</f>
        <v>oui</v>
      </c>
    </row>
    <row r="64" spans="2:14" ht="15" customHeight="1" x14ac:dyDescent="0.3">
      <c r="C64" s="2" t="s">
        <v>103</v>
      </c>
      <c r="D64">
        <v>3</v>
      </c>
      <c r="F64" s="54">
        <f t="shared" si="11"/>
        <v>46082</v>
      </c>
      <c r="G64" s="54">
        <f t="shared" si="12"/>
        <v>46112</v>
      </c>
      <c r="H64" t="str">
        <f t="shared" si="10"/>
        <v>non</v>
      </c>
      <c r="I64" t="s">
        <v>108</v>
      </c>
      <c r="J64" t="s">
        <v>108</v>
      </c>
      <c r="K64" t="s">
        <v>108</v>
      </c>
      <c r="L64" t="str">
        <f t="shared" si="13"/>
        <v>non</v>
      </c>
    </row>
    <row r="65" spans="3:12" ht="15" customHeight="1" x14ac:dyDescent="0.3">
      <c r="C65" s="55" t="s">
        <v>104</v>
      </c>
      <c r="D65" s="53">
        <v>4</v>
      </c>
      <c r="F65" s="54">
        <f t="shared" si="11"/>
        <v>46113</v>
      </c>
      <c r="G65" s="54">
        <f t="shared" si="12"/>
        <v>46142</v>
      </c>
      <c r="H65" t="str">
        <f t="shared" si="10"/>
        <v>oui</v>
      </c>
      <c r="I65" t="s">
        <v>108</v>
      </c>
      <c r="J65" t="s">
        <v>108</v>
      </c>
      <c r="K65" t="s">
        <v>108</v>
      </c>
      <c r="L65" t="str">
        <f t="shared" si="13"/>
        <v>oui</v>
      </c>
    </row>
    <row r="66" spans="3:12" ht="15" customHeight="1" x14ac:dyDescent="0.3">
      <c r="C66" s="2" t="s">
        <v>105</v>
      </c>
      <c r="D66">
        <v>5</v>
      </c>
      <c r="F66" s="54">
        <f t="shared" si="11"/>
        <v>46143</v>
      </c>
      <c r="G66" s="54">
        <f t="shared" si="12"/>
        <v>46173</v>
      </c>
      <c r="H66" t="str">
        <f t="shared" si="10"/>
        <v>non</v>
      </c>
      <c r="I66" t="s">
        <v>108</v>
      </c>
      <c r="J66" t="s">
        <v>108</v>
      </c>
      <c r="K66" t="s">
        <v>108</v>
      </c>
      <c r="L66" t="str">
        <f t="shared" si="13"/>
        <v>oui</v>
      </c>
    </row>
    <row r="67" spans="3:12" ht="15" customHeight="1" x14ac:dyDescent="0.3">
      <c r="C67" s="2" t="s">
        <v>106</v>
      </c>
      <c r="D67">
        <v>6</v>
      </c>
      <c r="F67" s="54">
        <f t="shared" si="11"/>
        <v>46174</v>
      </c>
      <c r="G67" s="54">
        <f t="shared" si="12"/>
        <v>46203</v>
      </c>
      <c r="H67" t="str">
        <f t="shared" si="10"/>
        <v>oui</v>
      </c>
      <c r="I67" t="s">
        <v>108</v>
      </c>
      <c r="J67" t="s">
        <v>108</v>
      </c>
      <c r="K67" t="s">
        <v>108</v>
      </c>
      <c r="L67" t="str">
        <f t="shared" si="13"/>
        <v>non</v>
      </c>
    </row>
    <row r="68" spans="3:12" x14ac:dyDescent="0.3">
      <c r="C68" s="2" t="s">
        <v>107</v>
      </c>
      <c r="D68">
        <v>7</v>
      </c>
      <c r="F68" s="54">
        <f t="shared" si="11"/>
        <v>46204</v>
      </c>
      <c r="G68" s="54">
        <f t="shared" si="12"/>
        <v>46234</v>
      </c>
      <c r="H68" t="str">
        <f t="shared" si="10"/>
        <v>oui</v>
      </c>
      <c r="I68" t="s">
        <v>108</v>
      </c>
      <c r="J68" t="s">
        <v>108</v>
      </c>
      <c r="K68" t="s">
        <v>108</v>
      </c>
      <c r="L68" t="str">
        <f t="shared" si="13"/>
        <v>oui</v>
      </c>
    </row>
    <row r="69" spans="3:12" x14ac:dyDescent="0.3">
      <c r="F69" s="54">
        <f t="shared" si="11"/>
        <v>46235</v>
      </c>
      <c r="G69" s="54">
        <f t="shared" si="12"/>
        <v>46265</v>
      </c>
      <c r="H69" t="str">
        <f t="shared" si="10"/>
        <v>non</v>
      </c>
      <c r="I69" t="s">
        <v>108</v>
      </c>
      <c r="J69" t="s">
        <v>108</v>
      </c>
      <c r="K69" t="s">
        <v>108</v>
      </c>
      <c r="L69" t="str">
        <f t="shared" si="13"/>
        <v>non</v>
      </c>
    </row>
    <row r="70" spans="3:12" x14ac:dyDescent="0.3">
      <c r="F70" s="54">
        <f t="shared" si="11"/>
        <v>46266</v>
      </c>
      <c r="G70" s="54">
        <f t="shared" si="12"/>
        <v>46295</v>
      </c>
      <c r="H70" t="str">
        <f t="shared" si="10"/>
        <v>oui</v>
      </c>
      <c r="I70" t="s">
        <v>108</v>
      </c>
      <c r="J70" t="s">
        <v>108</v>
      </c>
      <c r="K70" t="s">
        <v>108</v>
      </c>
      <c r="L70" t="str">
        <f t="shared" si="13"/>
        <v>non</v>
      </c>
    </row>
    <row r="71" spans="3:12" x14ac:dyDescent="0.3">
      <c r="F71" s="54">
        <f t="shared" si="11"/>
        <v>46296</v>
      </c>
      <c r="G71" s="54">
        <f t="shared" si="12"/>
        <v>46326</v>
      </c>
      <c r="H71" t="str">
        <f t="shared" si="10"/>
        <v>oui</v>
      </c>
      <c r="I71" t="s">
        <v>108</v>
      </c>
      <c r="J71" t="s">
        <v>108</v>
      </c>
      <c r="K71" t="s">
        <v>108</v>
      </c>
      <c r="L71" t="str">
        <f t="shared" si="13"/>
        <v>oui</v>
      </c>
    </row>
    <row r="72" spans="3:12" x14ac:dyDescent="0.3">
      <c r="F72" s="54">
        <f t="shared" si="11"/>
        <v>46327</v>
      </c>
      <c r="G72" s="54">
        <f t="shared" si="12"/>
        <v>46356</v>
      </c>
      <c r="H72" t="str">
        <f t="shared" si="10"/>
        <v>non</v>
      </c>
      <c r="I72" t="s">
        <v>108</v>
      </c>
      <c r="J72" t="s">
        <v>108</v>
      </c>
      <c r="K72" t="s">
        <v>108</v>
      </c>
      <c r="L72" t="str">
        <f t="shared" si="13"/>
        <v>non</v>
      </c>
    </row>
    <row r="73" spans="3:12" x14ac:dyDescent="0.3">
      <c r="F73" s="54">
        <f t="shared" si="11"/>
        <v>46357</v>
      </c>
      <c r="G73" s="54">
        <f t="shared" si="12"/>
        <v>46387</v>
      </c>
      <c r="H73" t="str">
        <f t="shared" si="10"/>
        <v>oui</v>
      </c>
      <c r="I73" t="s">
        <v>108</v>
      </c>
      <c r="J73" t="s">
        <v>108</v>
      </c>
      <c r="K73" t="s">
        <v>108</v>
      </c>
      <c r="L73" t="str">
        <f t="shared" si="13"/>
        <v>oui</v>
      </c>
    </row>
  </sheetData>
  <mergeCells count="21">
    <mergeCell ref="O6:O8"/>
    <mergeCell ref="O9:O11"/>
    <mergeCell ref="O12:O14"/>
    <mergeCell ref="H1:I1"/>
    <mergeCell ref="J1:K1"/>
    <mergeCell ref="O27:O29"/>
    <mergeCell ref="O30:O32"/>
    <mergeCell ref="O33:O35"/>
    <mergeCell ref="O36:O38"/>
    <mergeCell ref="B5:C5"/>
    <mergeCell ref="B6:D6"/>
    <mergeCell ref="B8:E8"/>
    <mergeCell ref="B10:D10"/>
    <mergeCell ref="B11:D11"/>
    <mergeCell ref="B13:C13"/>
    <mergeCell ref="O15:O17"/>
    <mergeCell ref="O18:O20"/>
    <mergeCell ref="O21:O23"/>
    <mergeCell ref="O24:O26"/>
    <mergeCell ref="F15:F23"/>
    <mergeCell ref="O3:O5"/>
  </mergeCells>
  <phoneticPr fontId="4" type="noConversion"/>
  <conditionalFormatting sqref="I55">
    <cfRule type="expression" dxfId="0" priority="2">
      <formula>"'=SI($D$72=""00 00"")"</formula>
    </cfRule>
  </conditionalFormatting>
  <dataValidations count="3">
    <dataValidation type="list" allowBlank="1" showInputMessage="1" showErrorMessage="1" sqref="B3" xr:uid="{00000000-0002-0000-0100-000000000000}">
      <formula1>Semaine</formula1>
    </dataValidation>
    <dataValidation type="list" allowBlank="1" showInputMessage="1" showErrorMessage="1" sqref="D3" xr:uid="{00000000-0002-0000-0100-000001000000}">
      <formula1>Année</formula1>
    </dataValidation>
    <dataValidation type="list" allowBlank="1" showInputMessage="1" showErrorMessage="1" sqref="C3" xr:uid="{00000000-0002-0000-0100-000002000000}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Spinner 3">
              <controlPr defaultSize="0" autoPict="0">
                <anchor moveWithCells="1" sizeWithCells="1">
                  <from>
                    <xdr:col>5</xdr:col>
                    <xdr:colOff>30480</xdr:colOff>
                    <xdr:row>14</xdr:row>
                    <xdr:rowOff>30480</xdr:rowOff>
                  </from>
                  <to>
                    <xdr:col>5</xdr:col>
                    <xdr:colOff>678180</xdr:colOff>
                    <xdr:row>22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Année</vt:lpstr>
      <vt:lpstr>Mois</vt:lpstr>
      <vt:lpstr>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JoDan</cp:lastModifiedBy>
  <dcterms:created xsi:type="dcterms:W3CDTF">2021-05-19T19:01:35Z</dcterms:created>
  <dcterms:modified xsi:type="dcterms:W3CDTF">2021-05-23T09:37:22Z</dcterms:modified>
</cp:coreProperties>
</file>