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chartsheets/sheet1.xml" ContentType="application/vnd.openxmlformats-officedocument.spreadsheetml.chart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8B75E3AF-90DC-4916-B9A9-E3BFCB731678}" xr6:coauthVersionLast="45" xr6:coauthVersionMax="45" xr10:uidLastSave="{00000000-0000-0000-0000-000000000000}"/>
  <bookViews>
    <workbookView xWindow="-108" yWindow="-108" windowWidth="22320" windowHeight="12048" activeTab="3" xr2:uid="{1F1AE128-D379-492B-B56D-3BA2131D4FD9}"/>
  </bookViews>
  <sheets>
    <sheet name="Data" sheetId="2" r:id="rId1"/>
    <sheet name="Janvier" sheetId="1" r:id="rId2"/>
    <sheet name="Feuil2" sheetId="5" r:id="rId3"/>
    <sheet name="Feuil1" sheetId="4" r:id="rId4"/>
    <sheet name="Graphique1" sheetId="3" r:id="rId5"/>
  </sheets>
  <externalReferences>
    <externalReference r:id="rId6"/>
  </externalReferences>
  <calcPr calcId="191029"/>
  <pivotCaches>
    <pivotCache cacheId="4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4" l="1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AC3" i="1" l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3" i="1"/>
  <c r="AB1" i="1" l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3" i="1"/>
</calcChain>
</file>

<file path=xl/sharedStrings.xml><?xml version="1.0" encoding="utf-8"?>
<sst xmlns="http://schemas.openxmlformats.org/spreadsheetml/2006/main" count="181" uniqueCount="46">
  <si>
    <t>Date</t>
  </si>
  <si>
    <t>Mouvements</t>
  </si>
  <si>
    <t>Libellé</t>
  </si>
  <si>
    <t>Catégorie</t>
  </si>
  <si>
    <t>Type</t>
  </si>
  <si>
    <t>Check</t>
  </si>
  <si>
    <t>Solde cumulé</t>
  </si>
  <si>
    <t>Somme</t>
  </si>
  <si>
    <t xml:space="preserve">Ancien solde </t>
  </si>
  <si>
    <t>Catégories</t>
  </si>
  <si>
    <t>Loyer</t>
  </si>
  <si>
    <t>Sortie</t>
  </si>
  <si>
    <t>Assurance vie</t>
  </si>
  <si>
    <t>Cantine</t>
  </si>
  <si>
    <t>Remboursement magasin</t>
  </si>
  <si>
    <t>Remboursement positif</t>
  </si>
  <si>
    <t>Remboursement négatif</t>
  </si>
  <si>
    <t xml:space="preserve">Cadeau </t>
  </si>
  <si>
    <t>Courses</t>
  </si>
  <si>
    <t>Achat perso</t>
  </si>
  <si>
    <t>Surprise</t>
  </si>
  <si>
    <t>Medecin</t>
  </si>
  <si>
    <t>Salaire</t>
  </si>
  <si>
    <t>Eau</t>
  </si>
  <si>
    <t>Electricité</t>
  </si>
  <si>
    <t>Impot</t>
  </si>
  <si>
    <t>Téléphonie</t>
  </si>
  <si>
    <t xml:space="preserve">Virement </t>
  </si>
  <si>
    <t>ü</t>
  </si>
  <si>
    <t xml:space="preserve">Prélèvement </t>
  </si>
  <si>
    <t>û</t>
  </si>
  <si>
    <t>Chèque</t>
  </si>
  <si>
    <t xml:space="preserve">Cb perso </t>
  </si>
  <si>
    <t>Cb commun 1</t>
  </si>
  <si>
    <t>Cb commun 2</t>
  </si>
  <si>
    <t>Carburant auto</t>
  </si>
  <si>
    <t>Carburant moto</t>
  </si>
  <si>
    <t>Loyer auto</t>
  </si>
  <si>
    <t>Loyer maison</t>
  </si>
  <si>
    <t>Emprunt</t>
  </si>
  <si>
    <t>Assurance hab</t>
  </si>
  <si>
    <t>Assurance véhicule</t>
  </si>
  <si>
    <t>Index</t>
  </si>
  <si>
    <t>Montant</t>
  </si>
  <si>
    <t>Total général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</si>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</sst>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b/>
      <u/>
      <sz val="18"/>
      <color theme="1"/>
      <name val="Arial"/>
      <family val="2"/>
    </font>
    <font>
      <sz val="11"/>
      <color theme="1"/>
      <name val="Arial"/>
      <family val="2"/>
    </font>
    <font>
      <sz val="16"/>
      <color theme="1"/>
      <name val="Arial"/>
      <family val="2"/>
    </font>
    <font>
      <sz val="10"/>
      <color theme="1"/>
      <name val="Arial"/>
      <family val="2"/>
    </font>
    <font>
      <sz val="14"/>
      <color theme="1"/>
      <name val="Arial"/>
      <family val="2"/>
    </font>
    <font>
      <sz val="14"/>
      <color theme="1"/>
      <name val="Wingdings"/>
      <charset val="2"/>
    </font>
    <font>
      <b/>
      <sz val="18"/>
      <color theme="1"/>
      <name val="Arial"/>
      <family val="2"/>
    </font>
    <font>
      <sz val="11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8" fillId="2" borderId="2" xfId="0" applyFont="1" applyFill="1" applyBorder="1" applyAlignment="1">
      <alignment horizontal="center" vertical="center"/>
    </xf>
    <xf numFmtId="0" fontId="9" fillId="0" borderId="0" xfId="0" applyFont="1"/>
    <xf numFmtId="0" fontId="3" fillId="0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64" fontId="6" fillId="0" borderId="3" xfId="0" applyNumberFormat="1" applyFont="1" applyFill="1" applyBorder="1" applyAlignment="1">
      <alignment horizontal="center" vertical="center"/>
    </xf>
    <xf numFmtId="0" fontId="5" fillId="0" borderId="2" xfId="0" applyFont="1" applyFill="1" applyBorder="1"/>
    <xf numFmtId="0" fontId="3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164" fontId="6" fillId="0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4" fontId="3" fillId="0" borderId="0" xfId="0" applyNumberFormat="1" applyFont="1" applyFill="1" applyAlignment="1">
      <alignment horizontal="center" vertical="center"/>
    </xf>
    <xf numFmtId="4" fontId="3" fillId="0" borderId="2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4" fontId="0" fillId="0" borderId="0" xfId="0" applyNumberFormat="1"/>
    <xf numFmtId="0" fontId="0" fillId="0" borderId="0" xfId="0" pivotButton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chartsheet" Target="chartsheets/sheet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Dépenses</a:t>
            </a:r>
          </a:p>
        </c:rich>
      </c:tx>
      <c:layout>
        <c:manualLayout>
          <c:xMode val="edge"/>
          <c:yMode val="edge"/>
          <c:x val="0.41504155730533687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Janvier!$AB$2:$AX$2</c:f>
              <c:strCache>
                <c:ptCount val="23"/>
                <c:pt idx="0">
                  <c:v>Loyer auto</c:v>
                </c:pt>
                <c:pt idx="1">
                  <c:v>Carburant auto</c:v>
                </c:pt>
                <c:pt idx="2">
                  <c:v>Carburant moto</c:v>
                </c:pt>
                <c:pt idx="3">
                  <c:v>Loyer maison</c:v>
                </c:pt>
                <c:pt idx="4">
                  <c:v>Sortie</c:v>
                </c:pt>
                <c:pt idx="5">
                  <c:v>Assurance hab</c:v>
                </c:pt>
                <c:pt idx="6">
                  <c:v>Assurance véhicule</c:v>
                </c:pt>
                <c:pt idx="7">
                  <c:v>Assurance vie</c:v>
                </c:pt>
                <c:pt idx="8">
                  <c:v>Cantine</c:v>
                </c:pt>
                <c:pt idx="9">
                  <c:v>Remboursement magasin</c:v>
                </c:pt>
                <c:pt idx="10">
                  <c:v>Remboursement positif</c:v>
                </c:pt>
                <c:pt idx="11">
                  <c:v>Remboursement négatif</c:v>
                </c:pt>
                <c:pt idx="12">
                  <c:v>Cadeau </c:v>
                </c:pt>
                <c:pt idx="13">
                  <c:v>Courses</c:v>
                </c:pt>
                <c:pt idx="14">
                  <c:v>Achat perso</c:v>
                </c:pt>
                <c:pt idx="15">
                  <c:v>Surprise</c:v>
                </c:pt>
                <c:pt idx="16">
                  <c:v>Medecin</c:v>
                </c:pt>
                <c:pt idx="17">
                  <c:v>Salaire</c:v>
                </c:pt>
                <c:pt idx="18">
                  <c:v>Eau</c:v>
                </c:pt>
                <c:pt idx="19">
                  <c:v>Electricité</c:v>
                </c:pt>
                <c:pt idx="20">
                  <c:v>Emprunt</c:v>
                </c:pt>
                <c:pt idx="21">
                  <c:v>Impot</c:v>
                </c:pt>
                <c:pt idx="22">
                  <c:v>Téléphonie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933-4E53-8275-E222A0AE8FB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933-4E53-8275-E222A0AE8FB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3933-4E53-8275-E222A0AE8FB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3933-4E53-8275-E222A0AE8FB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3933-4E53-8275-E222A0AE8FB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3933-4E53-8275-E222A0AE8FB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3933-4E53-8275-E222A0AE8FB5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3933-4E53-8275-E222A0AE8FB5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3933-4E53-8275-E222A0AE8FB5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3933-4E53-8275-E222A0AE8FB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3933-4E53-8275-E222A0AE8FB5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3933-4E53-8275-E222A0AE8FB5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3933-4E53-8275-E222A0AE8FB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3933-4E53-8275-E222A0AE8FB5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3933-4E53-8275-E222A0AE8FB5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3933-4E53-8275-E222A0AE8FB5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3933-4E53-8275-E222A0AE8FB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3933-4E53-8275-E222A0AE8FB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3933-4E53-8275-E222A0AE8FB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3933-4E53-8275-E222A0AE8FB5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3933-4E53-8275-E222A0AE8FB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3933-4E53-8275-E222A0AE8FB5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3933-4E53-8275-E222A0AE8FB5}"/>
              </c:ext>
            </c:extLst>
          </c:dPt>
          <c:val>
            <c:numRef>
              <c:f>Janvier!$AB$1:$AX$1</c:f>
              <c:numCache>
                <c:formatCode>#,##0.00</c:formatCode>
                <c:ptCount val="23"/>
                <c:pt idx="0">
                  <c:v>-40</c:v>
                </c:pt>
                <c:pt idx="1">
                  <c:v>-60</c:v>
                </c:pt>
                <c:pt idx="2">
                  <c:v>0</c:v>
                </c:pt>
                <c:pt idx="3">
                  <c:v>0</c:v>
                </c:pt>
                <c:pt idx="4">
                  <c:v>-126.6666666666666</c:v>
                </c:pt>
                <c:pt idx="5">
                  <c:v>-78.3333333333333</c:v>
                </c:pt>
                <c:pt idx="6">
                  <c:v>-78.3333333333333</c:v>
                </c:pt>
                <c:pt idx="7">
                  <c:v>-186.6666666666666</c:v>
                </c:pt>
                <c:pt idx="8">
                  <c:v>-216.666666666666</c:v>
                </c:pt>
                <c:pt idx="9">
                  <c:v>-246.666666666666</c:v>
                </c:pt>
                <c:pt idx="10">
                  <c:v>-276.666666666666</c:v>
                </c:pt>
                <c:pt idx="11">
                  <c:v>-306.666666666666</c:v>
                </c:pt>
                <c:pt idx="12">
                  <c:v>-336.666666666666</c:v>
                </c:pt>
                <c:pt idx="13">
                  <c:v>-366.666666666666</c:v>
                </c:pt>
                <c:pt idx="14">
                  <c:v>-396.666666666666</c:v>
                </c:pt>
                <c:pt idx="15">
                  <c:v>-426.666666666666</c:v>
                </c:pt>
                <c:pt idx="16">
                  <c:v>-456.666666666666</c:v>
                </c:pt>
                <c:pt idx="17">
                  <c:v>3000</c:v>
                </c:pt>
                <c:pt idx="18">
                  <c:v>-600</c:v>
                </c:pt>
                <c:pt idx="19">
                  <c:v>-150</c:v>
                </c:pt>
                <c:pt idx="20">
                  <c:v>0</c:v>
                </c:pt>
                <c:pt idx="21">
                  <c:v>-400</c:v>
                </c:pt>
                <c:pt idx="22">
                  <c:v>-135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FE3-4821-BA7E-F2A696D3DC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E222D5C1-ACE8-47F5-8860-3F2314072931}">
  <sheetPr/>
  <sheetViews>
    <sheetView zoomScale="73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609600</xdr:colOff>
          <xdr:row>0</xdr:row>
          <xdr:rowOff>0</xdr:rowOff>
        </xdr:from>
        <xdr:to>
          <xdr:col>11</xdr:col>
          <xdr:colOff>449580</xdr:colOff>
          <xdr:row>2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0137" cy="606468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ka&#235;l\Desktop\Compte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t A"/>
      <sheetName val="LDD"/>
      <sheetName val="Ass Vie"/>
      <sheetName val="Graph BNP"/>
      <sheetName val="Compte BNP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Data"/>
      <sheetName val="Graph Perso"/>
      <sheetName val="Janvier Com"/>
      <sheetName val="Février Com"/>
      <sheetName val="Mars Com"/>
      <sheetName val="Avril Com"/>
      <sheetName val="Mai Com"/>
      <sheetName val="Juin Com"/>
      <sheetName val="Juillet Com"/>
      <sheetName val="Aout Com"/>
      <sheetName val="Septembre Com"/>
      <sheetName val="Octobre Com"/>
      <sheetName val="Novembre Com"/>
      <sheetName val="Décembre Com"/>
      <sheetName val="Graph Commun"/>
      <sheetName val="Compte3"/>
    </sheetNames>
    <definedNames>
      <definedName name="Bouton1_Cliquer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330.833037500001" createdVersion="6" refreshedVersion="6" minRefreshableVersion="3" recordCount="23" xr:uid="{050F4868-DADB-4921-B583-2C3E6464D05C}">
  <cacheSource type="worksheet">
    <worksheetSource name="Tableau1"/>
  </cacheSource>
  <cacheFields count="2">
    <cacheField name="Catégories" numFmtId="0">
      <sharedItems count="23">
        <s v="Loyer auto"/>
        <s v="Carburant auto"/>
        <s v="Carburant moto"/>
        <s v="Loyer maison"/>
        <s v="Sortie"/>
        <s v="Assurance hab"/>
        <s v="Assurance véhicule"/>
        <s v="Assurance vie"/>
        <s v="Cantine"/>
        <s v="Remboursement magasin"/>
        <s v="Remboursement positif"/>
        <s v="Remboursement négatif"/>
        <s v="Cadeau "/>
        <s v="Courses"/>
        <s v="Achat perso"/>
        <s v="Surprise"/>
        <s v="Medecin"/>
        <s v="Salaire"/>
        <s v="Eau"/>
        <s v="Electricité"/>
        <s v="Emprunt"/>
        <s v="Impot"/>
        <s v="Téléphonie"/>
      </sharedItems>
    </cacheField>
    <cacheField name="Montant" numFmtId="4">
      <sharedItems containsSemiMixedTypes="0" containsString="0" containsNumber="1" minValue="-600" maxValue="3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x v="0"/>
    <n v="-40"/>
  </r>
  <r>
    <x v="1"/>
    <n v="-60"/>
  </r>
  <r>
    <x v="2"/>
    <n v="0"/>
  </r>
  <r>
    <x v="3"/>
    <n v="0"/>
  </r>
  <r>
    <x v="4"/>
    <n v="-126.6666666666666"/>
  </r>
  <r>
    <x v="5"/>
    <n v="-78.3333333333333"/>
  </r>
  <r>
    <x v="6"/>
    <n v="-78.3333333333333"/>
  </r>
  <r>
    <x v="7"/>
    <n v="-186.6666666666666"/>
  </r>
  <r>
    <x v="8"/>
    <n v="-216.666666666666"/>
  </r>
  <r>
    <x v="9"/>
    <n v="-246.666666666666"/>
  </r>
  <r>
    <x v="10"/>
    <n v="-276.666666666666"/>
  </r>
  <r>
    <x v="11"/>
    <n v="-306.666666666666"/>
  </r>
  <r>
    <x v="12"/>
    <n v="-336.666666666666"/>
  </r>
  <r>
    <x v="13"/>
    <n v="-366.666666666666"/>
  </r>
  <r>
    <x v="14"/>
    <n v="-396.666666666666"/>
  </r>
  <r>
    <x v="15"/>
    <n v="-426.666666666666"/>
  </r>
  <r>
    <x v="16"/>
    <n v="-456.666666666666"/>
  </r>
  <r>
    <x v="17"/>
    <n v="3000"/>
  </r>
  <r>
    <x v="18"/>
    <n v="-600"/>
  </r>
  <r>
    <x v="19"/>
    <n v="-150"/>
  </r>
  <r>
    <x v="20"/>
    <n v="0"/>
  </r>
  <r>
    <x v="21"/>
    <n v="-400"/>
  </r>
  <r>
    <x v="22"/>
    <n v="-1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9010720-C28D-4B32-AFF3-859A55C3F272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2:F8" firstHeaderRow="1" firstDataRow="1" firstDataCol="1"/>
  <pivotFields count="2">
    <pivotField axis="axisRow" compact="0" outline="0" showAll="0" measureFilter="1" sortType="ascending" defaultSubtotal="0">
      <items count="23">
        <item x="14"/>
        <item x="5"/>
        <item x="6"/>
        <item x="7"/>
        <item x="12"/>
        <item x="8"/>
        <item x="1"/>
        <item x="2"/>
        <item x="13"/>
        <item x="18"/>
        <item x="19"/>
        <item x="20"/>
        <item x="21"/>
        <item x="0"/>
        <item x="3"/>
        <item x="16"/>
        <item x="9"/>
        <item x="11"/>
        <item x="10"/>
        <item x="17"/>
        <item x="4"/>
        <item x="15"/>
        <item x="22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numFmtId="4" outline="0" showAll="0" defaultSubtotal="0"/>
  </pivotFields>
  <rowFields count="1">
    <field x="0"/>
  </rowFields>
  <rowItems count="6">
    <i>
      <x v="9"/>
    </i>
    <i>
      <x v="15"/>
    </i>
    <i>
      <x v="21"/>
    </i>
    <i>
      <x v="12"/>
    </i>
    <i>
      <x/>
    </i>
    <i t="grand">
      <x/>
    </i>
  </rowItems>
  <colItems count="1">
    <i/>
  </colItems>
  <dataFields count="1">
    <dataField name="Montant " fld="1" baseField="0" baseItem="0" numFmtId="4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top="0"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6ED547-41DD-41E4-92CC-F1BE92EE7362}" name="Tableau1" displayName="Tableau1" ref="B2:C25" totalsRowShown="0">
  <autoFilter ref="B2:C25" xr:uid="{AFE0C058-B565-40FF-810D-A33584DC297F}">
    <filterColumn colId="0" hiddenButton="1"/>
    <filterColumn colId="1" hiddenButton="1"/>
  </autoFilter>
  <tableColumns count="2">
    <tableColumn id="1" xr3:uid="{965E31B7-F5DD-40E3-B312-E4985452E664}" name="Catégories"/>
    <tableColumn id="2" xr3:uid="{87A090C4-E2A2-4DC9-A92D-5F0D21E438BD}" name="Montant" dataDxfId="1">
      <calculatedColumnFormula>IFERROR(INDEX(Janvier!$AB$1:$AX$1,MATCH(Tableau1[[#This Row],[Catégories]],Janvier!$AB$2:$AX$2,0)),"")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D69BA-742A-47CA-8371-6A364D870318}">
  <sheetPr codeName="Feuil6"/>
  <dimension ref="A1:C24"/>
  <sheetViews>
    <sheetView workbookViewId="0">
      <selection activeCell="A9" sqref="A9"/>
    </sheetView>
  </sheetViews>
  <sheetFormatPr baseColWidth="10" defaultRowHeight="14.4" x14ac:dyDescent="0.3"/>
  <cols>
    <col min="1" max="1" width="29.6640625" customWidth="1"/>
    <col min="2" max="2" width="31.88671875" customWidth="1"/>
  </cols>
  <sheetData>
    <row r="1" spans="1:3" ht="22.8" x14ac:dyDescent="0.3">
      <c r="A1" s="1" t="s">
        <v>3</v>
      </c>
      <c r="B1" s="1" t="s">
        <v>4</v>
      </c>
      <c r="C1" s="1" t="s">
        <v>5</v>
      </c>
    </row>
    <row r="2" spans="1:3" x14ac:dyDescent="0.3">
      <c r="A2" t="s">
        <v>37</v>
      </c>
      <c r="B2" t="s">
        <v>27</v>
      </c>
      <c r="C2" s="2" t="s">
        <v>28</v>
      </c>
    </row>
    <row r="3" spans="1:3" x14ac:dyDescent="0.3">
      <c r="A3" t="s">
        <v>35</v>
      </c>
      <c r="B3" t="s">
        <v>29</v>
      </c>
      <c r="C3" s="2" t="s">
        <v>30</v>
      </c>
    </row>
    <row r="4" spans="1:3" x14ac:dyDescent="0.3">
      <c r="A4" t="s">
        <v>36</v>
      </c>
      <c r="B4" t="s">
        <v>31</v>
      </c>
      <c r="C4" s="2"/>
    </row>
    <row r="5" spans="1:3" x14ac:dyDescent="0.3">
      <c r="A5" t="s">
        <v>38</v>
      </c>
      <c r="B5" t="s">
        <v>32</v>
      </c>
    </row>
    <row r="6" spans="1:3" x14ac:dyDescent="0.3">
      <c r="A6" t="s">
        <v>11</v>
      </c>
      <c r="B6" t="s">
        <v>33</v>
      </c>
    </row>
    <row r="7" spans="1:3" x14ac:dyDescent="0.3">
      <c r="A7" t="s">
        <v>40</v>
      </c>
      <c r="B7" t="s">
        <v>34</v>
      </c>
    </row>
    <row r="8" spans="1:3" x14ac:dyDescent="0.3">
      <c r="A8" t="s">
        <v>41</v>
      </c>
    </row>
    <row r="9" spans="1:3" x14ac:dyDescent="0.3">
      <c r="A9" t="s">
        <v>12</v>
      </c>
    </row>
    <row r="10" spans="1:3" x14ac:dyDescent="0.3">
      <c r="A10" t="s">
        <v>13</v>
      </c>
    </row>
    <row r="11" spans="1:3" x14ac:dyDescent="0.3">
      <c r="A11" t="s">
        <v>14</v>
      </c>
    </row>
    <row r="12" spans="1:3" x14ac:dyDescent="0.3">
      <c r="A12" t="s">
        <v>15</v>
      </c>
    </row>
    <row r="13" spans="1:3" x14ac:dyDescent="0.3">
      <c r="A13" t="s">
        <v>16</v>
      </c>
    </row>
    <row r="14" spans="1:3" x14ac:dyDescent="0.3">
      <c r="A14" t="s">
        <v>17</v>
      </c>
    </row>
    <row r="15" spans="1:3" x14ac:dyDescent="0.3">
      <c r="A15" t="s">
        <v>18</v>
      </c>
    </row>
    <row r="16" spans="1:3" x14ac:dyDescent="0.3">
      <c r="A16" t="s">
        <v>19</v>
      </c>
    </row>
    <row r="17" spans="1:1" x14ac:dyDescent="0.3">
      <c r="A17" t="s">
        <v>20</v>
      </c>
    </row>
    <row r="18" spans="1:1" x14ac:dyDescent="0.3">
      <c r="A18" t="s">
        <v>21</v>
      </c>
    </row>
    <row r="19" spans="1:1" x14ac:dyDescent="0.3">
      <c r="A19" t="s">
        <v>22</v>
      </c>
    </row>
    <row r="20" spans="1:1" x14ac:dyDescent="0.3">
      <c r="A20" t="s">
        <v>23</v>
      </c>
    </row>
    <row r="21" spans="1:1" x14ac:dyDescent="0.3">
      <c r="A21" t="s">
        <v>39</v>
      </c>
    </row>
    <row r="22" spans="1:1" x14ac:dyDescent="0.3">
      <c r="A22" t="s">
        <v>25</v>
      </c>
    </row>
    <row r="23" spans="1:1" x14ac:dyDescent="0.3">
      <c r="A23" t="s">
        <v>24</v>
      </c>
    </row>
    <row r="24" spans="1:1" x14ac:dyDescent="0.3">
      <c r="A24" t="s">
        <v>26</v>
      </c>
    </row>
  </sheetData>
  <dataValidations count="2">
    <dataValidation type="list" allowBlank="1" showInputMessage="1" showErrorMessage="1" sqref="A1" xr:uid="{B49106D9-5D1F-4736-B1A7-0F2A6CE0ACA4}">
      <formula1>$A$2:$A$24</formula1>
    </dataValidation>
    <dataValidation type="list" allowBlank="1" showInputMessage="1" showErrorMessage="1" sqref="B1" xr:uid="{070C6DA2-5CC9-418D-A1BC-C408A3798035}">
      <formula1>$B$2:$B$7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95837-58F6-4C4E-87C4-46FA7987EA03}">
  <sheetPr codeName="Feuil9"/>
  <dimension ref="A1:AX42"/>
  <sheetViews>
    <sheetView showGridLines="0" topLeftCell="AI1" workbookViewId="0">
      <selection activeCell="AB2" sqref="AB2:AX2"/>
    </sheetView>
  </sheetViews>
  <sheetFormatPr baseColWidth="10" defaultRowHeight="19.95" customHeight="1" outlineLevelCol="1" x14ac:dyDescent="0.3"/>
  <cols>
    <col min="1" max="1" width="24.88671875" style="3" hidden="1" customWidth="1" outlineLevel="1"/>
    <col min="2" max="2" width="15.77734375" style="10" customWidth="1" collapsed="1"/>
    <col min="3" max="3" width="20.77734375" style="11" customWidth="1"/>
    <col min="4" max="4" width="46.44140625" style="10" customWidth="1"/>
    <col min="5" max="5" width="30.21875" style="10" bestFit="1" customWidth="1"/>
    <col min="6" max="6" width="15.77734375" style="10" customWidth="1"/>
    <col min="7" max="7" width="10.77734375" style="12" customWidth="1"/>
    <col min="8" max="8" width="25.77734375" style="11" customWidth="1"/>
    <col min="9" max="26" width="0" style="3" hidden="1" customWidth="1"/>
    <col min="27" max="27" width="11.5546875" style="3"/>
    <col min="28" max="28" width="9.88671875" style="3" bestFit="1" customWidth="1"/>
    <col min="29" max="29" width="13.33203125" style="3" bestFit="1" customWidth="1"/>
    <col min="30" max="30" width="13.6640625" style="3" bestFit="1" customWidth="1"/>
    <col min="31" max="31" width="12.109375" style="3" bestFit="1" customWidth="1"/>
    <col min="32" max="32" width="7.77734375" style="3" bestFit="1" customWidth="1"/>
    <col min="33" max="33" width="13.44140625" style="3" bestFit="1" customWidth="1"/>
    <col min="34" max="34" width="17.109375" style="3" bestFit="1" customWidth="1"/>
    <col min="35" max="35" width="12.6640625" style="3" bestFit="1" customWidth="1"/>
    <col min="36" max="36" width="7.88671875" style="3" bestFit="1" customWidth="1"/>
    <col min="37" max="37" width="21.88671875" style="3" bestFit="1" customWidth="1"/>
    <col min="38" max="38" width="19.77734375" style="3" bestFit="1" customWidth="1"/>
    <col min="39" max="39" width="20.44140625" style="3" bestFit="1" customWidth="1"/>
    <col min="40" max="40" width="8.109375" style="3" bestFit="1" customWidth="1"/>
    <col min="41" max="41" width="8" style="3" bestFit="1" customWidth="1"/>
    <col min="42" max="42" width="11" style="3" bestFit="1" customWidth="1"/>
    <col min="43" max="44" width="8.109375" style="3" bestFit="1" customWidth="1"/>
    <col min="45" max="45" width="8.88671875" style="3" bestFit="1" customWidth="1"/>
    <col min="46" max="46" width="7.88671875" style="3" bestFit="1" customWidth="1"/>
    <col min="47" max="47" width="9.21875" style="3" bestFit="1" customWidth="1"/>
    <col min="48" max="49" width="7.88671875" style="3" bestFit="1" customWidth="1"/>
    <col min="50" max="50" width="10" style="3" bestFit="1" customWidth="1"/>
    <col min="51" max="16384" width="11.5546875" style="3"/>
  </cols>
  <sheetData>
    <row r="1" spans="1:50" ht="30" customHeight="1" thickBot="1" x14ac:dyDescent="0.35">
      <c r="A1" s="3" t="s">
        <v>42</v>
      </c>
      <c r="B1" s="4" t="s">
        <v>0</v>
      </c>
      <c r="C1" s="5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5" t="s">
        <v>6</v>
      </c>
      <c r="AA1" s="6" t="s">
        <v>7</v>
      </c>
      <c r="AB1" s="14">
        <f>SUM(AB3:AB1048576)</f>
        <v>-40</v>
      </c>
      <c r="AC1" s="14">
        <f t="shared" ref="AC1:AX1" si="0">SUM(AC3:AC1048576)</f>
        <v>-60</v>
      </c>
      <c r="AD1" s="14">
        <f t="shared" si="0"/>
        <v>0</v>
      </c>
      <c r="AE1" s="14">
        <f t="shared" si="0"/>
        <v>0</v>
      </c>
      <c r="AF1" s="14">
        <f t="shared" si="0"/>
        <v>-126.6666666666666</v>
      </c>
      <c r="AG1" s="14">
        <f t="shared" si="0"/>
        <v>-78.3333333333333</v>
      </c>
      <c r="AH1" s="14">
        <f t="shared" si="0"/>
        <v>-78.3333333333333</v>
      </c>
      <c r="AI1" s="14">
        <f t="shared" si="0"/>
        <v>-186.6666666666666</v>
      </c>
      <c r="AJ1" s="14">
        <f t="shared" si="0"/>
        <v>-216.666666666666</v>
      </c>
      <c r="AK1" s="14">
        <f t="shared" si="0"/>
        <v>-246.666666666666</v>
      </c>
      <c r="AL1" s="14">
        <f t="shared" si="0"/>
        <v>-276.666666666666</v>
      </c>
      <c r="AM1" s="14">
        <f t="shared" si="0"/>
        <v>-306.666666666666</v>
      </c>
      <c r="AN1" s="14">
        <f t="shared" si="0"/>
        <v>-336.666666666666</v>
      </c>
      <c r="AO1" s="14">
        <f t="shared" si="0"/>
        <v>-366.666666666666</v>
      </c>
      <c r="AP1" s="14">
        <f t="shared" si="0"/>
        <v>-396.666666666666</v>
      </c>
      <c r="AQ1" s="14">
        <f t="shared" si="0"/>
        <v>-426.666666666666</v>
      </c>
      <c r="AR1" s="14">
        <f t="shared" si="0"/>
        <v>-456.666666666666</v>
      </c>
      <c r="AS1" s="14">
        <f t="shared" si="0"/>
        <v>3000</v>
      </c>
      <c r="AT1" s="14">
        <f t="shared" si="0"/>
        <v>-600</v>
      </c>
      <c r="AU1" s="14">
        <f t="shared" si="0"/>
        <v>-150</v>
      </c>
      <c r="AV1" s="14">
        <f t="shared" si="0"/>
        <v>0</v>
      </c>
      <c r="AW1" s="14">
        <f t="shared" si="0"/>
        <v>-400</v>
      </c>
      <c r="AX1" s="14">
        <f t="shared" si="0"/>
        <v>-135</v>
      </c>
    </row>
    <row r="2" spans="1:50" ht="19.95" customHeight="1" x14ac:dyDescent="0.25">
      <c r="B2" s="15" t="s">
        <v>8</v>
      </c>
      <c r="C2" s="15"/>
      <c r="D2" s="15"/>
      <c r="E2" s="15"/>
      <c r="F2" s="15"/>
      <c r="G2" s="15"/>
      <c r="H2" s="7">
        <v>1500</v>
      </c>
      <c r="AA2" s="6" t="s">
        <v>9</v>
      </c>
      <c r="AB2" s="8" t="s">
        <v>37</v>
      </c>
      <c r="AC2" s="8" t="s">
        <v>35</v>
      </c>
      <c r="AD2" s="8" t="s">
        <v>36</v>
      </c>
      <c r="AE2" s="8" t="s">
        <v>38</v>
      </c>
      <c r="AF2" s="8" t="s">
        <v>11</v>
      </c>
      <c r="AG2" s="8" t="s">
        <v>40</v>
      </c>
      <c r="AH2" s="8" t="s">
        <v>41</v>
      </c>
      <c r="AI2" s="8" t="s">
        <v>12</v>
      </c>
      <c r="AJ2" s="8" t="s">
        <v>13</v>
      </c>
      <c r="AK2" s="8" t="s">
        <v>14</v>
      </c>
      <c r="AL2" s="8" t="s">
        <v>15</v>
      </c>
      <c r="AM2" s="8" t="s">
        <v>16</v>
      </c>
      <c r="AN2" s="8" t="s">
        <v>17</v>
      </c>
      <c r="AO2" s="8" t="s">
        <v>18</v>
      </c>
      <c r="AP2" s="8" t="s">
        <v>19</v>
      </c>
      <c r="AQ2" s="8" t="s">
        <v>20</v>
      </c>
      <c r="AR2" s="8" t="s">
        <v>21</v>
      </c>
      <c r="AS2" s="8" t="s">
        <v>22</v>
      </c>
      <c r="AT2" s="8" t="s">
        <v>23</v>
      </c>
      <c r="AU2" s="8" t="s">
        <v>24</v>
      </c>
      <c r="AV2" s="8" t="s">
        <v>39</v>
      </c>
      <c r="AW2" s="8" t="s">
        <v>25</v>
      </c>
      <c r="AX2" s="8" t="s">
        <v>26</v>
      </c>
    </row>
    <row r="3" spans="1:50" ht="19.95" customHeight="1" x14ac:dyDescent="0.3">
      <c r="A3" s="9" t="str">
        <f>E3&amp;COUNTIF($E$3:E3,E3)</f>
        <v>Loyer auto1</v>
      </c>
      <c r="C3" s="11">
        <v>-20</v>
      </c>
      <c r="E3" s="10" t="s">
        <v>37</v>
      </c>
      <c r="G3" s="12" t="s">
        <v>28</v>
      </c>
      <c r="H3" s="11">
        <f>H2+C3</f>
        <v>1480</v>
      </c>
      <c r="AB3" s="13">
        <f>IFERROR(INDEX($C$3:$C$42,MATCH(AB$2&amp;ROW()-2,$A$3:$A$42,0)),"")</f>
        <v>-20</v>
      </c>
      <c r="AC3" s="13">
        <f t="shared" ref="AC3:AX15" si="1">IFERROR(INDEX($C$3:$C$42,MATCH(AC$2&amp;ROW()-2,$A$3:$A$42,0)),"")</f>
        <v>-30</v>
      </c>
      <c r="AD3" s="13" t="str">
        <f t="shared" si="1"/>
        <v/>
      </c>
      <c r="AE3" s="13" t="str">
        <f t="shared" si="1"/>
        <v/>
      </c>
      <c r="AF3" s="13">
        <f t="shared" si="1"/>
        <v>-63.3333333333333</v>
      </c>
      <c r="AG3" s="13">
        <f t="shared" si="1"/>
        <v>-78.3333333333333</v>
      </c>
      <c r="AH3" s="13">
        <f t="shared" si="1"/>
        <v>-78.3333333333333</v>
      </c>
      <c r="AI3" s="13">
        <f t="shared" si="1"/>
        <v>-93.3333333333333</v>
      </c>
      <c r="AJ3" s="13">
        <f t="shared" si="1"/>
        <v>-108.333333333333</v>
      </c>
      <c r="AK3" s="13">
        <f t="shared" si="1"/>
        <v>-123.333333333333</v>
      </c>
      <c r="AL3" s="13">
        <f t="shared" si="1"/>
        <v>-138.333333333333</v>
      </c>
      <c r="AM3" s="13">
        <f t="shared" si="1"/>
        <v>-153.333333333333</v>
      </c>
      <c r="AN3" s="13">
        <f t="shared" si="1"/>
        <v>-168.333333333333</v>
      </c>
      <c r="AO3" s="13">
        <f t="shared" si="1"/>
        <v>-183.333333333333</v>
      </c>
      <c r="AP3" s="13">
        <f t="shared" si="1"/>
        <v>-198.333333333333</v>
      </c>
      <c r="AQ3" s="13">
        <f t="shared" si="1"/>
        <v>-213.333333333333</v>
      </c>
      <c r="AR3" s="13">
        <f t="shared" si="1"/>
        <v>-228.333333333333</v>
      </c>
      <c r="AS3" s="13">
        <f t="shared" si="1"/>
        <v>1500</v>
      </c>
      <c r="AT3" s="13">
        <f t="shared" si="1"/>
        <v>-300</v>
      </c>
      <c r="AU3" s="13">
        <f t="shared" si="1"/>
        <v>-75</v>
      </c>
      <c r="AV3" s="13" t="str">
        <f t="shared" si="1"/>
        <v/>
      </c>
      <c r="AW3" s="13">
        <f t="shared" si="1"/>
        <v>-200</v>
      </c>
      <c r="AX3" s="13">
        <f t="shared" si="1"/>
        <v>-90</v>
      </c>
    </row>
    <row r="4" spans="1:50" ht="19.95" customHeight="1" x14ac:dyDescent="0.3">
      <c r="A4" s="9" t="str">
        <f>E4&amp;COUNTIF($E$3:E4,E4)</f>
        <v>Carburant auto1</v>
      </c>
      <c r="C4" s="11">
        <v>-30</v>
      </c>
      <c r="E4" s="10" t="s">
        <v>35</v>
      </c>
      <c r="G4" s="12" t="s">
        <v>28</v>
      </c>
      <c r="H4" s="11">
        <f t="shared" ref="H4:H42" si="2">H3+C4</f>
        <v>1450</v>
      </c>
      <c r="AB4" s="13">
        <f t="shared" ref="AB4:AQ42" si="3">IFERROR(INDEX($C$3:$C$42,MATCH(AB$2&amp;ROW()-2,$A$3:$A$42,0)),"")</f>
        <v>-20</v>
      </c>
      <c r="AC4" s="13">
        <f t="shared" si="3"/>
        <v>-30</v>
      </c>
      <c r="AD4" s="13" t="str">
        <f t="shared" si="3"/>
        <v/>
      </c>
      <c r="AE4" s="13" t="str">
        <f t="shared" si="3"/>
        <v/>
      </c>
      <c r="AF4" s="13">
        <f t="shared" si="3"/>
        <v>-63.3333333333333</v>
      </c>
      <c r="AG4" s="13" t="str">
        <f t="shared" si="3"/>
        <v/>
      </c>
      <c r="AH4" s="13" t="str">
        <f t="shared" si="3"/>
        <v/>
      </c>
      <c r="AI4" s="13">
        <f t="shared" si="3"/>
        <v>-93.3333333333333</v>
      </c>
      <c r="AJ4" s="13">
        <f t="shared" si="3"/>
        <v>-108.333333333333</v>
      </c>
      <c r="AK4" s="13">
        <f t="shared" si="3"/>
        <v>-123.333333333333</v>
      </c>
      <c r="AL4" s="13">
        <f t="shared" si="3"/>
        <v>-138.333333333333</v>
      </c>
      <c r="AM4" s="13">
        <f t="shared" si="3"/>
        <v>-153.333333333333</v>
      </c>
      <c r="AN4" s="13">
        <f t="shared" si="3"/>
        <v>-168.333333333333</v>
      </c>
      <c r="AO4" s="13">
        <f t="shared" si="3"/>
        <v>-183.333333333333</v>
      </c>
      <c r="AP4" s="13">
        <f t="shared" si="3"/>
        <v>-198.333333333333</v>
      </c>
      <c r="AQ4" s="13">
        <f t="shared" si="3"/>
        <v>-213.333333333333</v>
      </c>
      <c r="AR4" s="13">
        <f t="shared" si="1"/>
        <v>-228.333333333333</v>
      </c>
      <c r="AS4" s="13">
        <f t="shared" si="1"/>
        <v>1500</v>
      </c>
      <c r="AT4" s="13">
        <f t="shared" si="1"/>
        <v>-300</v>
      </c>
      <c r="AU4" s="13">
        <f t="shared" si="1"/>
        <v>-75</v>
      </c>
      <c r="AV4" s="13" t="str">
        <f t="shared" si="1"/>
        <v/>
      </c>
      <c r="AW4" s="13">
        <f t="shared" si="1"/>
        <v>-200</v>
      </c>
      <c r="AX4" s="13">
        <f t="shared" si="1"/>
        <v>-45</v>
      </c>
    </row>
    <row r="5" spans="1:50" ht="19.95" customHeight="1" x14ac:dyDescent="0.3">
      <c r="A5" s="9" t="str">
        <f>E5&amp;COUNTIF($E$3:E5,E5)</f>
        <v>Loyer1</v>
      </c>
      <c r="C5" s="11">
        <v>-50</v>
      </c>
      <c r="E5" s="10" t="s">
        <v>10</v>
      </c>
      <c r="G5" s="12" t="s">
        <v>28</v>
      </c>
      <c r="H5" s="11">
        <f t="shared" si="2"/>
        <v>1400</v>
      </c>
      <c r="AB5" s="13" t="str">
        <f t="shared" si="3"/>
        <v/>
      </c>
      <c r="AC5" s="13" t="str">
        <f t="shared" si="1"/>
        <v/>
      </c>
      <c r="AD5" s="13" t="str">
        <f t="shared" si="1"/>
        <v/>
      </c>
      <c r="AE5" s="13" t="str">
        <f t="shared" si="1"/>
        <v/>
      </c>
      <c r="AF5" s="13" t="str">
        <f t="shared" si="1"/>
        <v/>
      </c>
      <c r="AG5" s="13" t="str">
        <f t="shared" si="1"/>
        <v/>
      </c>
      <c r="AH5" s="13" t="str">
        <f t="shared" si="1"/>
        <v/>
      </c>
      <c r="AI5" s="13" t="str">
        <f t="shared" si="1"/>
        <v/>
      </c>
      <c r="AJ5" s="13" t="str">
        <f t="shared" si="1"/>
        <v/>
      </c>
      <c r="AK5" s="13" t="str">
        <f t="shared" si="1"/>
        <v/>
      </c>
      <c r="AL5" s="13" t="str">
        <f t="shared" si="1"/>
        <v/>
      </c>
      <c r="AM5" s="13" t="str">
        <f t="shared" si="1"/>
        <v/>
      </c>
      <c r="AN5" s="13" t="str">
        <f t="shared" si="1"/>
        <v/>
      </c>
      <c r="AO5" s="13" t="str">
        <f t="shared" si="1"/>
        <v/>
      </c>
      <c r="AP5" s="13" t="str">
        <f t="shared" si="1"/>
        <v/>
      </c>
      <c r="AQ5" s="13" t="str">
        <f t="shared" si="1"/>
        <v/>
      </c>
      <c r="AR5" s="13" t="str">
        <f t="shared" si="1"/>
        <v/>
      </c>
      <c r="AS5" s="13" t="str">
        <f t="shared" si="1"/>
        <v/>
      </c>
      <c r="AT5" s="13" t="str">
        <f t="shared" si="1"/>
        <v/>
      </c>
      <c r="AU5" s="13" t="str">
        <f t="shared" si="1"/>
        <v/>
      </c>
      <c r="AV5" s="13" t="str">
        <f t="shared" si="1"/>
        <v/>
      </c>
      <c r="AW5" s="13" t="str">
        <f t="shared" si="1"/>
        <v/>
      </c>
      <c r="AX5" s="13" t="str">
        <f t="shared" si="1"/>
        <v/>
      </c>
    </row>
    <row r="6" spans="1:50" ht="19.95" customHeight="1" x14ac:dyDescent="0.3">
      <c r="A6" s="9" t="str">
        <f>E6&amp;COUNTIF($E$3:E6,E6)</f>
        <v>Sortie1</v>
      </c>
      <c r="C6" s="11">
        <v>-63.3333333333333</v>
      </c>
      <c r="E6" s="10" t="s">
        <v>11</v>
      </c>
      <c r="G6" s="12" t="s">
        <v>28</v>
      </c>
      <c r="H6" s="11">
        <f t="shared" si="2"/>
        <v>1336.6666666666667</v>
      </c>
      <c r="AB6" s="13" t="str">
        <f t="shared" si="3"/>
        <v/>
      </c>
      <c r="AC6" s="13" t="str">
        <f t="shared" si="1"/>
        <v/>
      </c>
      <c r="AD6" s="13" t="str">
        <f t="shared" si="1"/>
        <v/>
      </c>
      <c r="AE6" s="13" t="str">
        <f t="shared" si="1"/>
        <v/>
      </c>
      <c r="AF6" s="13" t="str">
        <f t="shared" si="1"/>
        <v/>
      </c>
      <c r="AG6" s="13" t="str">
        <f t="shared" si="1"/>
        <v/>
      </c>
      <c r="AH6" s="13" t="str">
        <f t="shared" si="1"/>
        <v/>
      </c>
      <c r="AI6" s="13" t="str">
        <f t="shared" si="1"/>
        <v/>
      </c>
      <c r="AJ6" s="13" t="str">
        <f t="shared" si="1"/>
        <v/>
      </c>
      <c r="AK6" s="13" t="str">
        <f t="shared" si="1"/>
        <v/>
      </c>
      <c r="AL6" s="13" t="str">
        <f t="shared" si="1"/>
        <v/>
      </c>
      <c r="AM6" s="13" t="str">
        <f t="shared" si="1"/>
        <v/>
      </c>
      <c r="AN6" s="13" t="str">
        <f t="shared" si="1"/>
        <v/>
      </c>
      <c r="AO6" s="13" t="str">
        <f t="shared" si="1"/>
        <v/>
      </c>
      <c r="AP6" s="13" t="str">
        <f t="shared" si="1"/>
        <v/>
      </c>
      <c r="AQ6" s="13" t="str">
        <f t="shared" si="1"/>
        <v/>
      </c>
      <c r="AR6" s="13" t="str">
        <f t="shared" si="1"/>
        <v/>
      </c>
      <c r="AS6" s="13" t="str">
        <f t="shared" si="1"/>
        <v/>
      </c>
      <c r="AT6" s="13" t="str">
        <f t="shared" si="1"/>
        <v/>
      </c>
      <c r="AU6" s="13" t="str">
        <f t="shared" si="1"/>
        <v/>
      </c>
      <c r="AV6" s="13" t="str">
        <f t="shared" si="1"/>
        <v/>
      </c>
      <c r="AW6" s="13" t="str">
        <f t="shared" si="1"/>
        <v/>
      </c>
      <c r="AX6" s="13" t="str">
        <f t="shared" si="1"/>
        <v/>
      </c>
    </row>
    <row r="7" spans="1:50" ht="19.95" customHeight="1" x14ac:dyDescent="0.3">
      <c r="A7" s="9" t="str">
        <f>E7&amp;COUNTIF($E$3:E7,E7)</f>
        <v>Assurance hab1</v>
      </c>
      <c r="C7" s="11">
        <v>-78.3333333333333</v>
      </c>
      <c r="E7" s="10" t="s">
        <v>40</v>
      </c>
      <c r="G7" s="12" t="s">
        <v>28</v>
      </c>
      <c r="H7" s="11">
        <f t="shared" si="2"/>
        <v>1258.3333333333335</v>
      </c>
      <c r="AB7" s="13" t="str">
        <f t="shared" si="3"/>
        <v/>
      </c>
      <c r="AC7" s="13" t="str">
        <f t="shared" si="1"/>
        <v/>
      </c>
      <c r="AD7" s="13" t="str">
        <f t="shared" si="1"/>
        <v/>
      </c>
      <c r="AE7" s="13" t="str">
        <f t="shared" si="1"/>
        <v/>
      </c>
      <c r="AF7" s="13" t="str">
        <f t="shared" si="1"/>
        <v/>
      </c>
      <c r="AG7" s="13" t="str">
        <f t="shared" si="1"/>
        <v/>
      </c>
      <c r="AH7" s="13" t="str">
        <f t="shared" si="1"/>
        <v/>
      </c>
      <c r="AI7" s="13" t="str">
        <f t="shared" si="1"/>
        <v/>
      </c>
      <c r="AJ7" s="13" t="str">
        <f t="shared" si="1"/>
        <v/>
      </c>
      <c r="AK7" s="13" t="str">
        <f t="shared" si="1"/>
        <v/>
      </c>
      <c r="AL7" s="13" t="str">
        <f t="shared" si="1"/>
        <v/>
      </c>
      <c r="AM7" s="13" t="str">
        <f t="shared" si="1"/>
        <v/>
      </c>
      <c r="AN7" s="13" t="str">
        <f t="shared" si="1"/>
        <v/>
      </c>
      <c r="AO7" s="13" t="str">
        <f t="shared" si="1"/>
        <v/>
      </c>
      <c r="AP7" s="13" t="str">
        <f t="shared" si="1"/>
        <v/>
      </c>
      <c r="AQ7" s="13" t="str">
        <f t="shared" si="1"/>
        <v/>
      </c>
      <c r="AR7" s="13" t="str">
        <f t="shared" si="1"/>
        <v/>
      </c>
      <c r="AS7" s="13" t="str">
        <f t="shared" si="1"/>
        <v/>
      </c>
      <c r="AT7" s="13" t="str">
        <f t="shared" si="1"/>
        <v/>
      </c>
      <c r="AU7" s="13" t="str">
        <f t="shared" si="1"/>
        <v/>
      </c>
      <c r="AV7" s="13" t="str">
        <f t="shared" si="1"/>
        <v/>
      </c>
      <c r="AW7" s="13" t="str">
        <f t="shared" si="1"/>
        <v/>
      </c>
      <c r="AX7" s="13" t="str">
        <f t="shared" si="1"/>
        <v/>
      </c>
    </row>
    <row r="8" spans="1:50" ht="19.95" customHeight="1" x14ac:dyDescent="0.3">
      <c r="A8" s="9" t="str">
        <f>E8&amp;COUNTIF($E$3:E8,E8)</f>
        <v>Assurance vie1</v>
      </c>
      <c r="C8" s="11">
        <v>-93.3333333333333</v>
      </c>
      <c r="E8" s="10" t="s">
        <v>12</v>
      </c>
      <c r="G8" s="12" t="s">
        <v>28</v>
      </c>
      <c r="H8" s="11">
        <f t="shared" si="2"/>
        <v>1165.0000000000002</v>
      </c>
      <c r="AB8" s="13" t="str">
        <f t="shared" si="3"/>
        <v/>
      </c>
      <c r="AC8" s="13" t="str">
        <f t="shared" si="1"/>
        <v/>
      </c>
      <c r="AD8" s="13" t="str">
        <f t="shared" si="1"/>
        <v/>
      </c>
      <c r="AE8" s="13" t="str">
        <f t="shared" si="1"/>
        <v/>
      </c>
      <c r="AF8" s="13" t="str">
        <f t="shared" si="1"/>
        <v/>
      </c>
      <c r="AG8" s="13" t="str">
        <f t="shared" si="1"/>
        <v/>
      </c>
      <c r="AH8" s="13" t="str">
        <f t="shared" si="1"/>
        <v/>
      </c>
      <c r="AI8" s="13" t="str">
        <f t="shared" si="1"/>
        <v/>
      </c>
      <c r="AJ8" s="13" t="str">
        <f t="shared" si="1"/>
        <v/>
      </c>
      <c r="AK8" s="13" t="str">
        <f t="shared" si="1"/>
        <v/>
      </c>
      <c r="AL8" s="13" t="str">
        <f t="shared" si="1"/>
        <v/>
      </c>
      <c r="AM8" s="13" t="str">
        <f t="shared" si="1"/>
        <v/>
      </c>
      <c r="AN8" s="13" t="str">
        <f t="shared" si="1"/>
        <v/>
      </c>
      <c r="AO8" s="13" t="str">
        <f t="shared" si="1"/>
        <v/>
      </c>
      <c r="AP8" s="13" t="str">
        <f t="shared" si="1"/>
        <v/>
      </c>
      <c r="AQ8" s="13" t="str">
        <f t="shared" si="1"/>
        <v/>
      </c>
      <c r="AR8" s="13" t="str">
        <f t="shared" si="1"/>
        <v/>
      </c>
      <c r="AS8" s="13" t="str">
        <f t="shared" si="1"/>
        <v/>
      </c>
      <c r="AT8" s="13" t="str">
        <f t="shared" si="1"/>
        <v/>
      </c>
      <c r="AU8" s="13" t="str">
        <f t="shared" si="1"/>
        <v/>
      </c>
      <c r="AV8" s="13" t="str">
        <f t="shared" si="1"/>
        <v/>
      </c>
      <c r="AW8" s="13" t="str">
        <f t="shared" si="1"/>
        <v/>
      </c>
      <c r="AX8" s="13" t="str">
        <f t="shared" si="1"/>
        <v/>
      </c>
    </row>
    <row r="9" spans="1:50" ht="19.95" customHeight="1" x14ac:dyDescent="0.3">
      <c r="A9" s="9" t="str">
        <f>E9&amp;COUNTIF($E$3:E9,E9)</f>
        <v>Cantine1</v>
      </c>
      <c r="C9" s="11">
        <v>-108.333333333333</v>
      </c>
      <c r="E9" s="10" t="s">
        <v>13</v>
      </c>
      <c r="G9" s="12" t="s">
        <v>28</v>
      </c>
      <c r="H9" s="11">
        <f t="shared" si="2"/>
        <v>1056.6666666666672</v>
      </c>
      <c r="AB9" s="13" t="str">
        <f t="shared" si="3"/>
        <v/>
      </c>
      <c r="AC9" s="13" t="str">
        <f t="shared" si="1"/>
        <v/>
      </c>
      <c r="AD9" s="13" t="str">
        <f t="shared" si="1"/>
        <v/>
      </c>
      <c r="AE9" s="13" t="str">
        <f t="shared" si="1"/>
        <v/>
      </c>
      <c r="AF9" s="13" t="str">
        <f t="shared" si="1"/>
        <v/>
      </c>
      <c r="AG9" s="13" t="str">
        <f t="shared" si="1"/>
        <v/>
      </c>
      <c r="AH9" s="13" t="str">
        <f t="shared" si="1"/>
        <v/>
      </c>
      <c r="AI9" s="13" t="str">
        <f t="shared" si="1"/>
        <v/>
      </c>
      <c r="AJ9" s="13" t="str">
        <f t="shared" si="1"/>
        <v/>
      </c>
      <c r="AK9" s="13" t="str">
        <f t="shared" si="1"/>
        <v/>
      </c>
      <c r="AL9" s="13" t="str">
        <f t="shared" si="1"/>
        <v/>
      </c>
      <c r="AM9" s="13" t="str">
        <f t="shared" si="1"/>
        <v/>
      </c>
      <c r="AN9" s="13" t="str">
        <f t="shared" si="1"/>
        <v/>
      </c>
      <c r="AO9" s="13" t="str">
        <f t="shared" si="1"/>
        <v/>
      </c>
      <c r="AP9" s="13" t="str">
        <f t="shared" si="1"/>
        <v/>
      </c>
      <c r="AQ9" s="13" t="str">
        <f t="shared" si="1"/>
        <v/>
      </c>
      <c r="AR9" s="13" t="str">
        <f t="shared" si="1"/>
        <v/>
      </c>
      <c r="AS9" s="13" t="str">
        <f t="shared" si="1"/>
        <v/>
      </c>
      <c r="AT9" s="13" t="str">
        <f t="shared" si="1"/>
        <v/>
      </c>
      <c r="AU9" s="13" t="str">
        <f t="shared" si="1"/>
        <v/>
      </c>
      <c r="AV9" s="13" t="str">
        <f t="shared" si="1"/>
        <v/>
      </c>
      <c r="AW9" s="13" t="str">
        <f t="shared" si="1"/>
        <v/>
      </c>
      <c r="AX9" s="13" t="str">
        <f t="shared" si="1"/>
        <v/>
      </c>
    </row>
    <row r="10" spans="1:50" ht="19.95" customHeight="1" x14ac:dyDescent="0.3">
      <c r="A10" s="9" t="str">
        <f>E10&amp;COUNTIF($E$3:E10,E10)</f>
        <v>Remboursement magasin1</v>
      </c>
      <c r="C10" s="11">
        <v>-123.333333333333</v>
      </c>
      <c r="E10" s="10" t="s">
        <v>14</v>
      </c>
      <c r="G10" s="12" t="s">
        <v>28</v>
      </c>
      <c r="H10" s="11">
        <f t="shared" si="2"/>
        <v>933.33333333333417</v>
      </c>
      <c r="AB10" s="13" t="str">
        <f t="shared" si="3"/>
        <v/>
      </c>
      <c r="AC10" s="13" t="str">
        <f t="shared" si="1"/>
        <v/>
      </c>
      <c r="AD10" s="13" t="str">
        <f t="shared" si="1"/>
        <v/>
      </c>
      <c r="AE10" s="13" t="str">
        <f t="shared" si="1"/>
        <v/>
      </c>
      <c r="AF10" s="13" t="str">
        <f t="shared" si="1"/>
        <v/>
      </c>
      <c r="AG10" s="13" t="str">
        <f t="shared" si="1"/>
        <v/>
      </c>
      <c r="AH10" s="13" t="str">
        <f t="shared" si="1"/>
        <v/>
      </c>
      <c r="AI10" s="13" t="str">
        <f t="shared" si="1"/>
        <v/>
      </c>
      <c r="AJ10" s="13" t="str">
        <f t="shared" si="1"/>
        <v/>
      </c>
      <c r="AK10" s="13" t="str">
        <f t="shared" si="1"/>
        <v/>
      </c>
      <c r="AL10" s="13" t="str">
        <f t="shared" si="1"/>
        <v/>
      </c>
      <c r="AM10" s="13" t="str">
        <f t="shared" si="1"/>
        <v/>
      </c>
      <c r="AN10" s="13" t="str">
        <f t="shared" si="1"/>
        <v/>
      </c>
      <c r="AO10" s="13" t="str">
        <f t="shared" si="1"/>
        <v/>
      </c>
      <c r="AP10" s="13" t="str">
        <f t="shared" si="1"/>
        <v/>
      </c>
      <c r="AQ10" s="13" t="str">
        <f t="shared" si="1"/>
        <v/>
      </c>
      <c r="AR10" s="13" t="str">
        <f t="shared" si="1"/>
        <v/>
      </c>
      <c r="AS10" s="13" t="str">
        <f t="shared" si="1"/>
        <v/>
      </c>
      <c r="AT10" s="13" t="str">
        <f t="shared" si="1"/>
        <v/>
      </c>
      <c r="AU10" s="13" t="str">
        <f t="shared" si="1"/>
        <v/>
      </c>
      <c r="AV10" s="13" t="str">
        <f t="shared" si="1"/>
        <v/>
      </c>
      <c r="AW10" s="13" t="str">
        <f t="shared" si="1"/>
        <v/>
      </c>
      <c r="AX10" s="13" t="str">
        <f t="shared" si="1"/>
        <v/>
      </c>
    </row>
    <row r="11" spans="1:50" ht="19.95" customHeight="1" x14ac:dyDescent="0.3">
      <c r="A11" s="9" t="str">
        <f>E11&amp;COUNTIF($E$3:E11,E11)</f>
        <v>Remboursement positif1</v>
      </c>
      <c r="C11" s="11">
        <v>-138.333333333333</v>
      </c>
      <c r="E11" s="10" t="s">
        <v>15</v>
      </c>
      <c r="G11" s="12" t="s">
        <v>28</v>
      </c>
      <c r="H11" s="11">
        <f t="shared" si="2"/>
        <v>795.00000000000114</v>
      </c>
      <c r="AB11" s="13" t="str">
        <f t="shared" si="3"/>
        <v/>
      </c>
      <c r="AC11" s="13" t="str">
        <f t="shared" si="1"/>
        <v/>
      </c>
      <c r="AD11" s="13" t="str">
        <f t="shared" si="1"/>
        <v/>
      </c>
      <c r="AE11" s="13" t="str">
        <f t="shared" si="1"/>
        <v/>
      </c>
      <c r="AF11" s="13" t="str">
        <f t="shared" si="1"/>
        <v/>
      </c>
      <c r="AG11" s="13" t="str">
        <f t="shared" si="1"/>
        <v/>
      </c>
      <c r="AH11" s="13" t="str">
        <f t="shared" si="1"/>
        <v/>
      </c>
      <c r="AI11" s="13" t="str">
        <f t="shared" si="1"/>
        <v/>
      </c>
      <c r="AJ11" s="13" t="str">
        <f t="shared" si="1"/>
        <v/>
      </c>
      <c r="AK11" s="13" t="str">
        <f t="shared" si="1"/>
        <v/>
      </c>
      <c r="AL11" s="13" t="str">
        <f t="shared" si="1"/>
        <v/>
      </c>
      <c r="AM11" s="13" t="str">
        <f t="shared" si="1"/>
        <v/>
      </c>
      <c r="AN11" s="13" t="str">
        <f t="shared" si="1"/>
        <v/>
      </c>
      <c r="AO11" s="13" t="str">
        <f t="shared" si="1"/>
        <v/>
      </c>
      <c r="AP11" s="13" t="str">
        <f t="shared" si="1"/>
        <v/>
      </c>
      <c r="AQ11" s="13" t="str">
        <f t="shared" si="1"/>
        <v/>
      </c>
      <c r="AR11" s="13" t="str">
        <f t="shared" si="1"/>
        <v/>
      </c>
      <c r="AS11" s="13" t="str">
        <f t="shared" si="1"/>
        <v/>
      </c>
      <c r="AT11" s="13" t="str">
        <f t="shared" si="1"/>
        <v/>
      </c>
      <c r="AU11" s="13" t="str">
        <f t="shared" si="1"/>
        <v/>
      </c>
      <c r="AV11" s="13" t="str">
        <f t="shared" si="1"/>
        <v/>
      </c>
      <c r="AW11" s="13" t="str">
        <f t="shared" si="1"/>
        <v/>
      </c>
      <c r="AX11" s="13" t="str">
        <f t="shared" si="1"/>
        <v/>
      </c>
    </row>
    <row r="12" spans="1:50" ht="19.95" customHeight="1" x14ac:dyDescent="0.3">
      <c r="A12" s="9" t="str">
        <f>E12&amp;COUNTIF($E$3:E12,E12)</f>
        <v>Remboursement négatif1</v>
      </c>
      <c r="C12" s="11">
        <v>-153.333333333333</v>
      </c>
      <c r="E12" s="10" t="s">
        <v>16</v>
      </c>
      <c r="G12" s="12" t="s">
        <v>28</v>
      </c>
      <c r="H12" s="11">
        <f t="shared" si="2"/>
        <v>641.66666666666811</v>
      </c>
      <c r="AB12" s="13" t="str">
        <f t="shared" si="3"/>
        <v/>
      </c>
      <c r="AC12" s="13" t="str">
        <f t="shared" si="1"/>
        <v/>
      </c>
      <c r="AD12" s="13" t="str">
        <f t="shared" si="1"/>
        <v/>
      </c>
      <c r="AE12" s="13" t="str">
        <f t="shared" si="1"/>
        <v/>
      </c>
      <c r="AF12" s="13" t="str">
        <f t="shared" si="1"/>
        <v/>
      </c>
      <c r="AG12" s="13" t="str">
        <f t="shared" si="1"/>
        <v/>
      </c>
      <c r="AH12" s="13" t="str">
        <f t="shared" si="1"/>
        <v/>
      </c>
      <c r="AI12" s="13" t="str">
        <f t="shared" si="1"/>
        <v/>
      </c>
      <c r="AJ12" s="13" t="str">
        <f t="shared" si="1"/>
        <v/>
      </c>
      <c r="AK12" s="13" t="str">
        <f t="shared" si="1"/>
        <v/>
      </c>
      <c r="AL12" s="13" t="str">
        <f t="shared" si="1"/>
        <v/>
      </c>
      <c r="AM12" s="13" t="str">
        <f t="shared" si="1"/>
        <v/>
      </c>
      <c r="AN12" s="13" t="str">
        <f t="shared" si="1"/>
        <v/>
      </c>
      <c r="AO12" s="13" t="str">
        <f t="shared" si="1"/>
        <v/>
      </c>
      <c r="AP12" s="13" t="str">
        <f t="shared" si="1"/>
        <v/>
      </c>
      <c r="AQ12" s="13" t="str">
        <f t="shared" si="1"/>
        <v/>
      </c>
      <c r="AR12" s="13" t="str">
        <f t="shared" si="1"/>
        <v/>
      </c>
      <c r="AS12" s="13" t="str">
        <f t="shared" si="1"/>
        <v/>
      </c>
      <c r="AT12" s="13" t="str">
        <f t="shared" si="1"/>
        <v/>
      </c>
      <c r="AU12" s="13" t="str">
        <f t="shared" si="1"/>
        <v/>
      </c>
      <c r="AV12" s="13" t="str">
        <f t="shared" si="1"/>
        <v/>
      </c>
      <c r="AW12" s="13" t="str">
        <f t="shared" si="1"/>
        <v/>
      </c>
      <c r="AX12" s="13" t="str">
        <f t="shared" si="1"/>
        <v/>
      </c>
    </row>
    <row r="13" spans="1:50" ht="19.95" customHeight="1" x14ac:dyDescent="0.3">
      <c r="A13" s="9" t="str">
        <f>E13&amp;COUNTIF($E$3:E13,E13)</f>
        <v>Cadeau 1</v>
      </c>
      <c r="C13" s="11">
        <v>-168.333333333333</v>
      </c>
      <c r="E13" s="10" t="s">
        <v>17</v>
      </c>
      <c r="G13" s="12" t="s">
        <v>28</v>
      </c>
      <c r="H13" s="11">
        <f t="shared" si="2"/>
        <v>473.33333333333508</v>
      </c>
      <c r="AB13" s="13" t="str">
        <f t="shared" si="3"/>
        <v/>
      </c>
      <c r="AC13" s="13" t="str">
        <f t="shared" si="1"/>
        <v/>
      </c>
      <c r="AD13" s="13" t="str">
        <f t="shared" si="1"/>
        <v/>
      </c>
      <c r="AE13" s="13" t="str">
        <f t="shared" si="1"/>
        <v/>
      </c>
      <c r="AF13" s="13" t="str">
        <f t="shared" si="1"/>
        <v/>
      </c>
      <c r="AG13" s="13" t="str">
        <f t="shared" si="1"/>
        <v/>
      </c>
      <c r="AH13" s="13" t="str">
        <f t="shared" si="1"/>
        <v/>
      </c>
      <c r="AI13" s="13" t="str">
        <f t="shared" si="1"/>
        <v/>
      </c>
      <c r="AJ13" s="13" t="str">
        <f t="shared" si="1"/>
        <v/>
      </c>
      <c r="AK13" s="13" t="str">
        <f t="shared" si="1"/>
        <v/>
      </c>
      <c r="AL13" s="13" t="str">
        <f t="shared" si="1"/>
        <v/>
      </c>
      <c r="AM13" s="13" t="str">
        <f t="shared" si="1"/>
        <v/>
      </c>
      <c r="AN13" s="13" t="str">
        <f t="shared" si="1"/>
        <v/>
      </c>
      <c r="AO13" s="13" t="str">
        <f t="shared" si="1"/>
        <v/>
      </c>
      <c r="AP13" s="13" t="str">
        <f t="shared" si="1"/>
        <v/>
      </c>
      <c r="AQ13" s="13" t="str">
        <f t="shared" si="1"/>
        <v/>
      </c>
      <c r="AR13" s="13" t="str">
        <f t="shared" si="1"/>
        <v/>
      </c>
      <c r="AS13" s="13" t="str">
        <f t="shared" si="1"/>
        <v/>
      </c>
      <c r="AT13" s="13" t="str">
        <f t="shared" si="1"/>
        <v/>
      </c>
      <c r="AU13" s="13" t="str">
        <f t="shared" si="1"/>
        <v/>
      </c>
      <c r="AV13" s="13" t="str">
        <f t="shared" si="1"/>
        <v/>
      </c>
      <c r="AW13" s="13" t="str">
        <f t="shared" si="1"/>
        <v/>
      </c>
      <c r="AX13" s="13" t="str">
        <f t="shared" si="1"/>
        <v/>
      </c>
    </row>
    <row r="14" spans="1:50" ht="19.95" customHeight="1" x14ac:dyDescent="0.3">
      <c r="A14" s="9" t="str">
        <f>E14&amp;COUNTIF($E$3:E14,E14)</f>
        <v>Courses1</v>
      </c>
      <c r="C14" s="11">
        <v>-183.333333333333</v>
      </c>
      <c r="E14" s="10" t="s">
        <v>18</v>
      </c>
      <c r="G14" s="12" t="s">
        <v>28</v>
      </c>
      <c r="H14" s="11">
        <f t="shared" si="2"/>
        <v>290.00000000000205</v>
      </c>
      <c r="AB14" s="13" t="str">
        <f t="shared" si="3"/>
        <v/>
      </c>
      <c r="AC14" s="13" t="str">
        <f t="shared" si="1"/>
        <v/>
      </c>
      <c r="AD14" s="13" t="str">
        <f t="shared" si="1"/>
        <v/>
      </c>
      <c r="AE14" s="13" t="str">
        <f t="shared" si="1"/>
        <v/>
      </c>
      <c r="AF14" s="13" t="str">
        <f t="shared" si="1"/>
        <v/>
      </c>
      <c r="AG14" s="13" t="str">
        <f t="shared" si="1"/>
        <v/>
      </c>
      <c r="AH14" s="13" t="str">
        <f t="shared" si="1"/>
        <v/>
      </c>
      <c r="AI14" s="13" t="str">
        <f t="shared" si="1"/>
        <v/>
      </c>
      <c r="AJ14" s="13" t="str">
        <f t="shared" si="1"/>
        <v/>
      </c>
      <c r="AK14" s="13" t="str">
        <f t="shared" si="1"/>
        <v/>
      </c>
      <c r="AL14" s="13" t="str">
        <f t="shared" si="1"/>
        <v/>
      </c>
      <c r="AM14" s="13" t="str">
        <f t="shared" si="1"/>
        <v/>
      </c>
      <c r="AN14" s="13" t="str">
        <f t="shared" si="1"/>
        <v/>
      </c>
      <c r="AO14" s="13" t="str">
        <f t="shared" si="1"/>
        <v/>
      </c>
      <c r="AP14" s="13" t="str">
        <f t="shared" si="1"/>
        <v/>
      </c>
      <c r="AQ14" s="13" t="str">
        <f t="shared" si="1"/>
        <v/>
      </c>
      <c r="AR14" s="13" t="str">
        <f t="shared" si="1"/>
        <v/>
      </c>
      <c r="AS14" s="13" t="str">
        <f t="shared" si="1"/>
        <v/>
      </c>
      <c r="AT14" s="13" t="str">
        <f t="shared" si="1"/>
        <v/>
      </c>
      <c r="AU14" s="13" t="str">
        <f t="shared" si="1"/>
        <v/>
      </c>
      <c r="AV14" s="13" t="str">
        <f t="shared" si="1"/>
        <v/>
      </c>
      <c r="AW14" s="13" t="str">
        <f t="shared" si="1"/>
        <v/>
      </c>
      <c r="AX14" s="13" t="str">
        <f t="shared" si="1"/>
        <v/>
      </c>
    </row>
    <row r="15" spans="1:50" ht="19.95" customHeight="1" x14ac:dyDescent="0.3">
      <c r="A15" s="9" t="str">
        <f>E15&amp;COUNTIF($E$3:E15,E15)</f>
        <v>Achat perso1</v>
      </c>
      <c r="C15" s="11">
        <v>-198.333333333333</v>
      </c>
      <c r="E15" s="10" t="s">
        <v>19</v>
      </c>
      <c r="G15" s="12" t="s">
        <v>28</v>
      </c>
      <c r="H15" s="11">
        <f t="shared" si="2"/>
        <v>91.666666666669045</v>
      </c>
      <c r="AB15" s="13" t="str">
        <f t="shared" si="3"/>
        <v/>
      </c>
      <c r="AC15" s="13" t="str">
        <f t="shared" si="1"/>
        <v/>
      </c>
      <c r="AD15" s="13" t="str">
        <f t="shared" si="1"/>
        <v/>
      </c>
      <c r="AE15" s="13" t="str">
        <f t="shared" si="1"/>
        <v/>
      </c>
      <c r="AF15" s="13" t="str">
        <f t="shared" si="1"/>
        <v/>
      </c>
      <c r="AG15" s="13" t="str">
        <f t="shared" si="1"/>
        <v/>
      </c>
      <c r="AH15" s="13" t="str">
        <f t="shared" si="1"/>
        <v/>
      </c>
      <c r="AI15" s="13" t="str">
        <f t="shared" ref="AC15:AX26" si="4">IFERROR(INDEX($C$3:$C$42,MATCH(AI$2&amp;ROW()-2,$A$3:$A$42,0)),"")</f>
        <v/>
      </c>
      <c r="AJ15" s="13" t="str">
        <f t="shared" si="4"/>
        <v/>
      </c>
      <c r="AK15" s="13" t="str">
        <f t="shared" si="4"/>
        <v/>
      </c>
      <c r="AL15" s="13" t="str">
        <f t="shared" si="4"/>
        <v/>
      </c>
      <c r="AM15" s="13" t="str">
        <f t="shared" si="4"/>
        <v/>
      </c>
      <c r="AN15" s="13" t="str">
        <f t="shared" si="4"/>
        <v/>
      </c>
      <c r="AO15" s="13" t="str">
        <f t="shared" si="4"/>
        <v/>
      </c>
      <c r="AP15" s="13" t="str">
        <f t="shared" si="4"/>
        <v/>
      </c>
      <c r="AQ15" s="13" t="str">
        <f t="shared" si="4"/>
        <v/>
      </c>
      <c r="AR15" s="13" t="str">
        <f t="shared" si="4"/>
        <v/>
      </c>
      <c r="AS15" s="13" t="str">
        <f t="shared" si="4"/>
        <v/>
      </c>
      <c r="AT15" s="13" t="str">
        <f t="shared" si="4"/>
        <v/>
      </c>
      <c r="AU15" s="13" t="str">
        <f t="shared" si="4"/>
        <v/>
      </c>
      <c r="AV15" s="13" t="str">
        <f t="shared" si="4"/>
        <v/>
      </c>
      <c r="AW15" s="13" t="str">
        <f t="shared" si="4"/>
        <v/>
      </c>
      <c r="AX15" s="13" t="str">
        <f t="shared" si="4"/>
        <v/>
      </c>
    </row>
    <row r="16" spans="1:50" ht="19.95" customHeight="1" x14ac:dyDescent="0.3">
      <c r="A16" s="9" t="str">
        <f>E16&amp;COUNTIF($E$3:E16,E16)</f>
        <v>Surprise1</v>
      </c>
      <c r="C16" s="11">
        <v>-213.333333333333</v>
      </c>
      <c r="E16" s="10" t="s">
        <v>20</v>
      </c>
      <c r="G16" s="12" t="s">
        <v>28</v>
      </c>
      <c r="H16" s="11">
        <f t="shared" si="2"/>
        <v>-121.66666666666396</v>
      </c>
      <c r="AB16" s="13" t="str">
        <f t="shared" si="3"/>
        <v/>
      </c>
      <c r="AC16" s="13" t="str">
        <f t="shared" si="4"/>
        <v/>
      </c>
      <c r="AD16" s="13" t="str">
        <f t="shared" si="4"/>
        <v/>
      </c>
      <c r="AE16" s="13" t="str">
        <f t="shared" si="4"/>
        <v/>
      </c>
      <c r="AF16" s="13" t="str">
        <f t="shared" si="4"/>
        <v/>
      </c>
      <c r="AG16" s="13" t="str">
        <f t="shared" si="4"/>
        <v/>
      </c>
      <c r="AH16" s="13" t="str">
        <f t="shared" si="4"/>
        <v/>
      </c>
      <c r="AI16" s="13" t="str">
        <f t="shared" si="4"/>
        <v/>
      </c>
      <c r="AJ16" s="13" t="str">
        <f t="shared" si="4"/>
        <v/>
      </c>
      <c r="AK16" s="13" t="str">
        <f t="shared" si="4"/>
        <v/>
      </c>
      <c r="AL16" s="13" t="str">
        <f t="shared" si="4"/>
        <v/>
      </c>
      <c r="AM16" s="13" t="str">
        <f t="shared" si="4"/>
        <v/>
      </c>
      <c r="AN16" s="13" t="str">
        <f t="shared" si="4"/>
        <v/>
      </c>
      <c r="AO16" s="13" t="str">
        <f t="shared" si="4"/>
        <v/>
      </c>
      <c r="AP16" s="13" t="str">
        <f t="shared" si="4"/>
        <v/>
      </c>
      <c r="AQ16" s="13" t="str">
        <f t="shared" si="4"/>
        <v/>
      </c>
      <c r="AR16" s="13" t="str">
        <f t="shared" si="4"/>
        <v/>
      </c>
      <c r="AS16" s="13" t="str">
        <f t="shared" si="4"/>
        <v/>
      </c>
      <c r="AT16" s="13" t="str">
        <f t="shared" si="4"/>
        <v/>
      </c>
      <c r="AU16" s="13" t="str">
        <f t="shared" si="4"/>
        <v/>
      </c>
      <c r="AV16" s="13" t="str">
        <f t="shared" si="4"/>
        <v/>
      </c>
      <c r="AW16" s="13" t="str">
        <f t="shared" si="4"/>
        <v/>
      </c>
      <c r="AX16" s="13" t="str">
        <f t="shared" si="4"/>
        <v/>
      </c>
    </row>
    <row r="17" spans="1:50" ht="19.95" customHeight="1" x14ac:dyDescent="0.3">
      <c r="A17" s="9" t="str">
        <f>E17&amp;COUNTIF($E$3:E17,E17)</f>
        <v>Medecin1</v>
      </c>
      <c r="C17" s="11">
        <v>-228.333333333333</v>
      </c>
      <c r="E17" s="10" t="s">
        <v>21</v>
      </c>
      <c r="G17" s="12" t="s">
        <v>28</v>
      </c>
      <c r="H17" s="11">
        <f t="shared" si="2"/>
        <v>-349.99999999999693</v>
      </c>
      <c r="AB17" s="13" t="str">
        <f t="shared" si="3"/>
        <v/>
      </c>
      <c r="AC17" s="13" t="str">
        <f t="shared" si="4"/>
        <v/>
      </c>
      <c r="AD17" s="13" t="str">
        <f t="shared" si="4"/>
        <v/>
      </c>
      <c r="AE17" s="13" t="str">
        <f t="shared" si="4"/>
        <v/>
      </c>
      <c r="AF17" s="13" t="str">
        <f t="shared" si="4"/>
        <v/>
      </c>
      <c r="AG17" s="13" t="str">
        <f t="shared" si="4"/>
        <v/>
      </c>
      <c r="AH17" s="13" t="str">
        <f t="shared" si="4"/>
        <v/>
      </c>
      <c r="AI17" s="13" t="str">
        <f t="shared" si="4"/>
        <v/>
      </c>
      <c r="AJ17" s="13" t="str">
        <f t="shared" si="4"/>
        <v/>
      </c>
      <c r="AK17" s="13" t="str">
        <f t="shared" si="4"/>
        <v/>
      </c>
      <c r="AL17" s="13" t="str">
        <f t="shared" si="4"/>
        <v/>
      </c>
      <c r="AM17" s="13" t="str">
        <f t="shared" si="4"/>
        <v/>
      </c>
      <c r="AN17" s="13" t="str">
        <f t="shared" si="4"/>
        <v/>
      </c>
      <c r="AO17" s="13" t="str">
        <f t="shared" si="4"/>
        <v/>
      </c>
      <c r="AP17" s="13" t="str">
        <f t="shared" si="4"/>
        <v/>
      </c>
      <c r="AQ17" s="13" t="str">
        <f t="shared" si="4"/>
        <v/>
      </c>
      <c r="AR17" s="13" t="str">
        <f t="shared" si="4"/>
        <v/>
      </c>
      <c r="AS17" s="13" t="str">
        <f t="shared" si="4"/>
        <v/>
      </c>
      <c r="AT17" s="13" t="str">
        <f t="shared" si="4"/>
        <v/>
      </c>
      <c r="AU17" s="13" t="str">
        <f t="shared" si="4"/>
        <v/>
      </c>
      <c r="AV17" s="13" t="str">
        <f t="shared" si="4"/>
        <v/>
      </c>
      <c r="AW17" s="13" t="str">
        <f t="shared" si="4"/>
        <v/>
      </c>
      <c r="AX17" s="13" t="str">
        <f t="shared" si="4"/>
        <v/>
      </c>
    </row>
    <row r="18" spans="1:50" ht="19.95" customHeight="1" x14ac:dyDescent="0.3">
      <c r="A18" s="9" t="str">
        <f>E18&amp;COUNTIF($E$3:E18,E18)</f>
        <v>Salaire1</v>
      </c>
      <c r="C18" s="11">
        <v>1500</v>
      </c>
      <c r="E18" s="10" t="s">
        <v>22</v>
      </c>
      <c r="G18" s="12" t="s">
        <v>28</v>
      </c>
      <c r="H18" s="11">
        <f t="shared" si="2"/>
        <v>1150.0000000000032</v>
      </c>
      <c r="AB18" s="13" t="str">
        <f t="shared" si="3"/>
        <v/>
      </c>
      <c r="AC18" s="13" t="str">
        <f t="shared" si="4"/>
        <v/>
      </c>
      <c r="AD18" s="13" t="str">
        <f t="shared" si="4"/>
        <v/>
      </c>
      <c r="AE18" s="13" t="str">
        <f t="shared" si="4"/>
        <v/>
      </c>
      <c r="AF18" s="13" t="str">
        <f t="shared" si="4"/>
        <v/>
      </c>
      <c r="AG18" s="13" t="str">
        <f t="shared" si="4"/>
        <v/>
      </c>
      <c r="AH18" s="13" t="str">
        <f t="shared" si="4"/>
        <v/>
      </c>
      <c r="AI18" s="13" t="str">
        <f t="shared" si="4"/>
        <v/>
      </c>
      <c r="AJ18" s="13" t="str">
        <f t="shared" si="4"/>
        <v/>
      </c>
      <c r="AK18" s="13" t="str">
        <f t="shared" si="4"/>
        <v/>
      </c>
      <c r="AL18" s="13" t="str">
        <f t="shared" si="4"/>
        <v/>
      </c>
      <c r="AM18" s="13" t="str">
        <f t="shared" si="4"/>
        <v/>
      </c>
      <c r="AN18" s="13" t="str">
        <f t="shared" si="4"/>
        <v/>
      </c>
      <c r="AO18" s="13" t="str">
        <f t="shared" si="4"/>
        <v/>
      </c>
      <c r="AP18" s="13" t="str">
        <f t="shared" si="4"/>
        <v/>
      </c>
      <c r="AQ18" s="13" t="str">
        <f t="shared" si="4"/>
        <v/>
      </c>
      <c r="AR18" s="13" t="str">
        <f t="shared" si="4"/>
        <v/>
      </c>
      <c r="AS18" s="13" t="str">
        <f t="shared" si="4"/>
        <v/>
      </c>
      <c r="AT18" s="13" t="str">
        <f t="shared" si="4"/>
        <v/>
      </c>
      <c r="AU18" s="13" t="str">
        <f t="shared" si="4"/>
        <v/>
      </c>
      <c r="AV18" s="13" t="str">
        <f t="shared" si="4"/>
        <v/>
      </c>
      <c r="AW18" s="13" t="str">
        <f t="shared" si="4"/>
        <v/>
      </c>
      <c r="AX18" s="13" t="str">
        <f t="shared" si="4"/>
        <v/>
      </c>
    </row>
    <row r="19" spans="1:50" ht="19.95" customHeight="1" x14ac:dyDescent="0.3">
      <c r="A19" s="9" t="str">
        <f>E19&amp;COUNTIF($E$3:E19,E19)</f>
        <v>Eau1</v>
      </c>
      <c r="C19" s="11">
        <v>-300</v>
      </c>
      <c r="E19" s="10" t="s">
        <v>23</v>
      </c>
      <c r="G19" s="12" t="s">
        <v>28</v>
      </c>
      <c r="H19" s="11">
        <f t="shared" si="2"/>
        <v>850.00000000000318</v>
      </c>
      <c r="AB19" s="13" t="str">
        <f t="shared" si="3"/>
        <v/>
      </c>
      <c r="AC19" s="13" t="str">
        <f t="shared" si="4"/>
        <v/>
      </c>
      <c r="AD19" s="13" t="str">
        <f t="shared" si="4"/>
        <v/>
      </c>
      <c r="AE19" s="13" t="str">
        <f t="shared" si="4"/>
        <v/>
      </c>
      <c r="AF19" s="13" t="str">
        <f t="shared" si="4"/>
        <v/>
      </c>
      <c r="AG19" s="13" t="str">
        <f t="shared" si="4"/>
        <v/>
      </c>
      <c r="AH19" s="13" t="str">
        <f t="shared" si="4"/>
        <v/>
      </c>
      <c r="AI19" s="13" t="str">
        <f t="shared" si="4"/>
        <v/>
      </c>
      <c r="AJ19" s="13" t="str">
        <f t="shared" si="4"/>
        <v/>
      </c>
      <c r="AK19" s="13" t="str">
        <f t="shared" si="4"/>
        <v/>
      </c>
      <c r="AL19" s="13" t="str">
        <f t="shared" si="4"/>
        <v/>
      </c>
      <c r="AM19" s="13" t="str">
        <f t="shared" si="4"/>
        <v/>
      </c>
      <c r="AN19" s="13" t="str">
        <f t="shared" si="4"/>
        <v/>
      </c>
      <c r="AO19" s="13" t="str">
        <f t="shared" si="4"/>
        <v/>
      </c>
      <c r="AP19" s="13" t="str">
        <f t="shared" si="4"/>
        <v/>
      </c>
      <c r="AQ19" s="13" t="str">
        <f t="shared" si="4"/>
        <v/>
      </c>
      <c r="AR19" s="13" t="str">
        <f t="shared" si="4"/>
        <v/>
      </c>
      <c r="AS19" s="13" t="str">
        <f t="shared" si="4"/>
        <v/>
      </c>
      <c r="AT19" s="13" t="str">
        <f t="shared" si="4"/>
        <v/>
      </c>
      <c r="AU19" s="13" t="str">
        <f t="shared" si="4"/>
        <v/>
      </c>
      <c r="AV19" s="13" t="str">
        <f t="shared" si="4"/>
        <v/>
      </c>
      <c r="AW19" s="13" t="str">
        <f t="shared" si="4"/>
        <v/>
      </c>
      <c r="AX19" s="13" t="str">
        <f t="shared" si="4"/>
        <v/>
      </c>
    </row>
    <row r="20" spans="1:50" ht="19.95" customHeight="1" x14ac:dyDescent="0.3">
      <c r="A20" s="9" t="str">
        <f>E20&amp;COUNTIF($E$3:E20,E20)</f>
        <v>Impot1</v>
      </c>
      <c r="C20" s="11">
        <v>-200</v>
      </c>
      <c r="E20" s="10" t="s">
        <v>25</v>
      </c>
      <c r="G20" s="12" t="s">
        <v>28</v>
      </c>
      <c r="H20" s="11">
        <f t="shared" si="2"/>
        <v>650.00000000000318</v>
      </c>
      <c r="AB20" s="13" t="str">
        <f t="shared" si="3"/>
        <v/>
      </c>
      <c r="AC20" s="13" t="str">
        <f t="shared" si="4"/>
        <v/>
      </c>
      <c r="AD20" s="13" t="str">
        <f t="shared" si="4"/>
        <v/>
      </c>
      <c r="AE20" s="13" t="str">
        <f t="shared" si="4"/>
        <v/>
      </c>
      <c r="AF20" s="13" t="str">
        <f t="shared" si="4"/>
        <v/>
      </c>
      <c r="AG20" s="13" t="str">
        <f t="shared" si="4"/>
        <v/>
      </c>
      <c r="AH20" s="13" t="str">
        <f t="shared" si="4"/>
        <v/>
      </c>
      <c r="AI20" s="13" t="str">
        <f t="shared" si="4"/>
        <v/>
      </c>
      <c r="AJ20" s="13" t="str">
        <f t="shared" si="4"/>
        <v/>
      </c>
      <c r="AK20" s="13" t="str">
        <f t="shared" si="4"/>
        <v/>
      </c>
      <c r="AL20" s="13" t="str">
        <f t="shared" si="4"/>
        <v/>
      </c>
      <c r="AM20" s="13" t="str">
        <f t="shared" si="4"/>
        <v/>
      </c>
      <c r="AN20" s="13" t="str">
        <f t="shared" si="4"/>
        <v/>
      </c>
      <c r="AO20" s="13" t="str">
        <f t="shared" si="4"/>
        <v/>
      </c>
      <c r="AP20" s="13" t="str">
        <f t="shared" si="4"/>
        <v/>
      </c>
      <c r="AQ20" s="13" t="str">
        <f t="shared" si="4"/>
        <v/>
      </c>
      <c r="AR20" s="13" t="str">
        <f t="shared" si="4"/>
        <v/>
      </c>
      <c r="AS20" s="13" t="str">
        <f t="shared" si="4"/>
        <v/>
      </c>
      <c r="AT20" s="13" t="str">
        <f t="shared" si="4"/>
        <v/>
      </c>
      <c r="AU20" s="13" t="str">
        <f t="shared" si="4"/>
        <v/>
      </c>
      <c r="AV20" s="13" t="str">
        <f t="shared" si="4"/>
        <v/>
      </c>
      <c r="AW20" s="13" t="str">
        <f t="shared" si="4"/>
        <v/>
      </c>
      <c r="AX20" s="13" t="str">
        <f t="shared" si="4"/>
        <v/>
      </c>
    </row>
    <row r="21" spans="1:50" ht="19.95" customHeight="1" x14ac:dyDescent="0.3">
      <c r="A21" s="9" t="str">
        <f>E21&amp;COUNTIF($E$3:E21,E21)</f>
        <v>Electricité1</v>
      </c>
      <c r="C21" s="11">
        <v>-75</v>
      </c>
      <c r="E21" s="10" t="s">
        <v>24</v>
      </c>
      <c r="G21" s="12" t="s">
        <v>28</v>
      </c>
      <c r="H21" s="11">
        <f t="shared" si="2"/>
        <v>575.00000000000318</v>
      </c>
      <c r="AB21" s="13" t="str">
        <f t="shared" si="3"/>
        <v/>
      </c>
      <c r="AC21" s="13" t="str">
        <f t="shared" si="4"/>
        <v/>
      </c>
      <c r="AD21" s="13" t="str">
        <f t="shared" si="4"/>
        <v/>
      </c>
      <c r="AE21" s="13" t="str">
        <f t="shared" si="4"/>
        <v/>
      </c>
      <c r="AF21" s="13" t="str">
        <f t="shared" si="4"/>
        <v/>
      </c>
      <c r="AG21" s="13" t="str">
        <f t="shared" si="4"/>
        <v/>
      </c>
      <c r="AH21" s="13" t="str">
        <f t="shared" si="4"/>
        <v/>
      </c>
      <c r="AI21" s="13" t="str">
        <f t="shared" si="4"/>
        <v/>
      </c>
      <c r="AJ21" s="13" t="str">
        <f t="shared" si="4"/>
        <v/>
      </c>
      <c r="AK21" s="13" t="str">
        <f t="shared" si="4"/>
        <v/>
      </c>
      <c r="AL21" s="13" t="str">
        <f t="shared" si="4"/>
        <v/>
      </c>
      <c r="AM21" s="13" t="str">
        <f t="shared" si="4"/>
        <v/>
      </c>
      <c r="AN21" s="13" t="str">
        <f t="shared" si="4"/>
        <v/>
      </c>
      <c r="AO21" s="13" t="str">
        <f t="shared" si="4"/>
        <v/>
      </c>
      <c r="AP21" s="13" t="str">
        <f t="shared" si="4"/>
        <v/>
      </c>
      <c r="AQ21" s="13" t="str">
        <f t="shared" si="4"/>
        <v/>
      </c>
      <c r="AR21" s="13" t="str">
        <f t="shared" si="4"/>
        <v/>
      </c>
      <c r="AS21" s="13" t="str">
        <f t="shared" si="4"/>
        <v/>
      </c>
      <c r="AT21" s="13" t="str">
        <f t="shared" si="4"/>
        <v/>
      </c>
      <c r="AU21" s="13" t="str">
        <f t="shared" si="4"/>
        <v/>
      </c>
      <c r="AV21" s="13" t="str">
        <f t="shared" si="4"/>
        <v/>
      </c>
      <c r="AW21" s="13" t="str">
        <f t="shared" si="4"/>
        <v/>
      </c>
      <c r="AX21" s="13" t="str">
        <f t="shared" si="4"/>
        <v/>
      </c>
    </row>
    <row r="22" spans="1:50" ht="19.95" customHeight="1" x14ac:dyDescent="0.3">
      <c r="A22" s="9" t="str">
        <f>E22&amp;COUNTIF($E$3:E22,E22)</f>
        <v>Téléphonie1</v>
      </c>
      <c r="C22" s="11">
        <v>-90</v>
      </c>
      <c r="E22" s="10" t="s">
        <v>26</v>
      </c>
      <c r="G22" s="12" t="s">
        <v>28</v>
      </c>
      <c r="H22" s="11">
        <f t="shared" si="2"/>
        <v>485.00000000000318</v>
      </c>
      <c r="AB22" s="13" t="str">
        <f t="shared" si="3"/>
        <v/>
      </c>
      <c r="AC22" s="13" t="str">
        <f t="shared" si="4"/>
        <v/>
      </c>
      <c r="AD22" s="13" t="str">
        <f t="shared" si="4"/>
        <v/>
      </c>
      <c r="AE22" s="13" t="str">
        <f t="shared" si="4"/>
        <v/>
      </c>
      <c r="AF22" s="13" t="str">
        <f t="shared" si="4"/>
        <v/>
      </c>
      <c r="AG22" s="13" t="str">
        <f t="shared" si="4"/>
        <v/>
      </c>
      <c r="AH22" s="13" t="str">
        <f t="shared" si="4"/>
        <v/>
      </c>
      <c r="AI22" s="13" t="str">
        <f t="shared" si="4"/>
        <v/>
      </c>
      <c r="AJ22" s="13" t="str">
        <f t="shared" si="4"/>
        <v/>
      </c>
      <c r="AK22" s="13" t="str">
        <f t="shared" si="4"/>
        <v/>
      </c>
      <c r="AL22" s="13" t="str">
        <f t="shared" si="4"/>
        <v/>
      </c>
      <c r="AM22" s="13" t="str">
        <f t="shared" si="4"/>
        <v/>
      </c>
      <c r="AN22" s="13" t="str">
        <f t="shared" si="4"/>
        <v/>
      </c>
      <c r="AO22" s="13" t="str">
        <f t="shared" si="4"/>
        <v/>
      </c>
      <c r="AP22" s="13" t="str">
        <f t="shared" si="4"/>
        <v/>
      </c>
      <c r="AQ22" s="13" t="str">
        <f t="shared" si="4"/>
        <v/>
      </c>
      <c r="AR22" s="13" t="str">
        <f t="shared" si="4"/>
        <v/>
      </c>
      <c r="AS22" s="13" t="str">
        <f t="shared" si="4"/>
        <v/>
      </c>
      <c r="AT22" s="13" t="str">
        <f t="shared" si="4"/>
        <v/>
      </c>
      <c r="AU22" s="13" t="str">
        <f t="shared" si="4"/>
        <v/>
      </c>
      <c r="AV22" s="13" t="str">
        <f t="shared" si="4"/>
        <v/>
      </c>
      <c r="AW22" s="13" t="str">
        <f t="shared" si="4"/>
        <v/>
      </c>
      <c r="AX22" s="13" t="str">
        <f t="shared" si="4"/>
        <v/>
      </c>
    </row>
    <row r="23" spans="1:50" ht="19.95" customHeight="1" x14ac:dyDescent="0.3">
      <c r="A23" s="9" t="str">
        <f>E23&amp;COUNTIF($E$3:E23,E23)</f>
        <v>Loyer auto2</v>
      </c>
      <c r="C23" s="11">
        <v>-20</v>
      </c>
      <c r="E23" s="10" t="s">
        <v>37</v>
      </c>
      <c r="G23" s="12" t="s">
        <v>28</v>
      </c>
      <c r="H23" s="11">
        <f t="shared" si="2"/>
        <v>465.00000000000318</v>
      </c>
      <c r="AB23" s="13" t="str">
        <f t="shared" si="3"/>
        <v/>
      </c>
      <c r="AC23" s="13" t="str">
        <f t="shared" si="4"/>
        <v/>
      </c>
      <c r="AD23" s="13" t="str">
        <f t="shared" si="4"/>
        <v/>
      </c>
      <c r="AE23" s="13" t="str">
        <f t="shared" si="4"/>
        <v/>
      </c>
      <c r="AF23" s="13" t="str">
        <f t="shared" si="4"/>
        <v/>
      </c>
      <c r="AG23" s="13" t="str">
        <f t="shared" si="4"/>
        <v/>
      </c>
      <c r="AH23" s="13" t="str">
        <f t="shared" si="4"/>
        <v/>
      </c>
      <c r="AI23" s="13" t="str">
        <f t="shared" si="4"/>
        <v/>
      </c>
      <c r="AJ23" s="13" t="str">
        <f t="shared" si="4"/>
        <v/>
      </c>
      <c r="AK23" s="13" t="str">
        <f t="shared" si="4"/>
        <v/>
      </c>
      <c r="AL23" s="13" t="str">
        <f t="shared" si="4"/>
        <v/>
      </c>
      <c r="AM23" s="13" t="str">
        <f t="shared" si="4"/>
        <v/>
      </c>
      <c r="AN23" s="13" t="str">
        <f t="shared" si="4"/>
        <v/>
      </c>
      <c r="AO23" s="13" t="str">
        <f t="shared" si="4"/>
        <v/>
      </c>
      <c r="AP23" s="13" t="str">
        <f t="shared" si="4"/>
        <v/>
      </c>
      <c r="AQ23" s="13" t="str">
        <f t="shared" si="4"/>
        <v/>
      </c>
      <c r="AR23" s="13" t="str">
        <f t="shared" si="4"/>
        <v/>
      </c>
      <c r="AS23" s="13" t="str">
        <f t="shared" si="4"/>
        <v/>
      </c>
      <c r="AT23" s="13" t="str">
        <f t="shared" si="4"/>
        <v/>
      </c>
      <c r="AU23" s="13" t="str">
        <f t="shared" si="4"/>
        <v/>
      </c>
      <c r="AV23" s="13" t="str">
        <f t="shared" si="4"/>
        <v/>
      </c>
      <c r="AW23" s="13" t="str">
        <f t="shared" si="4"/>
        <v/>
      </c>
      <c r="AX23" s="13" t="str">
        <f t="shared" si="4"/>
        <v/>
      </c>
    </row>
    <row r="24" spans="1:50" ht="19.95" customHeight="1" x14ac:dyDescent="0.3">
      <c r="A24" s="9" t="str">
        <f>E24&amp;COUNTIF($E$3:E24,E24)</f>
        <v>Carburant auto2</v>
      </c>
      <c r="C24" s="11">
        <v>-30</v>
      </c>
      <c r="E24" s="10" t="s">
        <v>35</v>
      </c>
      <c r="G24" s="12" t="s">
        <v>28</v>
      </c>
      <c r="H24" s="11">
        <f t="shared" si="2"/>
        <v>435.00000000000318</v>
      </c>
      <c r="AB24" s="13" t="str">
        <f t="shared" si="3"/>
        <v/>
      </c>
      <c r="AC24" s="13" t="str">
        <f t="shared" si="4"/>
        <v/>
      </c>
      <c r="AD24" s="13" t="str">
        <f t="shared" si="4"/>
        <v/>
      </c>
      <c r="AE24" s="13" t="str">
        <f t="shared" si="4"/>
        <v/>
      </c>
      <c r="AF24" s="13" t="str">
        <f t="shared" si="4"/>
        <v/>
      </c>
      <c r="AG24" s="13" t="str">
        <f t="shared" si="4"/>
        <v/>
      </c>
      <c r="AH24" s="13" t="str">
        <f t="shared" si="4"/>
        <v/>
      </c>
      <c r="AI24" s="13" t="str">
        <f t="shared" si="4"/>
        <v/>
      </c>
      <c r="AJ24" s="13" t="str">
        <f t="shared" si="4"/>
        <v/>
      </c>
      <c r="AK24" s="13" t="str">
        <f t="shared" si="4"/>
        <v/>
      </c>
      <c r="AL24" s="13" t="str">
        <f t="shared" si="4"/>
        <v/>
      </c>
      <c r="AM24" s="13" t="str">
        <f t="shared" si="4"/>
        <v/>
      </c>
      <c r="AN24" s="13" t="str">
        <f t="shared" si="4"/>
        <v/>
      </c>
      <c r="AO24" s="13" t="str">
        <f t="shared" si="4"/>
        <v/>
      </c>
      <c r="AP24" s="13" t="str">
        <f t="shared" si="4"/>
        <v/>
      </c>
      <c r="AQ24" s="13" t="str">
        <f t="shared" si="4"/>
        <v/>
      </c>
      <c r="AR24" s="13" t="str">
        <f t="shared" si="4"/>
        <v/>
      </c>
      <c r="AS24" s="13" t="str">
        <f t="shared" si="4"/>
        <v/>
      </c>
      <c r="AT24" s="13" t="str">
        <f t="shared" si="4"/>
        <v/>
      </c>
      <c r="AU24" s="13" t="str">
        <f t="shared" si="4"/>
        <v/>
      </c>
      <c r="AV24" s="13" t="str">
        <f t="shared" si="4"/>
        <v/>
      </c>
      <c r="AW24" s="13" t="str">
        <f t="shared" si="4"/>
        <v/>
      </c>
      <c r="AX24" s="13" t="str">
        <f t="shared" si="4"/>
        <v/>
      </c>
    </row>
    <row r="25" spans="1:50" ht="19.95" customHeight="1" x14ac:dyDescent="0.3">
      <c r="A25" s="9" t="str">
        <f>E25&amp;COUNTIF($E$3:E25,E25)</f>
        <v>Loyer2</v>
      </c>
      <c r="C25" s="11">
        <v>-50</v>
      </c>
      <c r="E25" s="10" t="s">
        <v>10</v>
      </c>
      <c r="G25" s="12" t="s">
        <v>28</v>
      </c>
      <c r="H25" s="11">
        <f t="shared" si="2"/>
        <v>385.00000000000318</v>
      </c>
      <c r="AB25" s="13" t="str">
        <f t="shared" si="3"/>
        <v/>
      </c>
      <c r="AC25" s="13" t="str">
        <f t="shared" si="4"/>
        <v/>
      </c>
      <c r="AD25" s="13" t="str">
        <f t="shared" si="4"/>
        <v/>
      </c>
      <c r="AE25" s="13" t="str">
        <f t="shared" si="4"/>
        <v/>
      </c>
      <c r="AF25" s="13" t="str">
        <f t="shared" si="4"/>
        <v/>
      </c>
      <c r="AG25" s="13" t="str">
        <f t="shared" si="4"/>
        <v/>
      </c>
      <c r="AH25" s="13" t="str">
        <f t="shared" si="4"/>
        <v/>
      </c>
      <c r="AI25" s="13" t="str">
        <f t="shared" si="4"/>
        <v/>
      </c>
      <c r="AJ25" s="13" t="str">
        <f t="shared" si="4"/>
        <v/>
      </c>
      <c r="AK25" s="13" t="str">
        <f t="shared" si="4"/>
        <v/>
      </c>
      <c r="AL25" s="13" t="str">
        <f t="shared" si="4"/>
        <v/>
      </c>
      <c r="AM25" s="13" t="str">
        <f t="shared" si="4"/>
        <v/>
      </c>
      <c r="AN25" s="13" t="str">
        <f t="shared" si="4"/>
        <v/>
      </c>
      <c r="AO25" s="13" t="str">
        <f t="shared" si="4"/>
        <v/>
      </c>
      <c r="AP25" s="13" t="str">
        <f t="shared" si="4"/>
        <v/>
      </c>
      <c r="AQ25" s="13" t="str">
        <f t="shared" si="4"/>
        <v/>
      </c>
      <c r="AR25" s="13" t="str">
        <f t="shared" si="4"/>
        <v/>
      </c>
      <c r="AS25" s="13" t="str">
        <f t="shared" si="4"/>
        <v/>
      </c>
      <c r="AT25" s="13" t="str">
        <f t="shared" si="4"/>
        <v/>
      </c>
      <c r="AU25" s="13" t="str">
        <f t="shared" si="4"/>
        <v/>
      </c>
      <c r="AV25" s="13" t="str">
        <f t="shared" si="4"/>
        <v/>
      </c>
      <c r="AW25" s="13" t="str">
        <f t="shared" si="4"/>
        <v/>
      </c>
      <c r="AX25" s="13" t="str">
        <f t="shared" si="4"/>
        <v/>
      </c>
    </row>
    <row r="26" spans="1:50" ht="19.95" customHeight="1" x14ac:dyDescent="0.3">
      <c r="A26" s="9" t="str">
        <f>E26&amp;COUNTIF($E$3:E26,E26)</f>
        <v>Sortie2</v>
      </c>
      <c r="C26" s="11">
        <v>-63.3333333333333</v>
      </c>
      <c r="E26" s="10" t="s">
        <v>11</v>
      </c>
      <c r="G26" s="12" t="s">
        <v>28</v>
      </c>
      <c r="H26" s="11">
        <f t="shared" si="2"/>
        <v>321.66666666666987</v>
      </c>
      <c r="AB26" s="13" t="str">
        <f t="shared" si="3"/>
        <v/>
      </c>
      <c r="AC26" s="13" t="str">
        <f t="shared" si="4"/>
        <v/>
      </c>
      <c r="AD26" s="13" t="str">
        <f t="shared" si="4"/>
        <v/>
      </c>
      <c r="AE26" s="13" t="str">
        <f t="shared" si="4"/>
        <v/>
      </c>
      <c r="AF26" s="13" t="str">
        <f t="shared" si="4"/>
        <v/>
      </c>
      <c r="AG26" s="13" t="str">
        <f t="shared" si="4"/>
        <v/>
      </c>
      <c r="AH26" s="13" t="str">
        <f t="shared" si="4"/>
        <v/>
      </c>
      <c r="AI26" s="13" t="str">
        <f t="shared" si="4"/>
        <v/>
      </c>
      <c r="AJ26" s="13" t="str">
        <f t="shared" si="4"/>
        <v/>
      </c>
      <c r="AK26" s="13" t="str">
        <f t="shared" si="4"/>
        <v/>
      </c>
      <c r="AL26" s="13" t="str">
        <f t="shared" si="4"/>
        <v/>
      </c>
      <c r="AM26" s="13" t="str">
        <f t="shared" si="4"/>
        <v/>
      </c>
      <c r="AN26" s="13" t="str">
        <f t="shared" si="4"/>
        <v/>
      </c>
      <c r="AO26" s="13" t="str">
        <f t="shared" si="4"/>
        <v/>
      </c>
      <c r="AP26" s="13" t="str">
        <f t="shared" si="4"/>
        <v/>
      </c>
      <c r="AQ26" s="13" t="str">
        <f t="shared" si="4"/>
        <v/>
      </c>
      <c r="AR26" s="13" t="str">
        <f t="shared" si="4"/>
        <v/>
      </c>
      <c r="AS26" s="13" t="str">
        <f t="shared" si="4"/>
        <v/>
      </c>
      <c r="AT26" s="13" t="str">
        <f t="shared" si="4"/>
        <v/>
      </c>
      <c r="AU26" s="13" t="str">
        <f t="shared" si="4"/>
        <v/>
      </c>
      <c r="AV26" s="13" t="str">
        <f t="shared" ref="AC26:AX38" si="5">IFERROR(INDEX($C$3:$C$42,MATCH(AV$2&amp;ROW()-2,$A$3:$A$42,0)),"")</f>
        <v/>
      </c>
      <c r="AW26" s="13" t="str">
        <f t="shared" si="5"/>
        <v/>
      </c>
      <c r="AX26" s="13" t="str">
        <f t="shared" si="5"/>
        <v/>
      </c>
    </row>
    <row r="27" spans="1:50" ht="19.95" customHeight="1" x14ac:dyDescent="0.3">
      <c r="A27" s="9" t="str">
        <f>E27&amp;COUNTIF($E$3:E27,E27)</f>
        <v>Assurance véhicule1</v>
      </c>
      <c r="C27" s="11">
        <v>-78.3333333333333</v>
      </c>
      <c r="E27" s="10" t="s">
        <v>41</v>
      </c>
      <c r="G27" s="12" t="s">
        <v>28</v>
      </c>
      <c r="H27" s="11">
        <f t="shared" si="2"/>
        <v>243.33333333333655</v>
      </c>
      <c r="AB27" s="13" t="str">
        <f t="shared" si="3"/>
        <v/>
      </c>
      <c r="AC27" s="13" t="str">
        <f t="shared" si="5"/>
        <v/>
      </c>
      <c r="AD27" s="13" t="str">
        <f t="shared" si="5"/>
        <v/>
      </c>
      <c r="AE27" s="13" t="str">
        <f t="shared" si="5"/>
        <v/>
      </c>
      <c r="AF27" s="13" t="str">
        <f t="shared" si="5"/>
        <v/>
      </c>
      <c r="AG27" s="13" t="str">
        <f t="shared" si="5"/>
        <v/>
      </c>
      <c r="AH27" s="13" t="str">
        <f t="shared" si="5"/>
        <v/>
      </c>
      <c r="AI27" s="13" t="str">
        <f t="shared" si="5"/>
        <v/>
      </c>
      <c r="AJ27" s="13" t="str">
        <f t="shared" si="5"/>
        <v/>
      </c>
      <c r="AK27" s="13" t="str">
        <f t="shared" si="5"/>
        <v/>
      </c>
      <c r="AL27" s="13" t="str">
        <f t="shared" si="5"/>
        <v/>
      </c>
      <c r="AM27" s="13" t="str">
        <f t="shared" si="5"/>
        <v/>
      </c>
      <c r="AN27" s="13" t="str">
        <f t="shared" si="5"/>
        <v/>
      </c>
      <c r="AO27" s="13" t="str">
        <f t="shared" si="5"/>
        <v/>
      </c>
      <c r="AP27" s="13" t="str">
        <f t="shared" si="5"/>
        <v/>
      </c>
      <c r="AQ27" s="13" t="str">
        <f t="shared" si="5"/>
        <v/>
      </c>
      <c r="AR27" s="13" t="str">
        <f t="shared" si="5"/>
        <v/>
      </c>
      <c r="AS27" s="13" t="str">
        <f t="shared" si="5"/>
        <v/>
      </c>
      <c r="AT27" s="13" t="str">
        <f t="shared" si="5"/>
        <v/>
      </c>
      <c r="AU27" s="13" t="str">
        <f t="shared" si="5"/>
        <v/>
      </c>
      <c r="AV27" s="13" t="str">
        <f t="shared" si="5"/>
        <v/>
      </c>
      <c r="AW27" s="13" t="str">
        <f t="shared" si="5"/>
        <v/>
      </c>
      <c r="AX27" s="13" t="str">
        <f t="shared" si="5"/>
        <v/>
      </c>
    </row>
    <row r="28" spans="1:50" ht="19.95" customHeight="1" x14ac:dyDescent="0.3">
      <c r="A28" s="9" t="str">
        <f>E28&amp;COUNTIF($E$3:E28,E28)</f>
        <v>Assurance vie2</v>
      </c>
      <c r="C28" s="11">
        <v>-93.3333333333333</v>
      </c>
      <c r="E28" s="10" t="s">
        <v>12</v>
      </c>
      <c r="G28" s="12" t="s">
        <v>28</v>
      </c>
      <c r="H28" s="11">
        <f t="shared" si="2"/>
        <v>150.00000000000324</v>
      </c>
      <c r="AB28" s="13" t="str">
        <f t="shared" si="3"/>
        <v/>
      </c>
      <c r="AC28" s="13" t="str">
        <f t="shared" si="5"/>
        <v/>
      </c>
      <c r="AD28" s="13" t="str">
        <f t="shared" si="5"/>
        <v/>
      </c>
      <c r="AE28" s="13" t="str">
        <f t="shared" si="5"/>
        <v/>
      </c>
      <c r="AF28" s="13" t="str">
        <f t="shared" si="5"/>
        <v/>
      </c>
      <c r="AG28" s="13" t="str">
        <f t="shared" si="5"/>
        <v/>
      </c>
      <c r="AH28" s="13" t="str">
        <f t="shared" si="5"/>
        <v/>
      </c>
      <c r="AI28" s="13" t="str">
        <f t="shared" si="5"/>
        <v/>
      </c>
      <c r="AJ28" s="13" t="str">
        <f t="shared" si="5"/>
        <v/>
      </c>
      <c r="AK28" s="13" t="str">
        <f t="shared" si="5"/>
        <v/>
      </c>
      <c r="AL28" s="13" t="str">
        <f t="shared" si="5"/>
        <v/>
      </c>
      <c r="AM28" s="13" t="str">
        <f t="shared" si="5"/>
        <v/>
      </c>
      <c r="AN28" s="13" t="str">
        <f t="shared" si="5"/>
        <v/>
      </c>
      <c r="AO28" s="13" t="str">
        <f t="shared" si="5"/>
        <v/>
      </c>
      <c r="AP28" s="13" t="str">
        <f t="shared" si="5"/>
        <v/>
      </c>
      <c r="AQ28" s="13" t="str">
        <f t="shared" si="5"/>
        <v/>
      </c>
      <c r="AR28" s="13" t="str">
        <f t="shared" si="5"/>
        <v/>
      </c>
      <c r="AS28" s="13" t="str">
        <f t="shared" si="5"/>
        <v/>
      </c>
      <c r="AT28" s="13" t="str">
        <f t="shared" si="5"/>
        <v/>
      </c>
      <c r="AU28" s="13" t="str">
        <f t="shared" si="5"/>
        <v/>
      </c>
      <c r="AV28" s="13" t="str">
        <f t="shared" si="5"/>
        <v/>
      </c>
      <c r="AW28" s="13" t="str">
        <f t="shared" si="5"/>
        <v/>
      </c>
      <c r="AX28" s="13" t="str">
        <f t="shared" si="5"/>
        <v/>
      </c>
    </row>
    <row r="29" spans="1:50" ht="19.95" customHeight="1" x14ac:dyDescent="0.3">
      <c r="A29" s="9" t="str">
        <f>E29&amp;COUNTIF($E$3:E29,E29)</f>
        <v>Cantine2</v>
      </c>
      <c r="C29" s="11">
        <v>-108.333333333333</v>
      </c>
      <c r="E29" s="10" t="s">
        <v>13</v>
      </c>
      <c r="G29" s="12" t="s">
        <v>28</v>
      </c>
      <c r="H29" s="11">
        <f t="shared" si="2"/>
        <v>41.666666666670238</v>
      </c>
      <c r="AB29" s="13" t="str">
        <f t="shared" si="3"/>
        <v/>
      </c>
      <c r="AC29" s="13" t="str">
        <f t="shared" si="5"/>
        <v/>
      </c>
      <c r="AD29" s="13" t="str">
        <f t="shared" si="5"/>
        <v/>
      </c>
      <c r="AE29" s="13" t="str">
        <f t="shared" si="5"/>
        <v/>
      </c>
      <c r="AF29" s="13" t="str">
        <f t="shared" si="5"/>
        <v/>
      </c>
      <c r="AG29" s="13" t="str">
        <f t="shared" si="5"/>
        <v/>
      </c>
      <c r="AH29" s="13" t="str">
        <f t="shared" si="5"/>
        <v/>
      </c>
      <c r="AI29" s="13" t="str">
        <f t="shared" si="5"/>
        <v/>
      </c>
      <c r="AJ29" s="13" t="str">
        <f t="shared" si="5"/>
        <v/>
      </c>
      <c r="AK29" s="13" t="str">
        <f t="shared" si="5"/>
        <v/>
      </c>
      <c r="AL29" s="13" t="str">
        <f t="shared" si="5"/>
        <v/>
      </c>
      <c r="AM29" s="13" t="str">
        <f t="shared" si="5"/>
        <v/>
      </c>
      <c r="AN29" s="13" t="str">
        <f t="shared" si="5"/>
        <v/>
      </c>
      <c r="AO29" s="13" t="str">
        <f t="shared" si="5"/>
        <v/>
      </c>
      <c r="AP29" s="13" t="str">
        <f t="shared" si="5"/>
        <v/>
      </c>
      <c r="AQ29" s="13" t="str">
        <f t="shared" si="5"/>
        <v/>
      </c>
      <c r="AR29" s="13" t="str">
        <f t="shared" si="5"/>
        <v/>
      </c>
      <c r="AS29" s="13" t="str">
        <f t="shared" si="5"/>
        <v/>
      </c>
      <c r="AT29" s="13" t="str">
        <f t="shared" si="5"/>
        <v/>
      </c>
      <c r="AU29" s="13" t="str">
        <f t="shared" si="5"/>
        <v/>
      </c>
      <c r="AV29" s="13" t="str">
        <f t="shared" si="5"/>
        <v/>
      </c>
      <c r="AW29" s="13" t="str">
        <f t="shared" si="5"/>
        <v/>
      </c>
      <c r="AX29" s="13" t="str">
        <f t="shared" si="5"/>
        <v/>
      </c>
    </row>
    <row r="30" spans="1:50" ht="19.95" customHeight="1" x14ac:dyDescent="0.3">
      <c r="A30" s="9" t="str">
        <f>E30&amp;COUNTIF($E$3:E30,E30)</f>
        <v>Remboursement magasin2</v>
      </c>
      <c r="C30" s="11">
        <v>-123.333333333333</v>
      </c>
      <c r="E30" s="10" t="s">
        <v>14</v>
      </c>
      <c r="G30" s="12" t="s">
        <v>28</v>
      </c>
      <c r="H30" s="11">
        <f t="shared" si="2"/>
        <v>-81.666666666662763</v>
      </c>
      <c r="AB30" s="13" t="str">
        <f t="shared" si="3"/>
        <v/>
      </c>
      <c r="AC30" s="13" t="str">
        <f t="shared" si="5"/>
        <v/>
      </c>
      <c r="AD30" s="13" t="str">
        <f t="shared" si="5"/>
        <v/>
      </c>
      <c r="AE30" s="13" t="str">
        <f t="shared" si="5"/>
        <v/>
      </c>
      <c r="AF30" s="13" t="str">
        <f t="shared" si="5"/>
        <v/>
      </c>
      <c r="AG30" s="13" t="str">
        <f t="shared" si="5"/>
        <v/>
      </c>
      <c r="AH30" s="13" t="str">
        <f t="shared" si="5"/>
        <v/>
      </c>
      <c r="AI30" s="13" t="str">
        <f t="shared" si="5"/>
        <v/>
      </c>
      <c r="AJ30" s="13" t="str">
        <f t="shared" si="5"/>
        <v/>
      </c>
      <c r="AK30" s="13" t="str">
        <f t="shared" si="5"/>
        <v/>
      </c>
      <c r="AL30" s="13" t="str">
        <f t="shared" si="5"/>
        <v/>
      </c>
      <c r="AM30" s="13" t="str">
        <f t="shared" si="5"/>
        <v/>
      </c>
      <c r="AN30" s="13" t="str">
        <f t="shared" si="5"/>
        <v/>
      </c>
      <c r="AO30" s="13" t="str">
        <f t="shared" si="5"/>
        <v/>
      </c>
      <c r="AP30" s="13" t="str">
        <f t="shared" si="5"/>
        <v/>
      </c>
      <c r="AQ30" s="13" t="str">
        <f t="shared" si="5"/>
        <v/>
      </c>
      <c r="AR30" s="13" t="str">
        <f t="shared" si="5"/>
        <v/>
      </c>
      <c r="AS30" s="13" t="str">
        <f t="shared" si="5"/>
        <v/>
      </c>
      <c r="AT30" s="13" t="str">
        <f t="shared" si="5"/>
        <v/>
      </c>
      <c r="AU30" s="13" t="str">
        <f t="shared" si="5"/>
        <v/>
      </c>
      <c r="AV30" s="13" t="str">
        <f t="shared" si="5"/>
        <v/>
      </c>
      <c r="AW30" s="13" t="str">
        <f t="shared" si="5"/>
        <v/>
      </c>
      <c r="AX30" s="13" t="str">
        <f t="shared" si="5"/>
        <v/>
      </c>
    </row>
    <row r="31" spans="1:50" ht="19.95" customHeight="1" x14ac:dyDescent="0.3">
      <c r="A31" s="9" t="str">
        <f>E31&amp;COUNTIF($E$3:E31,E31)</f>
        <v>Remboursement positif2</v>
      </c>
      <c r="C31" s="11">
        <v>-138.333333333333</v>
      </c>
      <c r="E31" s="10" t="s">
        <v>15</v>
      </c>
      <c r="G31" s="12" t="s">
        <v>28</v>
      </c>
      <c r="H31" s="11">
        <f t="shared" si="2"/>
        <v>-219.99999999999577</v>
      </c>
      <c r="AB31" s="13" t="str">
        <f t="shared" si="3"/>
        <v/>
      </c>
      <c r="AC31" s="13" t="str">
        <f t="shared" si="5"/>
        <v/>
      </c>
      <c r="AD31" s="13" t="str">
        <f t="shared" si="5"/>
        <v/>
      </c>
      <c r="AE31" s="13" t="str">
        <f t="shared" si="5"/>
        <v/>
      </c>
      <c r="AF31" s="13" t="str">
        <f t="shared" si="5"/>
        <v/>
      </c>
      <c r="AG31" s="13" t="str">
        <f t="shared" si="5"/>
        <v/>
      </c>
      <c r="AH31" s="13" t="str">
        <f t="shared" si="5"/>
        <v/>
      </c>
      <c r="AI31" s="13" t="str">
        <f t="shared" si="5"/>
        <v/>
      </c>
      <c r="AJ31" s="13" t="str">
        <f t="shared" si="5"/>
        <v/>
      </c>
      <c r="AK31" s="13" t="str">
        <f t="shared" si="5"/>
        <v/>
      </c>
      <c r="AL31" s="13" t="str">
        <f t="shared" si="5"/>
        <v/>
      </c>
      <c r="AM31" s="13" t="str">
        <f t="shared" si="5"/>
        <v/>
      </c>
      <c r="AN31" s="13" t="str">
        <f t="shared" si="5"/>
        <v/>
      </c>
      <c r="AO31" s="13" t="str">
        <f t="shared" si="5"/>
        <v/>
      </c>
      <c r="AP31" s="13" t="str">
        <f t="shared" si="5"/>
        <v/>
      </c>
      <c r="AQ31" s="13" t="str">
        <f t="shared" si="5"/>
        <v/>
      </c>
      <c r="AR31" s="13" t="str">
        <f t="shared" si="5"/>
        <v/>
      </c>
      <c r="AS31" s="13" t="str">
        <f t="shared" si="5"/>
        <v/>
      </c>
      <c r="AT31" s="13" t="str">
        <f t="shared" si="5"/>
        <v/>
      </c>
      <c r="AU31" s="13" t="str">
        <f t="shared" si="5"/>
        <v/>
      </c>
      <c r="AV31" s="13" t="str">
        <f t="shared" si="5"/>
        <v/>
      </c>
      <c r="AW31" s="13" t="str">
        <f t="shared" si="5"/>
        <v/>
      </c>
      <c r="AX31" s="13" t="str">
        <f t="shared" si="5"/>
        <v/>
      </c>
    </row>
    <row r="32" spans="1:50" ht="19.95" customHeight="1" x14ac:dyDescent="0.3">
      <c r="A32" s="9" t="str">
        <f>E32&amp;COUNTIF($E$3:E32,E32)</f>
        <v>Remboursement négatif2</v>
      </c>
      <c r="C32" s="11">
        <v>-153.333333333333</v>
      </c>
      <c r="E32" s="10" t="s">
        <v>16</v>
      </c>
      <c r="G32" s="12" t="s">
        <v>28</v>
      </c>
      <c r="H32" s="11">
        <f t="shared" si="2"/>
        <v>-373.33333333332877</v>
      </c>
      <c r="AB32" s="13" t="str">
        <f t="shared" si="3"/>
        <v/>
      </c>
      <c r="AC32" s="13" t="str">
        <f t="shared" si="5"/>
        <v/>
      </c>
      <c r="AD32" s="13" t="str">
        <f t="shared" si="5"/>
        <v/>
      </c>
      <c r="AE32" s="13" t="str">
        <f t="shared" si="5"/>
        <v/>
      </c>
      <c r="AF32" s="13" t="str">
        <f t="shared" si="5"/>
        <v/>
      </c>
      <c r="AG32" s="13" t="str">
        <f t="shared" si="5"/>
        <v/>
      </c>
      <c r="AH32" s="13" t="str">
        <f t="shared" si="5"/>
        <v/>
      </c>
      <c r="AI32" s="13" t="str">
        <f t="shared" si="5"/>
        <v/>
      </c>
      <c r="AJ32" s="13" t="str">
        <f t="shared" si="5"/>
        <v/>
      </c>
      <c r="AK32" s="13" t="str">
        <f t="shared" si="5"/>
        <v/>
      </c>
      <c r="AL32" s="13" t="str">
        <f t="shared" si="5"/>
        <v/>
      </c>
      <c r="AM32" s="13" t="str">
        <f t="shared" si="5"/>
        <v/>
      </c>
      <c r="AN32" s="13" t="str">
        <f t="shared" si="5"/>
        <v/>
      </c>
      <c r="AO32" s="13" t="str">
        <f t="shared" si="5"/>
        <v/>
      </c>
      <c r="AP32" s="13" t="str">
        <f t="shared" si="5"/>
        <v/>
      </c>
      <c r="AQ32" s="13" t="str">
        <f t="shared" si="5"/>
        <v/>
      </c>
      <c r="AR32" s="13" t="str">
        <f t="shared" si="5"/>
        <v/>
      </c>
      <c r="AS32" s="13" t="str">
        <f t="shared" si="5"/>
        <v/>
      </c>
      <c r="AT32" s="13" t="str">
        <f t="shared" si="5"/>
        <v/>
      </c>
      <c r="AU32" s="13" t="str">
        <f t="shared" si="5"/>
        <v/>
      </c>
      <c r="AV32" s="13" t="str">
        <f t="shared" si="5"/>
        <v/>
      </c>
      <c r="AW32" s="13" t="str">
        <f t="shared" si="5"/>
        <v/>
      </c>
      <c r="AX32" s="13" t="str">
        <f t="shared" si="5"/>
        <v/>
      </c>
    </row>
    <row r="33" spans="1:50" ht="19.95" customHeight="1" x14ac:dyDescent="0.3">
      <c r="A33" s="9" t="str">
        <f>E33&amp;COUNTIF($E$3:E33,E33)</f>
        <v>Cadeau 2</v>
      </c>
      <c r="C33" s="11">
        <v>-168.333333333333</v>
      </c>
      <c r="E33" s="10" t="s">
        <v>17</v>
      </c>
      <c r="G33" s="12" t="s">
        <v>28</v>
      </c>
      <c r="H33" s="11">
        <f t="shared" si="2"/>
        <v>-541.66666666666174</v>
      </c>
      <c r="AB33" s="13" t="str">
        <f t="shared" si="3"/>
        <v/>
      </c>
      <c r="AC33" s="13" t="str">
        <f t="shared" si="5"/>
        <v/>
      </c>
      <c r="AD33" s="13" t="str">
        <f t="shared" si="5"/>
        <v/>
      </c>
      <c r="AE33" s="13" t="str">
        <f t="shared" si="5"/>
        <v/>
      </c>
      <c r="AF33" s="13" t="str">
        <f t="shared" si="5"/>
        <v/>
      </c>
      <c r="AG33" s="13" t="str">
        <f t="shared" si="5"/>
        <v/>
      </c>
      <c r="AH33" s="13" t="str">
        <f t="shared" si="5"/>
        <v/>
      </c>
      <c r="AI33" s="13" t="str">
        <f t="shared" si="5"/>
        <v/>
      </c>
      <c r="AJ33" s="13" t="str">
        <f t="shared" si="5"/>
        <v/>
      </c>
      <c r="AK33" s="13" t="str">
        <f t="shared" si="5"/>
        <v/>
      </c>
      <c r="AL33" s="13" t="str">
        <f t="shared" si="5"/>
        <v/>
      </c>
      <c r="AM33" s="13" t="str">
        <f t="shared" si="5"/>
        <v/>
      </c>
      <c r="AN33" s="13" t="str">
        <f t="shared" si="5"/>
        <v/>
      </c>
      <c r="AO33" s="13" t="str">
        <f t="shared" si="5"/>
        <v/>
      </c>
      <c r="AP33" s="13" t="str">
        <f t="shared" si="5"/>
        <v/>
      </c>
      <c r="AQ33" s="13" t="str">
        <f t="shared" si="5"/>
        <v/>
      </c>
      <c r="AR33" s="13" t="str">
        <f t="shared" si="5"/>
        <v/>
      </c>
      <c r="AS33" s="13" t="str">
        <f t="shared" si="5"/>
        <v/>
      </c>
      <c r="AT33" s="13" t="str">
        <f t="shared" si="5"/>
        <v/>
      </c>
      <c r="AU33" s="13" t="str">
        <f t="shared" si="5"/>
        <v/>
      </c>
      <c r="AV33" s="13" t="str">
        <f t="shared" si="5"/>
        <v/>
      </c>
      <c r="AW33" s="13" t="str">
        <f t="shared" si="5"/>
        <v/>
      </c>
      <c r="AX33" s="13" t="str">
        <f t="shared" si="5"/>
        <v/>
      </c>
    </row>
    <row r="34" spans="1:50" ht="19.95" customHeight="1" x14ac:dyDescent="0.3">
      <c r="A34" s="9" t="str">
        <f>E34&amp;COUNTIF($E$3:E34,E34)</f>
        <v>Courses2</v>
      </c>
      <c r="C34" s="11">
        <v>-183.333333333333</v>
      </c>
      <c r="E34" s="10" t="s">
        <v>18</v>
      </c>
      <c r="G34" s="12" t="s">
        <v>28</v>
      </c>
      <c r="H34" s="11">
        <f t="shared" si="2"/>
        <v>-724.99999999999477</v>
      </c>
      <c r="AB34" s="13" t="str">
        <f t="shared" si="3"/>
        <v/>
      </c>
      <c r="AC34" s="13" t="str">
        <f t="shared" si="5"/>
        <v/>
      </c>
      <c r="AD34" s="13" t="str">
        <f t="shared" si="5"/>
        <v/>
      </c>
      <c r="AE34" s="13" t="str">
        <f t="shared" si="5"/>
        <v/>
      </c>
      <c r="AF34" s="13" t="str">
        <f t="shared" si="5"/>
        <v/>
      </c>
      <c r="AG34" s="13" t="str">
        <f t="shared" si="5"/>
        <v/>
      </c>
      <c r="AH34" s="13" t="str">
        <f t="shared" si="5"/>
        <v/>
      </c>
      <c r="AI34" s="13" t="str">
        <f t="shared" si="5"/>
        <v/>
      </c>
      <c r="AJ34" s="13" t="str">
        <f t="shared" si="5"/>
        <v/>
      </c>
      <c r="AK34" s="13" t="str">
        <f t="shared" si="5"/>
        <v/>
      </c>
      <c r="AL34" s="13" t="str">
        <f t="shared" si="5"/>
        <v/>
      </c>
      <c r="AM34" s="13" t="str">
        <f t="shared" si="5"/>
        <v/>
      </c>
      <c r="AN34" s="13" t="str">
        <f t="shared" si="5"/>
        <v/>
      </c>
      <c r="AO34" s="13" t="str">
        <f t="shared" si="5"/>
        <v/>
      </c>
      <c r="AP34" s="13" t="str">
        <f t="shared" si="5"/>
        <v/>
      </c>
      <c r="AQ34" s="13" t="str">
        <f t="shared" si="5"/>
        <v/>
      </c>
      <c r="AR34" s="13" t="str">
        <f t="shared" si="5"/>
        <v/>
      </c>
      <c r="AS34" s="13" t="str">
        <f t="shared" si="5"/>
        <v/>
      </c>
      <c r="AT34" s="13" t="str">
        <f t="shared" si="5"/>
        <v/>
      </c>
      <c r="AU34" s="13" t="str">
        <f t="shared" si="5"/>
        <v/>
      </c>
      <c r="AV34" s="13" t="str">
        <f t="shared" si="5"/>
        <v/>
      </c>
      <c r="AW34" s="13" t="str">
        <f t="shared" si="5"/>
        <v/>
      </c>
      <c r="AX34" s="13" t="str">
        <f t="shared" si="5"/>
        <v/>
      </c>
    </row>
    <row r="35" spans="1:50" ht="19.95" customHeight="1" x14ac:dyDescent="0.3">
      <c r="A35" s="9" t="str">
        <f>E35&amp;COUNTIF($E$3:E35,E35)</f>
        <v>Achat perso2</v>
      </c>
      <c r="C35" s="11">
        <v>-198.333333333333</v>
      </c>
      <c r="E35" s="10" t="s">
        <v>19</v>
      </c>
      <c r="G35" s="12" t="s">
        <v>28</v>
      </c>
      <c r="H35" s="11">
        <f t="shared" si="2"/>
        <v>-923.3333333333278</v>
      </c>
      <c r="AB35" s="13" t="str">
        <f t="shared" si="3"/>
        <v/>
      </c>
      <c r="AC35" s="13" t="str">
        <f t="shared" si="5"/>
        <v/>
      </c>
      <c r="AD35" s="13" t="str">
        <f t="shared" si="5"/>
        <v/>
      </c>
      <c r="AE35" s="13" t="str">
        <f t="shared" si="5"/>
        <v/>
      </c>
      <c r="AF35" s="13" t="str">
        <f t="shared" si="5"/>
        <v/>
      </c>
      <c r="AG35" s="13" t="str">
        <f t="shared" si="5"/>
        <v/>
      </c>
      <c r="AH35" s="13" t="str">
        <f t="shared" si="5"/>
        <v/>
      </c>
      <c r="AI35" s="13" t="str">
        <f t="shared" si="5"/>
        <v/>
      </c>
      <c r="AJ35" s="13" t="str">
        <f t="shared" si="5"/>
        <v/>
      </c>
      <c r="AK35" s="13" t="str">
        <f t="shared" si="5"/>
        <v/>
      </c>
      <c r="AL35" s="13" t="str">
        <f t="shared" si="5"/>
        <v/>
      </c>
      <c r="AM35" s="13" t="str">
        <f t="shared" si="5"/>
        <v/>
      </c>
      <c r="AN35" s="13" t="str">
        <f t="shared" si="5"/>
        <v/>
      </c>
      <c r="AO35" s="13" t="str">
        <f t="shared" si="5"/>
        <v/>
      </c>
      <c r="AP35" s="13" t="str">
        <f t="shared" si="5"/>
        <v/>
      </c>
      <c r="AQ35" s="13" t="str">
        <f t="shared" si="5"/>
        <v/>
      </c>
      <c r="AR35" s="13" t="str">
        <f t="shared" si="5"/>
        <v/>
      </c>
      <c r="AS35" s="13" t="str">
        <f t="shared" si="5"/>
        <v/>
      </c>
      <c r="AT35" s="13" t="str">
        <f t="shared" si="5"/>
        <v/>
      </c>
      <c r="AU35" s="13" t="str">
        <f t="shared" si="5"/>
        <v/>
      </c>
      <c r="AV35" s="13" t="str">
        <f t="shared" si="5"/>
        <v/>
      </c>
      <c r="AW35" s="13" t="str">
        <f t="shared" si="5"/>
        <v/>
      </c>
      <c r="AX35" s="13" t="str">
        <f t="shared" si="5"/>
        <v/>
      </c>
    </row>
    <row r="36" spans="1:50" ht="19.95" customHeight="1" x14ac:dyDescent="0.3">
      <c r="A36" s="9" t="str">
        <f>E36&amp;COUNTIF($E$3:E36,E36)</f>
        <v>Surprise2</v>
      </c>
      <c r="C36" s="11">
        <v>-213.333333333333</v>
      </c>
      <c r="E36" s="10" t="s">
        <v>20</v>
      </c>
      <c r="G36" s="12" t="s">
        <v>28</v>
      </c>
      <c r="H36" s="11">
        <f t="shared" si="2"/>
        <v>-1136.6666666666608</v>
      </c>
      <c r="AB36" s="13" t="str">
        <f t="shared" si="3"/>
        <v/>
      </c>
      <c r="AC36" s="13" t="str">
        <f t="shared" si="5"/>
        <v/>
      </c>
      <c r="AD36" s="13" t="str">
        <f t="shared" si="5"/>
        <v/>
      </c>
      <c r="AE36" s="13" t="str">
        <f t="shared" si="5"/>
        <v/>
      </c>
      <c r="AF36" s="13" t="str">
        <f t="shared" si="5"/>
        <v/>
      </c>
      <c r="AG36" s="13" t="str">
        <f t="shared" si="5"/>
        <v/>
      </c>
      <c r="AH36" s="13" t="str">
        <f t="shared" si="5"/>
        <v/>
      </c>
      <c r="AI36" s="13" t="str">
        <f t="shared" si="5"/>
        <v/>
      </c>
      <c r="AJ36" s="13" t="str">
        <f t="shared" si="5"/>
        <v/>
      </c>
      <c r="AK36" s="13" t="str">
        <f t="shared" si="5"/>
        <v/>
      </c>
      <c r="AL36" s="13" t="str">
        <f t="shared" si="5"/>
        <v/>
      </c>
      <c r="AM36" s="13" t="str">
        <f t="shared" si="5"/>
        <v/>
      </c>
      <c r="AN36" s="13" t="str">
        <f t="shared" si="5"/>
        <v/>
      </c>
      <c r="AO36" s="13" t="str">
        <f t="shared" si="5"/>
        <v/>
      </c>
      <c r="AP36" s="13" t="str">
        <f t="shared" si="5"/>
        <v/>
      </c>
      <c r="AQ36" s="13" t="str">
        <f t="shared" si="5"/>
        <v/>
      </c>
      <c r="AR36" s="13" t="str">
        <f t="shared" si="5"/>
        <v/>
      </c>
      <c r="AS36" s="13" t="str">
        <f t="shared" si="5"/>
        <v/>
      </c>
      <c r="AT36" s="13" t="str">
        <f t="shared" si="5"/>
        <v/>
      </c>
      <c r="AU36" s="13" t="str">
        <f t="shared" si="5"/>
        <v/>
      </c>
      <c r="AV36" s="13" t="str">
        <f t="shared" si="5"/>
        <v/>
      </c>
      <c r="AW36" s="13" t="str">
        <f t="shared" si="5"/>
        <v/>
      </c>
      <c r="AX36" s="13" t="str">
        <f t="shared" si="5"/>
        <v/>
      </c>
    </row>
    <row r="37" spans="1:50" ht="19.95" customHeight="1" x14ac:dyDescent="0.3">
      <c r="A37" s="9" t="str">
        <f>E37&amp;COUNTIF($E$3:E37,E37)</f>
        <v>Medecin2</v>
      </c>
      <c r="C37" s="11">
        <v>-228.333333333333</v>
      </c>
      <c r="E37" s="10" t="s">
        <v>21</v>
      </c>
      <c r="G37" s="12" t="s">
        <v>28</v>
      </c>
      <c r="H37" s="11">
        <f t="shared" si="2"/>
        <v>-1364.9999999999939</v>
      </c>
      <c r="AB37" s="13" t="str">
        <f t="shared" si="3"/>
        <v/>
      </c>
      <c r="AC37" s="13" t="str">
        <f t="shared" si="5"/>
        <v/>
      </c>
      <c r="AD37" s="13" t="str">
        <f t="shared" si="5"/>
        <v/>
      </c>
      <c r="AE37" s="13" t="str">
        <f t="shared" si="5"/>
        <v/>
      </c>
      <c r="AF37" s="13" t="str">
        <f t="shared" si="5"/>
        <v/>
      </c>
      <c r="AG37" s="13" t="str">
        <f t="shared" si="5"/>
        <v/>
      </c>
      <c r="AH37" s="13" t="str">
        <f t="shared" si="5"/>
        <v/>
      </c>
      <c r="AI37" s="13" t="str">
        <f t="shared" si="5"/>
        <v/>
      </c>
      <c r="AJ37" s="13" t="str">
        <f t="shared" si="5"/>
        <v/>
      </c>
      <c r="AK37" s="13" t="str">
        <f t="shared" si="5"/>
        <v/>
      </c>
      <c r="AL37" s="13" t="str">
        <f t="shared" si="5"/>
        <v/>
      </c>
      <c r="AM37" s="13" t="str">
        <f t="shared" si="5"/>
        <v/>
      </c>
      <c r="AN37" s="13" t="str">
        <f t="shared" si="5"/>
        <v/>
      </c>
      <c r="AO37" s="13" t="str">
        <f t="shared" si="5"/>
        <v/>
      </c>
      <c r="AP37" s="13" t="str">
        <f t="shared" si="5"/>
        <v/>
      </c>
      <c r="AQ37" s="13" t="str">
        <f t="shared" si="5"/>
        <v/>
      </c>
      <c r="AR37" s="13" t="str">
        <f t="shared" si="5"/>
        <v/>
      </c>
      <c r="AS37" s="13" t="str">
        <f t="shared" si="5"/>
        <v/>
      </c>
      <c r="AT37" s="13" t="str">
        <f t="shared" si="5"/>
        <v/>
      </c>
      <c r="AU37" s="13" t="str">
        <f t="shared" si="5"/>
        <v/>
      </c>
      <c r="AV37" s="13" t="str">
        <f t="shared" si="5"/>
        <v/>
      </c>
      <c r="AW37" s="13" t="str">
        <f t="shared" si="5"/>
        <v/>
      </c>
      <c r="AX37" s="13" t="str">
        <f t="shared" si="5"/>
        <v/>
      </c>
    </row>
    <row r="38" spans="1:50" ht="19.95" customHeight="1" x14ac:dyDescent="0.3">
      <c r="A38" s="9" t="str">
        <f>E38&amp;COUNTIF($E$3:E38,E38)</f>
        <v>Salaire2</v>
      </c>
      <c r="C38" s="11">
        <v>1500</v>
      </c>
      <c r="E38" s="10" t="s">
        <v>22</v>
      </c>
      <c r="G38" s="12" t="s">
        <v>28</v>
      </c>
      <c r="H38" s="11">
        <f t="shared" si="2"/>
        <v>135.00000000000614</v>
      </c>
      <c r="AB38" s="13" t="str">
        <f t="shared" si="3"/>
        <v/>
      </c>
      <c r="AC38" s="13" t="str">
        <f t="shared" si="5"/>
        <v/>
      </c>
      <c r="AD38" s="13" t="str">
        <f t="shared" si="5"/>
        <v/>
      </c>
      <c r="AE38" s="13" t="str">
        <f t="shared" si="5"/>
        <v/>
      </c>
      <c r="AF38" s="13" t="str">
        <f t="shared" si="5"/>
        <v/>
      </c>
      <c r="AG38" s="13" t="str">
        <f t="shared" si="5"/>
        <v/>
      </c>
      <c r="AH38" s="13" t="str">
        <f t="shared" si="5"/>
        <v/>
      </c>
      <c r="AI38" s="13" t="str">
        <f t="shared" si="5"/>
        <v/>
      </c>
      <c r="AJ38" s="13" t="str">
        <f t="shared" si="5"/>
        <v/>
      </c>
      <c r="AK38" s="13" t="str">
        <f t="shared" si="5"/>
        <v/>
      </c>
      <c r="AL38" s="13" t="str">
        <f t="shared" si="5"/>
        <v/>
      </c>
      <c r="AM38" s="13" t="str">
        <f t="shared" ref="AC38:AX42" si="6">IFERROR(INDEX($C$3:$C$42,MATCH(AM$2&amp;ROW()-2,$A$3:$A$42,0)),"")</f>
        <v/>
      </c>
      <c r="AN38" s="13" t="str">
        <f t="shared" si="6"/>
        <v/>
      </c>
      <c r="AO38" s="13" t="str">
        <f t="shared" si="6"/>
        <v/>
      </c>
      <c r="AP38" s="13" t="str">
        <f t="shared" si="6"/>
        <v/>
      </c>
      <c r="AQ38" s="13" t="str">
        <f t="shared" si="6"/>
        <v/>
      </c>
      <c r="AR38" s="13" t="str">
        <f t="shared" si="6"/>
        <v/>
      </c>
      <c r="AS38" s="13" t="str">
        <f t="shared" si="6"/>
        <v/>
      </c>
      <c r="AT38" s="13" t="str">
        <f t="shared" si="6"/>
        <v/>
      </c>
      <c r="AU38" s="13" t="str">
        <f t="shared" si="6"/>
        <v/>
      </c>
      <c r="AV38" s="13" t="str">
        <f t="shared" si="6"/>
        <v/>
      </c>
      <c r="AW38" s="13" t="str">
        <f t="shared" si="6"/>
        <v/>
      </c>
      <c r="AX38" s="13" t="str">
        <f t="shared" si="6"/>
        <v/>
      </c>
    </row>
    <row r="39" spans="1:50" ht="19.95" customHeight="1" x14ac:dyDescent="0.3">
      <c r="A39" s="9" t="str">
        <f>E39&amp;COUNTIF($E$3:E39,E39)</f>
        <v>Eau2</v>
      </c>
      <c r="C39" s="11">
        <v>-300</v>
      </c>
      <c r="E39" s="10" t="s">
        <v>23</v>
      </c>
      <c r="G39" s="12" t="s">
        <v>28</v>
      </c>
      <c r="H39" s="11">
        <f t="shared" si="2"/>
        <v>-164.99999999999386</v>
      </c>
      <c r="AB39" s="13" t="str">
        <f t="shared" si="3"/>
        <v/>
      </c>
      <c r="AC39" s="13" t="str">
        <f t="shared" si="6"/>
        <v/>
      </c>
      <c r="AD39" s="13" t="str">
        <f t="shared" si="6"/>
        <v/>
      </c>
      <c r="AE39" s="13" t="str">
        <f t="shared" si="6"/>
        <v/>
      </c>
      <c r="AF39" s="13" t="str">
        <f t="shared" si="6"/>
        <v/>
      </c>
      <c r="AG39" s="13" t="str">
        <f t="shared" si="6"/>
        <v/>
      </c>
      <c r="AH39" s="13" t="str">
        <f t="shared" si="6"/>
        <v/>
      </c>
      <c r="AI39" s="13" t="str">
        <f t="shared" si="6"/>
        <v/>
      </c>
      <c r="AJ39" s="13" t="str">
        <f t="shared" si="6"/>
        <v/>
      </c>
      <c r="AK39" s="13" t="str">
        <f t="shared" si="6"/>
        <v/>
      </c>
      <c r="AL39" s="13" t="str">
        <f t="shared" si="6"/>
        <v/>
      </c>
      <c r="AM39" s="13" t="str">
        <f t="shared" si="6"/>
        <v/>
      </c>
      <c r="AN39" s="13" t="str">
        <f t="shared" si="6"/>
        <v/>
      </c>
      <c r="AO39" s="13" t="str">
        <f t="shared" si="6"/>
        <v/>
      </c>
      <c r="AP39" s="13" t="str">
        <f t="shared" si="6"/>
        <v/>
      </c>
      <c r="AQ39" s="13" t="str">
        <f t="shared" si="6"/>
        <v/>
      </c>
      <c r="AR39" s="13" t="str">
        <f t="shared" si="6"/>
        <v/>
      </c>
      <c r="AS39" s="13" t="str">
        <f t="shared" si="6"/>
        <v/>
      </c>
      <c r="AT39" s="13" t="str">
        <f t="shared" si="6"/>
        <v/>
      </c>
      <c r="AU39" s="13" t="str">
        <f t="shared" si="6"/>
        <v/>
      </c>
      <c r="AV39" s="13" t="str">
        <f t="shared" si="6"/>
        <v/>
      </c>
      <c r="AW39" s="13" t="str">
        <f t="shared" si="6"/>
        <v/>
      </c>
      <c r="AX39" s="13" t="str">
        <f t="shared" si="6"/>
        <v/>
      </c>
    </row>
    <row r="40" spans="1:50" ht="19.95" customHeight="1" x14ac:dyDescent="0.3">
      <c r="A40" s="9" t="str">
        <f>E40&amp;COUNTIF($E$3:E40,E40)</f>
        <v>Impot2</v>
      </c>
      <c r="C40" s="11">
        <v>-200</v>
      </c>
      <c r="E40" s="10" t="s">
        <v>25</v>
      </c>
      <c r="G40" s="12" t="s">
        <v>28</v>
      </c>
      <c r="H40" s="11">
        <f t="shared" si="2"/>
        <v>-364.99999999999386</v>
      </c>
      <c r="AB40" s="13" t="str">
        <f t="shared" si="3"/>
        <v/>
      </c>
      <c r="AC40" s="13" t="str">
        <f t="shared" si="6"/>
        <v/>
      </c>
      <c r="AD40" s="13" t="str">
        <f t="shared" si="6"/>
        <v/>
      </c>
      <c r="AE40" s="13" t="str">
        <f t="shared" si="6"/>
        <v/>
      </c>
      <c r="AF40" s="13" t="str">
        <f t="shared" si="6"/>
        <v/>
      </c>
      <c r="AG40" s="13" t="str">
        <f t="shared" si="6"/>
        <v/>
      </c>
      <c r="AH40" s="13" t="str">
        <f t="shared" si="6"/>
        <v/>
      </c>
      <c r="AI40" s="13" t="str">
        <f t="shared" si="6"/>
        <v/>
      </c>
      <c r="AJ40" s="13" t="str">
        <f t="shared" si="6"/>
        <v/>
      </c>
      <c r="AK40" s="13" t="str">
        <f t="shared" si="6"/>
        <v/>
      </c>
      <c r="AL40" s="13" t="str">
        <f t="shared" si="6"/>
        <v/>
      </c>
      <c r="AM40" s="13" t="str">
        <f t="shared" si="6"/>
        <v/>
      </c>
      <c r="AN40" s="13" t="str">
        <f t="shared" si="6"/>
        <v/>
      </c>
      <c r="AO40" s="13" t="str">
        <f t="shared" si="6"/>
        <v/>
      </c>
      <c r="AP40" s="13" t="str">
        <f t="shared" si="6"/>
        <v/>
      </c>
      <c r="AQ40" s="13" t="str">
        <f t="shared" si="6"/>
        <v/>
      </c>
      <c r="AR40" s="13" t="str">
        <f t="shared" si="6"/>
        <v/>
      </c>
      <c r="AS40" s="13" t="str">
        <f t="shared" si="6"/>
        <v/>
      </c>
      <c r="AT40" s="13" t="str">
        <f t="shared" si="6"/>
        <v/>
      </c>
      <c r="AU40" s="13" t="str">
        <f t="shared" si="6"/>
        <v/>
      </c>
      <c r="AV40" s="13" t="str">
        <f t="shared" si="6"/>
        <v/>
      </c>
      <c r="AW40" s="13" t="str">
        <f t="shared" si="6"/>
        <v/>
      </c>
      <c r="AX40" s="13" t="str">
        <f t="shared" si="6"/>
        <v/>
      </c>
    </row>
    <row r="41" spans="1:50" ht="19.95" customHeight="1" x14ac:dyDescent="0.3">
      <c r="A41" s="9" t="str">
        <f>E41&amp;COUNTIF($E$3:E41,E41)</f>
        <v>Electricité2</v>
      </c>
      <c r="C41" s="11">
        <v>-75</v>
      </c>
      <c r="E41" s="10" t="s">
        <v>24</v>
      </c>
      <c r="G41" s="12" t="s">
        <v>28</v>
      </c>
      <c r="H41" s="11">
        <f t="shared" si="2"/>
        <v>-439.99999999999386</v>
      </c>
      <c r="AB41" s="13" t="str">
        <f t="shared" si="3"/>
        <v/>
      </c>
      <c r="AC41" s="13" t="str">
        <f t="shared" si="6"/>
        <v/>
      </c>
      <c r="AD41" s="13" t="str">
        <f t="shared" si="6"/>
        <v/>
      </c>
      <c r="AE41" s="13" t="str">
        <f t="shared" si="6"/>
        <v/>
      </c>
      <c r="AF41" s="13" t="str">
        <f t="shared" si="6"/>
        <v/>
      </c>
      <c r="AG41" s="13" t="str">
        <f t="shared" si="6"/>
        <v/>
      </c>
      <c r="AH41" s="13" t="str">
        <f t="shared" si="6"/>
        <v/>
      </c>
      <c r="AI41" s="13" t="str">
        <f t="shared" si="6"/>
        <v/>
      </c>
      <c r="AJ41" s="13" t="str">
        <f t="shared" si="6"/>
        <v/>
      </c>
      <c r="AK41" s="13" t="str">
        <f t="shared" si="6"/>
        <v/>
      </c>
      <c r="AL41" s="13" t="str">
        <f t="shared" si="6"/>
        <v/>
      </c>
      <c r="AM41" s="13" t="str">
        <f t="shared" si="6"/>
        <v/>
      </c>
      <c r="AN41" s="13" t="str">
        <f t="shared" si="6"/>
        <v/>
      </c>
      <c r="AO41" s="13" t="str">
        <f t="shared" si="6"/>
        <v/>
      </c>
      <c r="AP41" s="13" t="str">
        <f t="shared" si="6"/>
        <v/>
      </c>
      <c r="AQ41" s="13" t="str">
        <f t="shared" si="6"/>
        <v/>
      </c>
      <c r="AR41" s="13" t="str">
        <f t="shared" si="6"/>
        <v/>
      </c>
      <c r="AS41" s="13" t="str">
        <f t="shared" si="6"/>
        <v/>
      </c>
      <c r="AT41" s="13" t="str">
        <f t="shared" si="6"/>
        <v/>
      </c>
      <c r="AU41" s="13" t="str">
        <f t="shared" si="6"/>
        <v/>
      </c>
      <c r="AV41" s="13" t="str">
        <f t="shared" si="6"/>
        <v/>
      </c>
      <c r="AW41" s="13" t="str">
        <f t="shared" si="6"/>
        <v/>
      </c>
      <c r="AX41" s="13" t="str">
        <f t="shared" si="6"/>
        <v/>
      </c>
    </row>
    <row r="42" spans="1:50" ht="19.95" customHeight="1" x14ac:dyDescent="0.3">
      <c r="A42" s="9" t="str">
        <f>E42&amp;COUNTIF($E$3:E42,E42)</f>
        <v>Téléphonie2</v>
      </c>
      <c r="C42" s="11">
        <v>-45</v>
      </c>
      <c r="E42" s="10" t="s">
        <v>26</v>
      </c>
      <c r="G42" s="12" t="s">
        <v>28</v>
      </c>
      <c r="H42" s="11">
        <f t="shared" si="2"/>
        <v>-484.99999999999386</v>
      </c>
      <c r="AB42" s="13" t="str">
        <f t="shared" si="3"/>
        <v/>
      </c>
      <c r="AC42" s="13" t="str">
        <f t="shared" si="6"/>
        <v/>
      </c>
      <c r="AD42" s="13" t="str">
        <f t="shared" si="6"/>
        <v/>
      </c>
      <c r="AE42" s="13" t="str">
        <f t="shared" si="6"/>
        <v/>
      </c>
      <c r="AF42" s="13" t="str">
        <f t="shared" si="6"/>
        <v/>
      </c>
      <c r="AG42" s="13" t="str">
        <f t="shared" si="6"/>
        <v/>
      </c>
      <c r="AH42" s="13" t="str">
        <f t="shared" si="6"/>
        <v/>
      </c>
      <c r="AI42" s="13" t="str">
        <f t="shared" si="6"/>
        <v/>
      </c>
      <c r="AJ42" s="13" t="str">
        <f t="shared" si="6"/>
        <v/>
      </c>
      <c r="AK42" s="13" t="str">
        <f t="shared" si="6"/>
        <v/>
      </c>
      <c r="AL42" s="13" t="str">
        <f t="shared" si="6"/>
        <v/>
      </c>
      <c r="AM42" s="13" t="str">
        <f t="shared" si="6"/>
        <v/>
      </c>
      <c r="AN42" s="13" t="str">
        <f t="shared" si="6"/>
        <v/>
      </c>
      <c r="AO42" s="13" t="str">
        <f t="shared" si="6"/>
        <v/>
      </c>
      <c r="AP42" s="13" t="str">
        <f t="shared" si="6"/>
        <v/>
      </c>
      <c r="AQ42" s="13" t="str">
        <f t="shared" si="6"/>
        <v/>
      </c>
      <c r="AR42" s="13" t="str">
        <f t="shared" si="6"/>
        <v/>
      </c>
      <c r="AS42" s="13" t="str">
        <f t="shared" si="6"/>
        <v/>
      </c>
      <c r="AT42" s="13" t="str">
        <f t="shared" si="6"/>
        <v/>
      </c>
      <c r="AU42" s="13" t="str">
        <f t="shared" si="6"/>
        <v/>
      </c>
      <c r="AV42" s="13" t="str">
        <f t="shared" si="6"/>
        <v/>
      </c>
      <c r="AW42" s="13" t="str">
        <f t="shared" si="6"/>
        <v/>
      </c>
      <c r="AX42" s="13" t="str">
        <f t="shared" si="6"/>
        <v/>
      </c>
    </row>
  </sheetData>
  <mergeCells count="1">
    <mergeCell ref="B2:G2"/>
  </mergeCells>
  <conditionalFormatting sqref="AA1:AX1">
    <cfRule type="top10" dxfId="0" priority="1" bottom="1" rank="5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Bouton1_Cliquer">
                <anchor moveWithCells="1" sizeWithCells="1">
                  <from>
                    <xdr:col>8</xdr:col>
                    <xdr:colOff>609600</xdr:colOff>
                    <xdr:row>0</xdr:row>
                    <xdr:rowOff>0</xdr:rowOff>
                  </from>
                  <to>
                    <xdr:col>11</xdr:col>
                    <xdr:colOff>449580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6839DB9-FD82-4586-A246-AFED5E2702D2}">
          <x14:formula1>
            <xm:f>Data!$A$2:$A$24</xm:f>
          </x14:formula1>
          <xm:sqref>E3:E1048576</xm:sqref>
        </x14:dataValidation>
        <x14:dataValidation type="list" allowBlank="1" showInputMessage="1" showErrorMessage="1" xr:uid="{88C4478C-AC10-4CDD-BBAD-E129ED067134}">
          <x14:formula1>
            <xm:f>Data!$C$2:$C$3</xm:f>
          </x14:formula1>
          <xm:sqref>G3:G1048576</xm:sqref>
        </x14:dataValidation>
        <x14:dataValidation type="list" allowBlank="1" showInputMessage="1" showErrorMessage="1" xr:uid="{E6A48574-E2B1-4738-8849-F5C7B205AD0A}">
          <x14:formula1>
            <xm:f>Data!$B$2:$B$7</xm:f>
          </x14:formula1>
          <xm:sqref>F3:F1048576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A4B44-5689-4DF0-AADD-15771544B62A}">
  <dimension ref="A1"/>
  <sheetViews>
    <sheetView workbookViewId="0">
      <selection activeCell="A3" sqref="A3:B9"/>
    </sheetView>
  </sheetViews>
  <sheetFormatPr baseColWidth="10" defaultRowHeight="14.4" x14ac:dyDescent="0.3"/>
  <cols>
    <col min="1" max="1" width="19.5546875" bestFit="1" customWidth="1"/>
    <col min="2" max="2" width="8.8867187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8B72B2-1220-476F-ABF4-82E709236631}">
  <dimension ref="B2:F25"/>
  <sheetViews>
    <sheetView showGridLines="0" tabSelected="1" workbookViewId="0">
      <selection activeCell="G7" sqref="G7"/>
    </sheetView>
  </sheetViews>
  <sheetFormatPr baseColWidth="10" defaultRowHeight="14.4" x14ac:dyDescent="0.3"/>
  <cols>
    <col min="1" max="1" width="3.77734375" customWidth="1"/>
    <col min="2" max="2" width="21.77734375" bestFit="1" customWidth="1"/>
    <col min="4" max="4" width="3.77734375" customWidth="1"/>
    <col min="5" max="5" width="20.6640625" customWidth="1"/>
    <col min="6" max="6" width="13.88671875" customWidth="1"/>
  </cols>
  <sheetData>
    <row r="2" spans="2:6" x14ac:dyDescent="0.3">
      <c r="B2" t="s">
        <v>9</v>
      </c>
      <c r="C2" t="s">
        <v>43</v>
      </c>
      <c r="E2" s="17" t="s">
        <v>9</v>
      </c>
      <c r="F2" t="s">
        <v>45</v>
      </c>
    </row>
    <row r="3" spans="2:6" x14ac:dyDescent="0.3">
      <c r="B3" t="s">
        <v>37</v>
      </c>
      <c r="C3" s="16">
        <f>IFERROR(INDEX(Janvier!$AB$1:$AX$1,MATCH(Tableau1[[#This Row],[Catégories]],Janvier!$AB$2:$AX$2,0)),"")</f>
        <v>-40</v>
      </c>
      <c r="E3" t="s">
        <v>23</v>
      </c>
      <c r="F3" s="16">
        <v>-600</v>
      </c>
    </row>
    <row r="4" spans="2:6" x14ac:dyDescent="0.3">
      <c r="B4" t="s">
        <v>35</v>
      </c>
      <c r="C4" s="16">
        <f>IFERROR(INDEX(Janvier!$AB$1:$AX$1,MATCH(Tableau1[[#This Row],[Catégories]],Janvier!$AB$2:$AX$2,0)),"")</f>
        <v>-60</v>
      </c>
      <c r="E4" t="s">
        <v>21</v>
      </c>
      <c r="F4" s="16">
        <v>-456.666666666666</v>
      </c>
    </row>
    <row r="5" spans="2:6" x14ac:dyDescent="0.3">
      <c r="B5" t="s">
        <v>36</v>
      </c>
      <c r="C5" s="16">
        <f>IFERROR(INDEX(Janvier!$AB$1:$AX$1,MATCH(Tableau1[[#This Row],[Catégories]],Janvier!$AB$2:$AX$2,0)),"")</f>
        <v>0</v>
      </c>
      <c r="E5" t="s">
        <v>20</v>
      </c>
      <c r="F5" s="16">
        <v>-426.666666666666</v>
      </c>
    </row>
    <row r="6" spans="2:6" x14ac:dyDescent="0.3">
      <c r="B6" t="s">
        <v>38</v>
      </c>
      <c r="C6" s="16">
        <f>IFERROR(INDEX(Janvier!$AB$1:$AX$1,MATCH(Tableau1[[#This Row],[Catégories]],Janvier!$AB$2:$AX$2,0)),"")</f>
        <v>0</v>
      </c>
      <c r="E6" t="s">
        <v>25</v>
      </c>
      <c r="F6" s="16">
        <v>-400</v>
      </c>
    </row>
    <row r="7" spans="2:6" x14ac:dyDescent="0.3">
      <c r="B7" t="s">
        <v>11</v>
      </c>
      <c r="C7" s="16">
        <f>IFERROR(INDEX(Janvier!$AB$1:$AX$1,MATCH(Tableau1[[#This Row],[Catégories]],Janvier!$AB$2:$AX$2,0)),"")</f>
        <v>-126.6666666666666</v>
      </c>
      <c r="E7" t="s">
        <v>19</v>
      </c>
      <c r="F7" s="16">
        <v>-396.666666666666</v>
      </c>
    </row>
    <row r="8" spans="2:6" x14ac:dyDescent="0.3">
      <c r="B8" t="s">
        <v>40</v>
      </c>
      <c r="C8" s="16">
        <f>IFERROR(INDEX(Janvier!$AB$1:$AX$1,MATCH(Tableau1[[#This Row],[Catégories]],Janvier!$AB$2:$AX$2,0)),"")</f>
        <v>-78.3333333333333</v>
      </c>
      <c r="E8" t="s">
        <v>44</v>
      </c>
      <c r="F8" s="16">
        <v>-2279.9999999999982</v>
      </c>
    </row>
    <row r="9" spans="2:6" x14ac:dyDescent="0.3">
      <c r="B9" t="s">
        <v>41</v>
      </c>
      <c r="C9" s="16">
        <f>IFERROR(INDEX(Janvier!$AB$1:$AX$1,MATCH(Tableau1[[#This Row],[Catégories]],Janvier!$AB$2:$AX$2,0)),"")</f>
        <v>-78.3333333333333</v>
      </c>
    </row>
    <row r="10" spans="2:6" x14ac:dyDescent="0.3">
      <c r="B10" t="s">
        <v>12</v>
      </c>
      <c r="C10" s="16">
        <f>IFERROR(INDEX(Janvier!$AB$1:$AX$1,MATCH(Tableau1[[#This Row],[Catégories]],Janvier!$AB$2:$AX$2,0)),"")</f>
        <v>-186.6666666666666</v>
      </c>
    </row>
    <row r="11" spans="2:6" x14ac:dyDescent="0.3">
      <c r="B11" t="s">
        <v>13</v>
      </c>
      <c r="C11" s="16">
        <f>IFERROR(INDEX(Janvier!$AB$1:$AX$1,MATCH(Tableau1[[#This Row],[Catégories]],Janvier!$AB$2:$AX$2,0)),"")</f>
        <v>-216.666666666666</v>
      </c>
    </row>
    <row r="12" spans="2:6" x14ac:dyDescent="0.3">
      <c r="B12" t="s">
        <v>14</v>
      </c>
      <c r="C12" s="16">
        <f>IFERROR(INDEX(Janvier!$AB$1:$AX$1,MATCH(Tableau1[[#This Row],[Catégories]],Janvier!$AB$2:$AX$2,0)),"")</f>
        <v>-246.666666666666</v>
      </c>
    </row>
    <row r="13" spans="2:6" x14ac:dyDescent="0.3">
      <c r="B13" t="s">
        <v>15</v>
      </c>
      <c r="C13" s="16">
        <f>IFERROR(INDEX(Janvier!$AB$1:$AX$1,MATCH(Tableau1[[#This Row],[Catégories]],Janvier!$AB$2:$AX$2,0)),"")</f>
        <v>-276.666666666666</v>
      </c>
    </row>
    <row r="14" spans="2:6" x14ac:dyDescent="0.3">
      <c r="B14" t="s">
        <v>16</v>
      </c>
      <c r="C14" s="16">
        <f>IFERROR(INDEX(Janvier!$AB$1:$AX$1,MATCH(Tableau1[[#This Row],[Catégories]],Janvier!$AB$2:$AX$2,0)),"")</f>
        <v>-306.666666666666</v>
      </c>
    </row>
    <row r="15" spans="2:6" x14ac:dyDescent="0.3">
      <c r="B15" t="s">
        <v>17</v>
      </c>
      <c r="C15" s="16">
        <f>IFERROR(INDEX(Janvier!$AB$1:$AX$1,MATCH(Tableau1[[#This Row],[Catégories]],Janvier!$AB$2:$AX$2,0)),"")</f>
        <v>-336.666666666666</v>
      </c>
    </row>
    <row r="16" spans="2:6" x14ac:dyDescent="0.3">
      <c r="B16" t="s">
        <v>18</v>
      </c>
      <c r="C16" s="16">
        <f>IFERROR(INDEX(Janvier!$AB$1:$AX$1,MATCH(Tableau1[[#This Row],[Catégories]],Janvier!$AB$2:$AX$2,0)),"")</f>
        <v>-366.666666666666</v>
      </c>
    </row>
    <row r="17" spans="2:3" x14ac:dyDescent="0.3">
      <c r="B17" t="s">
        <v>19</v>
      </c>
      <c r="C17" s="16">
        <f>IFERROR(INDEX(Janvier!$AB$1:$AX$1,MATCH(Tableau1[[#This Row],[Catégories]],Janvier!$AB$2:$AX$2,0)),"")</f>
        <v>-396.666666666666</v>
      </c>
    </row>
    <row r="18" spans="2:3" x14ac:dyDescent="0.3">
      <c r="B18" t="s">
        <v>20</v>
      </c>
      <c r="C18" s="16">
        <f>IFERROR(INDEX(Janvier!$AB$1:$AX$1,MATCH(Tableau1[[#This Row],[Catégories]],Janvier!$AB$2:$AX$2,0)),"")</f>
        <v>-426.666666666666</v>
      </c>
    </row>
    <row r="19" spans="2:3" x14ac:dyDescent="0.3">
      <c r="B19" t="s">
        <v>21</v>
      </c>
      <c r="C19" s="16">
        <f>IFERROR(INDEX(Janvier!$AB$1:$AX$1,MATCH(Tableau1[[#This Row],[Catégories]],Janvier!$AB$2:$AX$2,0)),"")</f>
        <v>-456.666666666666</v>
      </c>
    </row>
    <row r="20" spans="2:3" x14ac:dyDescent="0.3">
      <c r="B20" t="s">
        <v>22</v>
      </c>
      <c r="C20" s="16">
        <f>IFERROR(INDEX(Janvier!$AB$1:$AX$1,MATCH(Tableau1[[#This Row],[Catégories]],Janvier!$AB$2:$AX$2,0)),"")</f>
        <v>3000</v>
      </c>
    </row>
    <row r="21" spans="2:3" x14ac:dyDescent="0.3">
      <c r="B21" t="s">
        <v>23</v>
      </c>
      <c r="C21" s="16">
        <f>IFERROR(INDEX(Janvier!$AB$1:$AX$1,MATCH(Tableau1[[#This Row],[Catégories]],Janvier!$AB$2:$AX$2,0)),"")</f>
        <v>-600</v>
      </c>
    </row>
    <row r="22" spans="2:3" x14ac:dyDescent="0.3">
      <c r="B22" t="s">
        <v>24</v>
      </c>
      <c r="C22" s="16">
        <f>IFERROR(INDEX(Janvier!$AB$1:$AX$1,MATCH(Tableau1[[#This Row],[Catégories]],Janvier!$AB$2:$AX$2,0)),"")</f>
        <v>-150</v>
      </c>
    </row>
    <row r="23" spans="2:3" x14ac:dyDescent="0.3">
      <c r="B23" t="s">
        <v>39</v>
      </c>
      <c r="C23" s="16">
        <f>IFERROR(INDEX(Janvier!$AB$1:$AX$1,MATCH(Tableau1[[#This Row],[Catégories]],Janvier!$AB$2:$AX$2,0)),"")</f>
        <v>0</v>
      </c>
    </row>
    <row r="24" spans="2:3" x14ac:dyDescent="0.3">
      <c r="B24" t="s">
        <v>25</v>
      </c>
      <c r="C24" s="16">
        <f>IFERROR(INDEX(Janvier!$AB$1:$AX$1,MATCH(Tableau1[[#This Row],[Catégories]],Janvier!$AB$2:$AX$2,0)),"")</f>
        <v>-400</v>
      </c>
    </row>
    <row r="25" spans="2:3" x14ac:dyDescent="0.3">
      <c r="B25" t="s">
        <v>26</v>
      </c>
      <c r="C25" s="16">
        <f>IFERROR(INDEX(Janvier!$AB$1:$AX$1,MATCH(Tableau1[[#This Row],[Catégories]],Janvier!$AB$2:$AX$2,0)),"")</f>
        <v>-135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1</vt:i4>
      </vt:variant>
    </vt:vector>
  </HeadingPairs>
  <TitlesOfParts>
    <vt:vector size="5" baseType="lpstr">
      <vt:lpstr>Data</vt:lpstr>
      <vt:lpstr>Janvier</vt:lpstr>
      <vt:lpstr>Feuil2</vt:lpstr>
      <vt:lpstr>Feuil1</vt:lpstr>
      <vt:lpstr>Graphique1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</dc:creator>
  <cp:lastModifiedBy>JoDan</cp:lastModifiedBy>
  <dcterms:created xsi:type="dcterms:W3CDTF">2021-05-14T16:33:14Z</dcterms:created>
  <dcterms:modified xsi:type="dcterms:W3CDTF">2021-05-14T18:01:32Z</dcterms:modified>
</cp:coreProperties>
</file>