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EC83112-EF84-4AF8-846B-482B8C78DC86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Accueil" sheetId="1" r:id="rId1"/>
    <sheet name="Mvt stock" sheetId="3" r:id="rId2"/>
    <sheet name="Stock" sheetId="2" r:id="rId3"/>
  </sheets>
  <calcPr calcId="191029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4" i="2"/>
  <c r="E5" i="2"/>
  <c r="E6" i="2"/>
  <c r="E7" i="2"/>
  <c r="E8" i="2"/>
  <c r="E9" i="2"/>
  <c r="E10" i="2"/>
  <c r="E11" i="2"/>
  <c r="E12" i="2"/>
  <c r="E3" i="2"/>
  <c r="H11" i="1"/>
  <c r="F4" i="2" l="1"/>
  <c r="H4" i="2" s="1"/>
  <c r="F5" i="2"/>
  <c r="H5" i="2" s="1"/>
  <c r="F6" i="2"/>
  <c r="H6" i="2" s="1"/>
  <c r="F7" i="2"/>
  <c r="F8" i="2"/>
  <c r="H8" i="2" s="1"/>
  <c r="F9" i="2"/>
  <c r="H9" i="2" s="1"/>
  <c r="F10" i="2"/>
  <c r="H10" i="2" s="1"/>
  <c r="F11" i="2"/>
  <c r="H11" i="2" s="1"/>
  <c r="F12" i="2"/>
  <c r="H12" i="2" s="1"/>
  <c r="F3" i="2"/>
  <c r="H3" i="2" s="1"/>
  <c r="G11" i="1" l="1"/>
  <c r="K11" i="1" s="1"/>
  <c r="H7" i="2"/>
</calcChain>
</file>

<file path=xl/sharedStrings.xml><?xml version="1.0" encoding="utf-8"?>
<sst xmlns="http://schemas.openxmlformats.org/spreadsheetml/2006/main" count="33" uniqueCount="27">
  <si>
    <t>Réf</t>
  </si>
  <si>
    <t>Nom du produit</t>
  </si>
  <si>
    <t>Qté en stock</t>
  </si>
  <si>
    <t>Q1</t>
  </si>
  <si>
    <t>Tomate</t>
  </si>
  <si>
    <t>Noms</t>
  </si>
  <si>
    <t>Stock Final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</si>
  <si>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</si>
  <si>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</si>
  <si>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</si>
  <si>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</si>
  <si>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</si>
  <si>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</si>
  <si>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</si>
  <si>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</si>
  <si>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</si>
  <si>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Riz</t>
  </si>
  <si>
    <t>Gari</t>
  </si>
  <si>
    <t>Sucre</t>
  </si>
  <si>
    <t xml:space="preserve">Lait </t>
  </si>
  <si>
    <t>Poisson</t>
  </si>
  <si>
    <t>Maîs</t>
  </si>
  <si>
    <t>Manioc</t>
  </si>
  <si>
    <t>Pain</t>
  </si>
  <si>
    <t>Café</t>
  </si>
  <si>
    <t>Qté Vendue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</si>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</sst>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;\-#,##0;&quot;&quot;"/>
  </numFmts>
  <fonts count="3" x14ac:knownFonts="1">
    <font>
      <sz val="11"/>
      <color theme="1"/>
      <name val="Calibri"/>
      <family val="2"/>
      <charset val="1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left" indent="1"/>
    </xf>
    <xf numFmtId="0" fontId="0" fillId="0" borderId="2" xfId="0" applyBorder="1" applyAlignment="1">
      <alignment horizontal="left" indent="1"/>
    </xf>
    <xf numFmtId="0" fontId="2" fillId="0" borderId="0" xfId="0" applyFont="1" applyAlignment="1">
      <alignment horizontal="left" indent="1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right" indent="1"/>
    </xf>
    <xf numFmtId="3" fontId="0" fillId="0" borderId="1" xfId="0" applyNumberFormat="1" applyBorder="1" applyAlignment="1">
      <alignment horizontal="right" indent="1"/>
    </xf>
    <xf numFmtId="3" fontId="0" fillId="0" borderId="2" xfId="0" applyNumberFormat="1" applyBorder="1" applyAlignment="1">
      <alignment horizontal="right" indent="1"/>
    </xf>
    <xf numFmtId="165" fontId="0" fillId="2" borderId="1" xfId="0" applyNumberFormat="1" applyFill="1" applyBorder="1" applyAlignment="1">
      <alignment horizontal="right" indent="1"/>
    </xf>
    <xf numFmtId="165" fontId="0" fillId="2" borderId="2" xfId="0" applyNumberFormat="1" applyFill="1" applyBorder="1" applyAlignment="1">
      <alignment horizontal="right" indent="1"/>
    </xf>
  </cellXfs>
  <cellStyles count="1">
    <cellStyle name="Normal" xfId="0" builtinId="0"/>
  </cellStyles>
  <dxfs count="20">
    <dxf>
      <font>
        <b/>
        <i val="0"/>
        <color theme="7" tint="-0.499984740745262"/>
      </font>
      <fill>
        <patternFill>
          <bgColor rgb="FFFFC000"/>
        </patternFill>
      </fill>
    </dxf>
    <dxf>
      <font>
        <b/>
        <i val="0"/>
        <color theme="7" tint="-0.499984740745262"/>
      </font>
      <fill>
        <patternFill>
          <bgColor rgb="FFFFC000"/>
        </patternFill>
      </fill>
    </dxf>
    <dxf>
      <numFmt numFmtId="165" formatCode="#,##0;\-#,##0;&quot;&quot;"/>
      <fill>
        <patternFill patternType="solid">
          <fgColor indexed="64"/>
          <bgColor rgb="FFFFFF00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right" vertical="bottom" textRotation="0" wrapText="0" 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906780</xdr:colOff>
      <xdr:row>3</xdr:row>
      <xdr:rowOff>53340</xdr:rowOff>
    </xdr:from>
    <xdr:to>
      <xdr:col>10</xdr:col>
      <xdr:colOff>1806780</xdr:colOff>
      <xdr:row>5</xdr:row>
      <xdr:rowOff>62820</xdr:rowOff>
    </xdr:to>
    <xdr:sp macro="[0]!Enregist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45BEDF9-E5C4-4472-BDAF-4171FF2B148E}"/>
            </a:ext>
          </a:extLst>
        </xdr:cNvPr>
        <xdr:cNvSpPr/>
      </xdr:nvSpPr>
      <xdr:spPr>
        <a:xfrm>
          <a:off x="9936480" y="579120"/>
          <a:ext cx="90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19D310-9DAF-4398-A9B0-8684C3E2D0A3}" name="TAccueil" displayName="TAccueil" ref="E10:I11" totalsRowShown="0" headerRowDxfId="17" dataDxfId="11" tableBorderDxfId="18">
  <autoFilter ref="E10:I11" xr:uid="{EAEBFF21-7050-4C64-89C1-47851454363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9F32775-0B86-4FD3-8577-EAC656D3E241}" name="Réf" dataDxfId="16"/>
    <tableColumn id="2" xr3:uid="{199417ED-C543-4AA5-9550-E41C5385F1CC}" name="Nom du produit" dataDxfId="15">
      <calculatedColumnFormula>IFERROR(INDEX(TStock[Noms],MATCH(TAccueil[[#This Row],[Réf]],TStock[Réf],0)),"")</calculatedColumnFormula>
    </tableColumn>
    <tableColumn id="3" xr3:uid="{F371DAE4-8570-42D3-B21E-3A9CC05639A0}" name="Qté en stock" dataDxfId="14">
      <calculatedColumnFormula>IFERROR(INDEX(TStock[Stock Final],MATCH(TAccueil[[#This Row],[Réf]],TStock[Réf],0)),"")</calculatedColumnFormula>
    </tableColumn>
    <tableColumn id="4" xr3:uid="{0C233773-0569-417F-99E6-B00B8F21A41F}" name="Date" dataDxfId="13">
      <calculatedColumnFormula>TODAY()</calculatedColumnFormula>
    </tableColumn>
    <tableColumn id="5" xr3:uid="{57F64EE6-3A7D-447A-8ACA-4768999FA7DD}" name="Qté Vendue" dataDxfId="1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08E98A-1765-47BC-8E19-89073F22C53B}" name="TMvtStock" displayName="TMvtStock" ref="B2:D3" insertRow="1" totalsRowShown="0" headerRowDxfId="19">
  <autoFilter ref="B2:D3" xr:uid="{D4A38DF9-BFB7-40C2-8D5E-5F29E9897F45}">
    <filterColumn colId="0" hiddenButton="1"/>
    <filterColumn colId="1" hiddenButton="1"/>
    <filterColumn colId="2" hiddenButton="1"/>
  </autoFilter>
  <tableColumns count="3">
    <tableColumn id="1" xr3:uid="{289111E1-3EAA-4B5E-84BB-232DDF5D4AF0}" name="Réf" dataDxfId="7"/>
    <tableColumn id="2" xr3:uid="{03EC2D04-2AA8-45AF-BCDE-51354AB985E9}" name="Date" dataDxfId="6"/>
    <tableColumn id="3" xr3:uid="{4A769252-8006-4AEF-B569-CCC824E0B003}" name="Qté Vendue" dataDxfId="5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76D7A7-AC12-4E71-9837-42C69614A81B}" name="TStock" displayName="TStock" ref="B2:F12" totalsRowShown="0" tableBorderDxfId="10">
  <autoFilter ref="B2:F12" xr:uid="{B8009E85-853A-431F-AA3B-600FB3E54BF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26DC104-FFA5-42A4-94EA-9348057173C7}" name="Réf" dataDxfId="9"/>
    <tableColumn id="2" xr3:uid="{905E02BC-B420-4719-830E-E874877E8BAE}" name="Noms" dataDxfId="8"/>
    <tableColumn id="3" xr3:uid="{1F89B2DA-D86A-498C-81EC-9C3337235589}" name="Qté en stock" dataDxfId="4"/>
    <tableColumn id="4" xr3:uid="{69613216-6519-4E82-B860-165E0BA424C0}" name="Qté Vendue" dataDxfId="2">
      <calculatedColumnFormula>SUMIF(TMvtStock[Réf],Stock!$B3,TMvtStock[Qté Vendue])</calculatedColumnFormula>
    </tableColumn>
    <tableColumn id="5" xr3:uid="{77B6D08A-9AA5-46BD-B718-3221CD9F7F9C}" name="Stock Final" dataDxfId="3">
      <calculatedColumnFormula>D3-E3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9:K11"/>
  <sheetViews>
    <sheetView showGridLines="0" tabSelected="1" workbookViewId="0">
      <selection activeCell="G3" sqref="G3"/>
    </sheetView>
  </sheetViews>
  <sheetFormatPr baseColWidth="10" defaultColWidth="11.44140625" defaultRowHeight="13.8" x14ac:dyDescent="0.25"/>
  <cols>
    <col min="1" max="5" width="11.44140625" style="1"/>
    <col min="6" max="6" width="17.33203125" style="1" customWidth="1"/>
    <col min="7" max="8" width="13.88671875" style="1" customWidth="1"/>
    <col min="9" max="9" width="17.88671875" style="1" customWidth="1"/>
    <col min="10" max="10" width="11.44140625" style="1"/>
    <col min="11" max="11" width="41.77734375" style="1" bestFit="1" customWidth="1"/>
    <col min="12" max="16384" width="11.44140625" style="1"/>
  </cols>
  <sheetData>
    <row r="9" spans="3:11" x14ac:dyDescent="0.25">
      <c r="C9" s="3"/>
      <c r="D9" s="3"/>
    </row>
    <row r="10" spans="3:11" x14ac:dyDescent="0.25">
      <c r="E10" s="2" t="s">
        <v>0</v>
      </c>
      <c r="F10" s="2" t="s">
        <v>1</v>
      </c>
      <c r="G10" s="8" t="s">
        <v>2</v>
      </c>
      <c r="H10" s="8" t="s">
        <v>26</v>
      </c>
      <c r="I10" s="8" t="s">
        <v>25</v>
      </c>
    </row>
    <row r="11" spans="3:11" x14ac:dyDescent="0.25">
      <c r="E11" s="4"/>
      <c r="F11" s="5" t="str">
        <f>IFERROR(INDEX(TStock[Noms],MATCH(TAccueil[[#This Row],[Réf]],TStock[Réf],0)),"")</f>
        <v/>
      </c>
      <c r="G11" s="5" t="str">
        <f>IFERROR(INDEX(TStock[Stock Final],MATCH(TAccueil[[#This Row],[Réf]],TStock[Réf],0)),"")</f>
        <v/>
      </c>
      <c r="H11" s="6">
        <f ca="1">TODAY()</f>
        <v>44320</v>
      </c>
      <c r="I11" s="7"/>
      <c r="K11" s="8" t="str">
        <f>IF(TAccueil[[#This Row],[Qté Vendue]]&gt;TAccueil[[#This Row],[Qté en stock]],"Attention la quantité vendue est supérieure au stock","")</f>
        <v/>
      </c>
    </row>
  </sheetData>
  <protectedRanges>
    <protectedRange sqref="I11 E11" name="Plage1"/>
  </protectedRanges>
  <mergeCells count="1">
    <mergeCell ref="C9:D9"/>
  </mergeCells>
  <conditionalFormatting sqref="K11">
    <cfRule type="expression" dxfId="1" priority="1">
      <formula>$K$11&lt;&gt;""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Stock!$B$3:$B$12</xm:f>
          </x14:formula1>
          <xm:sqref>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CAEEF-E19B-4041-AB15-A19411BA8CFF}">
  <sheetPr codeName="Feuil3"/>
  <dimension ref="B2:D3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4" max="4" width="12" customWidth="1"/>
    <col min="5" max="5" width="3.77734375" customWidth="1"/>
  </cols>
  <sheetData>
    <row r="2" spans="2:4" x14ac:dyDescent="0.3">
      <c r="B2" s="11" t="s">
        <v>0</v>
      </c>
      <c r="C2" s="8" t="s">
        <v>26</v>
      </c>
      <c r="D2" s="8" t="s">
        <v>25</v>
      </c>
    </row>
    <row r="3" spans="2:4" x14ac:dyDescent="0.3">
      <c r="B3" s="12"/>
      <c r="C3" s="13"/>
      <c r="D3" s="14"/>
    </row>
  </sheetData>
  <protectedRanges>
    <protectedRange sqref="D3" name="Plage1"/>
  </protectedRange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H12"/>
  <sheetViews>
    <sheetView showGridLines="0" workbookViewId="0">
      <selection activeCell="F12" sqref="F12"/>
    </sheetView>
  </sheetViews>
  <sheetFormatPr baseColWidth="10" defaultRowHeight="14.4" x14ac:dyDescent="0.3"/>
  <cols>
    <col min="1" max="1" width="3.77734375" customWidth="1"/>
    <col min="4" max="6" width="11.77734375" customWidth="1"/>
    <col min="7" max="7" width="3.77734375" customWidth="1"/>
    <col min="8" max="8" width="32.109375" bestFit="1" customWidth="1"/>
  </cols>
  <sheetData>
    <row r="2" spans="2:8" x14ac:dyDescent="0.3">
      <c r="B2" t="s">
        <v>0</v>
      </c>
      <c r="C2" t="s">
        <v>5</v>
      </c>
      <c r="D2" t="s">
        <v>2</v>
      </c>
      <c r="E2" t="s">
        <v>25</v>
      </c>
      <c r="F2" t="s">
        <v>6</v>
      </c>
    </row>
    <row r="3" spans="2:8" x14ac:dyDescent="0.3">
      <c r="B3" s="9" t="s">
        <v>3</v>
      </c>
      <c r="C3" s="9" t="s">
        <v>4</v>
      </c>
      <c r="D3" s="15">
        <v>5</v>
      </c>
      <c r="E3" s="17">
        <f>SUMIF(TMvtStock[Réf],Stock!$B3,TMvtStock[Qté Vendue])</f>
        <v>0</v>
      </c>
      <c r="F3" s="15">
        <f>D3-E3</f>
        <v>5</v>
      </c>
      <c r="H3" t="str">
        <f>IF(TStock[[#This Row],[Stock Final]]=0,"Stock à zéro, passer une commande.",IF(TStock[[#This Row],[Stock Final]]&lt;0,"Stock inférieur à 0, vérifier les quantités vendues.",""))</f>
        <v/>
      </c>
    </row>
    <row r="4" spans="2:8" x14ac:dyDescent="0.3">
      <c r="B4" s="9" t="s">
        <v>7</v>
      </c>
      <c r="C4" s="9" t="s">
        <v>16</v>
      </c>
      <c r="D4" s="15">
        <v>12</v>
      </c>
      <c r="E4" s="17">
        <f>SUMIF(TMvtStock[Réf],Stock!$B4,TMvtStock[Qté Vendue])</f>
        <v>0</v>
      </c>
      <c r="F4" s="15">
        <f t="shared" ref="F4:F12" si="0">D4-E4</f>
        <v>12</v>
      </c>
      <c r="H4" t="str">
        <f>IF(TStock[[#This Row],[Stock Final]]=0,"Stock à zéro, passer une commande.",IF(TStock[[#This Row],[Stock Final]]&lt;0,"Stock inférieur à 0, vérifier les quantités vendues.",""))</f>
        <v/>
      </c>
    </row>
    <row r="5" spans="2:8" x14ac:dyDescent="0.3">
      <c r="B5" s="9" t="s">
        <v>8</v>
      </c>
      <c r="C5" s="9" t="s">
        <v>17</v>
      </c>
      <c r="D5" s="15">
        <v>4</v>
      </c>
      <c r="E5" s="17">
        <f>SUMIF(TMvtStock[Réf],Stock!$B5,TMvtStock[Qté Vendue])</f>
        <v>0</v>
      </c>
      <c r="F5" s="15">
        <f t="shared" si="0"/>
        <v>4</v>
      </c>
      <c r="H5" t="str">
        <f>IF(TStock[[#This Row],[Stock Final]]=0,"Stock à zéro, passer une commande.",IF(TStock[[#This Row],[Stock Final]]&lt;0,"Stock inférieur à 0, vérifier les quantités vendues.",""))</f>
        <v/>
      </c>
    </row>
    <row r="6" spans="2:8" x14ac:dyDescent="0.3">
      <c r="B6" s="9" t="s">
        <v>9</v>
      </c>
      <c r="C6" s="9" t="s">
        <v>18</v>
      </c>
      <c r="D6" s="15">
        <v>20</v>
      </c>
      <c r="E6" s="17">
        <f>SUMIF(TMvtStock[Réf],Stock!$B6,TMvtStock[Qté Vendue])</f>
        <v>0</v>
      </c>
      <c r="F6" s="15">
        <f t="shared" si="0"/>
        <v>20</v>
      </c>
      <c r="H6" t="str">
        <f>IF(TStock[[#This Row],[Stock Final]]=0,"Stock à zéro, passer une commande.",IF(TStock[[#This Row],[Stock Final]]&lt;0,"Stock inférieur à 0, vérifier les quantités vendues.",""))</f>
        <v/>
      </c>
    </row>
    <row r="7" spans="2:8" x14ac:dyDescent="0.3">
      <c r="B7" s="9" t="s">
        <v>10</v>
      </c>
      <c r="C7" s="9" t="s">
        <v>19</v>
      </c>
      <c r="D7" s="15">
        <v>2</v>
      </c>
      <c r="E7" s="17">
        <f>SUMIF(TMvtStock[Réf],Stock!$B7,TMvtStock[Qté Vendue])</f>
        <v>0</v>
      </c>
      <c r="F7" s="15">
        <f t="shared" si="0"/>
        <v>2</v>
      </c>
      <c r="H7" t="str">
        <f>IF(TStock[[#This Row],[Stock Final]]=0,"Stock à zéro, passer une commande.",IF(TStock[[#This Row],[Stock Final]]&lt;0,"Stock inférieur à 0, vérifier les quantités vendues.",""))</f>
        <v/>
      </c>
    </row>
    <row r="8" spans="2:8" x14ac:dyDescent="0.3">
      <c r="B8" s="9" t="s">
        <v>11</v>
      </c>
      <c r="C8" s="9" t="s">
        <v>20</v>
      </c>
      <c r="D8" s="15">
        <v>7</v>
      </c>
      <c r="E8" s="17">
        <f>SUMIF(TMvtStock[Réf],Stock!$B8,TMvtStock[Qté Vendue])</f>
        <v>0</v>
      </c>
      <c r="F8" s="15">
        <f t="shared" si="0"/>
        <v>7</v>
      </c>
      <c r="H8" t="str">
        <f>IF(TStock[[#This Row],[Stock Final]]=0,"Stock à zéro, passer une commande.",IF(TStock[[#This Row],[Stock Final]]&lt;0,"Stock inférieur à 0, vérifier les quantités vendues.",""))</f>
        <v/>
      </c>
    </row>
    <row r="9" spans="2:8" x14ac:dyDescent="0.3">
      <c r="B9" s="9" t="s">
        <v>12</v>
      </c>
      <c r="C9" s="9" t="s">
        <v>21</v>
      </c>
      <c r="D9" s="15">
        <v>9</v>
      </c>
      <c r="E9" s="17">
        <f>SUMIF(TMvtStock[Réf],Stock!$B9,TMvtStock[Qté Vendue])</f>
        <v>0</v>
      </c>
      <c r="F9" s="15">
        <f t="shared" si="0"/>
        <v>9</v>
      </c>
      <c r="H9" t="str">
        <f>IF(TStock[[#This Row],[Stock Final]]=0,"Stock à zéro, passer une commande.",IF(TStock[[#This Row],[Stock Final]]&lt;0,"Stock inférieur à 0, vérifier les quantités vendues.",""))</f>
        <v/>
      </c>
    </row>
    <row r="10" spans="2:8" x14ac:dyDescent="0.3">
      <c r="B10" s="9" t="s">
        <v>13</v>
      </c>
      <c r="C10" s="9" t="s">
        <v>22</v>
      </c>
      <c r="D10" s="15">
        <v>3</v>
      </c>
      <c r="E10" s="17">
        <f>SUMIF(TMvtStock[Réf],Stock!$B10,TMvtStock[Qté Vendue])</f>
        <v>0</v>
      </c>
      <c r="F10" s="15">
        <f t="shared" si="0"/>
        <v>3</v>
      </c>
      <c r="H10" t="str">
        <f>IF(TStock[[#This Row],[Stock Final]]=0,"Stock à zéro, passer une commande.",IF(TStock[[#This Row],[Stock Final]]&lt;0,"Stock inférieur à 0, vérifier les quantités vendues.",""))</f>
        <v/>
      </c>
    </row>
    <row r="11" spans="2:8" x14ac:dyDescent="0.3">
      <c r="B11" s="9" t="s">
        <v>14</v>
      </c>
      <c r="C11" s="9" t="s">
        <v>23</v>
      </c>
      <c r="D11" s="15">
        <v>14</v>
      </c>
      <c r="E11" s="17">
        <f>SUMIF(TMvtStock[Réf],Stock!$B11,TMvtStock[Qté Vendue])</f>
        <v>0</v>
      </c>
      <c r="F11" s="15">
        <f t="shared" si="0"/>
        <v>14</v>
      </c>
      <c r="H11" t="str">
        <f>IF(TStock[[#This Row],[Stock Final]]=0,"Stock à zéro, passer une commande.",IF(TStock[[#This Row],[Stock Final]]&lt;0,"Stock inférieur à 0, vérifier les quantités vendues.",""))</f>
        <v/>
      </c>
    </row>
    <row r="12" spans="2:8" x14ac:dyDescent="0.3">
      <c r="B12" s="10" t="s">
        <v>15</v>
      </c>
      <c r="C12" s="10" t="s">
        <v>24</v>
      </c>
      <c r="D12" s="16">
        <v>7</v>
      </c>
      <c r="E12" s="18">
        <f>SUMIF(TMvtStock[Réf],Stock!$B12,TMvtStock[Qté Vendue])</f>
        <v>0</v>
      </c>
      <c r="F12" s="16">
        <f t="shared" si="0"/>
        <v>7</v>
      </c>
      <c r="H12" t="str">
        <f>IF(TStock[[#This Row],[Stock Final]]=0,"Stock à zéro, passer une commande.",IF(TStock[[#This Row],[Stock Final]]&lt;0,"Stock inférieur à 0, vérifier les quantités vendues.",""))</f>
        <v/>
      </c>
    </row>
  </sheetData>
  <conditionalFormatting sqref="H3:H12">
    <cfRule type="expression" dxfId="0" priority="1">
      <formula>H3&lt;&gt;""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Mvt stock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DYALIC SARL_ST_DG</dc:creator>
  <cp:lastModifiedBy>JoDan</cp:lastModifiedBy>
  <dcterms:created xsi:type="dcterms:W3CDTF">2021-05-03T20:16:09Z</dcterms:created>
  <dcterms:modified xsi:type="dcterms:W3CDTF">2021-05-03T23:31:46Z</dcterms:modified>
</cp:coreProperties>
</file>