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mc:AlternateContent xmlns:mc="http://schemas.openxmlformats.org/markup-compatibility/2006">
    <mc:Choice Requires="x15">
      <x15ac:absPath xmlns:x15ac="http://schemas.microsoft.com/office/spreadsheetml/2010/11/ac" url="F:\Users\JoDan\Downloads\"/>
    </mc:Choice>
  </mc:AlternateContent>
  <xr:revisionPtr revIDLastSave="0" documentId="13_ncr:1_{6571B27B-C647-4029-966C-B1AE03021A34}" xr6:coauthVersionLast="45" xr6:coauthVersionMax="45" xr10:uidLastSave="{00000000-0000-0000-0000-000000000000}"/>
  <bookViews>
    <workbookView xWindow="-108" yWindow="-108" windowWidth="22320" windowHeight="12048" activeTab="1" xr2:uid="{00000000-000D-0000-FFFF-FFFF00000000}"/>
  </bookViews>
  <sheets>
    <sheet name="ANNUAL RATES" sheetId="4" r:id="rId1"/>
    <sheet name="Suivi de dépenses personnelles" sheetId="1" r:id="rId2"/>
    <sheet name="LISTE" sheetId="6" state="hidden" r:id="rId3"/>
  </sheets>
  <externalReferences>
    <externalReference r:id="rId4"/>
  </externalReferences>
  <definedNames>
    <definedName name="account">OFFSET(INDIRECT("'ANNUAL RATES'!$A$"&amp;'ANNUAL RATES'!$G$3),0,0,6,1)</definedName>
    <definedName name="AccountList">CashSummaryTable[Account]</definedName>
    <definedName name="age">OFFSET(INDIRECT("'ANNUAL RATES'!$A$"&amp;'ANNUAL RATES'!$G$3),-1,1,1,4)</definedName>
    <definedName name="matrice">OFFSET(INDIRECT("'ANNUAL RATES'!$A$"&amp;'ANNUAL RATES'!$G$3),0,1,6,4)</definedName>
    <definedName name="PercentageAvailable" localSheetId="0">'[1]Suivi de dépenses personnelles'!#REF!</definedName>
    <definedName name="PercentageAvailable">'Suivi de dépenses personnelles'!#REF!</definedName>
    <definedName name="Slicer_Account1">#N/A</definedName>
    <definedName name="Slicer_Description2">#N/A</definedName>
    <definedName name="_xlnm.Print_Area" localSheetId="0">'ANNUAL RATES'!$A$1:$E$43</definedName>
  </definedNames>
  <calcPr calcId="191029"/>
</workbook>
</file>

<file path=xl/calcChain.xml><?xml version="1.0" encoding="utf-8"?>
<calcChain xmlns="http://schemas.openxmlformats.org/spreadsheetml/2006/main">
  <c r="G3" i="4" l="1"/>
  <c r="F23" i="4"/>
  <c r="F13" i="4"/>
  <c r="F3" i="4"/>
  <c r="K2" i="1"/>
  <c r="C8" i="1"/>
  <c r="C5" i="1"/>
  <c r="C9" i="1"/>
  <c r="C6" i="1"/>
  <c r="C10" i="1"/>
  <c r="C7" i="1"/>
  <c r="C11" i="1"/>
  <c r="F2" i="6" l="1"/>
  <c r="D11" i="1" l="1"/>
  <c r="E11" i="1" s="1"/>
  <c r="D10" i="1" l="1"/>
  <c r="E10" i="1" s="1"/>
  <c r="D9" i="1"/>
  <c r="E9" i="1" s="1"/>
  <c r="D8" i="1" l="1"/>
  <c r="E8" i="1" s="1"/>
  <c r="D6" i="1" l="1"/>
  <c r="E6" i="1" s="1"/>
  <c r="D7" i="1"/>
  <c r="E7" i="1" s="1"/>
  <c r="D5" i="1"/>
  <c r="E5" i="1" s="1"/>
  <c r="C12" i="1" l="1"/>
  <c r="E12" i="1" l="1"/>
  <c r="D12" i="1"/>
</calcChain>
</file>

<file path=xl/sharedStrings.xml><?xml version="1.0" encoding="utf-8"?>
<sst xmlns="http://schemas.openxmlformats.org/spreadsheetml/2006/main" count="104" uniqueCount="42">
  <si>
    <t>Date</t>
  </si>
  <si>
    <t>Description</t>
  </si>
  <si>
    <t>Total</t>
  </si>
  <si>
    <t>Winners</t>
  </si>
  <si>
    <t>UNG</t>
  </si>
  <si>
    <t>N-D. High School</t>
  </si>
  <si>
    <t>Football</t>
  </si>
  <si>
    <t>DOB</t>
  </si>
  <si>
    <t>AGE
(at the end of present year)</t>
  </si>
  <si>
    <t>EXPENSES</t>
  </si>
  <si>
    <t>EXP_FH-0924_2021-01-31</t>
  </si>
  <si>
    <t>EXP_FH-0924_2021-04-05</t>
  </si>
  <si>
    <t>P2021-23_2021-02-25</t>
  </si>
  <si>
    <t>P2022-01_2021-04-22</t>
  </si>
  <si>
    <t>Annual Allowance</t>
  </si>
  <si>
    <t>Note that the yearly allowance is based on the age the child will have as of December 31 of the current year.</t>
  </si>
  <si>
    <t>AGE</t>
  </si>
  <si>
    <t>0-4</t>
  </si>
  <si>
    <t>5-11</t>
  </si>
  <si>
    <t>12-15</t>
  </si>
  <si>
    <t>16+</t>
  </si>
  <si>
    <t>CLOTHING - 4528</t>
  </si>
  <si>
    <t>SPORT / CULTURAL ACTIVITIES - 4530</t>
  </si>
  <si>
    <t>VISUAL PROSTHETICS - 4570</t>
  </si>
  <si>
    <t>CPEJUNG #</t>
  </si>
  <si>
    <t>DAYCARE - 4536</t>
  </si>
  <si>
    <t>OTHER - 4549</t>
  </si>
  <si>
    <t>NAME (Last, First)</t>
  </si>
  <si>
    <t>SCHOOL FEE &amp; SUPPLIES (+12) - 4532</t>
  </si>
  <si>
    <t>SCHOOL FEE &amp; SUPPLIES (-11) - 4532</t>
  </si>
  <si>
    <t>ACCEO-Serv. Garde</t>
  </si>
  <si>
    <t>Amount</t>
  </si>
  <si>
    <t>Payment date aprpox.</t>
  </si>
  <si>
    <t>Account</t>
  </si>
  <si>
    <t>year ending</t>
  </si>
  <si>
    <t>Year ending</t>
  </si>
  <si>
    <t>Annual amount</t>
  </si>
  <si>
    <t>Expenses claimed</t>
  </si>
  <si>
    <t>BALANCE</t>
  </si>
  <si>
    <t>Request #</t>
  </si>
  <si>
    <t>Hubert, Charlie</t>
  </si>
  <si>
    <t>YEARS ENDING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</si>
</sst>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 #,##0.00_)\ &quot;$&quot;_ ;_ * \(#,##0.00\)\ &quot;$&quot;_ ;_ * &quot;-&quot;??_)\ &quot;$&quot;_ ;_ @_ "/>
    <numFmt numFmtId="165" formatCode="_(&quot;$&quot;* #,##0.00_);_(&quot;$&quot;* \(#,##0.00\);_(&quot;$&quot;* &quot;-&quot;??_);_(@_)"/>
    <numFmt numFmtId="166" formatCode="0.00_);\(0.00\)"/>
    <numFmt numFmtId="167" formatCode="_(@_)"/>
    <numFmt numFmtId="168" formatCode="#,##0.00\ _€;[Red]\-#,##0.00\ _€"/>
    <numFmt numFmtId="169" formatCode="#,##0.00\ [$$-C0C]_);\(#,##0.00\ [$$-C0C]\)"/>
    <numFmt numFmtId="170" formatCode="#,##0.00\ [$$-C0C]_);[Red]\(#,##0.00\ [$$-C0C]\)"/>
    <numFmt numFmtId="171" formatCode="#,##0.00\ [$$-C0C];[Red]#,##0.00\ [$$-C0C]"/>
    <numFmt numFmtId="172" formatCode="#,##0.00\ [$$-C0C]"/>
  </numFmts>
  <fonts count="31">
    <font>
      <sz val="10"/>
      <color theme="1"/>
      <name val="Calibri"/>
      <family val="2"/>
      <scheme val="minor"/>
    </font>
    <font>
      <sz val="11"/>
      <color theme="1"/>
      <name val="Calibri"/>
      <family val="2"/>
      <scheme val="minor"/>
    </font>
    <font>
      <sz val="18"/>
      <color theme="3"/>
      <name val="Cambria"/>
      <family val="1"/>
      <scheme val="major"/>
    </font>
    <font>
      <sz val="12"/>
      <color theme="1"/>
      <name val="Calibri"/>
      <family val="2"/>
      <scheme val="minor"/>
    </font>
    <font>
      <sz val="10"/>
      <color theme="1"/>
      <name val="Calibri"/>
      <family val="2"/>
      <scheme val="minor"/>
    </font>
    <font>
      <sz val="22"/>
      <color theme="5"/>
      <name val="Cambria"/>
      <family val="2"/>
      <scheme val="major"/>
    </font>
    <font>
      <sz val="9"/>
      <name val="Calibri"/>
      <family val="3"/>
      <charset val="136"/>
      <scheme val="minor"/>
    </font>
    <font>
      <outline/>
      <shadow/>
      <sz val="10"/>
      <color theme="1"/>
      <name val="Calibri"/>
      <family val="2"/>
      <scheme val="minor"/>
    </font>
    <font>
      <b/>
      <sz val="12"/>
      <color theme="1"/>
      <name val="Calibri"/>
      <family val="2"/>
      <scheme val="minor"/>
    </font>
    <font>
      <b/>
      <sz val="10"/>
      <color theme="1"/>
      <name val="Calibri"/>
      <family val="2"/>
      <scheme val="minor"/>
    </font>
    <font>
      <b/>
      <outline/>
      <shadow/>
      <sz val="10"/>
      <color theme="1"/>
      <name val="Calibri"/>
      <family val="2"/>
      <scheme val="minor"/>
    </font>
    <font>
      <b/>
      <sz val="18"/>
      <color theme="3"/>
      <name val="Cambria"/>
      <family val="1"/>
      <scheme val="major"/>
    </font>
    <font>
      <b/>
      <sz val="18"/>
      <color theme="1"/>
      <name val="Cambria"/>
      <family val="1"/>
      <scheme val="major"/>
    </font>
    <font>
      <sz val="10"/>
      <color theme="3"/>
      <name val="Cambria"/>
      <family val="1"/>
      <scheme val="major"/>
    </font>
    <font>
      <sz val="10"/>
      <name val="Arial"/>
      <family val="2"/>
    </font>
    <font>
      <b/>
      <sz val="14"/>
      <color theme="3"/>
      <name val="Cambria"/>
      <family val="1"/>
      <scheme val="major"/>
    </font>
    <font>
      <b/>
      <i/>
      <condense/>
      <extend/>
      <outline/>
      <shadow/>
      <sz val="12"/>
      <color theme="1"/>
      <name val="Calibri"/>
      <family val="2"/>
      <scheme val="minor"/>
    </font>
    <font>
      <b/>
      <sz val="14"/>
      <color theme="1"/>
      <name val="Calibri"/>
      <family val="2"/>
      <scheme val="minor"/>
    </font>
    <font>
      <b/>
      <sz val="11"/>
      <color theme="1"/>
      <name val="Calibri"/>
      <family val="2"/>
      <scheme val="minor"/>
    </font>
    <font>
      <b/>
      <sz val="12"/>
      <name val="Cambria"/>
      <family val="1"/>
      <scheme val="major"/>
    </font>
    <font>
      <b/>
      <sz val="14"/>
      <color theme="1"/>
      <name val="Cambria"/>
      <family val="1"/>
      <scheme val="major"/>
    </font>
    <font>
      <b/>
      <sz val="14"/>
      <name val="Cambria"/>
      <family val="1"/>
      <scheme val="major"/>
    </font>
    <font>
      <b/>
      <sz val="12"/>
      <color theme="1"/>
      <name val="Cambria"/>
      <family val="1"/>
      <scheme val="major"/>
    </font>
    <font>
      <sz val="14"/>
      <color theme="1"/>
      <name val="Cambria"/>
      <family val="1"/>
      <scheme val="major"/>
    </font>
    <font>
      <i/>
      <sz val="11"/>
      <color theme="1"/>
      <name val="Calibri"/>
      <family val="2"/>
      <scheme val="minor"/>
    </font>
    <font>
      <b/>
      <sz val="22"/>
      <name val="Cambria"/>
      <family val="1"/>
      <scheme val="major"/>
    </font>
    <font>
      <i/>
      <sz val="11"/>
      <color theme="1"/>
      <name val="Calibri"/>
      <scheme val="minor"/>
    </font>
    <font>
      <b/>
      <sz val="14"/>
      <color theme="1"/>
      <name val="Calibri"/>
      <scheme val="minor"/>
    </font>
    <font>
      <strike/>
      <outline/>
      <shadow/>
      <sz val="10"/>
      <color theme="1"/>
      <name val="Calibri"/>
      <family val="2"/>
      <scheme val="minor"/>
    </font>
    <font>
      <strike/>
      <outline/>
      <shadow/>
      <sz val="10"/>
      <color theme="1"/>
      <name val="Calibri"/>
      <scheme val="minor"/>
    </font>
    <font>
      <outline/>
      <shadow/>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indexed="9"/>
        <bgColor indexed="64"/>
      </patternFill>
    </fill>
    <fill>
      <patternFill patternType="solid">
        <fgColor theme="4"/>
        <bgColor indexed="64"/>
      </patternFill>
    </fill>
    <fill>
      <patternFill patternType="solid">
        <fgColor rgb="FFFFFF00"/>
        <bgColor indexed="64"/>
      </patternFill>
    </fill>
    <fill>
      <patternFill patternType="solid">
        <fgColor theme="7" tint="0.79998168889431442"/>
        <bgColor indexed="64"/>
      </patternFill>
    </fill>
  </fills>
  <borders count="21">
    <border>
      <left/>
      <right/>
      <top/>
      <bottom/>
      <diagonal/>
    </border>
    <border>
      <left/>
      <right/>
      <top/>
      <bottom style="dotted">
        <color theme="0" tint="-0.34998626667073579"/>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top/>
      <bottom style="thin">
        <color theme="1"/>
      </bottom>
      <diagonal/>
    </border>
    <border>
      <left style="thin">
        <color auto="1"/>
      </left>
      <right/>
      <top style="thin">
        <color auto="1"/>
      </top>
      <bottom style="thin">
        <color theme="1"/>
      </bottom>
      <diagonal/>
    </border>
    <border>
      <left/>
      <right/>
      <top style="thin">
        <color theme="1"/>
      </top>
      <bottom/>
      <diagonal/>
    </border>
    <border>
      <left/>
      <right/>
      <top style="thin">
        <color auto="1"/>
      </top>
      <bottom/>
      <diagonal/>
    </border>
    <border>
      <left/>
      <right/>
      <top style="thin">
        <color auto="1"/>
      </top>
      <bottom style="thin">
        <color theme="1"/>
      </bottom>
      <diagonal/>
    </border>
  </borders>
  <cellStyleXfs count="8">
    <xf numFmtId="0" fontId="0" fillId="0" borderId="0"/>
    <xf numFmtId="165" fontId="1" fillId="0" borderId="0" applyFont="0" applyFill="0" applyBorder="0" applyAlignment="0" applyProtection="0"/>
    <xf numFmtId="0" fontId="5" fillId="0" borderId="1" applyNumberFormat="0" applyFill="0" applyAlignment="0" applyProtection="0"/>
    <xf numFmtId="0" fontId="2" fillId="0" borderId="0" applyNumberFormat="0" applyFill="0" applyBorder="0" applyAlignment="0" applyProtection="0"/>
    <xf numFmtId="0" fontId="14" fillId="0" borderId="0"/>
    <xf numFmtId="164" fontId="14" fillId="0" borderId="0" applyFont="0" applyFill="0" applyBorder="0" applyAlignment="0" applyProtection="0"/>
    <xf numFmtId="164" fontId="14" fillId="0" borderId="0" applyFont="0" applyFill="0" applyBorder="0" applyAlignment="0" applyProtection="0"/>
    <xf numFmtId="0" fontId="14" fillId="0" borderId="0"/>
  </cellStyleXfs>
  <cellXfs count="103">
    <xf numFmtId="0" fontId="0" fillId="0" borderId="0" xfId="0"/>
    <xf numFmtId="0" fontId="0" fillId="0" borderId="1" xfId="0" applyBorder="1"/>
    <xf numFmtId="0" fontId="5" fillId="0" borderId="0" xfId="2" applyBorder="1"/>
    <xf numFmtId="167" fontId="0" fillId="0" borderId="0" xfId="0" applyNumberFormat="1" applyFont="1" applyFill="1" applyBorder="1" applyAlignment="1">
      <alignment horizontal="left"/>
    </xf>
    <xf numFmtId="166" fontId="0" fillId="0" borderId="0" xfId="0" applyNumberFormat="1" applyFont="1" applyFill="1" applyBorder="1"/>
    <xf numFmtId="169" fontId="10" fillId="0" borderId="0" xfId="0" applyNumberFormat="1" applyFont="1" applyFill="1" applyBorder="1"/>
    <xf numFmtId="0" fontId="0" fillId="0" borderId="0" xfId="0" applyFill="1"/>
    <xf numFmtId="0" fontId="8" fillId="0" borderId="0" xfId="0" applyFont="1" applyFill="1" applyBorder="1" applyAlignment="1">
      <alignment horizontal="right" vertical="center"/>
    </xf>
    <xf numFmtId="169" fontId="9" fillId="0" borderId="0" xfId="1" applyNumberFormat="1" applyFont="1" applyFill="1" applyBorder="1"/>
    <xf numFmtId="0" fontId="2" fillId="0" borderId="0" xfId="3" applyBorder="1" applyAlignment="1">
      <alignment horizontal="right" vertical="center"/>
    </xf>
    <xf numFmtId="0" fontId="11" fillId="3" borderId="0" xfId="3" applyFont="1" applyFill="1" applyBorder="1" applyAlignment="1">
      <alignment horizontal="right" vertical="center"/>
    </xf>
    <xf numFmtId="167" fontId="0" fillId="0" borderId="0" xfId="0" applyNumberFormat="1" applyFont="1" applyAlignment="1">
      <alignment horizontal="left" vertical="center"/>
    </xf>
    <xf numFmtId="40" fontId="4" fillId="0" borderId="0" xfId="1" applyNumberFormat="1" applyFont="1" applyAlignment="1">
      <alignment horizontal="right" vertical="center"/>
    </xf>
    <xf numFmtId="167" fontId="0" fillId="2" borderId="0" xfId="0" applyNumberFormat="1" applyFont="1" applyFill="1" applyAlignment="1">
      <alignment horizontal="left" vertical="center"/>
    </xf>
    <xf numFmtId="40" fontId="4" fillId="2" borderId="0" xfId="1" applyNumberFormat="1" applyFont="1" applyFill="1" applyAlignment="1">
      <alignment horizontal="right" vertical="center"/>
    </xf>
    <xf numFmtId="167" fontId="4" fillId="2" borderId="0" xfId="0" applyNumberFormat="1" applyFont="1" applyFill="1" applyAlignment="1">
      <alignment horizontal="left" vertical="center"/>
    </xf>
    <xf numFmtId="0" fontId="8" fillId="3" borderId="0" xfId="0" applyFont="1" applyFill="1" applyBorder="1" applyAlignment="1">
      <alignment horizontal="center" vertical="center"/>
    </xf>
    <xf numFmtId="14" fontId="0" fillId="0" borderId="0" xfId="0" applyNumberFormat="1" applyFont="1" applyAlignment="1">
      <alignment horizontal="center" vertical="center"/>
    </xf>
    <xf numFmtId="14" fontId="4" fillId="2" borderId="0" xfId="0" applyNumberFormat="1" applyFont="1" applyFill="1" applyAlignment="1">
      <alignment horizontal="center" vertical="center"/>
    </xf>
    <xf numFmtId="0" fontId="13" fillId="0" borderId="0" xfId="3" applyFont="1" applyBorder="1" applyAlignment="1">
      <alignment horizontal="center" wrapText="1"/>
    </xf>
    <xf numFmtId="0" fontId="7" fillId="4" borderId="0" xfId="4" applyFont="1" applyFill="1" applyBorder="1" applyAlignment="1">
      <alignment horizontal="left" vertical="center"/>
    </xf>
    <xf numFmtId="0" fontId="7" fillId="2" borderId="0" xfId="4" applyFont="1" applyFill="1" applyBorder="1" applyAlignment="1">
      <alignment horizontal="left" vertical="center"/>
    </xf>
    <xf numFmtId="0" fontId="11" fillId="3" borderId="3" xfId="3" applyFont="1" applyFill="1" applyBorder="1" applyAlignment="1">
      <alignment horizontal="centerContinuous" vertical="center"/>
    </xf>
    <xf numFmtId="0" fontId="11" fillId="3" borderId="4" xfId="3" applyFont="1" applyFill="1" applyBorder="1" applyAlignment="1">
      <alignment horizontal="centerContinuous" vertical="center"/>
    </xf>
    <xf numFmtId="0" fontId="11" fillId="3" borderId="5" xfId="3" applyFont="1" applyFill="1" applyBorder="1" applyAlignment="1">
      <alignment horizontal="centerContinuous" vertical="center"/>
    </xf>
    <xf numFmtId="14" fontId="11" fillId="3"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5" fillId="0" borderId="0" xfId="3" applyFont="1" applyBorder="1" applyAlignment="1">
      <alignment horizontal="centerContinuous" vertical="center"/>
    </xf>
    <xf numFmtId="0" fontId="16" fillId="3" borderId="0" xfId="0" applyFont="1" applyFill="1" applyAlignment="1">
      <alignment horizontal="center" vertical="center"/>
    </xf>
    <xf numFmtId="0" fontId="8" fillId="0" borderId="0" xfId="0" applyFont="1" applyAlignment="1">
      <alignment horizontal="right" vertical="center"/>
    </xf>
    <xf numFmtId="49" fontId="22" fillId="0" borderId="6" xfId="0" applyNumberFormat="1" applyFont="1" applyBorder="1" applyAlignment="1">
      <alignment horizontal="center" vertical="center"/>
    </xf>
    <xf numFmtId="49" fontId="22" fillId="0" borderId="7" xfId="0" applyNumberFormat="1" applyFont="1" applyBorder="1" applyAlignment="1">
      <alignment horizontal="center" vertical="center"/>
    </xf>
    <xf numFmtId="49" fontId="22" fillId="0" borderId="8" xfId="0" applyNumberFormat="1" applyFont="1" applyBorder="1" applyAlignment="1">
      <alignment horizontal="center" vertical="center"/>
    </xf>
    <xf numFmtId="0" fontId="18" fillId="0" borderId="0" xfId="0" applyFont="1" applyAlignment="1">
      <alignment horizontal="right" vertical="center"/>
    </xf>
    <xf numFmtId="0" fontId="18" fillId="0" borderId="0" xfId="0" applyFont="1" applyFill="1" applyBorder="1" applyAlignment="1">
      <alignment horizontal="right" vertical="center"/>
    </xf>
    <xf numFmtId="0" fontId="23" fillId="0" borderId="0" xfId="0" applyFont="1"/>
    <xf numFmtId="172" fontId="23" fillId="0" borderId="6" xfId="0" applyNumberFormat="1" applyFont="1" applyBorder="1" applyAlignment="1">
      <alignment horizontal="right"/>
    </xf>
    <xf numFmtId="172" fontId="23" fillId="0" borderId="7" xfId="0" applyNumberFormat="1" applyFont="1" applyBorder="1" applyAlignment="1">
      <alignment horizontal="right" vertical="center"/>
    </xf>
    <xf numFmtId="172" fontId="23" fillId="0" borderId="7" xfId="0" applyNumberFormat="1" applyFont="1" applyBorder="1" applyAlignment="1">
      <alignment horizontal="right"/>
    </xf>
    <xf numFmtId="172" fontId="23" fillId="0" borderId="8" xfId="0" applyNumberFormat="1" applyFont="1" applyBorder="1" applyAlignment="1">
      <alignment horizontal="right"/>
    </xf>
    <xf numFmtId="172" fontId="23" fillId="0" borderId="6" xfId="0" applyNumberFormat="1" applyFont="1" applyBorder="1" applyAlignment="1">
      <alignment horizontal="right" vertical="center"/>
    </xf>
    <xf numFmtId="172" fontId="23" fillId="0" borderId="8" xfId="0" applyNumberFormat="1" applyFont="1" applyBorder="1" applyAlignment="1">
      <alignment horizontal="right" vertical="center"/>
    </xf>
    <xf numFmtId="172" fontId="23" fillId="0" borderId="13" xfId="0" applyNumberFormat="1" applyFont="1" applyBorder="1" applyAlignment="1">
      <alignment horizontal="right" vertical="center"/>
    </xf>
    <xf numFmtId="172" fontId="23" fillId="0" borderId="14" xfId="0" applyNumberFormat="1" applyFont="1" applyBorder="1" applyAlignment="1">
      <alignment horizontal="right" vertical="center"/>
    </xf>
    <xf numFmtId="172" fontId="23" fillId="0" borderId="15" xfId="0" applyNumberFormat="1" applyFont="1" applyBorder="1" applyAlignment="1">
      <alignment horizontal="right" vertical="center"/>
    </xf>
    <xf numFmtId="172" fontId="23" fillId="0" borderId="9" xfId="0" applyNumberFormat="1" applyFont="1" applyBorder="1" applyAlignment="1">
      <alignment horizontal="right" vertical="center"/>
    </xf>
    <xf numFmtId="172" fontId="23" fillId="0" borderId="10" xfId="0" applyNumberFormat="1" applyFont="1" applyBorder="1" applyAlignment="1">
      <alignment horizontal="right" vertical="center"/>
    </xf>
    <xf numFmtId="172" fontId="23" fillId="0" borderId="11" xfId="0" applyNumberFormat="1" applyFont="1" applyBorder="1" applyAlignment="1">
      <alignment horizontal="right" vertical="center"/>
    </xf>
    <xf numFmtId="170" fontId="17" fillId="0" borderId="0" xfId="1" applyNumberFormat="1" applyFont="1" applyFill="1" applyBorder="1" applyAlignment="1">
      <alignment vertical="center"/>
    </xf>
    <xf numFmtId="0" fontId="24" fillId="0" borderId="0" xfId="0" applyFont="1" applyAlignment="1">
      <alignment horizontal="right" vertical="center"/>
    </xf>
    <xf numFmtId="0" fontId="24" fillId="0" borderId="0" xfId="0" applyFont="1" applyFill="1" applyBorder="1" applyAlignment="1">
      <alignment horizontal="right" vertical="center"/>
    </xf>
    <xf numFmtId="169" fontId="24" fillId="0" borderId="0" xfId="1" applyNumberFormat="1" applyFont="1" applyFill="1" applyBorder="1" applyAlignment="1">
      <alignment vertical="center"/>
    </xf>
    <xf numFmtId="0" fontId="0" fillId="0" borderId="0" xfId="0" applyAlignment="1">
      <alignment horizontal="centerContinuous" vertical="center"/>
    </xf>
    <xf numFmtId="0" fontId="11" fillId="3" borderId="0" xfId="3" applyFont="1" applyFill="1" applyBorder="1" applyAlignment="1">
      <alignment horizontal="left" vertical="center"/>
    </xf>
    <xf numFmtId="167" fontId="7" fillId="0" borderId="0" xfId="0" applyNumberFormat="1" applyFont="1" applyAlignment="1">
      <alignment horizontal="left" vertical="center"/>
    </xf>
    <xf numFmtId="168" fontId="7" fillId="0" borderId="0" xfId="0" applyNumberFormat="1" applyFont="1" applyAlignment="1">
      <alignment horizontal="right" vertical="center"/>
    </xf>
    <xf numFmtId="0" fontId="25" fillId="0" borderId="1" xfId="2" applyFont="1" applyBorder="1" applyAlignment="1">
      <alignment horizontal="left" vertical="center"/>
    </xf>
    <xf numFmtId="0" fontId="13" fillId="0" borderId="0" xfId="3" applyFont="1" applyBorder="1" applyAlignment="1">
      <alignment horizontal="center"/>
    </xf>
    <xf numFmtId="0" fontId="26" fillId="0" borderId="0" xfId="0" applyFont="1" applyFill="1" applyBorder="1" applyAlignment="1">
      <alignment horizontal="right" vertical="center"/>
    </xf>
    <xf numFmtId="169" fontId="26" fillId="0" borderId="0" xfId="1" applyNumberFormat="1" applyFont="1" applyFill="1" applyBorder="1" applyAlignment="1">
      <alignment vertical="center"/>
    </xf>
    <xf numFmtId="170" fontId="27" fillId="0" borderId="0" xfId="1" applyNumberFormat="1" applyFont="1" applyFill="1" applyBorder="1" applyAlignment="1">
      <alignment vertical="center"/>
    </xf>
    <xf numFmtId="14" fontId="28" fillId="0" borderId="0" xfId="0" applyNumberFormat="1" applyFont="1" applyAlignment="1">
      <alignment horizontal="left" vertical="center"/>
    </xf>
    <xf numFmtId="167" fontId="28" fillId="0" borderId="0" xfId="0" applyNumberFormat="1" applyFont="1" applyAlignment="1">
      <alignment horizontal="left" vertical="center"/>
    </xf>
    <xf numFmtId="168" fontId="28" fillId="0" borderId="0" xfId="0" applyNumberFormat="1" applyFont="1" applyAlignment="1">
      <alignment horizontal="right" vertical="center"/>
    </xf>
    <xf numFmtId="0" fontId="28" fillId="0" borderId="0" xfId="0" applyFont="1" applyAlignment="1">
      <alignment vertical="center"/>
    </xf>
    <xf numFmtId="0" fontId="3" fillId="0" borderId="0" xfId="0" applyFont="1" applyFill="1" applyBorder="1" applyAlignment="1">
      <alignment horizontal="center" vertical="center"/>
    </xf>
    <xf numFmtId="0" fontId="17" fillId="0" borderId="0" xfId="0" applyFont="1" applyFill="1" applyBorder="1" applyAlignment="1">
      <alignment horizontal="center" vertical="center"/>
    </xf>
    <xf numFmtId="14" fontId="0" fillId="0" borderId="0" xfId="0" applyNumberFormat="1" applyAlignment="1">
      <alignment horizontal="centerContinuous" vertical="center"/>
    </xf>
    <xf numFmtId="14" fontId="0" fillId="0" borderId="0" xfId="0" applyNumberFormat="1"/>
    <xf numFmtId="14" fontId="0" fillId="0" borderId="0" xfId="0" applyNumberFormat="1" applyAlignment="1">
      <alignment horizontal="center" vertical="center"/>
    </xf>
    <xf numFmtId="1" fontId="12" fillId="3" borderId="2" xfId="0" applyNumberFormat="1" applyFont="1" applyFill="1" applyBorder="1" applyAlignment="1">
      <alignment horizontal="center" vertical="center"/>
    </xf>
    <xf numFmtId="14" fontId="11" fillId="3" borderId="0" xfId="3" applyNumberFormat="1" applyFont="1" applyFill="1" applyBorder="1" applyAlignment="1">
      <alignment horizontal="center" vertical="center"/>
    </xf>
    <xf numFmtId="1" fontId="0" fillId="0" borderId="0" xfId="0" applyNumberFormat="1"/>
    <xf numFmtId="14" fontId="29" fillId="0" borderId="0" xfId="0" applyNumberFormat="1" applyFont="1" applyAlignment="1">
      <alignment horizontal="left" vertical="center"/>
    </xf>
    <xf numFmtId="167" fontId="29" fillId="0" borderId="0" xfId="0" applyNumberFormat="1" applyFont="1" applyAlignment="1">
      <alignment horizontal="left" vertical="center"/>
    </xf>
    <xf numFmtId="168" fontId="29" fillId="0" borderId="0" xfId="0" applyNumberFormat="1" applyFont="1" applyAlignment="1">
      <alignment horizontal="right" vertical="center"/>
    </xf>
    <xf numFmtId="0" fontId="29" fillId="0" borderId="0" xfId="0" applyFont="1" applyAlignment="1">
      <alignment vertical="center"/>
    </xf>
    <xf numFmtId="0" fontId="11" fillId="3" borderId="0" xfId="3" applyFont="1" applyFill="1" applyBorder="1" applyAlignment="1">
      <alignment horizontal="right" vertical="center" indent="1"/>
    </xf>
    <xf numFmtId="169" fontId="24" fillId="6" borderId="0" xfId="1" applyNumberFormat="1" applyFont="1" applyFill="1" applyBorder="1" applyAlignment="1">
      <alignment vertical="center"/>
    </xf>
    <xf numFmtId="49" fontId="19" fillId="0" borderId="0" xfId="0" applyNumberFormat="1" applyFont="1" applyFill="1" applyBorder="1" applyAlignment="1">
      <alignment horizontal="center" vertical="center" wrapText="1"/>
    </xf>
    <xf numFmtId="14" fontId="20" fillId="5" borderId="0" xfId="0" applyNumberFormat="1" applyFont="1" applyFill="1" applyBorder="1" applyAlignment="1">
      <alignment horizontal="center" vertical="center"/>
    </xf>
    <xf numFmtId="0" fontId="20" fillId="5" borderId="0" xfId="0" applyFont="1" applyFill="1" applyBorder="1" applyAlignment="1">
      <alignment horizontal="center" vertical="center"/>
    </xf>
    <xf numFmtId="14" fontId="20" fillId="5" borderId="12" xfId="0" applyNumberFormat="1" applyFont="1" applyFill="1" applyBorder="1" applyAlignment="1">
      <alignment horizontal="center" vertical="center"/>
    </xf>
    <xf numFmtId="0" fontId="8" fillId="0" borderId="18" xfId="0" applyFont="1" applyBorder="1" applyAlignment="1">
      <alignment horizontal="right" vertical="center"/>
    </xf>
    <xf numFmtId="0" fontId="22" fillId="0" borderId="19" xfId="0" applyNumberFormat="1" applyFont="1" applyBorder="1" applyAlignment="1">
      <alignment horizontal="center" vertical="center"/>
    </xf>
    <xf numFmtId="0" fontId="22" fillId="0" borderId="15" xfId="0" applyNumberFormat="1" applyFont="1" applyBorder="1" applyAlignment="1">
      <alignment horizontal="center" vertical="center"/>
    </xf>
    <xf numFmtId="0" fontId="18" fillId="0" borderId="18" xfId="0" applyFont="1" applyBorder="1" applyAlignment="1">
      <alignment horizontal="right" vertical="center"/>
    </xf>
    <xf numFmtId="171" fontId="23" fillId="0" borderId="19" xfId="0" applyNumberFormat="1" applyFont="1" applyBorder="1" applyAlignment="1">
      <alignment horizontal="right" vertical="center"/>
    </xf>
    <xf numFmtId="171" fontId="23" fillId="0" borderId="15" xfId="0" applyNumberFormat="1" applyFont="1" applyBorder="1" applyAlignment="1">
      <alignment horizontal="right" vertical="center"/>
    </xf>
    <xf numFmtId="172" fontId="23" fillId="0" borderId="19" xfId="0" applyNumberFormat="1" applyFont="1" applyBorder="1" applyAlignment="1">
      <alignment horizontal="right"/>
    </xf>
    <xf numFmtId="172" fontId="23" fillId="0" borderId="15" xfId="0" applyNumberFormat="1" applyFont="1" applyBorder="1" applyAlignment="1">
      <alignment horizontal="right"/>
    </xf>
    <xf numFmtId="172" fontId="23" fillId="0" borderId="19" xfId="0" applyNumberFormat="1" applyFont="1" applyBorder="1" applyAlignment="1">
      <alignment horizontal="right" vertical="center"/>
    </xf>
    <xf numFmtId="0" fontId="18" fillId="0" borderId="16" xfId="0" applyFont="1" applyBorder="1" applyAlignment="1">
      <alignment horizontal="right" vertical="center"/>
    </xf>
    <xf numFmtId="172" fontId="23" fillId="0" borderId="20" xfId="0" applyNumberFormat="1" applyFont="1" applyBorder="1" applyAlignment="1">
      <alignment horizontal="right" vertical="center"/>
    </xf>
    <xf numFmtId="172" fontId="23" fillId="0" borderId="17" xfId="0" applyNumberFormat="1" applyFont="1" applyBorder="1" applyAlignment="1">
      <alignment horizontal="right" vertical="center"/>
    </xf>
    <xf numFmtId="0" fontId="30" fillId="3" borderId="0" xfId="0" applyNumberFormat="1" applyFont="1" applyFill="1" applyBorder="1" applyAlignment="1">
      <alignment horizontal="left" vertical="center"/>
    </xf>
    <xf numFmtId="169" fontId="30" fillId="3" borderId="0" xfId="0" applyNumberFormat="1" applyFont="1" applyFill="1" applyBorder="1" applyAlignment="1">
      <alignment vertical="center"/>
    </xf>
    <xf numFmtId="170" fontId="30" fillId="3" borderId="0" xfId="0" applyNumberFormat="1" applyFont="1" applyFill="1" applyBorder="1" applyAlignment="1">
      <alignment vertical="center"/>
    </xf>
    <xf numFmtId="0" fontId="21" fillId="0" borderId="0" xfId="0" quotePrefix="1" applyNumberFormat="1" applyFont="1" applyFill="1" applyBorder="1" applyAlignment="1">
      <alignment vertical="center"/>
    </xf>
    <xf numFmtId="0" fontId="0" fillId="7" borderId="0" xfId="0" applyFill="1"/>
    <xf numFmtId="14" fontId="0" fillId="7" borderId="0" xfId="0" applyNumberFormat="1" applyFill="1"/>
    <xf numFmtId="0" fontId="0" fillId="7" borderId="0" xfId="0" applyNumberFormat="1" applyFill="1" applyAlignment="1">
      <alignment horizontal="center"/>
    </xf>
    <xf numFmtId="0" fontId="23" fillId="0" borderId="0" xfId="0" applyFont="1" applyAlignment="1">
      <alignment horizontal="center"/>
    </xf>
  </cellXfs>
  <cellStyles count="8">
    <cellStyle name="Currency 2" xfId="5" xr:uid="{00000000-0005-0000-0000-000000000000}"/>
    <cellStyle name="Monétaire" xfId="1" builtinId="4"/>
    <cellStyle name="Monétaire 2" xfId="6" xr:uid="{00000000-0005-0000-0000-000002000000}"/>
    <cellStyle name="Normal" xfId="0" builtinId="0" customBuiltin="1"/>
    <cellStyle name="Normal 2" xfId="7" xr:uid="{00000000-0005-0000-0000-000004000000}"/>
    <cellStyle name="Normal 3" xfId="4" xr:uid="{00000000-0005-0000-0000-000005000000}"/>
    <cellStyle name="Titre" xfId="2" builtinId="15" customBuiltin="1"/>
    <cellStyle name="Titre 1" xfId="3" builtinId="16" customBuiltin="1"/>
  </cellStyles>
  <dxfs count="44">
    <dxf>
      <font>
        <i/>
        <strike val="0"/>
        <outline val="0"/>
        <shadow val="0"/>
        <u val="none"/>
        <vertAlign val="baseline"/>
        <sz val="11"/>
        <color theme="1"/>
        <name val="Calibri"/>
        <scheme val="minor"/>
      </font>
      <numFmt numFmtId="169" formatCode="#,##0.00\ [$$-C0C]_);\(#,##0.00\ [$$-C0C]\)"/>
      <alignment vertical="center" textRotation="0" wrapText="0" indent="0" justifyLastLine="0" shrinkToFit="0" readingOrder="0"/>
    </dxf>
    <dxf>
      <font>
        <b val="0"/>
        <i val="0"/>
        <strike val="0"/>
        <condense val="0"/>
        <extend val="0"/>
        <outline/>
        <shadow/>
        <u val="none"/>
        <vertAlign val="baseline"/>
        <sz val="12"/>
        <color theme="1"/>
        <name val="Calibri"/>
        <family val="2"/>
        <scheme val="minor"/>
      </font>
      <numFmt numFmtId="170" formatCode="#,##0.00\ [$$-C0C]_);[Red]\(#,##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shadow/>
        <u val="none"/>
        <vertAlign val="baseline"/>
        <sz val="12"/>
        <color theme="1"/>
        <name val="Calibri"/>
        <family val="2"/>
        <scheme val="minor"/>
      </font>
      <numFmt numFmtId="169"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shadow/>
        <u val="none"/>
        <vertAlign val="baseline"/>
        <sz val="12"/>
        <color theme="1"/>
        <name val="Calibri"/>
        <family val="2"/>
        <scheme val="minor"/>
      </font>
      <numFmt numFmtId="169"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shadow/>
        <u val="none"/>
        <vertAlign val="baseline"/>
        <sz val="12"/>
        <color theme="1"/>
        <name val="Calibri"/>
        <family val="2"/>
        <scheme val="minor"/>
      </font>
      <numFmt numFmtId="0" formatCode="General"/>
      <fill>
        <patternFill patternType="solid">
          <fgColor indexed="64"/>
          <bgColor theme="4" tint="0.39997558519241921"/>
        </patternFill>
      </fill>
      <alignment horizontal="left" vertical="center" textRotation="0" wrapText="0" indent="0" justifyLastLine="0" shrinkToFit="0" readingOrder="0"/>
      <border diagonalUp="0" diagonalDown="0" outline="0">
        <left/>
        <right/>
        <top/>
        <bottom/>
      </border>
    </dxf>
    <dxf>
      <font>
        <strike val="0"/>
        <outline val="0"/>
        <shadow val="0"/>
        <u val="none"/>
        <vertAlign val="baseline"/>
        <sz val="14"/>
        <color theme="1"/>
        <name val="Calibri"/>
        <scheme val="minor"/>
      </font>
      <numFmt numFmtId="170" formatCode="#,##0.00\ [$$-C0C]_);[Red]\(#,##0.00\ [$$-C0C]\)"/>
      <alignment vertical="center" textRotation="0" wrapText="0" indent="0" justifyLastLine="0" shrinkToFit="0" readingOrder="0"/>
    </dxf>
    <dxf>
      <font>
        <b val="0"/>
        <i/>
        <strike val="0"/>
        <outline val="0"/>
        <shadow val="0"/>
        <u val="none"/>
        <vertAlign val="baseline"/>
        <sz val="11"/>
        <color theme="1"/>
        <name val="Calibri"/>
        <scheme val="minor"/>
      </font>
      <alignment vertical="center" textRotation="0" wrapText="0" indent="0" justifyLastLine="0" shrinkToFit="0" readingOrder="0"/>
    </dxf>
    <dxf>
      <font>
        <b val="0"/>
        <i/>
        <strike val="0"/>
        <condense val="0"/>
        <extend val="0"/>
        <outline val="0"/>
        <shadow val="0"/>
        <u val="none"/>
        <vertAlign val="baseline"/>
        <sz val="11"/>
        <color theme="1"/>
        <name val="Calibri"/>
        <scheme val="minor"/>
      </font>
      <alignment horizontal="right" vertical="center" textRotation="0" wrapText="0" indent="0" justifyLastLine="0" shrinkToFit="0" readingOrder="0"/>
    </dxf>
    <dxf>
      <font>
        <b val="0"/>
        <i val="0"/>
        <strike val="0"/>
        <outline/>
        <shadow/>
        <u val="none"/>
        <vertAlign val="baseline"/>
        <sz val="12"/>
        <color theme="1"/>
        <name val="Calibri"/>
        <scheme val="minor"/>
      </font>
      <fill>
        <patternFill patternType="solid">
          <fgColor indexed="64"/>
          <bgColor theme="4" tint="0.39997558519241921"/>
        </patternFill>
      </fill>
      <alignment vertical="center" textRotation="0" wrapText="0" indent="0" justifyLastLine="0" shrinkToFit="0" readingOrder="0"/>
    </dxf>
    <dxf>
      <font>
        <strike/>
        <outline/>
        <shadow/>
        <u val="none"/>
        <vertAlign val="baseline"/>
        <sz val="10"/>
        <color theme="1"/>
        <name val="Calibri"/>
        <scheme val="minor"/>
      </font>
      <alignment vertical="center" textRotation="0" wrapText="0" indent="0" justifyLastLine="0" shrinkToFit="0" readingOrder="0"/>
    </dxf>
    <dxf>
      <font>
        <strike/>
        <outline/>
        <shadow/>
        <u val="none"/>
        <vertAlign val="baseline"/>
        <sz val="12"/>
        <color theme="1"/>
        <name val="Calibri"/>
        <scheme val="minor"/>
      </font>
      <alignment vertical="center" textRotation="0" wrapText="0" indent="0" justifyLastLine="0" shrinkToFit="0" readingOrder="0"/>
    </dxf>
    <dxf>
      <font>
        <strike/>
        <outline/>
        <shadow/>
        <u val="none"/>
        <vertAlign val="baseline"/>
        <sz val="10"/>
        <color theme="1"/>
        <name val="Calibri"/>
        <scheme val="minor"/>
      </font>
      <alignment vertical="center" textRotation="0" wrapText="0" indent="0" justifyLastLine="0" shrinkToFit="0" readingOrder="0"/>
    </dxf>
    <dxf>
      <font>
        <b/>
        <i/>
        <strike/>
        <condense/>
        <extend/>
        <outline/>
        <shadow/>
        <u val="none"/>
        <vertAlign val="baseline"/>
        <sz val="10"/>
        <color theme="1"/>
        <name val="Calibri"/>
        <scheme val="minor"/>
      </font>
    </dxf>
    <dxf>
      <font>
        <b/>
        <i/>
        <strike/>
        <condense/>
        <extend/>
        <outline/>
        <shadow/>
        <u val="none"/>
        <vertAlign val="baseline"/>
        <sz val="10"/>
        <color theme="1"/>
        <name val="Calibri"/>
        <scheme val="minor"/>
      </font>
    </dxf>
    <dxf>
      <font>
        <strike/>
        <outline/>
        <shadow/>
        <u val="none"/>
        <vertAlign val="baseline"/>
        <sz val="10"/>
        <color theme="1"/>
        <name val="Calibri"/>
        <scheme val="minor"/>
      </font>
      <numFmt numFmtId="167" formatCode="_(@_)"/>
      <alignment horizontal="left" vertical="center" textRotation="0" wrapText="0" indent="0" justifyLastLine="0" shrinkToFit="0" readingOrder="0"/>
    </dxf>
    <dxf>
      <font>
        <b/>
        <i/>
        <strike/>
        <condense/>
        <extend/>
        <outline/>
        <shadow/>
        <u val="none"/>
        <vertAlign val="baseline"/>
        <sz val="10"/>
        <color theme="1"/>
        <name val="Calibri"/>
        <scheme val="minor"/>
      </font>
      <numFmt numFmtId="168" formatCode="#,##0.00\ _€;[Red]\-#,##0.00\ _€"/>
      <alignment horizontal="right" vertical="bottom" textRotation="0" wrapText="0" indent="1" justifyLastLine="0" shrinkToFit="0" readingOrder="0"/>
    </dxf>
    <dxf>
      <font>
        <strike/>
        <outline/>
        <shadow/>
        <u val="none"/>
        <vertAlign val="baseline"/>
        <sz val="10"/>
        <color theme="1"/>
        <name val="Calibri"/>
        <scheme val="minor"/>
      </font>
      <numFmt numFmtId="168" formatCode="#,##0.00\ _€;[Red]\-#,##0.00\ _€"/>
      <alignment horizontal="right" vertical="center" textRotation="0" wrapText="0" indent="0" justifyLastLine="0" shrinkToFit="0" readingOrder="0"/>
    </dxf>
    <dxf>
      <font>
        <b/>
        <i/>
        <strike/>
        <condense/>
        <extend/>
        <outline/>
        <shadow/>
        <u val="none"/>
        <vertAlign val="baseline"/>
        <sz val="10"/>
        <color theme="1"/>
        <name val="Calibri"/>
        <scheme val="minor"/>
      </font>
    </dxf>
    <dxf>
      <font>
        <strike/>
        <outline/>
        <shadow/>
        <u val="none"/>
        <vertAlign val="baseline"/>
        <sz val="10"/>
        <color theme="1"/>
        <name val="Calibri"/>
        <scheme val="minor"/>
      </font>
      <numFmt numFmtId="167" formatCode="_(@_)"/>
      <alignment horizontal="left" vertical="center" textRotation="0" wrapText="0" indent="0" justifyLastLine="0" shrinkToFit="0" readingOrder="0"/>
    </dxf>
    <dxf>
      <font>
        <b/>
        <i/>
        <strike/>
        <condense/>
        <extend/>
        <outline/>
        <shadow/>
        <u val="none"/>
        <vertAlign val="baseline"/>
        <sz val="10"/>
        <color theme="1"/>
        <name val="Calibri"/>
        <scheme val="minor"/>
      </font>
      <alignment horizontal="left" vertical="bottom" textRotation="0" wrapText="0" indent="1" justifyLastLine="0" shrinkToFit="0" readingOrder="0"/>
    </dxf>
    <dxf>
      <font>
        <strike/>
        <outline/>
        <shadow/>
        <u val="none"/>
        <vertAlign val="baseline"/>
        <sz val="10"/>
        <color theme="1"/>
        <name val="Calibri"/>
        <scheme val="minor"/>
      </font>
      <numFmt numFmtId="19" formatCode="dd/mm/yyyy"/>
      <alignment horizontal="left" vertical="center" textRotation="0" wrapText="0" indent="0" justifyLastLine="0" shrinkToFit="0" readingOrder="0"/>
    </dxf>
    <dxf>
      <font>
        <strike/>
        <outline/>
        <shadow/>
        <u val="none"/>
        <vertAlign val="baseline"/>
        <sz val="10"/>
        <color theme="1"/>
        <name val="Calibri"/>
        <scheme val="minor"/>
      </font>
      <alignment vertical="center" textRotation="0" wrapText="0" indent="0" justifyLastLine="0" shrinkToFit="0" readingOrder="0"/>
    </dxf>
    <dxf>
      <font>
        <b/>
        <i/>
        <strike/>
        <condense/>
        <extend/>
        <outline/>
        <shadow/>
        <u val="none"/>
        <vertAlign val="baseline"/>
        <sz val="12"/>
        <color theme="1"/>
        <name val="Calibri"/>
        <scheme val="minor"/>
      </font>
      <fill>
        <patternFill patternType="solid">
          <fgColor indexed="64"/>
          <bgColor theme="4" tint="0.39997558519241921"/>
        </patternFill>
      </fill>
      <alignment horizontal="center" vertical="center" textRotation="0" wrapText="0" indent="0" justifyLastLine="0" shrinkToFit="0" readingOrder="0"/>
    </dxf>
    <dxf>
      <font>
        <color rgb="FFFF0000"/>
      </font>
    </dxf>
    <dxf>
      <font>
        <b val="0"/>
        <i val="0"/>
        <strike val="0"/>
        <color theme="3"/>
      </font>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bottom/>
        <vertical/>
        <horizontal/>
      </border>
    </dxf>
    <dxf>
      <font>
        <b val="0"/>
        <i val="0"/>
        <strike val="0"/>
        <color theme="3"/>
      </font>
      <border>
        <vertical style="thick">
          <color theme="0"/>
        </vertical>
        <horizontal style="thin">
          <color theme="0" tint="-0.14996795556505021"/>
        </horizontal>
      </border>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style="dotted">
          <color theme="3" tint="0.39994506668294322"/>
        </top>
        <bottom/>
        <vertical/>
        <horizontal/>
      </border>
    </dxf>
    <dxf>
      <font>
        <b val="0"/>
        <i val="0"/>
        <strike val="0"/>
        <color theme="3"/>
      </font>
      <border>
        <vertical style="thick">
          <color theme="0"/>
        </vertical>
        <horizontal style="thin">
          <color theme="0" tint="-0.14996795556505021"/>
        </horizontal>
      </border>
    </dxf>
    <dxf>
      <font>
        <sz val="12"/>
        <color theme="3"/>
        <name val="Cambria"/>
        <scheme val="major"/>
      </font>
    </dxf>
    <dxf>
      <font>
        <sz val="10"/>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ont>
        <color theme="1"/>
      </font>
      <fill>
        <patternFill>
          <bgColor theme="6" tint="0.79998168889431442"/>
        </patternFill>
      </fill>
      <border>
        <bottom style="medium">
          <color theme="0" tint="-0.14993743705557422"/>
        </bottom>
        <vertical style="thick">
          <color theme="0"/>
        </vertical>
      </border>
    </dxf>
    <dxf>
      <font>
        <b val="0"/>
        <i val="0"/>
        <strike val="0"/>
      </font>
      <border>
        <top style="dotted">
          <color theme="0" tint="-0.499984740745262"/>
        </top>
      </border>
    </dxf>
    <dxf>
      <font>
        <color theme="3"/>
      </font>
      <border>
        <horizontal style="thin">
          <color theme="0" tint="-0.14996795556505021"/>
        </horizontal>
      </border>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s>
  <tableStyles count="5" defaultTableStyle="Cash Spent Table" defaultPivotStyle="Monthly Summary">
    <tableStyle name="Cash Spent Table" pivot="0" count="6" xr9:uid="{00000000-0011-0000-FFFF-FFFF00000000}">
      <tableStyleElement type="wholeTable" dxfId="43"/>
      <tableStyleElement type="headerRow" dxfId="42"/>
      <tableStyleElement type="totalRow" dxfId="41"/>
      <tableStyleElement type="secondRowStripe" dxfId="40"/>
      <tableStyleElement type="firstColumnStripe" dxfId="39"/>
      <tableStyleElement type="secondColumnStripe" dxfId="38"/>
    </tableStyle>
    <tableStyle name="CashSummaryTable" pivot="0" count="5" xr9:uid="{00000000-0011-0000-FFFF-FFFF01000000}">
      <tableStyleElement type="wholeTable" dxfId="37"/>
      <tableStyleElement type="headerRow" dxfId="36"/>
      <tableStyleElement type="totalRow" dxfId="35"/>
      <tableStyleElement type="firstColumnStripe" dxfId="34"/>
      <tableStyleElement type="secondColumnStripe" dxfId="33"/>
    </tableStyle>
    <tableStyle name="Money Tracker" pivot="0" table="0" count="8" xr9:uid="{00000000-0011-0000-FFFF-FFFF02000000}">
      <tableStyleElement type="wholeTable" dxfId="32"/>
      <tableStyleElement type="headerRow" dxfId="31"/>
    </tableStyle>
    <tableStyle name="Monthly Summary" table="0" count="3" xr9:uid="{00000000-0011-0000-FFFF-FFFF03000000}">
      <tableStyleElement type="wholeTable" dxfId="30"/>
      <tableStyleElement type="headerRow" dxfId="29"/>
      <tableStyleElement type="totalRow" dxfId="28"/>
    </tableStyle>
    <tableStyle name="Monthly Summary PivotTable data" table="0" count="4" xr9:uid="{00000000-0011-0000-FFFF-FFFF04000000}">
      <tableStyleElement type="wholeTable" dxfId="27"/>
      <tableStyleElement type="headerRow" dxfId="26"/>
      <tableStyleElement type="totalRow" dxfId="25"/>
      <tableStyleElement type="firstRowSubheading" dxfId="24"/>
    </tableStyle>
  </tableStyles>
  <colors>
    <mruColors>
      <color rgb="FFF8F8F8"/>
      <color rgb="FFFFFFFF"/>
      <color rgb="FFFF1414"/>
      <color rgb="FFFCBE00"/>
      <color rgb="FF84CA39"/>
      <color rgb="FFFF6600"/>
    </mruColors>
  </colors>
  <extLst>
    <ext xmlns:x14="http://schemas.microsoft.com/office/spreadsheetml/2009/9/main" uri="{46F421CA-312F-682f-3DD2-61675219B42D}">
      <x14:dxfs count="6">
        <dxf>
          <fill>
            <patternFill>
              <bgColor theme="2" tint="-9.9948118533890809E-2"/>
            </patternFill>
          </fill>
        </dxf>
        <dxf>
          <fill>
            <patternFill>
              <bgColor theme="2"/>
            </patternFill>
          </fill>
        </dxf>
        <dxf>
          <font>
            <color theme="0" tint="-0.14996795556505021"/>
          </font>
          <fill>
            <patternFill patternType="none">
              <bgColor auto="1"/>
            </patternFill>
          </fill>
          <border>
            <left style="medium">
              <color theme="0" tint="-0.14996795556505021"/>
            </left>
            <right style="medium">
              <color theme="0" tint="-0.14996795556505021"/>
            </right>
            <top style="medium">
              <color theme="0" tint="-0.14996795556505021"/>
            </top>
            <bottom style="medium">
              <color theme="0" tint="-0.14996795556505021"/>
            </bottom>
          </border>
        </dxf>
        <dxf>
          <fill>
            <patternFill>
              <bgColor theme="5" tint="0.59996337778862885"/>
            </patternFill>
          </fill>
        </dxf>
        <dxf>
          <font>
            <color theme="0" tint="-0.24994659260841701"/>
          </font>
          <border>
            <left style="medium">
              <color theme="0" tint="-0.24994659260841701"/>
            </left>
            <right style="medium">
              <color theme="0" tint="-0.24994659260841701"/>
            </right>
            <top style="medium">
              <color theme="0" tint="-0.24994659260841701"/>
            </top>
            <bottom style="medium">
              <color theme="0" tint="-0.24994659260841701"/>
            </bottom>
          </border>
        </dxf>
        <dxf>
          <font>
            <b/>
            <i/>
            <color theme="0" tint="-0.499984740745262"/>
          </font>
          <fill>
            <patternFill>
              <bgColor theme="0"/>
            </patternFill>
          </fill>
          <border>
            <left style="thin">
              <color theme="0" tint="-0.34998626667073579"/>
            </left>
            <right style="thin">
              <color theme="0" tint="-0.34998626667073579"/>
            </right>
            <top style="thin">
              <color theme="0" tint="-0.34998626667073579"/>
            </top>
            <bottom style="thin">
              <color theme="0" tint="-0.34998626667073579"/>
            </bottom>
          </border>
        </dxf>
      </x14:dxfs>
    </ext>
    <ext xmlns:x14="http://schemas.microsoft.com/office/spreadsheetml/2009/9/main" uri="{EB79DEF2-80B8-43e5-95BD-54CBDDF9020C}">
      <x14:slicerStyles defaultSlicerStyle="Money Tracker">
        <x14:slicerStyle name="Money Tracker">
          <x14:slicerStyleElements>
            <x14:slicerStyleElement type="unselectedItemWithData" dxfId="5"/>
            <x14:slicerStyleElement type="unselectedItemWithNoData" dxfId="4"/>
            <x14:slicerStyleElement type="selectedItemWithData" dxfId="3"/>
            <x14:slicerStyleElement type="selectedItemWithNo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Expenses summary'!A1"/></Relationships>
</file>

<file path=xl/drawings/drawing1.xml><?xml version="1.0" encoding="utf-8"?>
<xdr:wsDr xmlns:xdr="http://schemas.openxmlformats.org/drawingml/2006/spreadsheetDrawing" xmlns:a="http://schemas.openxmlformats.org/drawingml/2006/main">
  <xdr:twoCellAnchor>
    <xdr:from>
      <xdr:col>2</xdr:col>
      <xdr:colOff>304800</xdr:colOff>
      <xdr:row>0</xdr:row>
      <xdr:rowOff>126401</xdr:rowOff>
    </xdr:from>
    <xdr:to>
      <xdr:col>3</xdr:col>
      <xdr:colOff>338868</xdr:colOff>
      <xdr:row>0</xdr:row>
      <xdr:rowOff>381000</xdr:rowOff>
    </xdr:to>
    <xdr:sp macro="" textlink="">
      <xdr:nvSpPr>
        <xdr:cNvPr id="3" name="Monthly Summary button" title="Bouton de navigation de résumé mensuel">
          <a:hlinkClick xmlns:r="http://schemas.openxmlformats.org/officeDocument/2006/relationships" r:id="rId1" tooltip="Cliquez pour afficher le résumé mensuel"/>
          <a:extLst>
            <a:ext uri="{FF2B5EF4-FFF2-40B4-BE49-F238E27FC236}">
              <a16:creationId xmlns:a16="http://schemas.microsoft.com/office/drawing/2014/main" id="{00000000-0008-0000-0100-000003000000}"/>
            </a:ext>
          </a:extLst>
        </xdr:cNvPr>
        <xdr:cNvSpPr/>
      </xdr:nvSpPr>
      <xdr:spPr>
        <a:xfrm>
          <a:off x="4000500" y="126401"/>
          <a:ext cx="1262793" cy="254599"/>
        </a:xfrm>
        <a:prstGeom prst="round2SameRect">
          <a:avLst/>
        </a:prstGeom>
        <a:solidFill>
          <a:schemeClr val="accent1">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100" b="1" i="1">
              <a:solidFill>
                <a:schemeClr val="tx2">
                  <a:lumMod val="75000"/>
                </a:schemeClr>
              </a:solidFill>
            </a:rPr>
            <a:t>Expenses</a:t>
          </a:r>
          <a:r>
            <a:rPr lang="en-US" sz="1100" b="1" i="1" baseline="0">
              <a:solidFill>
                <a:schemeClr val="tx2">
                  <a:lumMod val="75000"/>
                </a:schemeClr>
              </a:solidFill>
            </a:rPr>
            <a:t> Summary	</a:t>
          </a:r>
          <a:endParaRPr lang="en-US" sz="1100" b="1" i="1">
            <a:solidFill>
              <a:schemeClr val="tx2">
                <a:lumMod val="75000"/>
              </a:schemeClr>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YP\EXPENSES\TEST\Fichier_D&#233;penses%20UNG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personnelles"/>
      <sheetName val="Résumé mensuel"/>
      <sheetName val="Données graphiques"/>
      <sheetName val="ANNUAL RATES"/>
      <sheetName val="Fichier_Dépenses UNG_V1"/>
    </sheetNames>
    <sheetDataSet>
      <sheetData sheetId="0"/>
      <sheetData sheetId="1"/>
      <sheetData sheetId="2"/>
      <sheetData sheetId="3"/>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ashSpent" displayName="CashSpent" ref="G4:L16" headerRowDxfId="22" dataDxfId="21">
  <autoFilter ref="G4:L16" xr:uid="{00000000-0009-0000-0100-000001000000}"/>
  <tableColumns count="6">
    <tableColumn id="1" xr3:uid="{00000000-0010-0000-0000-000001000000}" name="Date" totalsRowLabel="Total" dataDxfId="20" totalsRowDxfId="19"/>
    <tableColumn id="2" xr3:uid="{00000000-0010-0000-0000-000002000000}" name="Description" dataDxfId="18" totalsRowDxfId="17"/>
    <tableColumn id="3" xr3:uid="{00000000-0010-0000-0000-000003000000}" name="Amount" totalsRowFunction="sum" dataDxfId="16" totalsRowDxfId="15"/>
    <tableColumn id="4" xr3:uid="{00000000-0010-0000-0000-000004000000}" name="Account" dataDxfId="14" totalsRowDxfId="13"/>
    <tableColumn id="7" xr3:uid="{00000000-0010-0000-0000-000007000000}" name="Request #" totalsRowDxfId="12"/>
    <tableColumn id="5" xr3:uid="{00000000-0010-0000-0000-000005000000}" name="Payment date aprpox." dataDxfId="11"/>
  </tableColumns>
  <tableStyleInfo name="Cash Spent Table" showFirstColumn="0" showLastColumn="1" showRowStripes="1" showColumnStripes="1"/>
  <extLst>
    <ext xmlns:x14="http://schemas.microsoft.com/office/spreadsheetml/2009/9/main" uri="{504A1905-F514-4f6f-8877-14C23A59335A}">
      <x14:table altText="Mes dépenses" altTextSummary="Tableau de suivi des transactions. Inclut la date, la description, le montant et le compt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CashSummaryTable" displayName="CashSummaryTable" ref="B4:E12" totalsRowCount="1" headerRowDxfId="10" dataDxfId="9" totalsRowDxfId="8">
  <tableColumns count="4">
    <tableColumn id="1" xr3:uid="{00000000-0010-0000-0100-000001000000}" name="Account" totalsRowLabel="Total" dataDxfId="7" totalsRowDxfId="4"/>
    <tableColumn id="3" xr3:uid="{00000000-0010-0000-0100-000003000000}" name="Annual amount" totalsRowFunction="sum" dataDxfId="0" totalsRowDxfId="3">
      <calculatedColumnFormula>IFERROR(INDEX(matrice,MATCH(CashSummaryTable[[#This Row],[Account]],account,0),MATCH($K$2,age,1)),0)</calculatedColumnFormula>
    </tableColumn>
    <tableColumn id="2" xr3:uid="{00000000-0010-0000-0100-000002000000}" name="Expenses claimed" totalsRowFunction="sum" dataDxfId="6" totalsRowDxfId="2">
      <calculatedColumnFormula>SUMIF(CashSpent[Account],"=" &amp;CashSummaryTable[[#This Row],[Account]],CashSpent[Amount])</calculatedColumnFormula>
    </tableColumn>
    <tableColumn id="4" xr3:uid="{00000000-0010-0000-0100-000004000000}" name="BALANCE" totalsRowFunction="sum" dataDxfId="5" totalsRowDxfId="1">
      <calculatedColumnFormula>CashSummaryTable[[#This Row],[Annual amount]]-CashSummaryTable[[#This Row],[Expenses claimed]]</calculatedColumnFormula>
    </tableColumn>
  </tableColumns>
  <tableStyleInfo name="CashSummaryTable" showFirstColumn="0" showLastColumn="0" showRowStripes="0" showColumnStripes="1"/>
  <extLst>
    <ext xmlns:x14="http://schemas.microsoft.com/office/spreadsheetml/2009/9/main" uri="{504A1905-F514-4f6f-8877-14C23A59335A}">
      <x14:table altText="Synthèse" altTextSummary="Tableau de synthèse du montant de départ, des dépenses totales et du solde disponible pour chaque compte."/>
    </ext>
  </extLst>
</table>
</file>

<file path=xl/theme/theme1.xml><?xml version="1.0" encoding="utf-8"?>
<a:theme xmlns:a="http://schemas.openxmlformats.org/drawingml/2006/main" name="Office Theme">
  <a:themeElements>
    <a:clrScheme name="Money Tracker">
      <a:dk1>
        <a:sysClr val="windowText" lastClr="000000"/>
      </a:dk1>
      <a:lt1>
        <a:sysClr val="window" lastClr="FFFFFF"/>
      </a:lt1>
      <a:dk2>
        <a:srgbClr val="404041"/>
      </a:dk2>
      <a:lt2>
        <a:srgbClr val="FFFF99"/>
      </a:lt2>
      <a:accent1>
        <a:srgbClr val="B5D67E"/>
      </a:accent1>
      <a:accent2>
        <a:srgbClr val="6DCEF5"/>
      </a:accent2>
      <a:accent3>
        <a:srgbClr val="FCEE1E"/>
      </a:accent3>
      <a:accent4>
        <a:srgbClr val="FAAF4E"/>
      </a:accent4>
      <a:accent5>
        <a:srgbClr val="31859B"/>
      </a:accent5>
      <a:accent6>
        <a:srgbClr val="DB7713"/>
      </a:accent6>
      <a:hlink>
        <a:srgbClr val="4BACC6"/>
      </a:hlink>
      <a:folHlink>
        <a:srgbClr val="E36C09"/>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1"/>
    <pageSetUpPr fitToPage="1"/>
  </sheetPr>
  <dimension ref="A1:K41"/>
  <sheetViews>
    <sheetView topLeftCell="A13" workbookViewId="0">
      <selection activeCell="B2" sqref="B2:E2"/>
    </sheetView>
  </sheetViews>
  <sheetFormatPr baseColWidth="10" defaultColWidth="9.109375" defaultRowHeight="17.399999999999999" outlineLevelCol="1"/>
  <cols>
    <col min="1" max="1" width="55.88671875" bestFit="1" customWidth="1"/>
    <col min="2" max="2" width="15.44140625" style="35" bestFit="1" customWidth="1"/>
    <col min="3" max="5" width="11.6640625" style="35" bestFit="1" customWidth="1"/>
    <col min="6" max="7" width="10.5546875" style="99" hidden="1" customWidth="1" outlineLevel="1"/>
    <col min="8" max="8" width="9.109375" collapsed="1"/>
    <col min="9" max="9" width="13.33203125" bestFit="1" customWidth="1"/>
    <col min="11" max="11" width="10.109375" bestFit="1" customWidth="1"/>
  </cols>
  <sheetData>
    <row r="1" spans="1:11" ht="47.25" customHeight="1">
      <c r="A1" s="79" t="s">
        <v>15</v>
      </c>
      <c r="B1" s="79"/>
      <c r="C1" s="79"/>
      <c r="D1" s="79"/>
      <c r="E1" s="79"/>
    </row>
    <row r="2" spans="1:11">
      <c r="B2" s="102" t="s">
        <v>17</v>
      </c>
      <c r="C2" s="102" t="s">
        <v>18</v>
      </c>
      <c r="D2" s="102" t="s">
        <v>19</v>
      </c>
      <c r="E2" s="102" t="s">
        <v>20</v>
      </c>
    </row>
    <row r="3" spans="1:11">
      <c r="A3" s="29" t="s">
        <v>41</v>
      </c>
      <c r="B3" s="80">
        <v>44561</v>
      </c>
      <c r="C3" s="80"/>
      <c r="D3" s="80"/>
      <c r="E3" s="80"/>
      <c r="F3" s="100">
        <f>B3</f>
        <v>44561</v>
      </c>
      <c r="G3" s="101">
        <f>MATCH('Suivi de dépenses personnelles'!C3,'ANNUAL RATES'!F3:F31,0)+4</f>
        <v>15</v>
      </c>
      <c r="I3" s="98"/>
    </row>
    <row r="4" spans="1:11" ht="15.6">
      <c r="A4" s="83" t="s">
        <v>16</v>
      </c>
      <c r="B4" s="84">
        <v>0</v>
      </c>
      <c r="C4" s="85">
        <v>5</v>
      </c>
      <c r="D4" s="85">
        <v>12</v>
      </c>
      <c r="E4" s="85">
        <v>99</v>
      </c>
    </row>
    <row r="5" spans="1:11">
      <c r="A5" s="86" t="s">
        <v>21</v>
      </c>
      <c r="B5" s="87">
        <v>385.81</v>
      </c>
      <c r="C5" s="88">
        <v>455.97</v>
      </c>
      <c r="D5" s="88">
        <v>535.38</v>
      </c>
      <c r="E5" s="88">
        <v>609.23</v>
      </c>
    </row>
    <row r="6" spans="1:11">
      <c r="A6" s="33" t="s">
        <v>22</v>
      </c>
      <c r="B6" s="87">
        <v>83.06</v>
      </c>
      <c r="C6" s="88">
        <v>184.64</v>
      </c>
      <c r="D6" s="88">
        <v>271.38</v>
      </c>
      <c r="E6" s="88">
        <v>313.82</v>
      </c>
    </row>
    <row r="7" spans="1:11">
      <c r="A7" s="33" t="s">
        <v>29</v>
      </c>
      <c r="B7" s="89">
        <v>0</v>
      </c>
      <c r="C7" s="44">
        <v>148.69</v>
      </c>
      <c r="D7" s="90">
        <v>0</v>
      </c>
      <c r="E7" s="90">
        <v>0</v>
      </c>
    </row>
    <row r="8" spans="1:11">
      <c r="A8" s="33" t="s">
        <v>28</v>
      </c>
      <c r="B8" s="91">
        <v>0</v>
      </c>
      <c r="C8" s="44">
        <v>0</v>
      </c>
      <c r="D8" s="44">
        <v>251.52</v>
      </c>
      <c r="E8" s="44">
        <v>251.52</v>
      </c>
    </row>
    <row r="9" spans="1:11">
      <c r="A9" s="33" t="s">
        <v>25</v>
      </c>
      <c r="B9" s="91">
        <v>14600</v>
      </c>
      <c r="C9" s="44">
        <v>0</v>
      </c>
      <c r="D9" s="44">
        <v>0</v>
      </c>
      <c r="E9" s="44">
        <v>0</v>
      </c>
      <c r="K9" s="68"/>
    </row>
    <row r="10" spans="1:11" ht="20.25" customHeight="1">
      <c r="A10" s="92" t="s">
        <v>23</v>
      </c>
      <c r="B10" s="93">
        <v>132</v>
      </c>
      <c r="C10" s="94">
        <v>132</v>
      </c>
      <c r="D10" s="94">
        <v>132</v>
      </c>
      <c r="E10" s="94">
        <v>132</v>
      </c>
    </row>
    <row r="11" spans="1:11" ht="18" thickBot="1">
      <c r="A11" s="34" t="s">
        <v>26</v>
      </c>
      <c r="B11" s="45"/>
      <c r="C11" s="46"/>
      <c r="D11" s="46"/>
      <c r="E11" s="47"/>
    </row>
    <row r="12" spans="1:11">
      <c r="K12" s="68"/>
    </row>
    <row r="13" spans="1:11">
      <c r="A13" s="29" t="s">
        <v>41</v>
      </c>
      <c r="B13" s="80">
        <v>44196</v>
      </c>
      <c r="C13" s="80"/>
      <c r="D13" s="80"/>
      <c r="E13" s="80"/>
      <c r="F13" s="100">
        <f>B13</f>
        <v>44196</v>
      </c>
      <c r="K13" s="72"/>
    </row>
    <row r="14" spans="1:11" ht="15.6">
      <c r="A14" s="29" t="s">
        <v>16</v>
      </c>
      <c r="B14" s="84">
        <v>0</v>
      </c>
      <c r="C14" s="85">
        <v>5</v>
      </c>
      <c r="D14" s="85">
        <v>12</v>
      </c>
      <c r="E14" s="85">
        <v>99</v>
      </c>
    </row>
    <row r="15" spans="1:11">
      <c r="A15" s="33" t="s">
        <v>21</v>
      </c>
      <c r="B15" s="40">
        <v>381.99</v>
      </c>
      <c r="C15" s="37">
        <v>451.46</v>
      </c>
      <c r="D15" s="37">
        <v>530.08000000000004</v>
      </c>
      <c r="E15" s="41">
        <v>603.20000000000005</v>
      </c>
    </row>
    <row r="16" spans="1:11">
      <c r="A16" s="33" t="s">
        <v>22</v>
      </c>
      <c r="B16" s="40">
        <v>82.24</v>
      </c>
      <c r="C16" s="37">
        <v>182.81</v>
      </c>
      <c r="D16" s="37">
        <v>268.69</v>
      </c>
      <c r="E16" s="41">
        <v>310.70999999999998</v>
      </c>
    </row>
    <row r="17" spans="1:6">
      <c r="A17" s="33" t="s">
        <v>29</v>
      </c>
      <c r="B17" s="36">
        <v>0</v>
      </c>
      <c r="C17" s="37">
        <v>147.41999999999999</v>
      </c>
      <c r="D17" s="38">
        <v>0</v>
      </c>
      <c r="E17" s="39">
        <v>0</v>
      </c>
    </row>
    <row r="18" spans="1:6">
      <c r="A18" s="33" t="s">
        <v>28</v>
      </c>
      <c r="B18" s="40">
        <v>0</v>
      </c>
      <c r="C18" s="37">
        <v>0</v>
      </c>
      <c r="D18" s="37">
        <v>249.03</v>
      </c>
      <c r="E18" s="41">
        <v>249.03</v>
      </c>
    </row>
    <row r="19" spans="1:6">
      <c r="A19" s="33" t="s">
        <v>25</v>
      </c>
      <c r="B19" s="42">
        <v>14600</v>
      </c>
      <c r="C19" s="43">
        <v>0</v>
      </c>
      <c r="D19" s="43">
        <v>0</v>
      </c>
      <c r="E19" s="44">
        <v>0</v>
      </c>
    </row>
    <row r="20" spans="1:6">
      <c r="A20" s="34" t="s">
        <v>23</v>
      </c>
      <c r="B20" s="42">
        <v>132</v>
      </c>
      <c r="C20" s="43">
        <v>132</v>
      </c>
      <c r="D20" s="43">
        <v>132</v>
      </c>
      <c r="E20" s="44">
        <v>132</v>
      </c>
    </row>
    <row r="21" spans="1:6" ht="18" thickBot="1">
      <c r="A21" s="34" t="s">
        <v>26</v>
      </c>
      <c r="B21" s="45"/>
      <c r="C21" s="46"/>
      <c r="D21" s="46"/>
      <c r="E21" s="47"/>
    </row>
    <row r="23" spans="1:6">
      <c r="A23" s="29" t="s">
        <v>41</v>
      </c>
      <c r="B23" s="82">
        <v>43830</v>
      </c>
      <c r="C23" s="82"/>
      <c r="D23" s="82"/>
      <c r="E23" s="82"/>
      <c r="F23" s="100">
        <f>B23</f>
        <v>43830</v>
      </c>
    </row>
    <row r="24" spans="1:6" ht="15.6">
      <c r="A24" s="29" t="s">
        <v>16</v>
      </c>
      <c r="B24" s="84">
        <v>0</v>
      </c>
      <c r="C24" s="85">
        <v>5</v>
      </c>
      <c r="D24" s="85">
        <v>12</v>
      </c>
      <c r="E24" s="85">
        <v>99</v>
      </c>
    </row>
    <row r="25" spans="1:6">
      <c r="A25" s="33" t="s">
        <v>21</v>
      </c>
      <c r="B25" s="40">
        <v>374.87</v>
      </c>
      <c r="C25" s="37">
        <v>443.04</v>
      </c>
      <c r="D25" s="37">
        <v>520.20000000000005</v>
      </c>
      <c r="E25" s="41">
        <v>591.95000000000005</v>
      </c>
    </row>
    <row r="26" spans="1:6">
      <c r="A26" s="33" t="s">
        <v>22</v>
      </c>
      <c r="B26" s="40">
        <v>80.709999999999994</v>
      </c>
      <c r="C26" s="37">
        <v>179.4</v>
      </c>
      <c r="D26" s="37">
        <v>263.68</v>
      </c>
      <c r="E26" s="41">
        <v>304.92</v>
      </c>
    </row>
    <row r="27" spans="1:6">
      <c r="A27" s="33" t="s">
        <v>29</v>
      </c>
      <c r="B27" s="36">
        <v>0</v>
      </c>
      <c r="C27" s="41">
        <v>244.39</v>
      </c>
      <c r="D27" s="38">
        <v>0</v>
      </c>
      <c r="E27" s="39">
        <v>0</v>
      </c>
    </row>
    <row r="28" spans="1:6">
      <c r="A28" s="33" t="s">
        <v>28</v>
      </c>
      <c r="B28" s="40">
        <v>0</v>
      </c>
      <c r="C28" s="37">
        <v>0</v>
      </c>
      <c r="D28" s="41">
        <v>244.39</v>
      </c>
      <c r="E28" s="41">
        <v>244.39</v>
      </c>
    </row>
    <row r="29" spans="1:6">
      <c r="A29" s="33" t="s">
        <v>25</v>
      </c>
      <c r="B29" s="42">
        <v>14600</v>
      </c>
      <c r="C29" s="43">
        <v>0</v>
      </c>
      <c r="D29" s="43">
        <v>0</v>
      </c>
      <c r="E29" s="44">
        <v>0</v>
      </c>
    </row>
    <row r="30" spans="1:6">
      <c r="A30" s="34" t="s">
        <v>23</v>
      </c>
      <c r="B30" s="42">
        <v>132</v>
      </c>
      <c r="C30" s="43">
        <v>132</v>
      </c>
      <c r="D30" s="43">
        <v>132</v>
      </c>
      <c r="E30" s="44">
        <v>132</v>
      </c>
    </row>
    <row r="31" spans="1:6" ht="18" thickBot="1">
      <c r="A31" s="34" t="s">
        <v>26</v>
      </c>
      <c r="B31" s="45"/>
      <c r="C31" s="46"/>
      <c r="D31" s="46"/>
      <c r="E31" s="47"/>
    </row>
    <row r="33" spans="1:5">
      <c r="A33" s="29" t="s">
        <v>41</v>
      </c>
      <c r="B33" s="80">
        <v>43465</v>
      </c>
      <c r="C33" s="81"/>
      <c r="D33" s="81"/>
      <c r="E33" s="81"/>
    </row>
    <row r="34" spans="1:5" ht="15.6">
      <c r="A34" s="29" t="s">
        <v>16</v>
      </c>
      <c r="B34" s="30" t="s">
        <v>17</v>
      </c>
      <c r="C34" s="31" t="s">
        <v>18</v>
      </c>
      <c r="D34" s="31" t="s">
        <v>19</v>
      </c>
      <c r="E34" s="32" t="s">
        <v>20</v>
      </c>
    </row>
    <row r="35" spans="1:5">
      <c r="A35" s="33" t="s">
        <v>21</v>
      </c>
      <c r="B35" s="40">
        <v>366.44</v>
      </c>
      <c r="C35" s="37">
        <v>433.08</v>
      </c>
      <c r="D35" s="37">
        <v>508.5</v>
      </c>
      <c r="E35" s="41">
        <v>578.64</v>
      </c>
    </row>
    <row r="36" spans="1:5">
      <c r="A36" s="33" t="s">
        <v>22</v>
      </c>
      <c r="B36" s="40">
        <v>78.900000000000006</v>
      </c>
      <c r="C36" s="37">
        <v>175.37</v>
      </c>
      <c r="D36" s="37">
        <v>257.75</v>
      </c>
      <c r="E36" s="41">
        <v>298.06</v>
      </c>
    </row>
    <row r="37" spans="1:5">
      <c r="A37" s="33" t="s">
        <v>29</v>
      </c>
      <c r="B37" s="36">
        <v>0</v>
      </c>
      <c r="C37" s="37">
        <v>141.41999999999999</v>
      </c>
      <c r="D37" s="38">
        <v>0</v>
      </c>
      <c r="E37" s="39">
        <v>0</v>
      </c>
    </row>
    <row r="38" spans="1:5">
      <c r="A38" s="33" t="s">
        <v>28</v>
      </c>
      <c r="B38" s="40">
        <v>0</v>
      </c>
      <c r="C38" s="37">
        <v>0</v>
      </c>
      <c r="D38" s="37">
        <v>238.9</v>
      </c>
      <c r="E38" s="41">
        <v>238.9</v>
      </c>
    </row>
    <row r="39" spans="1:5">
      <c r="A39" s="33" t="s">
        <v>25</v>
      </c>
      <c r="B39" s="42">
        <v>14600</v>
      </c>
      <c r="C39" s="43">
        <v>0</v>
      </c>
      <c r="D39" s="43">
        <v>0</v>
      </c>
      <c r="E39" s="44">
        <v>0</v>
      </c>
    </row>
    <row r="40" spans="1:5">
      <c r="A40" s="34" t="s">
        <v>23</v>
      </c>
      <c r="B40" s="42">
        <v>132</v>
      </c>
      <c r="C40" s="43">
        <v>132</v>
      </c>
      <c r="D40" s="43">
        <v>132</v>
      </c>
      <c r="E40" s="44">
        <v>132</v>
      </c>
    </row>
    <row r="41" spans="1:5" ht="18" thickBot="1">
      <c r="A41" s="34" t="s">
        <v>26</v>
      </c>
      <c r="B41" s="45"/>
      <c r="C41" s="46"/>
      <c r="D41" s="46"/>
      <c r="E41" s="47"/>
    </row>
  </sheetData>
  <mergeCells count="5">
    <mergeCell ref="A1:E1"/>
    <mergeCell ref="B3:E3"/>
    <mergeCell ref="B13:E13"/>
    <mergeCell ref="B23:E23"/>
    <mergeCell ref="B33:E33"/>
  </mergeCells>
  <pageMargins left="0.7" right="0.7" top="0.75" bottom="0.75" header="0.3" footer="0.3"/>
  <pageSetup scale="9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tabColor theme="5"/>
    <pageSetUpPr autoPageBreaks="0" fitToPage="1"/>
  </sheetPr>
  <dimension ref="B1:M16"/>
  <sheetViews>
    <sheetView showGridLines="0" tabSelected="1" zoomScaleNormal="100" workbookViewId="0">
      <selection activeCell="J2" sqref="J2"/>
    </sheetView>
  </sheetViews>
  <sheetFormatPr baseColWidth="10" defaultColWidth="9.109375" defaultRowHeight="25.5" customHeight="1"/>
  <cols>
    <col min="1" max="1" width="2.33203125" customWidth="1"/>
    <col min="2" max="2" width="37.109375" bestFit="1" customWidth="1"/>
    <col min="3" max="3" width="20.88671875" bestFit="1" customWidth="1"/>
    <col min="4" max="4" width="21.33203125" bestFit="1" customWidth="1"/>
    <col min="5" max="5" width="15.44140625" bestFit="1" customWidth="1"/>
    <col min="6" max="6" width="5" style="6" bestFit="1" customWidth="1"/>
    <col min="7" max="7" width="25.88671875" bestFit="1" customWidth="1"/>
    <col min="8" max="8" width="18.88671875" bestFit="1" customWidth="1"/>
    <col min="9" max="9" width="14.33203125" bestFit="1" customWidth="1"/>
    <col min="10" max="10" width="30.88671875" bestFit="1" customWidth="1"/>
    <col min="11" max="11" width="30.88671875" customWidth="1"/>
    <col min="12" max="12" width="25.33203125" customWidth="1"/>
    <col min="13" max="13" width="12.6640625" customWidth="1"/>
  </cols>
  <sheetData>
    <row r="1" spans="2:13" ht="38.25" customHeight="1">
      <c r="B1" s="56" t="s">
        <v>14</v>
      </c>
      <c r="C1" s="1"/>
      <c r="D1" s="1"/>
      <c r="E1" s="1"/>
      <c r="F1" s="9"/>
      <c r="G1" s="57" t="s">
        <v>27</v>
      </c>
      <c r="H1" s="57"/>
      <c r="I1" s="57"/>
      <c r="J1" s="57" t="s">
        <v>7</v>
      </c>
      <c r="K1" s="19" t="s">
        <v>8</v>
      </c>
      <c r="L1" s="19" t="s">
        <v>24</v>
      </c>
    </row>
    <row r="2" spans="2:13" ht="27.6">
      <c r="D2" s="2"/>
      <c r="G2" s="22" t="s">
        <v>40</v>
      </c>
      <c r="H2" s="23"/>
      <c r="I2" s="24"/>
      <c r="J2" s="25">
        <v>42736</v>
      </c>
      <c r="K2" s="70">
        <f>ROUND((C3-J2)/365.25,0)</f>
        <v>4</v>
      </c>
      <c r="L2" s="26">
        <v>2641</v>
      </c>
      <c r="M2" s="69"/>
    </row>
    <row r="3" spans="2:13" ht="25.5" customHeight="1">
      <c r="B3" s="77" t="s">
        <v>35</v>
      </c>
      <c r="C3" s="71">
        <v>44196</v>
      </c>
      <c r="D3" s="10" t="s">
        <v>4</v>
      </c>
      <c r="E3" s="53">
        <v>2641</v>
      </c>
      <c r="G3" s="27" t="s">
        <v>9</v>
      </c>
      <c r="H3" s="52"/>
      <c r="I3" s="52"/>
      <c r="J3" s="52"/>
      <c r="K3" s="52"/>
      <c r="L3" s="67"/>
    </row>
    <row r="4" spans="2:13" ht="25.5" customHeight="1">
      <c r="B4" s="65" t="s">
        <v>33</v>
      </c>
      <c r="C4" s="65" t="s">
        <v>36</v>
      </c>
      <c r="D4" s="65" t="s">
        <v>37</v>
      </c>
      <c r="E4" s="66" t="s">
        <v>38</v>
      </c>
      <c r="F4" s="7"/>
      <c r="G4" s="16" t="s">
        <v>0</v>
      </c>
      <c r="H4" s="16" t="s">
        <v>1</v>
      </c>
      <c r="I4" s="16" t="s">
        <v>31</v>
      </c>
      <c r="J4" s="16" t="s">
        <v>33</v>
      </c>
      <c r="K4" s="28" t="s">
        <v>39</v>
      </c>
      <c r="L4" s="28" t="s">
        <v>32</v>
      </c>
    </row>
    <row r="5" spans="2:13" ht="25.5" customHeight="1">
      <c r="B5" s="49" t="s">
        <v>21</v>
      </c>
      <c r="C5" s="78">
        <f ca="1">IFERROR(INDEX(matrice,MATCH(CashSummaryTable[[#This Row],[Account]],account,0),MATCH($K$2,age,1)),0)</f>
        <v>381.99</v>
      </c>
      <c r="D5" s="51">
        <f>SUMIF(CashSpent[Account],"=" &amp;CashSummaryTable[[#This Row],[Account]],CashSpent[Amount])</f>
        <v>298.48</v>
      </c>
      <c r="E5" s="48">
        <f ca="1">CashSummaryTable[[#This Row],[Annual amount]]-CashSummaryTable[[#This Row],[Expenses claimed]]</f>
        <v>83.509999999999991</v>
      </c>
      <c r="F5" s="8"/>
      <c r="G5" s="17">
        <v>44257</v>
      </c>
      <c r="H5" s="11" t="s">
        <v>3</v>
      </c>
      <c r="I5" s="12">
        <v>77</v>
      </c>
      <c r="J5" s="11" t="s">
        <v>21</v>
      </c>
      <c r="K5" s="20" t="s">
        <v>10</v>
      </c>
      <c r="L5" s="20" t="s">
        <v>12</v>
      </c>
    </row>
    <row r="6" spans="2:13" ht="25.5" customHeight="1">
      <c r="B6" s="49" t="s">
        <v>22</v>
      </c>
      <c r="C6" s="78">
        <f ca="1">IFERROR(INDEX(matrice,MATCH(CashSummaryTable[[#This Row],[Account]],account,0),MATCH($K$2,age,1)),0)</f>
        <v>82.24</v>
      </c>
      <c r="D6" s="51">
        <f>SUMIF(CashSpent[Account],"=" &amp;CashSummaryTable[[#This Row],[Account]],CashSpent[Amount])</f>
        <v>627.64</v>
      </c>
      <c r="E6" s="48">
        <f ca="1">CashSummaryTable[[#This Row],[Annual amount]]-CashSummaryTable[[#This Row],[Expenses claimed]]</f>
        <v>-545.4</v>
      </c>
      <c r="F6" s="8"/>
      <c r="G6" s="18">
        <v>44259</v>
      </c>
      <c r="H6" s="13" t="s">
        <v>3</v>
      </c>
      <c r="I6" s="14">
        <v>152.22</v>
      </c>
      <c r="J6" s="15" t="s">
        <v>21</v>
      </c>
      <c r="K6" s="21" t="s">
        <v>11</v>
      </c>
      <c r="L6" s="21" t="s">
        <v>13</v>
      </c>
    </row>
    <row r="7" spans="2:13" ht="25.5" customHeight="1">
      <c r="B7" s="49" t="s">
        <v>29</v>
      </c>
      <c r="C7" s="78">
        <f ca="1">IFERROR(INDEX(matrice,MATCH(CashSummaryTable[[#This Row],[Account]],account,0),MATCH($K$2,age,1)),0)</f>
        <v>0</v>
      </c>
      <c r="D7" s="51">
        <f>SUMIF(CashSpent[Account],"=" &amp;CashSummaryTable[[#This Row],[Account]],CashSpent[Amount])</f>
        <v>0</v>
      </c>
      <c r="E7" s="48">
        <f ca="1">CashSummaryTable[[#This Row],[Annual amount]]-CashSummaryTable[[#This Row],[Expenses claimed]]</f>
        <v>0</v>
      </c>
      <c r="F7" s="8"/>
      <c r="G7" s="17">
        <v>44270</v>
      </c>
      <c r="H7" s="11" t="s">
        <v>5</v>
      </c>
      <c r="I7" s="12">
        <v>245</v>
      </c>
      <c r="J7" s="11" t="s">
        <v>28</v>
      </c>
      <c r="K7" s="20" t="s">
        <v>11</v>
      </c>
      <c r="L7" s="20" t="s">
        <v>13</v>
      </c>
    </row>
    <row r="8" spans="2:13" ht="25.5" customHeight="1">
      <c r="B8" s="49" t="s">
        <v>28</v>
      </c>
      <c r="C8" s="78">
        <f ca="1">IFERROR(INDEX(matrice,MATCH(CashSummaryTable[[#This Row],[Account]],account,0),MATCH($K$2,age,1)),0)</f>
        <v>0</v>
      </c>
      <c r="D8" s="51">
        <f>SUMIF(CashSpent[Account],"=" &amp;CashSummaryTable[[#This Row],[Account]],CashSpent[Amount])</f>
        <v>245</v>
      </c>
      <c r="E8" s="48">
        <f ca="1">CashSummaryTable[[#This Row],[Annual amount]]-CashSummaryTable[[#This Row],[Expenses claimed]]</f>
        <v>-245</v>
      </c>
      <c r="F8" s="5"/>
      <c r="G8" s="18">
        <v>44273</v>
      </c>
      <c r="H8" s="13" t="s">
        <v>6</v>
      </c>
      <c r="I8" s="14">
        <v>313.82</v>
      </c>
      <c r="J8" s="15" t="s">
        <v>22</v>
      </c>
      <c r="K8" s="21" t="s">
        <v>11</v>
      </c>
      <c r="L8" s="21" t="s">
        <v>13</v>
      </c>
    </row>
    <row r="9" spans="2:13" ht="25.5" customHeight="1">
      <c r="B9" s="49" t="s">
        <v>25</v>
      </c>
      <c r="C9" s="78">
        <f ca="1">IFERROR(INDEX(matrice,MATCH(CashSummaryTable[[#This Row],[Account]],account,0),MATCH($K$2,age,1)),0)</f>
        <v>14600</v>
      </c>
      <c r="D9" s="51">
        <f>SUMIF(CashSpent[Account],"=" &amp;CashSummaryTable[[#This Row],[Account]],CashSpent[Amount])</f>
        <v>730</v>
      </c>
      <c r="E9" s="48">
        <f ca="1">CashSummaryTable[[#This Row],[Annual amount]]-CashSummaryTable[[#This Row],[Expenses claimed]]</f>
        <v>13870</v>
      </c>
      <c r="F9" s="4"/>
      <c r="G9" s="17">
        <v>44275</v>
      </c>
      <c r="H9" s="11" t="s">
        <v>3</v>
      </c>
      <c r="I9" s="12">
        <v>43.02</v>
      </c>
      <c r="J9" s="11" t="s">
        <v>21</v>
      </c>
      <c r="K9" s="20" t="s">
        <v>11</v>
      </c>
      <c r="L9" s="20" t="s">
        <v>13</v>
      </c>
    </row>
    <row r="10" spans="2:13" ht="25.5" customHeight="1">
      <c r="B10" s="50" t="s">
        <v>23</v>
      </c>
      <c r="C10" s="78">
        <f ca="1">IFERROR(INDEX(matrice,MATCH(CashSummaryTable[[#This Row],[Account]],account,0),MATCH($K$2,age,1)),0)</f>
        <v>132</v>
      </c>
      <c r="D10" s="51">
        <f>SUMIF(CashSpent[Account],"=" &amp;CashSummaryTable[[#This Row],[Account]],CashSpent[Amount])</f>
        <v>0</v>
      </c>
      <c r="E10" s="48">
        <f ca="1">CashSummaryTable[[#This Row],[Annual amount]]-CashSummaryTable[[#This Row],[Expenses claimed]]</f>
        <v>132</v>
      </c>
      <c r="G10" s="18">
        <v>44286</v>
      </c>
      <c r="H10" s="13" t="s">
        <v>3</v>
      </c>
      <c r="I10" s="14">
        <v>26.24</v>
      </c>
      <c r="J10" s="13" t="s">
        <v>21</v>
      </c>
      <c r="K10" s="21" t="s">
        <v>11</v>
      </c>
      <c r="L10" s="21" t="s">
        <v>13</v>
      </c>
    </row>
    <row r="11" spans="2:13" ht="25.5" customHeight="1">
      <c r="B11" s="58"/>
      <c r="C11" s="78">
        <f ca="1">IFERROR(INDEX(matrice,MATCH(CashSummaryTable[[#This Row],[Account]],account,0),MATCH($K$2,age,1)),0)</f>
        <v>0</v>
      </c>
      <c r="D11" s="59">
        <f>SUMIF(CashSpent[Account],"=" &amp;CashSummaryTable[[#This Row],[Account]],CashSpent[Amount])</f>
        <v>0</v>
      </c>
      <c r="E11" s="60">
        <f ca="1">CashSummaryTable[[#This Row],[Annual amount]]-CashSummaryTable[[#This Row],[Expenses claimed]]</f>
        <v>0</v>
      </c>
      <c r="G11" s="17">
        <v>44275</v>
      </c>
      <c r="H11" s="54" t="s">
        <v>30</v>
      </c>
      <c r="I11" s="55">
        <v>730</v>
      </c>
      <c r="J11" s="54" t="s">
        <v>25</v>
      </c>
      <c r="K11" s="20" t="s">
        <v>11</v>
      </c>
      <c r="L11" s="20" t="s">
        <v>13</v>
      </c>
    </row>
    <row r="12" spans="2:13" ht="25.5" customHeight="1">
      <c r="B12" s="95" t="s">
        <v>2</v>
      </c>
      <c r="C12" s="96">
        <f ca="1">SUBTOTAL(109,CashSummaryTable[Annual amount])</f>
        <v>15196.23</v>
      </c>
      <c r="D12" s="96">
        <f>SUBTOTAL(109,CashSummaryTable[Expenses claimed])</f>
        <v>1901.12</v>
      </c>
      <c r="E12" s="97">
        <f ca="1">SUBTOTAL(109,CashSummaryTable[BALANCE])</f>
        <v>13295.11</v>
      </c>
      <c r="G12" s="18">
        <v>44273</v>
      </c>
      <c r="H12" s="13" t="s">
        <v>6</v>
      </c>
      <c r="I12" s="14">
        <v>313.82</v>
      </c>
      <c r="J12" s="15" t="s">
        <v>22</v>
      </c>
      <c r="K12" s="21" t="s">
        <v>11</v>
      </c>
      <c r="L12" s="21" t="s">
        <v>13</v>
      </c>
    </row>
    <row r="13" spans="2:13" ht="25.5" customHeight="1">
      <c r="B13" s="3"/>
      <c r="C13" s="4"/>
      <c r="D13" s="4"/>
      <c r="E13" s="4"/>
      <c r="G13" s="61"/>
      <c r="H13" s="62"/>
      <c r="I13" s="63"/>
      <c r="J13" s="62"/>
      <c r="L13" s="64"/>
    </row>
    <row r="14" spans="2:13" ht="25.5" customHeight="1">
      <c r="G14" s="61"/>
      <c r="H14" s="62"/>
      <c r="I14" s="63"/>
      <c r="J14" s="62"/>
      <c r="L14" s="64"/>
    </row>
    <row r="15" spans="2:13" ht="25.5" customHeight="1">
      <c r="G15" s="73"/>
      <c r="H15" s="74"/>
      <c r="I15" s="75"/>
      <c r="J15" s="74"/>
      <c r="L15" s="76"/>
    </row>
    <row r="16" spans="2:13" ht="25.5" customHeight="1">
      <c r="G16" s="73"/>
      <c r="H16" s="74"/>
      <c r="I16" s="75"/>
      <c r="J16" s="74"/>
      <c r="L16" s="76"/>
    </row>
  </sheetData>
  <phoneticPr fontId="6" type="noConversion"/>
  <conditionalFormatting sqref="E5:E11">
    <cfRule type="cellIs" dxfId="23" priority="1" operator="lessThanOrEqual">
      <formula>0</formula>
    </cfRule>
  </conditionalFormatting>
  <dataValidations count="1">
    <dataValidation type="list" errorStyle="warning" allowBlank="1" showInputMessage="1" showErrorMessage="1" errorTitle="Whoops!" error="The account you entered isn't in your Cash Summary table. You can still use it if you click Yes but the amount you entered won't be included in the summary or the chart." sqref="J5:J16" xr:uid="{00000000-0002-0000-0100-000000000000}">
      <formula1>AccountList</formula1>
    </dataValidation>
  </dataValidations>
  <pageMargins left="0.7" right="0.7" top="0.75" bottom="0.75" header="0.3" footer="0.3"/>
  <pageSetup scale="98" fitToHeight="0" orientation="portrait" r:id="rId1"/>
  <headerFooter differentFirst="1">
    <oddFooter>Page &amp;P of &amp;N</oddFooter>
  </headerFooter>
  <drawing r:id="rId2"/>
  <tableParts count="2">
    <tablePart r:id="rId3"/>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LISTE!$A$2:$A$22</xm:f>
          </x14:formula1>
          <xm:sqref>C3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1:F24"/>
  <sheetViews>
    <sheetView workbookViewId="0">
      <selection activeCell="E36" sqref="E36"/>
    </sheetView>
  </sheetViews>
  <sheetFormatPr baseColWidth="10" defaultRowHeight="13.8"/>
  <sheetData>
    <row r="1" spans="1:6">
      <c r="A1" t="s">
        <v>34</v>
      </c>
    </row>
    <row r="2" spans="1:6">
      <c r="A2" s="68">
        <v>43465</v>
      </c>
      <c r="E2" s="68">
        <v>24685</v>
      </c>
      <c r="F2">
        <f>DATEDIF(J2,DATE(2021,12,31),"Y")</f>
        <v>121</v>
      </c>
    </row>
    <row r="3" spans="1:6">
      <c r="A3" s="68">
        <v>43830</v>
      </c>
      <c r="E3" s="68">
        <v>22475</v>
      </c>
    </row>
    <row r="4" spans="1:6">
      <c r="A4" s="68">
        <v>44196</v>
      </c>
    </row>
    <row r="5" spans="1:6">
      <c r="A5" s="68">
        <v>44561</v>
      </c>
    </row>
    <row r="6" spans="1:6">
      <c r="A6" s="68">
        <v>44926</v>
      </c>
    </row>
    <row r="7" spans="1:6">
      <c r="A7" s="68">
        <v>45291</v>
      </c>
    </row>
    <row r="8" spans="1:6">
      <c r="A8" s="68">
        <v>45657</v>
      </c>
    </row>
    <row r="9" spans="1:6">
      <c r="A9" s="68">
        <v>46022</v>
      </c>
    </row>
    <row r="10" spans="1:6">
      <c r="A10" s="68">
        <v>46387</v>
      </c>
    </row>
    <row r="11" spans="1:6">
      <c r="A11" s="68">
        <v>46752</v>
      </c>
    </row>
    <row r="12" spans="1:6">
      <c r="A12" s="68">
        <v>47118</v>
      </c>
    </row>
    <row r="13" spans="1:6">
      <c r="A13" s="68">
        <v>47483</v>
      </c>
    </row>
    <row r="14" spans="1:6">
      <c r="A14" s="68">
        <v>47848</v>
      </c>
    </row>
    <row r="15" spans="1:6">
      <c r="A15" s="68">
        <v>48213</v>
      </c>
    </row>
    <row r="16" spans="1:6">
      <c r="A16" s="68">
        <v>48579</v>
      </c>
    </row>
    <row r="17" spans="1:1">
      <c r="A17" s="68">
        <v>48944</v>
      </c>
    </row>
    <row r="18" spans="1:1">
      <c r="A18" s="68">
        <v>49309</v>
      </c>
    </row>
    <row r="19" spans="1:1">
      <c r="A19" s="68">
        <v>49674</v>
      </c>
    </row>
    <row r="20" spans="1:1">
      <c r="A20" s="68">
        <v>50040</v>
      </c>
    </row>
    <row r="21" spans="1:1">
      <c r="A21" s="68">
        <v>50405</v>
      </c>
    </row>
    <row r="22" spans="1:1">
      <c r="A22" s="68">
        <v>50770</v>
      </c>
    </row>
    <row r="23" spans="1:1">
      <c r="A23" s="68">
        <v>51135</v>
      </c>
    </row>
    <row r="24" spans="1:1">
      <c r="A24" s="68">
        <v>51501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ocPublishedLinkedAssetsLookup xmlns="6d93d202-47fc-4405-873a-cab67cc5f1b2" xsi:nil="true"/>
    <ApprovalStatus xmlns="6d93d202-47fc-4405-873a-cab67cc5f1b2">InProgress</ApprovalStatus>
    <MarketSpecific xmlns="6d93d202-47fc-4405-873a-cab67cc5f1b2">false</MarketSpecific>
    <LocComments xmlns="6d93d202-47fc-4405-873a-cab67cc5f1b2" xsi:nil="true"/>
    <LocLastLocAttemptVersionTypeLookup xmlns="6d93d202-47fc-4405-873a-cab67cc5f1b2" xsi:nil="true"/>
    <DirectSourceMarket xmlns="6d93d202-47fc-4405-873a-cab67cc5f1b2">english</DirectSourceMarket>
    <ThumbnailAssetId xmlns="6d93d202-47fc-4405-873a-cab67cc5f1b2" xsi:nil="true"/>
    <PrimaryImageGen xmlns="6d93d202-47fc-4405-873a-cab67cc5f1b2">true</PrimaryImageGen>
    <LocNewPublishedVersionLookup xmlns="6d93d202-47fc-4405-873a-cab67cc5f1b2" xsi:nil="true"/>
    <LegacyData xmlns="6d93d202-47fc-4405-873a-cab67cc5f1b2" xsi:nil="true"/>
    <LocRecommendedHandoff xmlns="6d93d202-47fc-4405-873a-cab67cc5f1b2" xsi:nil="true"/>
    <BusinessGroup xmlns="6d93d202-47fc-4405-873a-cab67cc5f1b2" xsi:nil="true"/>
    <BlockPublish xmlns="6d93d202-47fc-4405-873a-cab67cc5f1b2">false</BlockPublish>
    <TPFriendlyName xmlns="6d93d202-47fc-4405-873a-cab67cc5f1b2" xsi:nil="true"/>
    <LocOverallPublishStatusLookup xmlns="6d93d202-47fc-4405-873a-cab67cc5f1b2" xsi:nil="true"/>
    <NumericId xmlns="6d93d202-47fc-4405-873a-cab67cc5f1b2" xsi:nil="true"/>
    <APEditor xmlns="6d93d202-47fc-4405-873a-cab67cc5f1b2">
      <UserInfo>
        <DisplayName/>
        <AccountId xsi:nil="true"/>
        <AccountType/>
      </UserInfo>
    </APEditor>
    <SourceTitle xmlns="6d93d202-47fc-4405-873a-cab67cc5f1b2" xsi:nil="true"/>
    <OpenTemplate xmlns="6d93d202-47fc-4405-873a-cab67cc5f1b2">true</OpenTemplate>
    <LocOverallLocStatusLookup xmlns="6d93d202-47fc-4405-873a-cab67cc5f1b2" xsi:nil="true"/>
    <UALocComments xmlns="6d93d202-47fc-4405-873a-cab67cc5f1b2" xsi:nil="true"/>
    <ParentAssetId xmlns="6d93d202-47fc-4405-873a-cab67cc5f1b2" xsi:nil="true"/>
    <IntlLangReviewDate xmlns="6d93d202-47fc-4405-873a-cab67cc5f1b2" xsi:nil="true"/>
    <FeatureTagsTaxHTField0 xmlns="6d93d202-47fc-4405-873a-cab67cc5f1b2">
      <Terms xmlns="http://schemas.microsoft.com/office/infopath/2007/PartnerControls"/>
    </FeatureTagsTaxHTField0>
    <PublishStatusLookup xmlns="6d93d202-47fc-4405-873a-cab67cc5f1b2">
      <Value>473690</Value>
    </PublishStatusLookup>
    <Providers xmlns="6d93d202-47fc-4405-873a-cab67cc5f1b2" xsi:nil="true"/>
    <MachineTranslated xmlns="6d93d202-47fc-4405-873a-cab67cc5f1b2">false</MachineTranslated>
    <OriginalSourceMarket xmlns="6d93d202-47fc-4405-873a-cab67cc5f1b2">english</OriginalSourceMarket>
    <APDescription xmlns="6d93d202-47fc-4405-873a-cab67cc5f1b2">Tracking your money just got easier with this personal money tracker. Enter your starting cash total and each of your transactions and allow Excel to do the rest. Slice and dice your spening by account using slicers.</APDescription>
    <ClipArtFilename xmlns="6d93d202-47fc-4405-873a-cab67cc5f1b2" xsi:nil="true"/>
    <ContentItem xmlns="6d93d202-47fc-4405-873a-cab67cc5f1b2" xsi:nil="true"/>
    <TPInstallLocation xmlns="6d93d202-47fc-4405-873a-cab67cc5f1b2" xsi:nil="true"/>
    <PublishTargets xmlns="6d93d202-47fc-4405-873a-cab67cc5f1b2">OfficeOnlineVNext</PublishTargets>
    <TimesCloned xmlns="6d93d202-47fc-4405-873a-cab67cc5f1b2" xsi:nil="true"/>
    <AssetStart xmlns="6d93d202-47fc-4405-873a-cab67cc5f1b2">2021-01-01T17:56:00-05:00</AssetStart>
    <Provider xmlns="6d93d202-47fc-4405-873a-cab67cc5f1b2" xsi:nil="true"/>
    <AcquiredFrom xmlns="6d93d202-47fc-4405-873a-cab67cc5f1b2">Partner</AcquiredFrom>
    <FriendlyTitle xmlns="6d93d202-47fc-4405-873a-cab67cc5f1b2" xsi:nil="true"/>
    <LastHandOff xmlns="6d93d202-47fc-4405-873a-cab67cc5f1b2" xsi:nil="true"/>
    <TPClientViewer xmlns="6d93d202-47fc-4405-873a-cab67cc5f1b2" xsi:nil="true"/>
    <TemplateStatus xmlns="6d93d202-47fc-4405-873a-cab67cc5f1b2">Complete</TemplateStatus>
    <Downloads xmlns="6d93d202-47fc-4405-873a-cab67cc5f1b2">0</Downloads>
    <OOCacheId xmlns="6d93d202-47fc-4405-873a-cab67cc5f1b2" xsi:nil="true"/>
    <IsDeleted xmlns="6d93d202-47fc-4405-873a-cab67cc5f1b2">false</IsDeleted>
    <LocPublishedDependentAssetsLookup xmlns="6d93d202-47fc-4405-873a-cab67cc5f1b2" xsi:nil="true"/>
    <AssetExpire xmlns="6d93d202-47fc-4405-873a-cab67cc5f1b2">2021-12-31T03:00:00-05:00</AssetExpire>
    <DSATActionTaken xmlns="6d93d202-47fc-4405-873a-cab67cc5f1b2" xsi:nil="true"/>
    <CSXSubmissionMarket xmlns="6d93d202-47fc-4405-873a-cab67cc5f1b2" xsi:nil="true"/>
    <TPExecutable xmlns="6d93d202-47fc-4405-873a-cab67cc5f1b2" xsi:nil="true"/>
    <EditorialTags xmlns="6d93d202-47fc-4405-873a-cab67cc5f1b2" xsi:nil="true"/>
    <SubmitterId xmlns="6d93d202-47fc-4405-873a-cab67cc5f1b2" xsi:nil="true"/>
    <ApprovalLog xmlns="6d93d202-47fc-4405-873a-cab67cc5f1b2" xsi:nil="true"/>
    <AssetType xmlns="6d93d202-47fc-4405-873a-cab67cc5f1b2">TP</AssetType>
    <BugNumber xmlns="6d93d202-47fc-4405-873a-cab67cc5f1b2" xsi:nil="true"/>
    <CSXSubmissionDate xmlns="6d93d202-47fc-4405-873a-cab67cc5f1b2" xsi:nil="true"/>
    <CSXUpdate xmlns="6d93d202-47fc-4405-873a-cab67cc5f1b2">false</CSXUpdate>
    <Milestone xmlns="6d93d202-47fc-4405-873a-cab67cc5f1b2" xsi:nil="true"/>
    <RecommendationsModifier xmlns="6d93d202-47fc-4405-873a-cab67cc5f1b2" xsi:nil="true"/>
    <OriginAsset xmlns="6d93d202-47fc-4405-873a-cab67cc5f1b2" xsi:nil="true"/>
    <TPComponent xmlns="6d93d202-47fc-4405-873a-cab67cc5f1b2" xsi:nil="true"/>
    <AssetId xmlns="6d93d202-47fc-4405-873a-cab67cc5f1b2">TP102780243</AssetId>
    <IntlLocPriority xmlns="6d93d202-47fc-4405-873a-cab67cc5f1b2" xsi:nil="true"/>
    <PolicheckWords xmlns="6d93d202-47fc-4405-873a-cab67cc5f1b2" xsi:nil="true"/>
    <TPLaunchHelpLink xmlns="6d93d202-47fc-4405-873a-cab67cc5f1b2" xsi:nil="true"/>
    <TPApplication xmlns="6d93d202-47fc-4405-873a-cab67cc5f1b2" xsi:nil="true"/>
    <CrawlForDependencies xmlns="6d93d202-47fc-4405-873a-cab67cc5f1b2">false</CrawlForDependencies>
    <HandoffToMSDN xmlns="6d93d202-47fc-4405-873a-cab67cc5f1b2" xsi:nil="true"/>
    <PlannedPubDate xmlns="6d93d202-47fc-4405-873a-cab67cc5f1b2" xsi:nil="true"/>
    <IntlLangReviewer xmlns="6d93d202-47fc-4405-873a-cab67cc5f1b2" xsi:nil="true"/>
    <TrustLevel xmlns="6d93d202-47fc-4405-873a-cab67cc5f1b2">1 Microsoft Managed Content</TrustLevel>
    <LocLastLocAttemptVersionLookup xmlns="6d93d202-47fc-4405-873a-cab67cc5f1b2">689214</LocLastLocAttemptVersionLookup>
    <LocProcessedForHandoffsLookup xmlns="6d93d202-47fc-4405-873a-cab67cc5f1b2" xsi:nil="true"/>
    <IsSearchable xmlns="6d93d202-47fc-4405-873a-cab67cc5f1b2">true</IsSearchable>
    <TemplateTemplateType xmlns="6d93d202-47fc-4405-873a-cab67cc5f1b2">Excel Chart Template</TemplateTemplateType>
    <CampaignTagsTaxHTField0 xmlns="6d93d202-47fc-4405-873a-cab67cc5f1b2">
      <Terms xmlns="http://schemas.microsoft.com/office/infopath/2007/PartnerControls"/>
    </CampaignTagsTaxHTField0>
    <TPNamespace xmlns="6d93d202-47fc-4405-873a-cab67cc5f1b2" xsi:nil="true"/>
    <LocOverallPreviewStatusLookup xmlns="6d93d202-47fc-4405-873a-cab67cc5f1b2" xsi:nil="true"/>
    <TaxCatchAll xmlns="6d93d202-47fc-4405-873a-cab67cc5f1b2"/>
    <Markets xmlns="6d93d202-47fc-4405-873a-cab67cc5f1b2"/>
    <UAProjectedTotalWords xmlns="6d93d202-47fc-4405-873a-cab67cc5f1b2" xsi:nil="true"/>
    <IntlLangReview xmlns="6d93d202-47fc-4405-873a-cab67cc5f1b2" xsi:nil="true"/>
    <OutputCachingOn xmlns="6d93d202-47fc-4405-873a-cab67cc5f1b2">false</OutputCachingOn>
    <AverageRating xmlns="6d93d202-47fc-4405-873a-cab67cc5f1b2" xsi:nil="true"/>
    <APAuthor xmlns="6d93d202-47fc-4405-873a-cab67cc5f1b2">
      <UserInfo>
        <DisplayName>REDMOND\matthos</DisplayName>
        <AccountId>59</AccountId>
        <AccountType/>
      </UserInfo>
    </APAuthor>
    <LocManualTestRequired xmlns="6d93d202-47fc-4405-873a-cab67cc5f1b2">false</LocManualTestRequired>
    <TPCommandLine xmlns="6d93d202-47fc-4405-873a-cab67cc5f1b2" xsi:nil="true"/>
    <TPAppVersion xmlns="6d93d202-47fc-4405-873a-cab67cc5f1b2" xsi:nil="true"/>
    <EditorialStatus xmlns="6d93d202-47fc-4405-873a-cab67cc5f1b2">Complete</EditorialStatus>
    <LastModifiedDateTime xmlns="6d93d202-47fc-4405-873a-cab67cc5f1b2" xsi:nil="true"/>
    <ScenarioTagsTaxHTField0 xmlns="6d93d202-47fc-4405-873a-cab67cc5f1b2">
      <Terms xmlns="http://schemas.microsoft.com/office/infopath/2007/PartnerControls"/>
    </ScenarioTagsTaxHTField0>
    <LocProcessedForMarketsLookup xmlns="6d93d202-47fc-4405-873a-cab67cc5f1b2" xsi:nil="true"/>
    <TPLaunchHelpLinkType xmlns="6d93d202-47fc-4405-873a-cab67cc5f1b2">Template</TPLaunchHelpLinkType>
    <OriginalRelease xmlns="6d93d202-47fc-4405-873a-cab67cc5f1b2">15</OriginalRelease>
    <LocalizationTagsTaxHTField0 xmlns="6d93d202-47fc-4405-873a-cab67cc5f1b2">
      <Terms xmlns="http://schemas.microsoft.com/office/infopath/2007/PartnerControls"/>
    </LocalizationTagsTaxHTField0>
    <UACurrentWords xmlns="6d93d202-47fc-4405-873a-cab67cc5f1b2" xsi:nil="true"/>
    <ArtSampleDocs xmlns="6d93d202-47fc-4405-873a-cab67cc5f1b2" xsi:nil="true"/>
    <UALocRecommendation xmlns="6d93d202-47fc-4405-873a-cab67cc5f1b2">Localize</UALocRecommendation>
    <Manager xmlns="6d93d202-47fc-4405-873a-cab67cc5f1b2" xsi:nil="true"/>
    <LocOverallHandbackStatusLookup xmlns="6d93d202-47fc-4405-873a-cab67cc5f1b2" xsi:nil="true"/>
    <ShowIn xmlns="6d93d202-47fc-4405-873a-cab67cc5f1b2">Show everywhere</ShowIn>
    <UANotes xmlns="6d93d202-47fc-4405-873a-cab67cc5f1b2" xsi:nil="true"/>
    <InternalTagsTaxHTField0 xmlns="6d93d202-47fc-4405-873a-cab67cc5f1b2">
      <Terms xmlns="http://schemas.microsoft.com/office/infopath/2007/PartnerControls"/>
    </InternalTagsTaxHTField0>
    <CSXHash xmlns="6d93d202-47fc-4405-873a-cab67cc5f1b2" xsi:nil="true"/>
    <VoteCount xmlns="6d93d202-47fc-4405-873a-cab67cc5f1b2" xsi:nil="true"/>
    <Component xmlns="64acb2c5-0a2b-4bda-bd34-58e36cbb80d2" xsi:nil="true"/>
    <LocMarketGroupTiers2 xmlns="6d93d202-47fc-4405-873a-cab67cc5f1b2" xsi:nil="true"/>
    <Description0 xmlns="64acb2c5-0a2b-4bda-bd34-58e36cbb80d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A0A8440-9EDC-4373-879C-52032D13F477}">
  <ds:schemaRefs>
    <ds:schemaRef ds:uri="http://schemas.microsoft.com/office/2006/metadata/properties"/>
    <ds:schemaRef ds:uri="http://schemas.openxmlformats.org/package/2006/metadata/core-properties"/>
    <ds:schemaRef ds:uri="http://purl.org/dc/terms/"/>
    <ds:schemaRef ds:uri="6d93d202-47fc-4405-873a-cab67cc5f1b2"/>
    <ds:schemaRef ds:uri="http://schemas.microsoft.com/office/2006/documentManagement/types"/>
    <ds:schemaRef ds:uri="64acb2c5-0a2b-4bda-bd34-58e36cbb80d2"/>
    <ds:schemaRef ds:uri="http://purl.org/dc/elements/1.1/"/>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9DB3B0CA-31CD-4DEF-8E4F-645622FA8F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62A1E02-192E-4108-AC42-DDB7C30B7B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ANNUAL RATES</vt:lpstr>
      <vt:lpstr>Suivi de dépenses personnelles</vt:lpstr>
      <vt:lpstr>LISTE</vt:lpstr>
      <vt:lpstr>AccountList</vt:lpstr>
      <vt:lpstr>'ANNUAL RATES'!Zone_d_impression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in one money tracker</dc:title>
  <dc:creator>Josée Martin</dc:creator>
  <cp:lastModifiedBy>JoDan</cp:lastModifiedBy>
  <cp:lastPrinted>2012-04-24T15:06:09Z</cp:lastPrinted>
  <dcterms:created xsi:type="dcterms:W3CDTF">2012-04-20T19:50:26Z</dcterms:created>
  <dcterms:modified xsi:type="dcterms:W3CDTF">2021-05-02T04:55:43Z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ternalTags">
    <vt:lpwstr/>
  </property>
  <property fmtid="{D5CDD505-2E9C-101B-9397-08002B2CF9AE}" pid="3" name="ContentTypeId">
    <vt:lpwstr>0x01010069924D1ECC420D47A2456556BC94F7370400BDF4491DEA4973499845289601F88B9F</vt:lpwstr>
  </property>
  <property fmtid="{D5CDD505-2E9C-101B-9397-08002B2CF9AE}" pid="4" name="FeatureTags">
    <vt:lpwstr/>
  </property>
  <property fmtid="{D5CDD505-2E9C-101B-9397-08002B2CF9AE}" pid="5" name="LocalizationTags">
    <vt:lpwstr/>
  </property>
  <property fmtid="{D5CDD505-2E9C-101B-9397-08002B2CF9AE}" pid="6" name="CampaignTags">
    <vt:lpwstr/>
  </property>
  <property fmtid="{D5CDD505-2E9C-101B-9397-08002B2CF9AE}" pid="7" name="ScenarioTags">
    <vt:lpwstr/>
  </property>
</Properties>
</file>