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320CED7B-5AC9-4BB5-A5AA-3288467A7FF9}" xr6:coauthVersionLast="45" xr6:coauthVersionMax="46" xr10:uidLastSave="{00000000-0000-0000-0000-000000000000}"/>
  <bookViews>
    <workbookView xWindow="-108" yWindow="-108" windowWidth="22320" windowHeight="12048" activeTab="1" xr2:uid="{9DE43DCA-6F46-498C-AADE-24EC8D182A07}"/>
  </bookViews>
  <sheets>
    <sheet name="Mes Listes" sheetId="4" r:id="rId1"/>
    <sheet name="Clients" sheetId="5" r:id="rId2"/>
  </sheets>
  <definedNames>
    <definedName name="DateJour">'Mes Listes'!$N$5</definedName>
    <definedName name="DetailFacture">#REF!</definedName>
    <definedName name="ListeArticles">BaseArticles[Code Article]</definedName>
    <definedName name="ListeNomClients">TClients[Nom]</definedName>
    <definedName name="ListeStatutFacture">'Mes Listes'!$L$8:$L$9</definedName>
    <definedName name="ListeTableauClients">TClients[]</definedName>
    <definedName name="NBJours">'Mes Listes'!$J$10</definedName>
    <definedName name="NumClients">'Mes Listes'!$J$4</definedName>
    <definedName name="NumeroClientIndent">'Mes Listes'!$J$7</definedName>
    <definedName name="NumFacture">'Mes Listes'!$N$10</definedName>
    <definedName name="NumLigne">'Mes Listes'!$J$13</definedName>
    <definedName name="PlageNumClients">TClients[N° Clients]</definedName>
    <definedName name="TauxTVA">'Mes Listes'!$L$4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5" l="1"/>
  <c r="K8" i="5"/>
  <c r="K9" i="5"/>
  <c r="K10" i="5"/>
  <c r="K11" i="5"/>
  <c r="K12" i="5"/>
  <c r="K13" i="5"/>
  <c r="K14" i="5"/>
  <c r="K15" i="5"/>
  <c r="K16" i="5"/>
  <c r="K17" i="5"/>
  <c r="K18" i="5"/>
  <c r="K19" i="5"/>
  <c r="J13" i="4" s="1"/>
  <c r="K20" i="5"/>
  <c r="K21" i="5"/>
  <c r="K22" i="5"/>
  <c r="K23" i="5"/>
  <c r="K24" i="5"/>
  <c r="K25" i="5"/>
  <c r="K26" i="5"/>
  <c r="K27" i="5"/>
  <c r="N5" i="4" l="1"/>
  <c r="J4" i="4" s="1"/>
  <c r="N10" i="4" l="1"/>
</calcChain>
</file>

<file path=xl/sharedStrings.xml><?xml version="1.0" encoding="utf-8"?>
<sst xmlns="http://schemas.openxmlformats.org/spreadsheetml/2006/main" count="220" uniqueCount="217">
  <si>
    <t>MES LISTES</t>
  </si>
  <si>
    <t xml:space="preserve">Liste Clients </t>
  </si>
  <si>
    <t>Adresse</t>
  </si>
  <si>
    <t>Email</t>
  </si>
  <si>
    <t>Délai Paiement</t>
  </si>
  <si>
    <t>Prénom</t>
  </si>
  <si>
    <t>CP</t>
  </si>
  <si>
    <t>Commune</t>
  </si>
  <si>
    <t>Téléphone</t>
  </si>
  <si>
    <t>DUPONT</t>
  </si>
  <si>
    <t>PETIT</t>
  </si>
  <si>
    <t>LEONARDO</t>
  </si>
  <si>
    <t>POLI</t>
  </si>
  <si>
    <t>TOTO</t>
  </si>
  <si>
    <t>Pierre</t>
  </si>
  <si>
    <t>Alain</t>
  </si>
  <si>
    <t>Jean</t>
  </si>
  <si>
    <t>Francois</t>
  </si>
  <si>
    <t>René</t>
  </si>
  <si>
    <t>50 rue des pepinieres</t>
  </si>
  <si>
    <t>12 rue des grands</t>
  </si>
  <si>
    <t>51 rue des lions</t>
  </si>
  <si>
    <t>14, rue des chartiers</t>
  </si>
  <si>
    <t>RENNES</t>
  </si>
  <si>
    <t>PETAT</t>
  </si>
  <si>
    <t>ST ETIENNE</t>
  </si>
  <si>
    <t>AIX</t>
  </si>
  <si>
    <t>PIPIN-LES-OYES</t>
  </si>
  <si>
    <t>Thibodeau</t>
  </si>
  <si>
    <t>Dubé</t>
  </si>
  <si>
    <t>Courtemanche</t>
  </si>
  <si>
    <t>Louis</t>
  </si>
  <si>
    <t>Dupont</t>
  </si>
  <si>
    <t>Coulombe</t>
  </si>
  <si>
    <t>Lajoie</t>
  </si>
  <si>
    <t>Turcotte</t>
  </si>
  <si>
    <t>Plourde</t>
  </si>
  <si>
    <t>Goddu</t>
  </si>
  <si>
    <t>Manon</t>
  </si>
  <si>
    <t>Holly</t>
  </si>
  <si>
    <t>Nouel</t>
  </si>
  <si>
    <t>Leverett</t>
  </si>
  <si>
    <t>Alexis</t>
  </si>
  <si>
    <t>Langley</t>
  </si>
  <si>
    <t>Damiane</t>
  </si>
  <si>
    <t>France</t>
  </si>
  <si>
    <t>Angelette</t>
  </si>
  <si>
    <t>33 avenue Ferdinand de Lesseps</t>
  </si>
  <si>
    <t>21 rue de la République</t>
  </si>
  <si>
    <t>96 rue Marguerite</t>
  </si>
  <si>
    <t>48 Chemin des Bateliers</t>
  </si>
  <si>
    <t>57 rue Jean Vilar</t>
  </si>
  <si>
    <t>76 rue Beauvau</t>
  </si>
  <si>
    <t>29 Place du Jeu de Paume</t>
  </si>
  <si>
    <t>65 rue de la Hulotais</t>
  </si>
  <si>
    <t>75 rue de la Boétie</t>
  </si>
  <si>
    <t>GRENOBLE</t>
  </si>
  <si>
    <t>LUNÉVILLE</t>
  </si>
  <si>
    <t>VIRY-CHÂTILLON</t>
  </si>
  <si>
    <t>AJACCIO</t>
  </si>
  <si>
    <t>MARSEILLE</t>
  </si>
  <si>
    <t>BEAUVAIS</t>
  </si>
  <si>
    <t>VIGNEUX-SUR-SEINE</t>
  </si>
  <si>
    <t>SAINT-POL-SUR-MER</t>
  </si>
  <si>
    <t>POINTE-À-PITRE</t>
  </si>
  <si>
    <t>01.89.81.27.04</t>
  </si>
  <si>
    <t>04.24.36.98.83</t>
  </si>
  <si>
    <t>04.37.20.11.35</t>
  </si>
  <si>
    <t>03.50.29.38.65</t>
  </si>
  <si>
    <t>04.54.11.87.49</t>
  </si>
  <si>
    <t>01.03.53.02.26</t>
  </si>
  <si>
    <t>03.88.62.41.06</t>
  </si>
  <si>
    <t>05.50.17.05.40</t>
  </si>
  <si>
    <t>04.74.04.40.50</t>
  </si>
  <si>
    <t>03.52.45.52.38</t>
  </si>
  <si>
    <t>01.74.20.81.98</t>
  </si>
  <si>
    <t>01.16.80.86.49</t>
  </si>
  <si>
    <t>02.97.04.75.14</t>
  </si>
  <si>
    <t>01.01.23.39.53</t>
  </si>
  <si>
    <t>02.42.78.61.64</t>
  </si>
  <si>
    <t>ManonThibodeau@superrito.com</t>
  </si>
  <si>
    <t>NouelCourtemanche@teleworm.us</t>
  </si>
  <si>
    <t>LeverettLouis@armyspy.com</t>
  </si>
  <si>
    <t>AlexisDupont@rhyta.com</t>
  </si>
  <si>
    <t>MasonBelanger@armyspy.com</t>
  </si>
  <si>
    <t>LangleyCoulombe@fleckens.hu</t>
  </si>
  <si>
    <t>BellamyLajoie@cuvox.de</t>
  </si>
  <si>
    <t>DamianeTurcotte@fleckens.hu</t>
  </si>
  <si>
    <t>FrancePlourde@fleckens.hu</t>
  </si>
  <si>
    <t>AngeletteGoddu@cuvox.de</t>
  </si>
  <si>
    <t>CosetteGauvin@cuvox.de</t>
  </si>
  <si>
    <t>NatalieMonjeau@fleckens.hu</t>
  </si>
  <si>
    <t>LouiseDaigle@jourrapide.com</t>
  </si>
  <si>
    <t>MadeleineDubeau@armyspy.com</t>
  </si>
  <si>
    <t>ChapinDuplanty@jourrapide.com</t>
  </si>
  <si>
    <t>AubineBerthelette@cuvox.de</t>
  </si>
  <si>
    <t>Code Article</t>
  </si>
  <si>
    <t>Description</t>
  </si>
  <si>
    <t>DERAT50-80</t>
  </si>
  <si>
    <t>DERAT81-100</t>
  </si>
  <si>
    <t>Dératisation 81-100 m²</t>
  </si>
  <si>
    <t>Liste Interventions</t>
  </si>
  <si>
    <t>MES COORDONNEES</t>
  </si>
  <si>
    <r>
      <rPr>
        <sz val="11"/>
        <color theme="3" tint="-0.249977111117893"/>
        <rFont val="Wingdings"/>
        <charset val="2"/>
      </rPr>
      <t>,</t>
    </r>
    <r>
      <rPr>
        <sz val="11"/>
        <rFont val="Trebuchet MS"/>
        <family val="2"/>
      </rPr>
      <t> : contacta3d@gmail.com</t>
    </r>
  </si>
  <si>
    <t>Alpha 3D</t>
  </si>
  <si>
    <t>396, route des Encognes</t>
  </si>
  <si>
    <t>42190 Chandon</t>
  </si>
  <si>
    <r>
      <rPr>
        <sz val="11"/>
        <color theme="3" tint="-0.249977111117893"/>
        <rFont val="Wingdings"/>
        <charset val="2"/>
      </rPr>
      <t>(</t>
    </r>
    <r>
      <rPr>
        <sz val="11"/>
        <color theme="3" tint="-0.249977111117893"/>
        <rFont val="Trebuchet MS"/>
        <family val="2"/>
      </rPr>
      <t> </t>
    </r>
    <r>
      <rPr>
        <sz val="11"/>
        <rFont val="Trebuchet MS"/>
        <family val="2"/>
      </rPr>
      <t>: 06.87.20.23.24</t>
    </r>
  </si>
  <si>
    <r>
      <rPr>
        <sz val="11"/>
        <color theme="3" tint="-0.249977111117893"/>
        <rFont val="Webdings"/>
        <family val="1"/>
        <charset val="2"/>
      </rPr>
      <t>"</t>
    </r>
    <r>
      <rPr>
        <sz val="11"/>
        <rFont val="Trebuchet MS"/>
        <family val="2"/>
      </rPr>
      <t xml:space="preserve"> : www.alpha3d.fr</t>
    </r>
  </si>
  <si>
    <t>N° SIRET : xxxxxxxxxxxxxx</t>
  </si>
  <si>
    <t>PU HT</t>
  </si>
  <si>
    <t>DATE FACTURE</t>
  </si>
  <si>
    <t>NUM FACTURE</t>
  </si>
  <si>
    <t>FORMAT TEXTE</t>
  </si>
  <si>
    <t>NUMERO CLIENT</t>
  </si>
  <si>
    <t>NUMERO</t>
  </si>
  <si>
    <t>TAUX TVA</t>
  </si>
  <si>
    <t>STATUT FACTURE</t>
  </si>
  <si>
    <t>Dératisation 50-80 m²</t>
  </si>
  <si>
    <t>DERAT101-150</t>
  </si>
  <si>
    <t>Dératisation 101-150 m²</t>
  </si>
  <si>
    <t>Dératisation Bureau 10-40 m²</t>
  </si>
  <si>
    <t>DERATBureau-10-40</t>
  </si>
  <si>
    <t>DERATBureau-50-80</t>
  </si>
  <si>
    <t>Dératisation Bureau 50-80 m²</t>
  </si>
  <si>
    <t>DERATBureau-90-100</t>
  </si>
  <si>
    <t>Dératisation Bureau 90-100 m²</t>
  </si>
  <si>
    <t>DERATEntrepot-20-50</t>
  </si>
  <si>
    <t>Dératisation Entrepot 20-50 m²</t>
  </si>
  <si>
    <t>DERATEntrepot-60-120</t>
  </si>
  <si>
    <t>Dératisation Entrepot 60-120 m²</t>
  </si>
  <si>
    <t>DERATEntrepot-130-200</t>
  </si>
  <si>
    <t>Dératisation Entrepot 130-200 m²</t>
  </si>
  <si>
    <t>Dératisation Forfait Maison Appart</t>
  </si>
  <si>
    <t>Désinfection Par Piéce</t>
  </si>
  <si>
    <t>DESINF/PIECE-Maison-Appart</t>
  </si>
  <si>
    <t>Désinsectisation Punaises, Puces, Mites</t>
  </si>
  <si>
    <t>Désinsectisation Cafard</t>
  </si>
  <si>
    <t>DESINSECT-Punaise-Puces-Mites</t>
  </si>
  <si>
    <t>DERATForfait-Maison-Appart-3Pass</t>
  </si>
  <si>
    <t>Désinctisasion Cafard Pro-Syndic-Copro</t>
  </si>
  <si>
    <t>DEPLACE-URGENT</t>
  </si>
  <si>
    <t>Déplacement Urgence</t>
  </si>
  <si>
    <t>DESINSECT-Particul-Cafard</t>
  </si>
  <si>
    <t>DESINSECT-Pro-Syndic-Copro</t>
  </si>
  <si>
    <t>NON REGLER</t>
  </si>
  <si>
    <t>REGLER</t>
  </si>
  <si>
    <t>NB DE JOURS</t>
  </si>
  <si>
    <t>N° Clients</t>
  </si>
  <si>
    <t>202103_0001</t>
  </si>
  <si>
    <t>202103_0003</t>
  </si>
  <si>
    <t>202103_0004</t>
  </si>
  <si>
    <t>202103_0005</t>
  </si>
  <si>
    <t>202103_0006</t>
  </si>
  <si>
    <t>202103_0007</t>
  </si>
  <si>
    <t>202103_0009</t>
  </si>
  <si>
    <t>202103_0010</t>
  </si>
  <si>
    <t>202103_0011</t>
  </si>
  <si>
    <t>202103_0012</t>
  </si>
  <si>
    <t>202103_0013</t>
  </si>
  <si>
    <t>202103_0015</t>
  </si>
  <si>
    <t>202103_0017</t>
  </si>
  <si>
    <t>202103_0018</t>
  </si>
  <si>
    <t>202103_0019</t>
  </si>
  <si>
    <t>202103_0020</t>
  </si>
  <si>
    <t>202103_0021</t>
  </si>
  <si>
    <t>TITI</t>
  </si>
  <si>
    <t>Petit</t>
  </si>
  <si>
    <t>245, rue du Gros Minat</t>
  </si>
  <si>
    <t>Plumer</t>
  </si>
  <si>
    <t>titi.petit@gmail.com</t>
  </si>
  <si>
    <t>Ajouter</t>
  </si>
  <si>
    <t>01 54 14 27 57</t>
  </si>
  <si>
    <t>15</t>
  </si>
  <si>
    <t>BENADE</t>
  </si>
  <si>
    <t>Jean-Pierre</t>
  </si>
  <si>
    <t>Route des Bananes</t>
  </si>
  <si>
    <t>MIRTILLES</t>
  </si>
  <si>
    <t>https://forum.excel-pratique.com/excel/petit-souci-en-vba-154328</t>
  </si>
  <si>
    <t>Modification ou Suppression</t>
  </si>
  <si>
    <t xml:space="preserve">N° Client / Nom / Prénom </t>
  </si>
  <si>
    <t>N° ligne</t>
  </si>
  <si>
    <t>202103_0002</t>
  </si>
  <si>
    <t>MARTIN</t>
  </si>
  <si>
    <t>Bernard</t>
  </si>
  <si>
    <t>12 rue des grenadier</t>
  </si>
  <si>
    <t>LYON</t>
  </si>
  <si>
    <t>02.95.29.74.09</t>
  </si>
  <si>
    <t>HollyDube@dayrep.com</t>
  </si>
  <si>
    <t>55 rue des hopitaux</t>
  </si>
  <si>
    <t>202103_0008</t>
  </si>
  <si>
    <t>PEPE</t>
  </si>
  <si>
    <t>DENIS</t>
  </si>
  <si>
    <t>56 rue des hopitaux</t>
  </si>
  <si>
    <t>FINFON-LES-TROUS</t>
  </si>
  <si>
    <t>05.97.50.01.58</t>
  </si>
  <si>
    <t>LorraineLessard@superrito.com</t>
  </si>
  <si>
    <t>202103_0014</t>
  </si>
  <si>
    <t>Bélanger</t>
  </si>
  <si>
    <t>Mason</t>
  </si>
  <si>
    <t>52 avenue Ferdinand de Lesseps</t>
  </si>
  <si>
    <t>04.49.29.05.52</t>
  </si>
  <si>
    <t>SydneyDesnoyers@rhyta.com</t>
  </si>
  <si>
    <t>202103_0016</t>
  </si>
  <si>
    <t>Lessard</t>
  </si>
  <si>
    <t>Lorraine</t>
  </si>
  <si>
    <t>76 Rue Frédéric Chopin</t>
  </si>
  <si>
    <t>VERTOU</t>
  </si>
  <si>
    <t>02.01.47.43.62</t>
  </si>
  <si>
    <t>IlaChretien@gustr.com</t>
  </si>
  <si>
    <t>Bellamy</t>
  </si>
  <si>
    <t>Liste déroulante dynamique, commencer à saisir le nom du client</t>
  </si>
  <si>
    <t>Nom</t>
  </si>
  <si>
    <t>Nom Prénom</t>
  </si>
  <si>
    <t>930 rue Beauvau</t>
  </si>
  <si>
    <t>13004</t>
  </si>
  <si>
    <t>Plourde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</si>
</sst>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48"/>
      <color theme="0"/>
      <name val="Agency FB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Agency FB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8"/>
      <name val="Trebuchet MS"/>
      <family val="2"/>
    </font>
    <font>
      <sz val="11"/>
      <name val="Trebuchet MS"/>
      <family val="2"/>
    </font>
    <font>
      <sz val="11"/>
      <color theme="3" tint="-0.249977111117893"/>
      <name val="Wingdings"/>
      <charset val="2"/>
    </font>
    <font>
      <sz val="11"/>
      <color theme="3" tint="-0.249977111117893"/>
      <name val="Trebuchet MS"/>
      <family val="2"/>
    </font>
    <font>
      <sz val="11"/>
      <color theme="3" tint="-0.249977111117893"/>
      <name val="Webdings"/>
      <family val="1"/>
      <charset val="2"/>
    </font>
    <font>
      <sz val="11"/>
      <name val="Trebuchet MS"/>
      <family val="2"/>
      <charset val="2"/>
    </font>
    <font>
      <sz val="11"/>
      <name val="Trebuchet MS"/>
      <family val="1"/>
      <charset val="2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44546A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4" fillId="0" borderId="0" xfId="0" applyFont="1" applyFill="1" applyAlignment="1"/>
    <xf numFmtId="0" fontId="4" fillId="3" borderId="0" xfId="0" applyFont="1" applyFill="1" applyAlignment="1">
      <alignment horizontal="center" vertical="center"/>
    </xf>
    <xf numFmtId="14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9" fontId="15" fillId="0" borderId="0" xfId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0" xfId="2"/>
    <xf numFmtId="0" fontId="16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18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8" fillId="5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19" fillId="4" borderId="0" xfId="0" applyFont="1" applyFill="1" applyAlignment="1">
      <alignment horizontal="right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5" fillId="0" borderId="0" xfId="2" applyFont="1" applyAlignment="1">
      <alignment horizontal="center"/>
    </xf>
    <xf numFmtId="0" fontId="18" fillId="6" borderId="0" xfId="0" applyFont="1" applyFill="1" applyAlignment="1">
      <alignment horizontal="center" vertical="center"/>
    </xf>
    <xf numFmtId="0" fontId="0" fillId="4" borderId="0" xfId="0" applyFont="1" applyFill="1" applyAlignment="1">
      <alignment vertical="center"/>
    </xf>
    <xf numFmtId="0" fontId="5" fillId="6" borderId="0" xfId="0" applyFont="1" applyFill="1" applyAlignment="1">
      <alignment horizontal="left" vertical="center"/>
    </xf>
  </cellXfs>
  <cellStyles count="3">
    <cellStyle name="Lien hypertexte" xfId="2" builtinId="8"/>
    <cellStyle name="Normal" xfId="0" builtinId="0"/>
    <cellStyle name="Pourcentage" xfId="1" builtinId="5"/>
  </cellStyles>
  <dxfs count="17">
    <dxf>
      <font>
        <b/>
        <i val="0"/>
        <color theme="9" tint="0.79998168889431442"/>
      </font>
      <fill>
        <patternFill>
          <bgColor theme="9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445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svg"/><Relationship Id="rId2" Type="http://schemas.openxmlformats.org/officeDocument/2006/relationships/image" Target="../media/image3.png"/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85725</xdr:colOff>
      <xdr:row>5</xdr:row>
      <xdr:rowOff>0</xdr:rowOff>
    </xdr:from>
    <xdr:to>
      <xdr:col>12</xdr:col>
      <xdr:colOff>704925</xdr:colOff>
      <xdr:row>8</xdr:row>
      <xdr:rowOff>1980</xdr:rowOff>
    </xdr:to>
    <xdr:pic macro="[0]!AfficheAjout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44575" y="647700"/>
          <a:ext cx="619200" cy="619200"/>
        </a:xfrm>
        <a:prstGeom prst="rect">
          <a:avLst/>
        </a:prstGeom>
      </xdr:spPr>
    </xdr:pic>
    <xdr:clientData/>
  </xdr:twoCellAnchor>
  <xdr:twoCellAnchor editAs="oneCell">
    <xdr:from>
      <xdr:col>12</xdr:col>
      <xdr:colOff>64770</xdr:colOff>
      <xdr:row>9</xdr:row>
      <xdr:rowOff>93345</xdr:rowOff>
    </xdr:from>
    <xdr:to>
      <xdr:col>12</xdr:col>
      <xdr:colOff>683894</xdr:colOff>
      <xdr:row>12</xdr:row>
      <xdr:rowOff>87632</xdr:rowOff>
    </xdr:to>
    <xdr:pic macro="[0]!AfficheFrmModification">
      <xdr:nvPicPr>
        <xdr:cNvPr id="4" name="Graphique 3" descr="Crayo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4116050" y="1487805"/>
          <a:ext cx="619124" cy="58864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982980</xdr:colOff>
          <xdr:row>3</xdr:row>
          <xdr:rowOff>0</xdr:rowOff>
        </xdr:from>
        <xdr:to>
          <xdr:col>5</xdr:col>
          <xdr:colOff>7620</xdr:colOff>
          <xdr:row>4</xdr:row>
          <xdr:rowOff>38100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2296160</xdr:colOff>
      <xdr:row>3</xdr:row>
      <xdr:rowOff>81280</xdr:rowOff>
    </xdr:from>
    <xdr:to>
      <xdr:col>5</xdr:col>
      <xdr:colOff>762000</xdr:colOff>
      <xdr:row>3</xdr:row>
      <xdr:rowOff>81280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A4F64E51-E566-415B-9CDF-DC80CC0DC5FF}"/>
            </a:ext>
          </a:extLst>
        </xdr:cNvPr>
        <xdr:cNvCxnSpPr/>
      </xdr:nvCxnSpPr>
      <xdr:spPr>
        <a:xfrm flipH="1">
          <a:off x="5659120" y="690880"/>
          <a:ext cx="77216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ECA1CAA-B2AC-47E7-AF34-B10B0403C9F0}" name="BaseArticles" displayName="BaseArticles" ref="B5:D20" totalsRowShown="0" headerRowDxfId="16" dataDxfId="15">
  <autoFilter ref="B5:D20" xr:uid="{B65D1C96-003F-43EF-815D-0AA03BF606BF}"/>
  <tableColumns count="3">
    <tableColumn id="1" xr3:uid="{A5E68D46-F5C8-4C06-AA8D-25D525B0FA10}" name="Code Article" dataDxfId="14"/>
    <tableColumn id="2" xr3:uid="{608FAAC3-6C74-49EB-8CD0-EB6845ABABC5}" name="Description" dataDxfId="13"/>
    <tableColumn id="3" xr3:uid="{BE91EAE2-4418-418F-B1CC-F07989F551B1}" name="PU HT" dataDxfId="12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E65331-2B6F-42A6-A10A-96BFDCAD071F}" name="TClients" displayName="TClients" ref="B6:K27" totalsRowShown="0" headerRowDxfId="6">
  <autoFilter ref="B6:K27" xr:uid="{E72C0DD0-6AC0-42CB-9EC8-3822046A378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xmlns:xlrd2="http://schemas.microsoft.com/office/spreadsheetml/2017/richdata2" ref="B7:J7">
    <sortCondition ref="C6:C7"/>
  </sortState>
  <tableColumns count="10">
    <tableColumn id="1" xr3:uid="{B937A213-1466-44DF-BCA3-575077A4D595}" name="N° Clients" dataDxfId="5"/>
    <tableColumn id="2" xr3:uid="{AEF638E8-4792-4355-9787-1004E66014D1}" name="Nom" dataDxfId="11"/>
    <tableColumn id="6" xr3:uid="{16C96ACF-901E-4228-9307-3E862BDCCAA4}" name="Prénom" dataDxfId="10"/>
    <tableColumn id="3" xr3:uid="{BC2DE088-CD96-4DAE-92D9-353F453762CB}" name="Adresse" dataDxfId="9"/>
    <tableColumn id="7" xr3:uid="{85ED9C3B-B6C1-4FBF-9C1F-26B6E7E1F510}" name="CP" dataDxfId="4"/>
    <tableColumn id="8" xr3:uid="{340EB7E1-CCC2-42E9-9E07-5F5997752E14}" name="Commune" dataDxfId="8"/>
    <tableColumn id="9" xr3:uid="{01C09DEE-36EE-41EF-91C1-52ECF7C62CF1}" name="Téléphone" dataDxfId="3"/>
    <tableColumn id="4" xr3:uid="{B90458DA-BA75-4931-BD7F-5681260664C4}" name="Email" dataDxfId="7"/>
    <tableColumn id="5" xr3:uid="{A1062D38-8CB3-41EF-8259-65252A0D7B2E}" name="Délai Paiement" dataDxfId="2" dataCellStyle="Lien hypertexte"/>
    <tableColumn id="10" xr3:uid="{E27A0039-81FC-4335-889D-EC111CD85177}" name="Nom Prénom" dataDxfId="1">
      <calculatedColumnFormula>TClients[[#This Row],[Nom]]&amp;" "&amp;TClients[[#This Row],[Prénom]]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petit-souci-en-vba-154328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52990-169C-4482-95F1-893CBB7FBDFF}">
  <sheetPr codeName="Feuil3"/>
  <dimension ref="A1:Y20"/>
  <sheetViews>
    <sheetView workbookViewId="0">
      <selection activeCell="J14" sqref="J14"/>
    </sheetView>
  </sheetViews>
  <sheetFormatPr baseColWidth="10" defaultRowHeight="14.4"/>
  <cols>
    <col min="1" max="1" width="2.6640625" customWidth="1"/>
    <col min="2" max="2" width="31.6640625" style="3" bestFit="1" customWidth="1"/>
    <col min="3" max="3" width="36.6640625" style="3" bestFit="1" customWidth="1"/>
    <col min="4" max="4" width="18" style="3" customWidth="1"/>
    <col min="5" max="5" width="2.6640625" style="1" customWidth="1"/>
    <col min="6" max="6" width="21.5546875" style="3" customWidth="1"/>
    <col min="7" max="7" width="21.5546875" style="1" customWidth="1"/>
    <col min="8" max="8" width="7.88671875" customWidth="1"/>
    <col min="9" max="9" width="3.33203125" customWidth="1"/>
    <col min="10" max="10" width="18.6640625" bestFit="1" customWidth="1"/>
    <col min="11" max="11" width="2.109375" customWidth="1"/>
    <col min="12" max="12" width="26.44140625" bestFit="1" customWidth="1"/>
    <col min="13" max="13" width="3" customWidth="1"/>
    <col min="14" max="14" width="28.6640625" customWidth="1"/>
    <col min="15" max="15" width="2.6640625" customWidth="1"/>
  </cols>
  <sheetData>
    <row r="1" spans="1:25" ht="60">
      <c r="A1" s="2"/>
      <c r="B1" s="24" t="s">
        <v>0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>
      <c r="B2"/>
      <c r="C2"/>
      <c r="D2"/>
      <c r="E2"/>
      <c r="F2"/>
      <c r="G2"/>
      <c r="W2" s="15" t="s">
        <v>178</v>
      </c>
    </row>
    <row r="3" spans="1:25" ht="22.2">
      <c r="B3" s="23" t="s">
        <v>101</v>
      </c>
      <c r="C3" s="23"/>
      <c r="D3" s="23"/>
      <c r="E3" s="3"/>
      <c r="F3" s="23" t="s">
        <v>102</v>
      </c>
      <c r="G3" s="23"/>
      <c r="H3" s="23"/>
      <c r="J3" s="10" t="s">
        <v>114</v>
      </c>
      <c r="L3" s="10" t="s">
        <v>116</v>
      </c>
      <c r="N3" s="10" t="s">
        <v>111</v>
      </c>
    </row>
    <row r="4" spans="1:25" ht="21">
      <c r="B4"/>
      <c r="C4"/>
      <c r="D4"/>
      <c r="E4" s="3"/>
      <c r="F4"/>
      <c r="G4"/>
      <c r="J4" s="12" t="str">
        <f ca="1">TEXT(N5,"aaaamm")&amp;"_"&amp;TEXT(J7,"0000")</f>
        <v>202103_0022</v>
      </c>
      <c r="L4" s="13">
        <v>0.2</v>
      </c>
    </row>
    <row r="5" spans="1:25" ht="23.4">
      <c r="B5" s="3" t="s">
        <v>96</v>
      </c>
      <c r="C5" s="3" t="s">
        <v>97</v>
      </c>
      <c r="D5" s="3" t="s">
        <v>110</v>
      </c>
      <c r="E5" s="3"/>
      <c r="F5" s="4" t="s">
        <v>104</v>
      </c>
      <c r="G5"/>
      <c r="H5" s="1"/>
      <c r="J5" s="3"/>
      <c r="N5" s="11">
        <f ca="1">TODAY()</f>
        <v>44266</v>
      </c>
    </row>
    <row r="6" spans="1:25" ht="22.2">
      <c r="B6" s="3" t="s">
        <v>98</v>
      </c>
      <c r="C6" s="3" t="s">
        <v>118</v>
      </c>
      <c r="D6" s="14">
        <v>88</v>
      </c>
      <c r="E6" s="3"/>
      <c r="F6" s="5" t="s">
        <v>105</v>
      </c>
      <c r="G6"/>
      <c r="J6" s="10" t="s">
        <v>115</v>
      </c>
    </row>
    <row r="7" spans="1:25" ht="22.2">
      <c r="B7" s="3" t="s">
        <v>99</v>
      </c>
      <c r="C7" s="3" t="s">
        <v>100</v>
      </c>
      <c r="D7" s="14">
        <v>95</v>
      </c>
      <c r="E7" s="3"/>
      <c r="F7" s="5" t="s">
        <v>106</v>
      </c>
      <c r="G7"/>
      <c r="J7" s="12">
        <v>22</v>
      </c>
      <c r="L7" s="10" t="s">
        <v>117</v>
      </c>
      <c r="N7" s="10" t="s">
        <v>112</v>
      </c>
    </row>
    <row r="8" spans="1:25" ht="21">
      <c r="B8" s="3" t="s">
        <v>119</v>
      </c>
      <c r="C8" s="3" t="s">
        <v>120</v>
      </c>
      <c r="D8" s="14">
        <v>120</v>
      </c>
      <c r="E8" s="3"/>
      <c r="F8" s="6" t="s">
        <v>107</v>
      </c>
      <c r="G8"/>
      <c r="L8" s="12" t="s">
        <v>145</v>
      </c>
      <c r="N8" s="12">
        <v>1</v>
      </c>
    </row>
    <row r="9" spans="1:25" ht="22.2">
      <c r="B9" s="3" t="s">
        <v>122</v>
      </c>
      <c r="C9" s="3" t="s">
        <v>121</v>
      </c>
      <c r="D9" s="14">
        <v>88</v>
      </c>
      <c r="E9" s="3"/>
      <c r="F9" s="6" t="s">
        <v>103</v>
      </c>
      <c r="G9"/>
      <c r="J9" s="10" t="s">
        <v>147</v>
      </c>
      <c r="L9" s="12" t="s">
        <v>146</v>
      </c>
      <c r="N9" s="10" t="s">
        <v>113</v>
      </c>
    </row>
    <row r="10" spans="1:25" ht="21">
      <c r="B10" s="3" t="s">
        <v>123</v>
      </c>
      <c r="C10" s="3" t="s">
        <v>124</v>
      </c>
      <c r="D10" s="14">
        <v>95</v>
      </c>
      <c r="E10" s="3"/>
      <c r="F10" s="7" t="s">
        <v>108</v>
      </c>
      <c r="G10"/>
      <c r="J10" s="12">
        <v>15</v>
      </c>
      <c r="N10" s="12" t="str">
        <f ca="1">"FACT_"&amp;TEXT(N5,"aaaamm")&amp;"_"&amp;TEXT(N8,"0000")</f>
        <v>FACT_202103_0001</v>
      </c>
    </row>
    <row r="11" spans="1:25">
      <c r="B11" s="3" t="s">
        <v>125</v>
      </c>
      <c r="C11" s="3" t="s">
        <v>126</v>
      </c>
      <c r="D11" s="14">
        <v>120</v>
      </c>
      <c r="E11" s="3"/>
      <c r="F11" s="8" t="s">
        <v>109</v>
      </c>
      <c r="G11"/>
    </row>
    <row r="12" spans="1:25" ht="22.2">
      <c r="B12" s="3" t="s">
        <v>127</v>
      </c>
      <c r="C12" s="3" t="s">
        <v>128</v>
      </c>
      <c r="D12" s="14">
        <v>95</v>
      </c>
      <c r="E12" s="3"/>
      <c r="F12" s="1"/>
      <c r="G12" s="3"/>
      <c r="H12" s="1"/>
      <c r="J12" s="10" t="s">
        <v>181</v>
      </c>
    </row>
    <row r="13" spans="1:25" ht="21">
      <c r="B13" s="3" t="s">
        <v>129</v>
      </c>
      <c r="C13" s="3" t="s">
        <v>130</v>
      </c>
      <c r="D13" s="14">
        <v>150</v>
      </c>
      <c r="E13" s="3"/>
      <c r="F13" s="1"/>
      <c r="G13" s="3"/>
      <c r="H13" s="1"/>
      <c r="J13" s="12">
        <f>MATCH(Clients!E4,TClients[Nom Prénom],0)+6</f>
        <v>25</v>
      </c>
    </row>
    <row r="14" spans="1:25">
      <c r="B14" s="3" t="s">
        <v>131</v>
      </c>
      <c r="C14" s="3" t="s">
        <v>132</v>
      </c>
      <c r="D14" s="14">
        <v>190</v>
      </c>
    </row>
    <row r="15" spans="1:25" ht="22.2">
      <c r="B15" s="3" t="s">
        <v>139</v>
      </c>
      <c r="C15" s="3" t="s">
        <v>133</v>
      </c>
      <c r="D15" s="14">
        <v>310</v>
      </c>
      <c r="N15" s="9"/>
    </row>
    <row r="16" spans="1:25">
      <c r="B16" s="3" t="s">
        <v>135</v>
      </c>
      <c r="C16" s="3" t="s">
        <v>134</v>
      </c>
      <c r="D16" s="14">
        <v>55</v>
      </c>
    </row>
    <row r="17" spans="2:14">
      <c r="B17" s="3" t="s">
        <v>138</v>
      </c>
      <c r="C17" s="3" t="s">
        <v>136</v>
      </c>
      <c r="D17" s="14">
        <v>90</v>
      </c>
      <c r="N17" s="1"/>
    </row>
    <row r="18" spans="2:14">
      <c r="B18" s="3" t="s">
        <v>143</v>
      </c>
      <c r="C18" s="3" t="s">
        <v>137</v>
      </c>
      <c r="D18" s="14">
        <v>55</v>
      </c>
    </row>
    <row r="19" spans="2:14">
      <c r="B19" s="3" t="s">
        <v>144</v>
      </c>
      <c r="C19" s="3" t="s">
        <v>140</v>
      </c>
      <c r="D19" s="14">
        <v>130</v>
      </c>
    </row>
    <row r="20" spans="2:14">
      <c r="B20" s="3" t="s">
        <v>141</v>
      </c>
      <c r="C20" s="3" t="s">
        <v>142</v>
      </c>
      <c r="D20" s="14">
        <v>50</v>
      </c>
    </row>
  </sheetData>
  <mergeCells count="3">
    <mergeCell ref="B3:D3"/>
    <mergeCell ref="F3:H3"/>
    <mergeCell ref="B1:N1"/>
  </mergeCells>
  <phoneticPr fontId="6" type="noConversion"/>
  <hyperlinks>
    <hyperlink ref="W2" r:id="rId1" xr:uid="{EEC9EC32-F753-49D7-9824-DB9DBC26B4B5}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E8211-5AEC-412A-B580-71D088C3973B}">
  <sheetPr codeName="Feuil4"/>
  <dimension ref="B2:M27"/>
  <sheetViews>
    <sheetView showGridLines="0" tabSelected="1" zoomScale="75" zoomScaleNormal="75" workbookViewId="0">
      <selection activeCell="B25" sqref="B25"/>
    </sheetView>
  </sheetViews>
  <sheetFormatPr baseColWidth="10" defaultRowHeight="16.05" customHeight="1" outlineLevelCol="1"/>
  <cols>
    <col min="1" max="1" width="2.77734375" style="17" customWidth="1"/>
    <col min="2" max="2" width="15" style="17" customWidth="1"/>
    <col min="3" max="3" width="16.6640625" style="17" customWidth="1"/>
    <col min="4" max="4" width="14.44140625" style="17" customWidth="1"/>
    <col min="5" max="5" width="33.5546875" style="17" customWidth="1"/>
    <col min="6" max="6" width="11.5546875" style="17"/>
    <col min="7" max="7" width="27.6640625" style="17" customWidth="1"/>
    <col min="8" max="8" width="17" style="17" customWidth="1"/>
    <col min="9" max="9" width="35.109375" style="17" customWidth="1"/>
    <col min="10" max="10" width="19.6640625" style="17" customWidth="1"/>
    <col min="11" max="11" width="18.77734375" style="17" hidden="1" customWidth="1" outlineLevel="1"/>
    <col min="12" max="12" width="11.5546875" style="17" collapsed="1"/>
    <col min="13" max="16384" width="11.5546875" style="17"/>
  </cols>
  <sheetData>
    <row r="2" spans="2:13" ht="16.05" customHeight="1">
      <c r="B2" s="25" t="s">
        <v>1</v>
      </c>
      <c r="C2" s="25"/>
      <c r="D2" s="25"/>
      <c r="E2" s="25"/>
      <c r="F2" s="25"/>
      <c r="G2" s="25"/>
      <c r="H2" s="25"/>
      <c r="I2" s="25"/>
      <c r="J2" s="25"/>
      <c r="K2" s="31"/>
    </row>
    <row r="3" spans="2:13" s="18" customFormat="1" ht="16.05" customHeight="1">
      <c r="B3" s="20"/>
      <c r="C3" s="20"/>
      <c r="D3" s="20"/>
      <c r="E3" s="20"/>
      <c r="F3" s="20"/>
      <c r="G3" s="20"/>
      <c r="H3" s="20"/>
      <c r="I3" s="20"/>
      <c r="J3" s="20"/>
    </row>
    <row r="4" spans="2:13" s="18" customFormat="1" ht="16.05" customHeight="1">
      <c r="C4" s="26" t="s">
        <v>180</v>
      </c>
      <c r="D4" s="26"/>
      <c r="E4" s="22" t="s">
        <v>216</v>
      </c>
      <c r="F4" s="20"/>
      <c r="G4" s="32" t="s">
        <v>211</v>
      </c>
      <c r="H4" s="30"/>
      <c r="I4" s="30"/>
      <c r="J4" s="20"/>
    </row>
    <row r="5" spans="2:13" s="19" customFormat="1" ht="16.05" customHeight="1"/>
    <row r="6" spans="2:13" ht="16.05" customHeight="1">
      <c r="B6" s="21" t="s">
        <v>148</v>
      </c>
      <c r="C6" s="21" t="s">
        <v>212</v>
      </c>
      <c r="D6" s="21" t="s">
        <v>5</v>
      </c>
      <c r="E6" s="21" t="s">
        <v>2</v>
      </c>
      <c r="F6" s="21" t="s">
        <v>6</v>
      </c>
      <c r="G6" s="21" t="s">
        <v>7</v>
      </c>
      <c r="H6" s="21" t="s">
        <v>8</v>
      </c>
      <c r="I6" s="21" t="s">
        <v>3</v>
      </c>
      <c r="J6" s="21" t="s">
        <v>4</v>
      </c>
      <c r="K6" s="21" t="s">
        <v>213</v>
      </c>
    </row>
    <row r="7" spans="2:13" ht="16.05" customHeight="1">
      <c r="B7" s="27" t="s">
        <v>149</v>
      </c>
      <c r="C7" s="3" t="s">
        <v>174</v>
      </c>
      <c r="D7" s="3" t="s">
        <v>175</v>
      </c>
      <c r="E7" s="3" t="s">
        <v>176</v>
      </c>
      <c r="F7" s="1">
        <v>64200</v>
      </c>
      <c r="G7" s="3" t="s">
        <v>177</v>
      </c>
      <c r="H7" s="28" t="s">
        <v>172</v>
      </c>
      <c r="I7" t="s">
        <v>80</v>
      </c>
      <c r="J7" s="29" t="s">
        <v>173</v>
      </c>
      <c r="K7" s="17" t="str">
        <f>TClients[[#This Row],[Nom]]&amp;" "&amp;TClients[[#This Row],[Prénom]]</f>
        <v>BENADE Jean-Pierre</v>
      </c>
    </row>
    <row r="8" spans="2:13" ht="16.05" customHeight="1">
      <c r="B8" s="27" t="s">
        <v>182</v>
      </c>
      <c r="C8" s="3" t="s">
        <v>183</v>
      </c>
      <c r="D8" t="s">
        <v>184</v>
      </c>
      <c r="E8" s="3" t="s">
        <v>185</v>
      </c>
      <c r="F8" s="1">
        <v>42350</v>
      </c>
      <c r="G8" t="s">
        <v>186</v>
      </c>
      <c r="H8" s="28" t="s">
        <v>187</v>
      </c>
      <c r="I8" t="s">
        <v>188</v>
      </c>
      <c r="J8" s="29">
        <v>15</v>
      </c>
      <c r="K8" s="17" t="str">
        <f>TClients[[#This Row],[Nom]]&amp;" "&amp;TClients[[#This Row],[Prénom]]</f>
        <v>MARTIN Bernard</v>
      </c>
    </row>
    <row r="9" spans="2:13" ht="16.05" customHeight="1">
      <c r="B9" s="27" t="s">
        <v>150</v>
      </c>
      <c r="C9" s="3" t="s">
        <v>9</v>
      </c>
      <c r="D9" t="s">
        <v>14</v>
      </c>
      <c r="E9" s="3" t="s">
        <v>19</v>
      </c>
      <c r="F9" s="1">
        <v>65200</v>
      </c>
      <c r="G9" t="s">
        <v>23</v>
      </c>
      <c r="H9" s="28" t="s">
        <v>73</v>
      </c>
      <c r="I9" t="s">
        <v>81</v>
      </c>
      <c r="J9" s="29">
        <v>15</v>
      </c>
      <c r="K9" s="17" t="str">
        <f>TClients[[#This Row],[Nom]]&amp;" "&amp;TClients[[#This Row],[Prénom]]</f>
        <v>DUPONT Pierre</v>
      </c>
      <c r="M9" s="16" t="s">
        <v>171</v>
      </c>
    </row>
    <row r="10" spans="2:13" ht="16.05" customHeight="1">
      <c r="B10" s="27" t="s">
        <v>151</v>
      </c>
      <c r="C10" s="3" t="s">
        <v>10</v>
      </c>
      <c r="D10" t="s">
        <v>15</v>
      </c>
      <c r="E10" s="3" t="s">
        <v>20</v>
      </c>
      <c r="F10" s="1">
        <v>32489</v>
      </c>
      <c r="G10" t="s">
        <v>24</v>
      </c>
      <c r="H10" s="28" t="s">
        <v>74</v>
      </c>
      <c r="I10" t="s">
        <v>82</v>
      </c>
      <c r="J10" s="29">
        <v>15</v>
      </c>
      <c r="K10" s="17" t="str">
        <f>TClients[[#This Row],[Nom]]&amp;" "&amp;TClients[[#This Row],[Prénom]]</f>
        <v>PETIT Alain</v>
      </c>
    </row>
    <row r="11" spans="2:13" ht="16.05" customHeight="1">
      <c r="B11" s="27" t="s">
        <v>152</v>
      </c>
      <c r="C11" s="3" t="s">
        <v>11</v>
      </c>
      <c r="D11" t="s">
        <v>16</v>
      </c>
      <c r="E11" s="3" t="s">
        <v>21</v>
      </c>
      <c r="F11" s="1">
        <v>42000</v>
      </c>
      <c r="G11" t="s">
        <v>25</v>
      </c>
      <c r="H11" s="28" t="s">
        <v>75</v>
      </c>
      <c r="I11" t="s">
        <v>83</v>
      </c>
      <c r="J11" s="29">
        <v>15</v>
      </c>
      <c r="K11" s="17" t="str">
        <f>TClients[[#This Row],[Nom]]&amp;" "&amp;TClients[[#This Row],[Prénom]]</f>
        <v>LEONARDO Jean</v>
      </c>
    </row>
    <row r="12" spans="2:13" ht="16.05" customHeight="1">
      <c r="B12" s="27" t="s">
        <v>153</v>
      </c>
      <c r="C12" s="3" t="s">
        <v>12</v>
      </c>
      <c r="D12" t="s">
        <v>17</v>
      </c>
      <c r="E12" s="3" t="s">
        <v>22</v>
      </c>
      <c r="F12" s="1">
        <v>83400</v>
      </c>
      <c r="G12" t="s">
        <v>26</v>
      </c>
      <c r="H12" s="28" t="s">
        <v>76</v>
      </c>
      <c r="I12" t="s">
        <v>84</v>
      </c>
      <c r="J12" s="29">
        <v>15</v>
      </c>
      <c r="K12" s="17" t="str">
        <f>TClients[[#This Row],[Nom]]&amp;" "&amp;TClients[[#This Row],[Prénom]]</f>
        <v>POLI Francois</v>
      </c>
    </row>
    <row r="13" spans="2:13" ht="16.05" customHeight="1">
      <c r="B13" s="27" t="s">
        <v>154</v>
      </c>
      <c r="C13" s="3" t="s">
        <v>13</v>
      </c>
      <c r="D13" t="s">
        <v>18</v>
      </c>
      <c r="E13" s="3" t="s">
        <v>189</v>
      </c>
      <c r="F13" s="1">
        <v>10200</v>
      </c>
      <c r="G13" t="s">
        <v>27</v>
      </c>
      <c r="H13" s="28" t="s">
        <v>77</v>
      </c>
      <c r="I13" t="s">
        <v>85</v>
      </c>
      <c r="J13" s="29">
        <v>15</v>
      </c>
      <c r="K13" s="17" t="str">
        <f>TClients[[#This Row],[Nom]]&amp;" "&amp;TClients[[#This Row],[Prénom]]</f>
        <v>TOTO René</v>
      </c>
    </row>
    <row r="14" spans="2:13" ht="16.05" customHeight="1">
      <c r="B14" s="27" t="s">
        <v>190</v>
      </c>
      <c r="C14" s="3" t="s">
        <v>191</v>
      </c>
      <c r="D14" t="s">
        <v>192</v>
      </c>
      <c r="E14" s="3" t="s">
        <v>193</v>
      </c>
      <c r="F14" s="1">
        <v>10300</v>
      </c>
      <c r="G14" t="s">
        <v>194</v>
      </c>
      <c r="H14" s="28" t="s">
        <v>195</v>
      </c>
      <c r="I14" t="s">
        <v>196</v>
      </c>
      <c r="J14" s="29">
        <v>15</v>
      </c>
      <c r="K14" s="17" t="str">
        <f>TClients[[#This Row],[Nom]]&amp;" "&amp;TClients[[#This Row],[Prénom]]</f>
        <v>PEPE DENIS</v>
      </c>
      <c r="M14" s="16" t="s">
        <v>179</v>
      </c>
    </row>
    <row r="15" spans="2:13" ht="16.05" customHeight="1">
      <c r="B15" s="27" t="s">
        <v>155</v>
      </c>
      <c r="C15" t="s">
        <v>28</v>
      </c>
      <c r="D15" t="s">
        <v>38</v>
      </c>
      <c r="E15" t="s">
        <v>47</v>
      </c>
      <c r="F15" s="1">
        <v>38000</v>
      </c>
      <c r="G15" t="s">
        <v>56</v>
      </c>
      <c r="H15" s="28" t="s">
        <v>78</v>
      </c>
      <c r="I15" t="s">
        <v>86</v>
      </c>
      <c r="J15" s="29">
        <v>15</v>
      </c>
      <c r="K15" s="17" t="str">
        <f>TClients[[#This Row],[Nom]]&amp;" "&amp;TClients[[#This Row],[Prénom]]</f>
        <v>Thibodeau Manon</v>
      </c>
    </row>
    <row r="16" spans="2:13" ht="16.05" customHeight="1">
      <c r="B16" s="27" t="s">
        <v>156</v>
      </c>
      <c r="C16" t="s">
        <v>29</v>
      </c>
      <c r="D16" t="s">
        <v>39</v>
      </c>
      <c r="E16" t="s">
        <v>48</v>
      </c>
      <c r="F16" s="1">
        <v>54300</v>
      </c>
      <c r="G16" t="s">
        <v>57</v>
      </c>
      <c r="H16" s="28" t="s">
        <v>79</v>
      </c>
      <c r="I16" t="s">
        <v>87</v>
      </c>
      <c r="J16" s="29">
        <v>15</v>
      </c>
      <c r="K16" s="17" t="str">
        <f>TClients[[#This Row],[Nom]]&amp;" "&amp;TClients[[#This Row],[Prénom]]</f>
        <v>Dubé Holly</v>
      </c>
    </row>
    <row r="17" spans="2:11" ht="16.05" customHeight="1">
      <c r="B17" s="27" t="s">
        <v>157</v>
      </c>
      <c r="C17" t="s">
        <v>30</v>
      </c>
      <c r="D17" t="s">
        <v>40</v>
      </c>
      <c r="E17" t="s">
        <v>49</v>
      </c>
      <c r="F17" s="1">
        <v>91170</v>
      </c>
      <c r="G17" t="s">
        <v>58</v>
      </c>
      <c r="H17" s="28" t="s">
        <v>65</v>
      </c>
      <c r="I17" t="s">
        <v>88</v>
      </c>
      <c r="J17" s="29">
        <v>15</v>
      </c>
      <c r="K17" s="17" t="str">
        <f>TClients[[#This Row],[Nom]]&amp;" "&amp;TClients[[#This Row],[Prénom]]</f>
        <v>Courtemanche Nouel</v>
      </c>
    </row>
    <row r="18" spans="2:11" ht="16.05" customHeight="1">
      <c r="B18" s="27" t="s">
        <v>158</v>
      </c>
      <c r="C18" t="s">
        <v>31</v>
      </c>
      <c r="D18" t="s">
        <v>41</v>
      </c>
      <c r="E18" t="s">
        <v>50</v>
      </c>
      <c r="F18" s="1">
        <v>20090</v>
      </c>
      <c r="G18" t="s">
        <v>59</v>
      </c>
      <c r="H18" s="28" t="s">
        <v>66</v>
      </c>
      <c r="I18" t="s">
        <v>89</v>
      </c>
      <c r="J18" s="29">
        <v>15</v>
      </c>
      <c r="K18" s="17" t="str">
        <f>TClients[[#This Row],[Nom]]&amp;" "&amp;TClients[[#This Row],[Prénom]]</f>
        <v>Louis Leverett</v>
      </c>
    </row>
    <row r="19" spans="2:11" ht="16.05" customHeight="1">
      <c r="B19" s="27" t="s">
        <v>159</v>
      </c>
      <c r="C19" t="s">
        <v>32</v>
      </c>
      <c r="D19" t="s">
        <v>42</v>
      </c>
      <c r="E19" t="s">
        <v>214</v>
      </c>
      <c r="F19" s="1" t="s">
        <v>215</v>
      </c>
      <c r="G19" t="s">
        <v>60</v>
      </c>
      <c r="H19" s="28" t="s">
        <v>67</v>
      </c>
      <c r="I19" t="s">
        <v>90</v>
      </c>
      <c r="J19" s="29" t="s">
        <v>173</v>
      </c>
      <c r="K19" s="17" t="str">
        <f>TClients[[#This Row],[Nom]]&amp;" "&amp;TClients[[#This Row],[Prénom]]</f>
        <v>Dupont Alexis</v>
      </c>
    </row>
    <row r="20" spans="2:11" ht="16.05" customHeight="1">
      <c r="B20" s="27" t="s">
        <v>197</v>
      </c>
      <c r="C20" t="s">
        <v>198</v>
      </c>
      <c r="D20" t="s">
        <v>199</v>
      </c>
      <c r="E20" t="s">
        <v>200</v>
      </c>
      <c r="F20" s="1">
        <v>38100</v>
      </c>
      <c r="G20" t="s">
        <v>56</v>
      </c>
      <c r="H20" s="28" t="s">
        <v>201</v>
      </c>
      <c r="I20" t="s">
        <v>202</v>
      </c>
      <c r="J20" s="29">
        <v>15</v>
      </c>
      <c r="K20" s="17" t="str">
        <f>TClients[[#This Row],[Nom]]&amp;" "&amp;TClients[[#This Row],[Prénom]]</f>
        <v>Bélanger Mason</v>
      </c>
    </row>
    <row r="21" spans="2:11" ht="16.05" customHeight="1">
      <c r="B21" s="27" t="s">
        <v>160</v>
      </c>
      <c r="C21" t="s">
        <v>33</v>
      </c>
      <c r="D21" t="s">
        <v>43</v>
      </c>
      <c r="E21" t="s">
        <v>51</v>
      </c>
      <c r="F21" s="1">
        <v>60000</v>
      </c>
      <c r="G21" t="s">
        <v>61</v>
      </c>
      <c r="H21" s="28" t="s">
        <v>68</v>
      </c>
      <c r="I21" t="s">
        <v>91</v>
      </c>
      <c r="J21" s="29">
        <v>15</v>
      </c>
      <c r="K21" s="17" t="str">
        <f>TClients[[#This Row],[Nom]]&amp;" "&amp;TClients[[#This Row],[Prénom]]</f>
        <v>Coulombe Langley</v>
      </c>
    </row>
    <row r="22" spans="2:11" ht="16.05" customHeight="1">
      <c r="B22" s="27" t="s">
        <v>203</v>
      </c>
      <c r="C22" t="s">
        <v>204</v>
      </c>
      <c r="D22" t="s">
        <v>205</v>
      </c>
      <c r="E22" t="s">
        <v>206</v>
      </c>
      <c r="F22" s="1">
        <v>44120</v>
      </c>
      <c r="G22" t="s">
        <v>207</v>
      </c>
      <c r="H22" s="28" t="s">
        <v>208</v>
      </c>
      <c r="I22" t="s">
        <v>209</v>
      </c>
      <c r="J22" s="29">
        <v>15</v>
      </c>
      <c r="K22" s="17" t="str">
        <f>TClients[[#This Row],[Nom]]&amp;" "&amp;TClients[[#This Row],[Prénom]]</f>
        <v>Lessard Lorraine</v>
      </c>
    </row>
    <row r="23" spans="2:11" ht="16.05" customHeight="1">
      <c r="B23" s="27" t="s">
        <v>161</v>
      </c>
      <c r="C23" t="s">
        <v>34</v>
      </c>
      <c r="D23" t="s">
        <v>210</v>
      </c>
      <c r="E23" t="s">
        <v>52</v>
      </c>
      <c r="F23" s="1">
        <v>13001</v>
      </c>
      <c r="G23" t="s">
        <v>60</v>
      </c>
      <c r="H23" s="28" t="s">
        <v>69</v>
      </c>
      <c r="I23" t="s">
        <v>92</v>
      </c>
      <c r="J23" s="29">
        <v>15</v>
      </c>
      <c r="K23" s="17" t="str">
        <f>TClients[[#This Row],[Nom]]&amp;" "&amp;TClients[[#This Row],[Prénom]]</f>
        <v>Lajoie Bellamy</v>
      </c>
    </row>
    <row r="24" spans="2:11" ht="16.05" customHeight="1">
      <c r="B24" s="27" t="s">
        <v>162</v>
      </c>
      <c r="C24" t="s">
        <v>35</v>
      </c>
      <c r="D24" t="s">
        <v>44</v>
      </c>
      <c r="E24" t="s">
        <v>53</v>
      </c>
      <c r="F24" s="1">
        <v>91270</v>
      </c>
      <c r="G24" t="s">
        <v>62</v>
      </c>
      <c r="H24" s="28" t="s">
        <v>70</v>
      </c>
      <c r="I24" t="s">
        <v>93</v>
      </c>
      <c r="J24" s="29">
        <v>15</v>
      </c>
      <c r="K24" s="17" t="str">
        <f>TClients[[#This Row],[Nom]]&amp;" "&amp;TClients[[#This Row],[Prénom]]</f>
        <v>Turcotte Damiane</v>
      </c>
    </row>
    <row r="25" spans="2:11" ht="16.05" customHeight="1">
      <c r="B25" s="27" t="s">
        <v>163</v>
      </c>
      <c r="C25" t="s">
        <v>36</v>
      </c>
      <c r="D25" t="s">
        <v>45</v>
      </c>
      <c r="E25" t="s">
        <v>54</v>
      </c>
      <c r="F25" s="1">
        <v>59430</v>
      </c>
      <c r="G25" t="s">
        <v>63</v>
      </c>
      <c r="H25" s="28" t="s">
        <v>71</v>
      </c>
      <c r="I25" t="s">
        <v>94</v>
      </c>
      <c r="J25" s="29">
        <v>15</v>
      </c>
      <c r="K25" s="17" t="str">
        <f>TClients[[#This Row],[Nom]]&amp;" "&amp;TClients[[#This Row],[Prénom]]</f>
        <v>Plourde France</v>
      </c>
    </row>
    <row r="26" spans="2:11" ht="16.05" customHeight="1">
      <c r="B26" s="27" t="s">
        <v>164</v>
      </c>
      <c r="C26" t="s">
        <v>37</v>
      </c>
      <c r="D26" t="s">
        <v>46</v>
      </c>
      <c r="E26" t="s">
        <v>55</v>
      </c>
      <c r="F26" s="1">
        <v>97110</v>
      </c>
      <c r="G26" t="s">
        <v>64</v>
      </c>
      <c r="H26" s="28" t="s">
        <v>72</v>
      </c>
      <c r="I26" t="s">
        <v>95</v>
      </c>
      <c r="J26" s="29">
        <v>15</v>
      </c>
      <c r="K26" s="17" t="str">
        <f>TClients[[#This Row],[Nom]]&amp;" "&amp;TClients[[#This Row],[Prénom]]</f>
        <v>Goddu Angelette</v>
      </c>
    </row>
    <row r="27" spans="2:11" ht="16.05" customHeight="1">
      <c r="B27" s="27" t="s">
        <v>165</v>
      </c>
      <c r="C27" s="3" t="s">
        <v>166</v>
      </c>
      <c r="D27" s="3" t="s">
        <v>167</v>
      </c>
      <c r="E27" s="3" t="s">
        <v>168</v>
      </c>
      <c r="F27" s="1">
        <v>57920</v>
      </c>
      <c r="G27" s="3" t="s">
        <v>169</v>
      </c>
      <c r="H27" s="28">
        <v>125345897</v>
      </c>
      <c r="I27" t="s">
        <v>170</v>
      </c>
      <c r="J27" s="29">
        <v>15</v>
      </c>
      <c r="K27" s="17" t="str">
        <f>TClients[[#This Row],[Nom]]&amp;" "&amp;TClients[[#This Row],[Prénom]]</f>
        <v>TITI Petit</v>
      </c>
    </row>
  </sheetData>
  <mergeCells count="2">
    <mergeCell ref="B2:J2"/>
    <mergeCell ref="C4:D4"/>
  </mergeCells>
  <phoneticPr fontId="6" type="noConversion"/>
  <conditionalFormatting sqref="B7:K27">
    <cfRule type="expression" dxfId="0" priority="1">
      <formula>OR($K7=$E$4)</formula>
    </cfRule>
  </conditionalFormatting>
  <dataValidations count="1">
    <dataValidation allowBlank="1" showInputMessage="1" showErrorMessage="1" prompt="Rechercher un client par son N°, son Nom ou son Prénom." sqref="E4" xr:uid="{BAFA7059-5E94-40AA-A9DB-F32EA03CDE71}"/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r:id="rId5">
            <anchor moveWithCells="1">
              <from>
                <xdr:col>3</xdr:col>
                <xdr:colOff>982980</xdr:colOff>
                <xdr:row>3</xdr:row>
                <xdr:rowOff>0</xdr:rowOff>
              </from>
              <to>
                <xdr:col>5</xdr:col>
                <xdr:colOff>7620</xdr:colOff>
                <xdr:row>4</xdr:row>
                <xdr:rowOff>38100</xdr:rowOff>
              </to>
            </anchor>
          </controlPr>
        </control>
      </mc:Choice>
      <mc:Fallback>
        <control shapeId="1025" r:id="rId4" name="ComboBox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</vt:i4>
      </vt:variant>
    </vt:vector>
  </HeadingPairs>
  <TitlesOfParts>
    <vt:vector size="14" baseType="lpstr">
      <vt:lpstr>Mes Listes</vt:lpstr>
      <vt:lpstr>Clients</vt:lpstr>
      <vt:lpstr>DateJour</vt:lpstr>
      <vt:lpstr>ListeArticles</vt:lpstr>
      <vt:lpstr>ListeNomClients</vt:lpstr>
      <vt:lpstr>ListeStatutFacture</vt:lpstr>
      <vt:lpstr>ListeTableauClients</vt:lpstr>
      <vt:lpstr>NBJours</vt:lpstr>
      <vt:lpstr>NumClients</vt:lpstr>
      <vt:lpstr>NumeroClientIndent</vt:lpstr>
      <vt:lpstr>NumFacture</vt:lpstr>
      <vt:lpstr>NumLigne</vt:lpstr>
      <vt:lpstr>PlageNumClients</vt:lpstr>
      <vt:lpstr>TauxTVA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JoDan</cp:lastModifiedBy>
  <cp:lastPrinted>2021-03-02T20:12:27Z</cp:lastPrinted>
  <dcterms:created xsi:type="dcterms:W3CDTF">2021-03-01T09:46:21Z</dcterms:created>
  <dcterms:modified xsi:type="dcterms:W3CDTF">2021-03-11T01:10:56Z</dcterms:modified>
</cp:coreProperties>
</file>