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C684560-8D44-4069-8B5E-710B3E0D022C}" xr6:coauthVersionLast="45" xr6:coauthVersionMax="45" xr10:uidLastSave="{00000000-0000-0000-0000-000000000000}"/>
  <bookViews>
    <workbookView xWindow="-108" yWindow="-108" windowWidth="22320" windowHeight="12048" xr2:uid="{06C9EC09-8EA4-4FF7-B429-3759044D3A57}"/>
  </bookViews>
  <sheets>
    <sheet name="Planning" sheetId="3" r:id="rId1"/>
    <sheet name="Absences" sheetId="1" r:id="rId2"/>
    <sheet name="Récap annuel absences" sheetId="4" r:id="rId3"/>
    <sheet name="Paramètres" sheetId="2" r:id="rId4"/>
  </sheets>
  <functionGroups builtInGroupCount="19"/>
  <definedNames>
    <definedName name="annee">Paramètres!$E$2</definedName>
    <definedName name="feries">TJours_fériés[Dates]</definedName>
    <definedName name="_xlnm.Print_Titles" localSheetId="1">Absences!$2:$2</definedName>
    <definedName name="JourSemaine">Planning!$D$7:$AH$7</definedName>
    <definedName name="JoursFeries">Planning!$D$6:$AH$6</definedName>
    <definedName name="LMois">TMois[Mois]</definedName>
    <definedName name="LNomPrenom">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TSalarie[Nom]</definedName>
    <definedName name="LSymbole_Absence">TType_Absence[Symbole]</definedName>
    <definedName name="LType_Absence">TType_Absence[Type]</definedName>
    <definedName name="Segment_Nom_mois">#N/A</definedName>
    <definedName name="_xlnm.Print_Area" localSheetId="1">OFFSET(Absences!$A$1,0,0,COUNTA(Absences!$B:$B)+2,7)</definedName>
    <definedName name="_xlnm.Print_Area" localSheetId="2">OFFSET('Récap annuel absences'!$B$9,0,0,COUNTA('Récap annuel absences'!$B:$B)+1,MATCH("Total général",'Récap annuel absences'!$A$11:$ZZ$11,0)-1)</definedName>
  </definedNames>
  <calcPr calcId="191029"/>
  <pivotCaches>
    <pivotCache cacheId="88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C3" i="4"/>
  <c r="F3" i="1" l="1"/>
  <c r="F4" i="1"/>
  <c r="F5" i="1"/>
  <c r="F6" i="1"/>
  <c r="F7" i="1"/>
  <c r="F8" i="1"/>
  <c r="F9" i="1"/>
  <c r="F10" i="1"/>
  <c r="F11" i="1"/>
  <c r="F12" i="1"/>
  <c r="I9" i="2" l="1"/>
  <c r="I10" i="2"/>
  <c r="I11" i="2"/>
  <c r="I12" i="2"/>
  <c r="I13" i="2"/>
  <c r="I14" i="2"/>
  <c r="D4" i="3" l="1"/>
  <c r="E2" i="2"/>
  <c r="B7" i="3" l="1"/>
  <c r="D9" i="3" l="1"/>
  <c r="D18" i="3" a="1"/>
  <c r="D18" i="3" s="1"/>
  <c r="D5" i="3"/>
  <c r="D15" i="3" l="1" a="1"/>
  <c r="D15" i="3" s="1"/>
  <c r="D21" i="3" a="1"/>
  <c r="D21" i="3" s="1"/>
  <c r="D14" i="3" a="1"/>
  <c r="D14" i="3" s="1"/>
  <c r="D19" i="3" a="1"/>
  <c r="D19" i="3" s="1"/>
  <c r="D13" i="3" a="1"/>
  <c r="D13" i="3" s="1"/>
  <c r="D16" i="3" a="1"/>
  <c r="D16" i="3" s="1"/>
  <c r="D8" i="3"/>
  <c r="D17" i="3" a="1"/>
  <c r="D17" i="3" s="1"/>
  <c r="D12" i="3" a="1"/>
  <c r="D12" i="3" s="1"/>
  <c r="D20" i="3" a="1"/>
  <c r="D20" i="3" s="1"/>
  <c r="D11" i="3" a="1"/>
  <c r="D11" i="3" s="1"/>
  <c r="E9" i="3"/>
  <c r="E21" i="3" s="1" a="1"/>
  <c r="E21" i="3" s="1"/>
  <c r="D7" i="3"/>
  <c r="E16" i="3" l="1" a="1"/>
  <c r="E16" i="3" s="1"/>
  <c r="E15" i="3" a="1"/>
  <c r="E15" i="3" s="1"/>
  <c r="E13" i="3" a="1"/>
  <c r="E13" i="3" s="1"/>
  <c r="E17" i="3" a="1"/>
  <c r="E17" i="3" s="1"/>
  <c r="E14" i="3" a="1"/>
  <c r="E14" i="3" s="1"/>
  <c r="E20" i="3" a="1"/>
  <c r="E20" i="3" s="1"/>
  <c r="E12" i="3" a="1"/>
  <c r="E12" i="3" s="1"/>
  <c r="E18" i="3" a="1"/>
  <c r="E18" i="3" s="1"/>
  <c r="E19" i="3" a="1"/>
  <c r="E19" i="3" s="1"/>
  <c r="E11" i="3" a="1"/>
  <c r="E11" i="3" s="1"/>
  <c r="F9" i="3"/>
  <c r="F21" i="3" s="1" a="1"/>
  <c r="F21" i="3" s="1"/>
  <c r="E8" i="3"/>
  <c r="E5" i="3"/>
  <c r="E7" i="3"/>
  <c r="F8" i="3" l="1"/>
  <c r="F20" i="3" a="1"/>
  <c r="F20" i="3" s="1"/>
  <c r="F17" i="3" a="1"/>
  <c r="F17" i="3" s="1"/>
  <c r="F16" i="3" a="1"/>
  <c r="F16" i="3" s="1"/>
  <c r="F14" i="3" a="1"/>
  <c r="F14" i="3" s="1"/>
  <c r="F18" i="3" a="1"/>
  <c r="F18" i="3" s="1"/>
  <c r="F11" i="3" a="1"/>
  <c r="F11" i="3" s="1"/>
  <c r="F15" i="3" a="1"/>
  <c r="F15" i="3" s="1"/>
  <c r="F13" i="3" a="1"/>
  <c r="F13" i="3" s="1"/>
  <c r="F19" i="3" a="1"/>
  <c r="F19" i="3" s="1"/>
  <c r="F12" i="3" a="1"/>
  <c r="F12" i="3" s="1"/>
  <c r="F5" i="3"/>
  <c r="F7" i="3"/>
  <c r="G9" i="3"/>
  <c r="G7" i="3" l="1"/>
  <c r="G21" i="3" a="1"/>
  <c r="G21" i="3" s="1"/>
  <c r="G5" i="3"/>
  <c r="G8" i="3"/>
  <c r="G18" i="3" a="1"/>
  <c r="G18" i="3" s="1"/>
  <c r="G20" i="3" a="1"/>
  <c r="G20" i="3" s="1"/>
  <c r="G17" i="3" a="1"/>
  <c r="G17" i="3" s="1"/>
  <c r="G11" i="3" a="1"/>
  <c r="G11" i="3" s="1"/>
  <c r="G12" i="3" a="1"/>
  <c r="G12" i="3" s="1"/>
  <c r="G19" i="3" a="1"/>
  <c r="G19" i="3" s="1"/>
  <c r="G16" i="3" a="1"/>
  <c r="G16" i="3" s="1"/>
  <c r="G14" i="3" a="1"/>
  <c r="G14" i="3" s="1"/>
  <c r="G13" i="3" a="1"/>
  <c r="G13" i="3" s="1"/>
  <c r="G15" i="3" a="1"/>
  <c r="G15" i="3" s="1"/>
  <c r="H9" i="3"/>
  <c r="H5" i="3" l="1"/>
  <c r="H21" i="3" a="1"/>
  <c r="H21" i="3" s="1"/>
  <c r="H8" i="3"/>
  <c r="H20" i="3" a="1"/>
  <c r="H20" i="3" s="1"/>
  <c r="H19" i="3" a="1"/>
  <c r="H19" i="3" s="1"/>
  <c r="H15" i="3" a="1"/>
  <c r="H15" i="3" s="1"/>
  <c r="H18" i="3" a="1"/>
  <c r="H18" i="3" s="1"/>
  <c r="H12" i="3" a="1"/>
  <c r="H12" i="3" s="1"/>
  <c r="H13" i="3" a="1"/>
  <c r="H13" i="3" s="1"/>
  <c r="H17" i="3" a="1"/>
  <c r="H17" i="3" s="1"/>
  <c r="H11" i="3" a="1"/>
  <c r="H11" i="3" s="1"/>
  <c r="H16" i="3" a="1"/>
  <c r="H16" i="3" s="1"/>
  <c r="H14" i="3" a="1"/>
  <c r="H14" i="3" s="1"/>
  <c r="I9" i="3"/>
  <c r="H7" i="3"/>
  <c r="J9" i="3" l="1"/>
  <c r="J21" i="3" s="1" a="1"/>
  <c r="J21" i="3" s="1"/>
  <c r="I21" i="3" a="1"/>
  <c r="I21" i="3" s="1"/>
  <c r="I8" i="3"/>
  <c r="I16" i="3" a="1"/>
  <c r="I16" i="3" s="1"/>
  <c r="I19" i="3" a="1"/>
  <c r="I19" i="3" s="1"/>
  <c r="I13" i="3" a="1"/>
  <c r="I13" i="3" s="1"/>
  <c r="I15" i="3" a="1"/>
  <c r="I15" i="3" s="1"/>
  <c r="I14" i="3" a="1"/>
  <c r="I14" i="3" s="1"/>
  <c r="I18" i="3" a="1"/>
  <c r="I18" i="3" s="1"/>
  <c r="I11" i="3" a="1"/>
  <c r="I11" i="3" s="1"/>
  <c r="I12" i="3" a="1"/>
  <c r="I12" i="3" s="1"/>
  <c r="I20" i="3" a="1"/>
  <c r="I20" i="3" s="1"/>
  <c r="I17" i="3" a="1"/>
  <c r="I17" i="3" s="1"/>
  <c r="J8" i="3"/>
  <c r="J20" i="3" a="1"/>
  <c r="J20" i="3" s="1"/>
  <c r="J17" i="3" a="1"/>
  <c r="J17" i="3" s="1"/>
  <c r="J15" i="3" a="1"/>
  <c r="J15" i="3" s="1"/>
  <c r="J14" i="3" a="1"/>
  <c r="J14" i="3" s="1"/>
  <c r="J10" i="3" a="1"/>
  <c r="J10" i="3" s="1"/>
  <c r="J16" i="3" a="1"/>
  <c r="J16" i="3" s="1"/>
  <c r="J19" i="3" a="1"/>
  <c r="J19" i="3" s="1"/>
  <c r="J12" i="3" a="1"/>
  <c r="J12" i="3" s="1"/>
  <c r="J13" i="3" a="1"/>
  <c r="J13" i="3" s="1"/>
  <c r="J18" i="3" a="1"/>
  <c r="J18" i="3" s="1"/>
  <c r="I7" i="3"/>
  <c r="I5" i="3"/>
  <c r="J5" i="3"/>
  <c r="J7" i="3"/>
  <c r="K9" i="3"/>
  <c r="K21" i="3" s="1" a="1"/>
  <c r="K21" i="3" s="1"/>
  <c r="K8" i="3" l="1"/>
  <c r="K18" i="3" a="1"/>
  <c r="K18" i="3" s="1"/>
  <c r="K16" i="3" a="1"/>
  <c r="K16" i="3" s="1"/>
  <c r="K17" i="3" a="1"/>
  <c r="K17" i="3" s="1"/>
  <c r="K12" i="3" a="1"/>
  <c r="K12" i="3" s="1"/>
  <c r="K10" i="3" a="1"/>
  <c r="K10" i="3" s="1"/>
  <c r="K20" i="3" a="1"/>
  <c r="K20" i="3" s="1"/>
  <c r="K13" i="3" a="1"/>
  <c r="K13" i="3" s="1"/>
  <c r="K14" i="3" a="1"/>
  <c r="K14" i="3" s="1"/>
  <c r="K15" i="3" a="1"/>
  <c r="K15" i="3" s="1"/>
  <c r="K19" i="3" a="1"/>
  <c r="K19" i="3" s="1"/>
  <c r="K5" i="3"/>
  <c r="K7" i="3"/>
  <c r="L9" i="3"/>
  <c r="L21" i="3" s="1" a="1"/>
  <c r="L21" i="3" s="1"/>
  <c r="L8" i="3" l="1"/>
  <c r="L19" i="3" a="1"/>
  <c r="L19" i="3" s="1"/>
  <c r="L15" i="3" a="1"/>
  <c r="L15" i="3" s="1"/>
  <c r="L17" i="3" a="1"/>
  <c r="L17" i="3" s="1"/>
  <c r="L12" i="3" a="1"/>
  <c r="L12" i="3" s="1"/>
  <c r="L18" i="3" a="1"/>
  <c r="L18" i="3" s="1"/>
  <c r="L13" i="3" a="1"/>
  <c r="L13" i="3" s="1"/>
  <c r="L20" i="3" a="1"/>
  <c r="L20" i="3" s="1"/>
  <c r="L14" i="3" a="1"/>
  <c r="L14" i="3" s="1"/>
  <c r="L16" i="3" a="1"/>
  <c r="L16" i="3" s="1"/>
  <c r="L10" i="3" a="1"/>
  <c r="L10" i="3" s="1"/>
  <c r="L5" i="3"/>
  <c r="L7" i="3"/>
  <c r="M9" i="3"/>
  <c r="M21" i="3" s="1" a="1"/>
  <c r="M21" i="3" s="1"/>
  <c r="M8" i="3" l="1"/>
  <c r="M20" i="3" a="1"/>
  <c r="M20" i="3" s="1"/>
  <c r="M16" i="3" a="1"/>
  <c r="M16" i="3" s="1"/>
  <c r="M18" i="3" a="1"/>
  <c r="M18" i="3" s="1"/>
  <c r="M13" i="3" a="1"/>
  <c r="M13" i="3" s="1"/>
  <c r="M14" i="3" a="1"/>
  <c r="M14" i="3" s="1"/>
  <c r="M10" i="3" a="1"/>
  <c r="M10" i="3" s="1"/>
  <c r="M19" i="3" a="1"/>
  <c r="M19" i="3" s="1"/>
  <c r="M12" i="3" a="1"/>
  <c r="M12" i="3" s="1"/>
  <c r="M15" i="3" a="1"/>
  <c r="M15" i="3" s="1"/>
  <c r="M17" i="3" a="1"/>
  <c r="M17" i="3" s="1"/>
  <c r="M5" i="3"/>
  <c r="M7" i="3"/>
  <c r="N9" i="3"/>
  <c r="N21" i="3" s="1" a="1"/>
  <c r="N21" i="3" s="1"/>
  <c r="N8" i="3" l="1"/>
  <c r="N20" i="3" a="1"/>
  <c r="N20" i="3" s="1"/>
  <c r="N17" i="3" a="1"/>
  <c r="N17" i="3" s="1"/>
  <c r="N19" i="3" a="1"/>
  <c r="N19" i="3" s="1"/>
  <c r="N14" i="3" a="1"/>
  <c r="N14" i="3" s="1"/>
  <c r="N10" i="3" a="1"/>
  <c r="N10" i="3" s="1"/>
  <c r="N15" i="3" a="1"/>
  <c r="N15" i="3" s="1"/>
  <c r="N13" i="3" a="1"/>
  <c r="N13" i="3" s="1"/>
  <c r="N16" i="3" a="1"/>
  <c r="N16" i="3" s="1"/>
  <c r="N18" i="3" a="1"/>
  <c r="N18" i="3" s="1"/>
  <c r="N12" i="3" a="1"/>
  <c r="N12" i="3" s="1"/>
  <c r="N5" i="3"/>
  <c r="N7" i="3"/>
  <c r="O9" i="3"/>
  <c r="O21" i="3" s="1" a="1"/>
  <c r="O21" i="3" s="1"/>
  <c r="O8" i="3" l="1"/>
  <c r="O18" i="3" a="1"/>
  <c r="O18" i="3" s="1"/>
  <c r="O14" i="3" a="1"/>
  <c r="O14" i="3" s="1"/>
  <c r="O20" i="3" a="1"/>
  <c r="O20" i="3" s="1"/>
  <c r="O15" i="3" a="1"/>
  <c r="O15" i="3" s="1"/>
  <c r="O16" i="3" a="1"/>
  <c r="O16" i="3" s="1"/>
  <c r="O17" i="3" a="1"/>
  <c r="O17" i="3" s="1"/>
  <c r="O13" i="3" a="1"/>
  <c r="O13" i="3" s="1"/>
  <c r="O19" i="3" a="1"/>
  <c r="O19" i="3" s="1"/>
  <c r="O10" i="3" a="1"/>
  <c r="O10" i="3" s="1"/>
  <c r="O5" i="3"/>
  <c r="O7" i="3"/>
  <c r="P9" i="3"/>
  <c r="P21" i="3" s="1" a="1"/>
  <c r="P21" i="3" s="1"/>
  <c r="P8" i="3" l="1"/>
  <c r="P19" i="3" a="1"/>
  <c r="P19" i="3" s="1"/>
  <c r="P15" i="3" a="1"/>
  <c r="P15" i="3" s="1"/>
  <c r="P16" i="3" a="1"/>
  <c r="P16" i="3" s="1"/>
  <c r="P17" i="3" a="1"/>
  <c r="P17" i="3" s="1"/>
  <c r="P13" i="3" a="1"/>
  <c r="P13" i="3" s="1"/>
  <c r="P20" i="3" a="1"/>
  <c r="P20" i="3" s="1"/>
  <c r="P14" i="3" a="1"/>
  <c r="P14" i="3" s="1"/>
  <c r="P18" i="3" a="1"/>
  <c r="P18" i="3" s="1"/>
  <c r="P10" i="3" a="1"/>
  <c r="P10" i="3" s="1"/>
  <c r="P11" i="3" a="1"/>
  <c r="P11" i="3" s="1"/>
  <c r="P5" i="3"/>
  <c r="P7" i="3"/>
  <c r="Q9" i="3"/>
  <c r="Q21" i="3" s="1" a="1"/>
  <c r="Q21" i="3" s="1"/>
  <c r="Q8" i="3" l="1"/>
  <c r="Q16" i="3" a="1"/>
  <c r="Q16" i="3" s="1"/>
  <c r="Q17" i="3" a="1"/>
  <c r="Q17" i="3" s="1"/>
  <c r="Q13" i="3" a="1"/>
  <c r="Q13" i="3" s="1"/>
  <c r="Q18" i="3" a="1"/>
  <c r="Q18" i="3" s="1"/>
  <c r="Q10" i="3" a="1"/>
  <c r="Q10" i="3" s="1"/>
  <c r="Q15" i="3" a="1"/>
  <c r="Q15" i="3" s="1"/>
  <c r="Q19" i="3" a="1"/>
  <c r="Q19" i="3" s="1"/>
  <c r="Q11" i="3" a="1"/>
  <c r="Q11" i="3" s="1"/>
  <c r="Q14" i="3" a="1"/>
  <c r="Q14" i="3" s="1"/>
  <c r="Q20" i="3" a="1"/>
  <c r="Q20" i="3" s="1"/>
  <c r="Q5" i="3"/>
  <c r="Q7" i="3"/>
  <c r="R9" i="3"/>
  <c r="R21" i="3" s="1" a="1"/>
  <c r="R21" i="3" s="1"/>
  <c r="R8" i="3" l="1"/>
  <c r="R20" i="3" a="1"/>
  <c r="R20" i="3" s="1"/>
  <c r="R17" i="3" a="1"/>
  <c r="R17" i="3" s="1"/>
  <c r="R18" i="3" a="1"/>
  <c r="R18" i="3" s="1"/>
  <c r="R14" i="3" a="1"/>
  <c r="R14" i="3" s="1"/>
  <c r="R11" i="3" a="1"/>
  <c r="R11" i="3" s="1"/>
  <c r="R19" i="3" a="1"/>
  <c r="R19" i="3" s="1"/>
  <c r="R16" i="3" a="1"/>
  <c r="R16" i="3" s="1"/>
  <c r="R15" i="3" a="1"/>
  <c r="R15" i="3" s="1"/>
  <c r="R5" i="3"/>
  <c r="R7" i="3"/>
  <c r="S9" i="3"/>
  <c r="S21" i="3" s="1" a="1"/>
  <c r="S21" i="3" s="1"/>
  <c r="S8" i="3" l="1"/>
  <c r="S20" i="3" a="1"/>
  <c r="S20" i="3" s="1"/>
  <c r="S18" i="3" a="1"/>
  <c r="S18" i="3" s="1"/>
  <c r="S14" i="3" a="1"/>
  <c r="S14" i="3" s="1"/>
  <c r="S19" i="3" a="1"/>
  <c r="S19" i="3" s="1"/>
  <c r="S11" i="3" a="1"/>
  <c r="S11" i="3" s="1"/>
  <c r="S15" i="3" a="1"/>
  <c r="S15" i="3" s="1"/>
  <c r="S17" i="3" a="1"/>
  <c r="S17" i="3" s="1"/>
  <c r="S13" i="3" a="1"/>
  <c r="S13" i="3" s="1"/>
  <c r="S16" i="3" a="1"/>
  <c r="S16" i="3" s="1"/>
  <c r="S5" i="3"/>
  <c r="S7" i="3"/>
  <c r="T9" i="3"/>
  <c r="T21" i="3" s="1" a="1"/>
  <c r="T21" i="3" s="1"/>
  <c r="T8" i="3" l="1"/>
  <c r="T19" i="3" a="1"/>
  <c r="T19" i="3" s="1"/>
  <c r="T15" i="3" a="1"/>
  <c r="T15" i="3" s="1"/>
  <c r="T14" i="3" a="1"/>
  <c r="T14" i="3" s="1"/>
  <c r="T16" i="3" a="1"/>
  <c r="T16" i="3" s="1"/>
  <c r="T13" i="3" a="1"/>
  <c r="T13" i="3" s="1"/>
  <c r="T20" i="3" a="1"/>
  <c r="T20" i="3" s="1"/>
  <c r="T18" i="3" a="1"/>
  <c r="T18" i="3" s="1"/>
  <c r="T11" i="3" a="1"/>
  <c r="T11" i="3" s="1"/>
  <c r="T17" i="3" a="1"/>
  <c r="T17" i="3" s="1"/>
  <c r="T5" i="3"/>
  <c r="T7" i="3"/>
  <c r="U9" i="3"/>
  <c r="U21" i="3" s="1" a="1"/>
  <c r="U21" i="3" s="1"/>
  <c r="U8" i="3" l="1"/>
  <c r="U16" i="3" a="1"/>
  <c r="U16" i="3" s="1"/>
  <c r="U20" i="3" a="1"/>
  <c r="U20" i="3" s="1"/>
  <c r="U15" i="3" a="1"/>
  <c r="U15" i="3" s="1"/>
  <c r="U13" i="3" a="1"/>
  <c r="U13" i="3" s="1"/>
  <c r="U17" i="3" a="1"/>
  <c r="U17" i="3" s="1"/>
  <c r="U19" i="3" a="1"/>
  <c r="U19" i="3" s="1"/>
  <c r="U18" i="3" a="1"/>
  <c r="U18" i="3" s="1"/>
  <c r="U11" i="3" a="1"/>
  <c r="U11" i="3" s="1"/>
  <c r="U14" i="3" a="1"/>
  <c r="U14" i="3" s="1"/>
  <c r="U5" i="3"/>
  <c r="U7" i="3"/>
  <c r="V9" i="3"/>
  <c r="V21" i="3" s="1" a="1"/>
  <c r="V21" i="3" s="1"/>
  <c r="V8" i="3" l="1"/>
  <c r="V20" i="3" a="1"/>
  <c r="V20" i="3" s="1"/>
  <c r="V17" i="3" a="1"/>
  <c r="V17" i="3" s="1"/>
  <c r="V16" i="3" a="1"/>
  <c r="V16" i="3" s="1"/>
  <c r="V18" i="3" a="1"/>
  <c r="V18" i="3" s="1"/>
  <c r="V11" i="3" a="1"/>
  <c r="V11" i="3" s="1"/>
  <c r="V13" i="3" a="1"/>
  <c r="V13" i="3" s="1"/>
  <c r="V14" i="3" a="1"/>
  <c r="V14" i="3" s="1"/>
  <c r="V15" i="3" a="1"/>
  <c r="V15" i="3" s="1"/>
  <c r="V19" i="3" a="1"/>
  <c r="V19" i="3" s="1"/>
  <c r="V5" i="3"/>
  <c r="V7" i="3"/>
  <c r="W9" i="3"/>
  <c r="W21" i="3" s="1" a="1"/>
  <c r="W21" i="3" s="1"/>
  <c r="W8" i="3" l="1"/>
  <c r="W18" i="3" a="1"/>
  <c r="W18" i="3" s="1"/>
  <c r="W14" i="3" a="1"/>
  <c r="W14" i="3" s="1"/>
  <c r="W17" i="3" a="1"/>
  <c r="W17" i="3" s="1"/>
  <c r="W11" i="3" a="1"/>
  <c r="W11" i="3" s="1"/>
  <c r="W19" i="3" a="1"/>
  <c r="W19" i="3" s="1"/>
  <c r="W15" i="3" a="1"/>
  <c r="W15" i="3" s="1"/>
  <c r="W20" i="3" a="1"/>
  <c r="W20" i="3" s="1"/>
  <c r="W13" i="3" a="1"/>
  <c r="W13" i="3" s="1"/>
  <c r="W16" i="3" a="1"/>
  <c r="W16" i="3" s="1"/>
  <c r="W5" i="3"/>
  <c r="W7" i="3"/>
  <c r="X9" i="3"/>
  <c r="X21" i="3" s="1" a="1"/>
  <c r="X21" i="3" s="1"/>
  <c r="X8" i="3" l="1"/>
  <c r="X20" i="3" a="1"/>
  <c r="X20" i="3" s="1"/>
  <c r="X19" i="3" a="1"/>
  <c r="X19" i="3" s="1"/>
  <c r="X15" i="3" a="1"/>
  <c r="X15" i="3" s="1"/>
  <c r="X18" i="3" a="1"/>
  <c r="X18" i="3" s="1"/>
  <c r="X14" i="3" a="1"/>
  <c r="X14" i="3" s="1"/>
  <c r="X13" i="3" a="1"/>
  <c r="X13" i="3" s="1"/>
  <c r="X16" i="3" a="1"/>
  <c r="X16" i="3" s="1"/>
  <c r="X17" i="3" a="1"/>
  <c r="X17" i="3" s="1"/>
  <c r="X11" i="3" a="1"/>
  <c r="X11" i="3" s="1"/>
  <c r="X5" i="3"/>
  <c r="X7" i="3"/>
  <c r="Y9" i="3"/>
  <c r="Y21" i="3" s="1" a="1"/>
  <c r="Y21" i="3" s="1"/>
  <c r="Y8" i="3" l="1"/>
  <c r="Y16" i="3" a="1"/>
  <c r="Y16" i="3" s="1"/>
  <c r="Y19" i="3" a="1"/>
  <c r="Y19" i="3" s="1"/>
  <c r="Y14" i="3" a="1"/>
  <c r="Y14" i="3" s="1"/>
  <c r="Y13" i="3" a="1"/>
  <c r="Y13" i="3" s="1"/>
  <c r="Y15" i="3" a="1"/>
  <c r="Y15" i="3" s="1"/>
  <c r="Y20" i="3" a="1"/>
  <c r="Y20" i="3" s="1"/>
  <c r="Y17" i="3" a="1"/>
  <c r="Y17" i="3" s="1"/>
  <c r="Y11" i="3" a="1"/>
  <c r="Y11" i="3" s="1"/>
  <c r="Y18" i="3" a="1"/>
  <c r="Y18" i="3" s="1"/>
  <c r="Y5" i="3"/>
  <c r="Y7" i="3"/>
  <c r="Z9" i="3"/>
  <c r="Z21" i="3" s="1" a="1"/>
  <c r="Z21" i="3" s="1"/>
  <c r="Z8" i="3" l="1"/>
  <c r="Z20" i="3" a="1"/>
  <c r="Z20" i="3" s="1"/>
  <c r="Z17" i="3" a="1"/>
  <c r="Z17" i="3" s="1"/>
  <c r="Z15" i="3" a="1"/>
  <c r="Z15" i="3" s="1"/>
  <c r="Z16" i="3" a="1"/>
  <c r="Z16" i="3" s="1"/>
  <c r="Z11" i="3" a="1"/>
  <c r="Z11" i="3" s="1"/>
  <c r="Z14" i="3" a="1"/>
  <c r="Z14" i="3" s="1"/>
  <c r="Z18" i="3" a="1"/>
  <c r="Z18" i="3" s="1"/>
  <c r="Z19" i="3" a="1"/>
  <c r="Z19" i="3" s="1"/>
  <c r="Z13" i="3" a="1"/>
  <c r="Z13" i="3" s="1"/>
  <c r="Z5" i="3"/>
  <c r="Z7" i="3"/>
  <c r="AA9" i="3"/>
  <c r="AA21" i="3" s="1" a="1"/>
  <c r="AA21" i="3" s="1"/>
  <c r="AA8" i="3" l="1"/>
  <c r="AA18" i="3" a="1"/>
  <c r="AA18" i="3" s="1"/>
  <c r="AA14" i="3" a="1"/>
  <c r="AA14" i="3" s="1"/>
  <c r="AA16" i="3" a="1"/>
  <c r="AA16" i="3" s="1"/>
  <c r="AA11" i="3" a="1"/>
  <c r="AA11" i="3" s="1"/>
  <c r="AA17" i="3" a="1"/>
  <c r="AA17" i="3" s="1"/>
  <c r="AA20" i="3" a="1"/>
  <c r="AA20" i="3" s="1"/>
  <c r="AA15" i="3" a="1"/>
  <c r="AA15" i="3" s="1"/>
  <c r="AA19" i="3" a="1"/>
  <c r="AA19" i="3" s="1"/>
  <c r="AA13" i="3" a="1"/>
  <c r="AA13" i="3" s="1"/>
  <c r="AA5" i="3"/>
  <c r="AA7" i="3"/>
  <c r="AB9" i="3"/>
  <c r="AB21" i="3" s="1" a="1"/>
  <c r="AB21" i="3" s="1"/>
  <c r="AB8" i="3" l="1"/>
  <c r="AB19" i="3" a="1"/>
  <c r="AB19" i="3" s="1"/>
  <c r="AB15" i="3" a="1"/>
  <c r="AB15" i="3" s="1"/>
  <c r="AB20" i="3" a="1"/>
  <c r="AB20" i="3" s="1"/>
  <c r="AB17" i="3" a="1"/>
  <c r="AB17" i="3" s="1"/>
  <c r="AB18" i="3" a="1"/>
  <c r="AB18" i="3" s="1"/>
  <c r="AB13" i="3" a="1"/>
  <c r="AB13" i="3" s="1"/>
  <c r="AB16" i="3" a="1"/>
  <c r="AB16" i="3" s="1"/>
  <c r="AB11" i="3" a="1"/>
  <c r="AB11" i="3" s="1"/>
  <c r="AB14" i="3" a="1"/>
  <c r="AB14" i="3" s="1"/>
  <c r="AB5" i="3"/>
  <c r="AB7" i="3"/>
  <c r="AC9" i="3"/>
  <c r="AC21" i="3" s="1" a="1"/>
  <c r="AC21" i="3" s="1"/>
  <c r="AC8" i="3" l="1"/>
  <c r="AC19" i="3" a="1"/>
  <c r="AC19" i="3" s="1"/>
  <c r="AC20" i="3" a="1"/>
  <c r="AC20" i="3" s="1"/>
  <c r="AC16" i="3" a="1"/>
  <c r="AC16" i="3" s="1"/>
  <c r="AC18" i="3" a="1"/>
  <c r="AC18" i="3" s="1"/>
  <c r="AC13" i="3" a="1"/>
  <c r="AC13" i="3" s="1"/>
  <c r="AC14" i="3" a="1"/>
  <c r="AC14" i="3" s="1"/>
  <c r="AC17" i="3" a="1"/>
  <c r="AC17" i="3" s="1"/>
  <c r="AC11" i="3" a="1"/>
  <c r="AC11" i="3" s="1"/>
  <c r="AC15" i="3" a="1"/>
  <c r="AC15" i="3" s="1"/>
  <c r="AC5" i="3"/>
  <c r="AC7" i="3"/>
  <c r="AD9" i="3"/>
  <c r="AD21" i="3" s="1" a="1"/>
  <c r="AD21" i="3" s="1"/>
  <c r="AD8" i="3" l="1"/>
  <c r="AD20" i="3" a="1"/>
  <c r="AD20" i="3" s="1"/>
  <c r="AD17" i="3" a="1"/>
  <c r="AD17" i="3" s="1"/>
  <c r="AD14" i="3" a="1"/>
  <c r="AD14" i="3" s="1"/>
  <c r="AD10" i="3" a="1"/>
  <c r="AD10" i="3" s="1"/>
  <c r="AD15" i="3" a="1"/>
  <c r="AD15" i="3" s="1"/>
  <c r="AD11" i="3" a="1"/>
  <c r="AD11" i="3" s="1"/>
  <c r="AD19" i="3" a="1"/>
  <c r="AD19" i="3" s="1"/>
  <c r="AD18" i="3" a="1"/>
  <c r="AD18" i="3" s="1"/>
  <c r="AD13" i="3" a="1"/>
  <c r="AD13" i="3" s="1"/>
  <c r="AD16" i="3" a="1"/>
  <c r="AD16" i="3" s="1"/>
  <c r="AD5" i="3"/>
  <c r="AD7" i="3"/>
  <c r="AE9" i="3"/>
  <c r="AE21" i="3" s="1" a="1"/>
  <c r="AE21" i="3" s="1"/>
  <c r="AE8" i="3" l="1"/>
  <c r="AE20" i="3" a="1"/>
  <c r="AE20" i="3" s="1"/>
  <c r="AE18" i="3" a="1"/>
  <c r="AE18" i="3" s="1"/>
  <c r="AE14" i="3" a="1"/>
  <c r="AE14" i="3" s="1"/>
  <c r="AE19" i="3" a="1"/>
  <c r="AE19" i="3" s="1"/>
  <c r="AE15" i="3" a="1"/>
  <c r="AE15" i="3" s="1"/>
  <c r="AE11" i="3" a="1"/>
  <c r="AE11" i="3" s="1"/>
  <c r="AE16" i="3" a="1"/>
  <c r="AE16" i="3" s="1"/>
  <c r="AE10" i="3" a="1"/>
  <c r="AE10" i="3" s="1"/>
  <c r="AE17" i="3" a="1"/>
  <c r="AE17" i="3" s="1"/>
  <c r="AE13" i="3" a="1"/>
  <c r="AE13" i="3" s="1"/>
  <c r="AE5" i="3"/>
  <c r="AE7" i="3"/>
  <c r="AF9" i="3"/>
  <c r="AF21" i="3" s="1" a="1"/>
  <c r="AF21" i="3" s="1"/>
  <c r="AF8" i="3" l="1"/>
  <c r="AF15" i="3" a="1"/>
  <c r="AF15" i="3" s="1"/>
  <c r="AF16" i="3" a="1"/>
  <c r="AF16" i="3" s="1"/>
  <c r="AF17" i="3" a="1"/>
  <c r="AF17" i="3" s="1"/>
  <c r="AF13" i="3" a="1"/>
  <c r="AF13" i="3" s="1"/>
  <c r="AF20" i="3" a="1"/>
  <c r="AF20" i="3" s="1"/>
  <c r="AF19" i="3" a="1"/>
  <c r="AF19" i="3" s="1"/>
  <c r="AF10" i="3" a="1"/>
  <c r="AF10" i="3" s="1"/>
  <c r="AF14" i="3" a="1"/>
  <c r="AF14" i="3" s="1"/>
  <c r="AF18" i="3" a="1"/>
  <c r="AF18" i="3" s="1"/>
  <c r="AF11" i="3" a="1"/>
  <c r="AF11" i="3" s="1"/>
  <c r="AF5" i="3"/>
  <c r="AF7" i="3"/>
  <c r="AG9" i="3"/>
  <c r="AG21" i="3" s="1" a="1"/>
  <c r="AG21" i="3" s="1"/>
  <c r="AG8" i="3" l="1"/>
  <c r="AG19" i="3" a="1"/>
  <c r="AG19" i="3" s="1"/>
  <c r="AG20" i="3" a="1"/>
  <c r="AG20" i="3" s="1"/>
  <c r="AG16" i="3" a="1"/>
  <c r="AG16" i="3" s="1"/>
  <c r="AG17" i="3" a="1"/>
  <c r="AG17" i="3" s="1"/>
  <c r="AG13" i="3" a="1"/>
  <c r="AG13" i="3" s="1"/>
  <c r="AG10" i="3" a="1"/>
  <c r="AG10" i="3" s="1"/>
  <c r="AG18" i="3" a="1"/>
  <c r="AG18" i="3" s="1"/>
  <c r="AG14" i="3" a="1"/>
  <c r="AG14" i="3" s="1"/>
  <c r="AG11" i="3" a="1"/>
  <c r="AG11" i="3" s="1"/>
  <c r="AG15" i="3" a="1"/>
  <c r="AG15" i="3" s="1"/>
  <c r="AG5" i="3"/>
  <c r="AG7" i="3"/>
  <c r="AH9" i="3"/>
  <c r="AH21" i="3" s="1" a="1"/>
  <c r="AH21" i="3" s="1"/>
  <c r="AL21" i="3" l="1"/>
  <c r="AM21" i="3"/>
  <c r="AJ21" i="3"/>
  <c r="AO21" i="3"/>
  <c r="AK21" i="3"/>
  <c r="AN21" i="3"/>
  <c r="AH8" i="3"/>
  <c r="AH20" i="3" a="1"/>
  <c r="AH20" i="3" s="1"/>
  <c r="AH19" i="3" a="1"/>
  <c r="AH19" i="3" s="1"/>
  <c r="AH17" i="3" a="1"/>
  <c r="AH17" i="3" s="1"/>
  <c r="AH18" i="3" a="1"/>
  <c r="AH18" i="3" s="1"/>
  <c r="AH10" i="3" a="1"/>
  <c r="AH10" i="3" s="1"/>
  <c r="AH14" i="3" a="1"/>
  <c r="AH14" i="3" s="1"/>
  <c r="AH11" i="3" a="1"/>
  <c r="AH11" i="3" s="1"/>
  <c r="AH15" i="3" a="1"/>
  <c r="AH15" i="3" s="1"/>
  <c r="AH16" i="3" a="1"/>
  <c r="AH16" i="3" s="1"/>
  <c r="AH13" i="3" a="1"/>
  <c r="AH13" i="3" s="1"/>
  <c r="AH5" i="3"/>
  <c r="AH7" i="3"/>
  <c r="AL15" i="3" l="1"/>
  <c r="AJ15" i="3"/>
  <c r="AO15" i="3"/>
  <c r="AM15" i="3"/>
  <c r="AN15" i="3"/>
  <c r="AK15" i="3"/>
  <c r="AJ19" i="3"/>
  <c r="AL19" i="3"/>
  <c r="AN19" i="3"/>
  <c r="AM19" i="3"/>
  <c r="AO19" i="3"/>
  <c r="AK19" i="3"/>
  <c r="AO20" i="3"/>
  <c r="AJ20" i="3"/>
  <c r="AN20" i="3"/>
  <c r="AK20" i="3"/>
  <c r="AM20" i="3"/>
  <c r="AL20" i="3"/>
  <c r="AK17" i="3"/>
  <c r="AN17" i="3"/>
  <c r="AL17" i="3"/>
  <c r="AO17" i="3"/>
  <c r="AM17" i="3"/>
  <c r="AO14" i="3"/>
  <c r="AJ14" i="3"/>
  <c r="AK14" i="3"/>
  <c r="AM14" i="3"/>
  <c r="AL14" i="3"/>
  <c r="AN14" i="3"/>
  <c r="AL16" i="3"/>
  <c r="AJ16" i="3"/>
  <c r="AN16" i="3"/>
  <c r="AM16" i="3"/>
  <c r="AO16" i="3"/>
  <c r="AK16" i="3"/>
  <c r="AL18" i="3"/>
  <c r="AN18" i="3"/>
  <c r="AK18" i="3"/>
  <c r="AM18" i="3"/>
  <c r="AO18" i="3"/>
  <c r="R13" i="3" a="1"/>
  <c r="R13" i="3" s="1"/>
  <c r="AO13" i="3" s="1"/>
  <c r="AM13" i="3" l="1"/>
  <c r="AL13" i="3"/>
  <c r="J11" i="3" a="1"/>
  <c r="J11" i="3" s="1"/>
  <c r="K11" i="3" a="1"/>
  <c r="K11" i="3" s="1"/>
  <c r="L11" i="3" a="1"/>
  <c r="L11" i="3" s="1"/>
  <c r="M11" i="3" a="1"/>
  <c r="M11" i="3" s="1"/>
  <c r="N11" i="3" a="1"/>
  <c r="N11" i="3" s="1"/>
  <c r="O11" i="3" a="1"/>
  <c r="O11" i="3" s="1"/>
  <c r="O12" i="3" a="1"/>
  <c r="O12" i="3" s="1"/>
  <c r="P12" i="3" a="1"/>
  <c r="P12" i="3" s="1"/>
  <c r="Q12" i="3" a="1"/>
  <c r="Q12" i="3" s="1"/>
  <c r="R12" i="3" a="1"/>
  <c r="R12" i="3" s="1"/>
  <c r="S12" i="3" a="1"/>
  <c r="S12" i="3" s="1"/>
  <c r="T12" i="3" a="1"/>
  <c r="T12" i="3" s="1"/>
  <c r="U12" i="3" a="1"/>
  <c r="U12" i="3" s="1"/>
  <c r="V12" i="3" a="1"/>
  <c r="V12" i="3" s="1"/>
  <c r="W12" i="3" a="1"/>
  <c r="W12" i="3" s="1"/>
  <c r="X12" i="3" a="1"/>
  <c r="X12" i="3" s="1"/>
  <c r="Y12" i="3" a="1"/>
  <c r="Y12" i="3" s="1"/>
  <c r="Z12" i="3" a="1"/>
  <c r="Z12" i="3" s="1"/>
  <c r="AA12" i="3" a="1"/>
  <c r="AA12" i="3" s="1"/>
  <c r="AB12" i="3" a="1"/>
  <c r="AB12" i="3" s="1"/>
  <c r="AC12" i="3" a="1"/>
  <c r="AC12" i="3" s="1"/>
  <c r="AD12" i="3" a="1"/>
  <c r="AD12" i="3" s="1"/>
  <c r="AE12" i="3" a="1"/>
  <c r="AE12" i="3" s="1"/>
  <c r="AF12" i="3" a="1"/>
  <c r="AF12" i="3" s="1"/>
  <c r="AG12" i="3" a="1"/>
  <c r="AG12" i="3" s="1"/>
  <c r="AH12" i="3" a="1"/>
  <c r="AH12" i="3" s="1"/>
  <c r="R10" i="3" a="1"/>
  <c r="R10" i="3" s="1"/>
  <c r="S10" i="3" a="1"/>
  <c r="S10" i="3" s="1"/>
  <c r="T10" i="3" a="1"/>
  <c r="T10" i="3" s="1"/>
  <c r="U10" i="3" a="1"/>
  <c r="U10" i="3" s="1"/>
  <c r="V10" i="3" a="1"/>
  <c r="V10" i="3" s="1"/>
  <c r="W10" i="3" a="1"/>
  <c r="W10" i="3" s="1"/>
  <c r="X10" i="3" a="1"/>
  <c r="X10" i="3" s="1"/>
  <c r="Y10" i="3" a="1"/>
  <c r="Y10" i="3" s="1"/>
  <c r="Z10" i="3" a="1"/>
  <c r="Z10" i="3" s="1"/>
  <c r="AA10" i="3" a="1"/>
  <c r="AA10" i="3" s="1"/>
  <c r="AB10" i="3" a="1"/>
  <c r="AB10" i="3" s="1"/>
  <c r="AC10" i="3" a="1"/>
  <c r="AC10" i="3" s="1"/>
  <c r="AN13" i="3"/>
  <c r="AJ13" i="3"/>
  <c r="I3" i="2"/>
  <c r="I4" i="2"/>
  <c r="I5" i="2"/>
  <c r="I6" i="2"/>
  <c r="I7" i="2"/>
  <c r="I8" i="2"/>
  <c r="AM11" i="3" l="1"/>
  <c r="AL11" i="3"/>
  <c r="AN11" i="3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I10" i="3" a="1"/>
  <c r="I10" i="3" s="1"/>
  <c r="AN12" i="3"/>
  <c r="AO12" i="3"/>
  <c r="AM12" i="3"/>
  <c r="AL12" i="3"/>
  <c r="AK12" i="3"/>
  <c r="E16" i="2"/>
  <c r="E15" i="2"/>
  <c r="E14" i="2"/>
  <c r="E13" i="2"/>
  <c r="E12" i="2"/>
  <c r="E8" i="2"/>
  <c r="E7" i="2"/>
  <c r="E5" i="2"/>
  <c r="E6" i="2" s="1"/>
  <c r="E4" i="2"/>
  <c r="AK10" i="3" l="1"/>
  <c r="AO10" i="3"/>
  <c r="AM10" i="3"/>
  <c r="E10" i="2"/>
  <c r="E11" i="2"/>
  <c r="L23" i="3" s="1"/>
  <c r="AP21" i="3" s="1"/>
  <c r="E9" i="2"/>
  <c r="AP20" i="3" l="1"/>
  <c r="AP14" i="3"/>
  <c r="AP19" i="3"/>
  <c r="AP15" i="3"/>
  <c r="AP16" i="3"/>
  <c r="E6" i="3"/>
  <c r="D6" i="3"/>
  <c r="V6" i="3"/>
  <c r="AF6" i="3"/>
  <c r="X6" i="3"/>
  <c r="P6" i="3"/>
  <c r="H6" i="3"/>
  <c r="AA6" i="3"/>
  <c r="S6" i="3"/>
  <c r="K6" i="3"/>
  <c r="AH6" i="3"/>
  <c r="Z6" i="3"/>
  <c r="R6" i="3"/>
  <c r="N6" i="3"/>
  <c r="J6" i="3"/>
  <c r="F6" i="3"/>
  <c r="AJ18" i="3" s="1"/>
  <c r="AP18" i="3" s="1"/>
  <c r="AB6" i="3"/>
  <c r="T6" i="3"/>
  <c r="L6" i="3"/>
  <c r="AO11" i="3" s="1"/>
  <c r="AE6" i="3"/>
  <c r="W6" i="3"/>
  <c r="O6" i="3"/>
  <c r="G6" i="3"/>
  <c r="AD6" i="3"/>
  <c r="AG6" i="3"/>
  <c r="AC6" i="3"/>
  <c r="Y6" i="3"/>
  <c r="U6" i="3"/>
  <c r="Q6" i="3"/>
  <c r="M6" i="3"/>
  <c r="I6" i="3"/>
  <c r="AJ17" i="3" l="1"/>
  <c r="AP17" i="3" s="1"/>
  <c r="AN10" i="3"/>
  <c r="AJ10" i="3"/>
  <c r="AK13" i="3"/>
  <c r="AP13" i="3" s="1"/>
  <c r="AJ11" i="3"/>
  <c r="AK11" i="3"/>
  <c r="AJ12" i="3"/>
  <c r="AP12" i="3" s="1"/>
  <c r="AL10" i="3"/>
  <c r="AP11" i="3" l="1"/>
  <c r="AP1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A7933A-F90A-4C87-A555-6BC4B98541E6}" keepAlive="1" name="Requête - Jours_fériés" description="Connexion à la requête « Jours_fériés » dans le classeur." type="5" refreshedVersion="0" background="1">
    <dbPr connection="Provider=Microsoft.Mashup.OleDb.1;Data Source=$Workbook$;Location=Jours_fériés;Extended Properties=&quot;&quot;" command="SELECT * FROM [Jours_fériés]"/>
  </connection>
  <connection id="2" xr16:uid="{50D3999D-89E3-4C6F-B82A-80E44B2F0F0F}" keepAlive="1" name="Requête - TAbsences" description="Connexion à la requête « TAbsences » dans le classeur." type="5" refreshedVersion="6" background="1">
    <dbPr connection="Provider=Microsoft.Mashup.OleDb.1;Data Source=$Workbook$;Location=TAbsences;Extended Properties=&quot;&quot;" command="SELECT * FROM [TAbsences]"/>
  </connection>
</connections>
</file>

<file path=xl/sharedStrings.xml><?xml version="1.0" encoding="utf-8"?>
<sst xmlns="http://schemas.openxmlformats.org/spreadsheetml/2006/main" count="218" uniqueCount="90">
  <si>
    <t>Mois</t>
  </si>
  <si>
    <t>janvier</t>
  </si>
  <si>
    <t>Jour férié</t>
  </si>
  <si>
    <t>Dates</t>
  </si>
  <si>
    <t>février</t>
  </si>
  <si>
    <t>Jour de l'an</t>
  </si>
  <si>
    <t>mars</t>
  </si>
  <si>
    <t>Pâques</t>
  </si>
  <si>
    <t>avril</t>
  </si>
  <si>
    <t>Lundi de Pâques</t>
  </si>
  <si>
    <t>mai</t>
  </si>
  <si>
    <t>Fête du travail</t>
  </si>
  <si>
    <t>juin</t>
  </si>
  <si>
    <t>Victoire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</si>
  <si>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</si>
  <si>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</si>
  <si>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</si>
  <si>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</si>
  <si>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</si>
  <si>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</si>
  <si>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</si>
  <si>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</si>
  <si>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</si>
  <si>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</si>
  <si>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</si>
  <si>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</si>
  <si>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</si>
  <si>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 </t>
  </si>
  <si>
    <t>Nom</t>
  </si>
  <si>
    <t>Prénom</t>
  </si>
  <si>
    <t>Statut</t>
  </si>
  <si>
    <t>DURAND</t>
  </si>
  <si>
    <t>Alphonse</t>
  </si>
  <si>
    <t>Actif</t>
  </si>
  <si>
    <t>DUGAST</t>
  </si>
  <si>
    <t>Philippe</t>
  </si>
  <si>
    <t>DUPONT</t>
  </si>
  <si>
    <t>Bernard</t>
  </si>
  <si>
    <t>Maurice</t>
  </si>
  <si>
    <t>NOM 5</t>
  </si>
  <si>
    <t>NOM 6</t>
  </si>
  <si>
    <t>Type</t>
  </si>
  <si>
    <t>Symbole</t>
  </si>
  <si>
    <t>Congés payés</t>
  </si>
  <si>
    <t>CP</t>
  </si>
  <si>
    <t>Récupération</t>
  </si>
  <si>
    <t>R</t>
  </si>
  <si>
    <t>Maladie</t>
  </si>
  <si>
    <t>M</t>
  </si>
  <si>
    <t>Congés maternité</t>
  </si>
  <si>
    <t>CM</t>
  </si>
  <si>
    <t>Congés paternité</t>
  </si>
  <si>
    <t>Événement familial</t>
  </si>
  <si>
    <t>EF</t>
  </si>
  <si>
    <t>Date début</t>
  </si>
  <si>
    <t>Date de fin</t>
  </si>
  <si>
    <t>DURAND Alphonse</t>
  </si>
  <si>
    <t>DUGAST Philippe</t>
  </si>
  <si>
    <t>DUPONT Maurice</t>
  </si>
  <si>
    <t>DUPONT Bernard</t>
  </si>
  <si>
    <t>Nom-Prénom</t>
  </si>
  <si>
    <t>Nom Prénom</t>
  </si>
  <si>
    <t>Année en cours</t>
  </si>
  <si>
    <t>Année</t>
  </si>
  <si>
    <t>N° semaine</t>
  </si>
  <si>
    <t>Fériés</t>
  </si>
  <si>
    <t>Jour semaine</t>
  </si>
  <si>
    <t>T</t>
  </si>
  <si>
    <t>Travaillé</t>
  </si>
  <si>
    <t>Légendes</t>
  </si>
  <si>
    <t>Totaux hors WE et Fériés</t>
  </si>
  <si>
    <t>Nombre de jours ouvrés</t>
  </si>
  <si>
    <t>NOM 7</t>
  </si>
  <si>
    <t>NOM 8</t>
  </si>
  <si>
    <t>NOM 9</t>
  </si>
  <si>
    <t>NOM 10</t>
  </si>
  <si>
    <t>NOM 11</t>
  </si>
  <si>
    <t>NOM 12</t>
  </si>
  <si>
    <t>PA</t>
  </si>
  <si>
    <t>Total général</t>
  </si>
  <si>
    <t>Somme de Nb_absences</t>
  </si>
  <si>
    <t>Récapitulatif annuel des absences</t>
  </si>
  <si>
    <t>NOM 5 Prénom</t>
  </si>
  <si>
    <t>NOM 8 Prénom</t>
  </si>
  <si>
    <t>NOM 9 Prénom</t>
  </si>
  <si>
    <t>NOM 6 Prénom</t>
  </si>
  <si>
    <t>NOM 7 Prénom</t>
  </si>
  <si>
    <t>NOM 10 Prénom</t>
  </si>
  <si>
    <t>NOM 11 Prénom</t>
  </si>
  <si>
    <t>NOM 12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</si>
</sst>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"/>
    <numFmt numFmtId="166" formatCode="0;0;&quot;&quot;"/>
  </numFmts>
  <fonts count="14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0" tint="-0.249977111117893"/>
      <name val="Segoe UI"/>
      <family val="2"/>
    </font>
    <font>
      <b/>
      <sz val="11"/>
      <color theme="1"/>
      <name val="Segoe UI Semibold"/>
      <family val="2"/>
    </font>
    <font>
      <b/>
      <sz val="11"/>
      <name val="Segoe UI Semibold"/>
      <family val="2"/>
    </font>
    <font>
      <sz val="11"/>
      <color theme="1"/>
      <name val="Segoe UI Semibold"/>
      <family val="2"/>
    </font>
    <font>
      <b/>
      <sz val="14"/>
      <color theme="1"/>
      <name val="Segoe UI"/>
      <family val="2"/>
    </font>
    <font>
      <b/>
      <sz val="11"/>
      <color theme="1"/>
      <name val="Segoe UI Light"/>
      <family val="2"/>
    </font>
    <font>
      <sz val="8"/>
      <name val="Segoe UI"/>
      <family val="2"/>
    </font>
    <font>
      <sz val="10"/>
      <color theme="1"/>
      <name val="Segoe UI"/>
      <family val="2"/>
    </font>
    <font>
      <sz val="10"/>
      <color theme="0"/>
      <name val="Segoe UI"/>
      <family val="2"/>
    </font>
    <font>
      <sz val="14"/>
      <color theme="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9F9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1"/>
    <xf numFmtId="0" fontId="2" fillId="0" borderId="0" xfId="2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1"/>
    </xf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4" xfId="0" applyBorder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0" fontId="0" fillId="0" borderId="0" xfId="0" applyBorder="1"/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0" xfId="0" quotePrefix="1"/>
    <xf numFmtId="0" fontId="0" fillId="0" borderId="4" xfId="0" applyFont="1" applyBorder="1" applyAlignment="1"/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indent="1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5" xfId="1" applyNumberFormat="1" applyFont="1" applyBorder="1" applyAlignment="1"/>
    <xf numFmtId="0" fontId="3" fillId="0" borderId="5" xfId="1" applyNumberFormat="1" applyFont="1" applyBorder="1" applyAlignment="1">
      <alignment horizontal="center"/>
    </xf>
    <xf numFmtId="0" fontId="1" fillId="0" borderId="0" xfId="1" applyNumberFormat="1" applyAlignment="1">
      <alignment vertical="center"/>
    </xf>
    <xf numFmtId="0" fontId="11" fillId="0" borderId="0" xfId="0" applyFont="1"/>
    <xf numFmtId="0" fontId="12" fillId="0" borderId="0" xfId="0" pivotButton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12" fillId="0" borderId="0" xfId="0" pivotButton="1" applyFont="1" applyAlignment="1"/>
    <xf numFmtId="0" fontId="12" fillId="0" borderId="0" xfId="0" applyFont="1" applyAlignment="1"/>
    <xf numFmtId="0" fontId="11" fillId="0" borderId="0" xfId="0" pivotButton="1" applyFont="1" applyAlignment="1"/>
    <xf numFmtId="0" fontId="11" fillId="0" borderId="0" xfId="0" applyFont="1" applyAlignment="1">
      <alignment vertical="center" wrapText="1"/>
    </xf>
    <xf numFmtId="0" fontId="8" fillId="8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3">
    <cellStyle name="Lien hypertexte 2" xfId="2" xr:uid="{B3671C8D-2BA1-4786-8153-F5FEB8881DCE}"/>
    <cellStyle name="Normal" xfId="0" builtinId="0"/>
    <cellStyle name="Normal 5" xfId="1" xr:uid="{67E8B0D2-1D8A-4851-8681-B81D9BF2AEC6}"/>
  </cellStyles>
  <dxfs count="152"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alignment horizontal="center" vertical="center" indent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top style="thin">
          <color theme="0" tint="-0.24994659260841701"/>
        </top>
        <bottom style="thin">
          <color theme="0" tint="-0.24994659260841701"/>
        </bottom>
      </border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FF9F9F"/>
        </patternFill>
      </fill>
    </dxf>
    <dxf>
      <fill>
        <patternFill>
          <bgColor rgb="FFC6E0B4"/>
        </patternFill>
      </fill>
    </dxf>
    <dxf>
      <fill>
        <patternFill>
          <bgColor rgb="FFB4C6E7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8" tint="0.79998168889431442"/>
      </font>
    </dxf>
    <dxf>
      <font>
        <color theme="0" tint="-0.14996795556505021"/>
      </font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colors>
    <mruColors>
      <color rgb="FF00B050"/>
      <color rgb="FF00B0F0"/>
      <color rgb="FFFFCCFF"/>
      <color rgb="FFB4C6E7"/>
      <color rgb="FFC6E0B4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C2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0</xdr:rowOff>
        </xdr:from>
        <xdr:to>
          <xdr:col>3</xdr:col>
          <xdr:colOff>213360</xdr:colOff>
          <xdr:row>2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160020</xdr:colOff>
      <xdr:row>0</xdr:row>
      <xdr:rowOff>152400</xdr:rowOff>
    </xdr:from>
    <xdr:to>
      <xdr:col>11</xdr:col>
      <xdr:colOff>38100</xdr:colOff>
      <xdr:row>1</xdr:row>
      <xdr:rowOff>205740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3280" y="152400"/>
          <a:ext cx="147828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du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91440</xdr:colOff>
      <xdr:row>0</xdr:row>
      <xdr:rowOff>175260</xdr:rowOff>
    </xdr:from>
    <xdr:to>
      <xdr:col>9</xdr:col>
      <xdr:colOff>91440</xdr:colOff>
      <xdr:row>2</xdr:row>
      <xdr:rowOff>7620</xdr:rowOff>
    </xdr:to>
    <xdr:sp macro="[0]!Saisie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08420" y="17526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Saisie des absences</a:t>
          </a:r>
        </a:p>
      </xdr:txBody>
    </xdr:sp>
    <xdr:clientData/>
  </xdr:twoCellAnchor>
  <xdr:twoCellAnchor>
    <xdr:from>
      <xdr:col>7</xdr:col>
      <xdr:colOff>91440</xdr:colOff>
      <xdr:row>3</xdr:row>
      <xdr:rowOff>0</xdr:rowOff>
    </xdr:from>
    <xdr:to>
      <xdr:col>9</xdr:col>
      <xdr:colOff>91440</xdr:colOff>
      <xdr:row>4</xdr:row>
      <xdr:rowOff>45720</xdr:rowOff>
    </xdr:to>
    <xdr:sp macro="[0]!EnregistrementAbsenc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08420" y="64008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Enregistrement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PDF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53341</xdr:rowOff>
    </xdr:from>
    <xdr:to>
      <xdr:col>11</xdr:col>
      <xdr:colOff>167640</xdr:colOff>
      <xdr:row>7</xdr:row>
      <xdr:rowOff>160020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1940" y="53341"/>
              <a:ext cx="5570220" cy="1600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52.704570138892" backgroundQuery="1" createdVersion="6" refreshedVersion="6" minRefreshableVersion="3" recordCount="14" xr:uid="{601F3FD7-E7BE-4FFE-BB3C-61FB849ACE44}">
  <cacheSource type="external" connectionId="2"/>
  <cacheFields count="6">
    <cacheField name="Nom Prénom" numFmtId="0">
      <sharedItems count="7">
        <s v="DURAND Alphonse"/>
        <s v="DUGAST Philippe"/>
        <s v="DUPONT Maurice"/>
        <s v="DUPONT Bernard"/>
        <s v="NOM 5 Prénom"/>
        <s v="NOM 8 Prénom"/>
        <s v="NOM 9 Prénom"/>
      </sharedItems>
    </cacheField>
    <cacheField name="Type" numFmtId="0">
      <sharedItems count="5">
        <s v="Maladie"/>
        <s v="Congés payés"/>
        <s v="Récupération"/>
        <s v="Congés paternité"/>
        <s v="Événement familial"/>
      </sharedItems>
    </cacheField>
    <cacheField name="Symbole" numFmtId="0">
      <sharedItems count="5">
        <s v="M"/>
        <s v="CP"/>
        <s v="R"/>
        <s v="PA"/>
        <s v="EF"/>
      </sharedItems>
    </cacheField>
    <cacheField name="N° Mois" numFmtId="0">
      <sharedItems containsSemiMixedTypes="0" containsString="0" containsNumber="1" containsInteger="1" minValue="1" maxValue="8" count="8">
        <n v="1"/>
        <n v="4"/>
        <n v="5"/>
        <n v="2"/>
        <n v="3"/>
        <n v="6"/>
        <n v="7"/>
        <n v="8"/>
      </sharedItems>
    </cacheField>
    <cacheField name="Nom mois" numFmtId="0">
      <sharedItems count="8">
        <s v="janvier"/>
        <s v="avril"/>
        <s v="mai"/>
        <s v="février"/>
        <s v="mars"/>
        <s v="juin"/>
        <s v="juillet"/>
        <s v="août"/>
      </sharedItems>
    </cacheField>
    <cacheField name="Nb_absences" numFmtId="0">
      <sharedItems containsSemiMixedTypes="0" containsString="0" containsNumber="1" containsInteger="1" minValue="1" maxValue="15" count="9">
        <n v="3"/>
        <n v="4"/>
        <n v="6"/>
        <n v="8"/>
        <n v="1"/>
        <n v="15"/>
        <n v="14"/>
        <n v="13"/>
        <n v="10"/>
      </sharedItems>
    </cacheField>
  </cacheFields>
  <extLst>
    <ext xmlns:x14="http://schemas.microsoft.com/office/spreadsheetml/2009/9/main" uri="{725AE2AE-9491-48be-B2B4-4EB974FC3084}">
      <x14:pivotCacheDefinition pivotCacheId="15620003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  <x v="0"/>
    <x v="0"/>
  </r>
  <r>
    <x v="1"/>
    <x v="1"/>
    <x v="1"/>
    <x v="0"/>
    <x v="0"/>
    <x v="1"/>
  </r>
  <r>
    <x v="1"/>
    <x v="2"/>
    <x v="2"/>
    <x v="1"/>
    <x v="1"/>
    <x v="2"/>
  </r>
  <r>
    <x v="1"/>
    <x v="2"/>
    <x v="2"/>
    <x v="2"/>
    <x v="2"/>
    <x v="1"/>
  </r>
  <r>
    <x v="0"/>
    <x v="1"/>
    <x v="1"/>
    <x v="0"/>
    <x v="0"/>
    <x v="3"/>
  </r>
  <r>
    <x v="2"/>
    <x v="2"/>
    <x v="2"/>
    <x v="0"/>
    <x v="0"/>
    <x v="4"/>
  </r>
  <r>
    <x v="3"/>
    <x v="1"/>
    <x v="1"/>
    <x v="0"/>
    <x v="0"/>
    <x v="5"/>
  </r>
  <r>
    <x v="0"/>
    <x v="3"/>
    <x v="3"/>
    <x v="3"/>
    <x v="3"/>
    <x v="2"/>
  </r>
  <r>
    <x v="1"/>
    <x v="4"/>
    <x v="4"/>
    <x v="4"/>
    <x v="4"/>
    <x v="0"/>
  </r>
  <r>
    <x v="3"/>
    <x v="1"/>
    <x v="1"/>
    <x v="2"/>
    <x v="2"/>
    <x v="1"/>
  </r>
  <r>
    <x v="0"/>
    <x v="1"/>
    <x v="1"/>
    <x v="2"/>
    <x v="2"/>
    <x v="4"/>
  </r>
  <r>
    <x v="4"/>
    <x v="0"/>
    <x v="0"/>
    <x v="5"/>
    <x v="5"/>
    <x v="6"/>
  </r>
  <r>
    <x v="5"/>
    <x v="1"/>
    <x v="1"/>
    <x v="6"/>
    <x v="6"/>
    <x v="7"/>
  </r>
  <r>
    <x v="6"/>
    <x v="1"/>
    <x v="1"/>
    <x v="7"/>
    <x v="7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741BA6-A19F-4F0E-9C3A-A303A6DE91C1}" name="TCD_Absesnces" cacheId="88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B10:AQ20" firstHeaderRow="1" firstDataRow="3" firstDataCol="1"/>
  <pivotFields count="6">
    <pivotField axis="axisRow" compact="0" outline="0" showAll="0" defaultSubtotal="0">
      <items count="7">
        <item x="1"/>
        <item x="3"/>
        <item x="2"/>
        <item x="0"/>
        <item x="4"/>
        <item x="5"/>
        <item x="6"/>
      </items>
    </pivotField>
    <pivotField compact="0" outline="0" showAll="0" defaultSubtotal="0"/>
    <pivotField axis="axisCol"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name="Mois" axis="axisCol" compact="0" outline="0" showAll="0" defaultSubtotal="0">
      <items count="8">
        <item x="0"/>
        <item x="3"/>
        <item x="4"/>
        <item x="1"/>
        <item x="2"/>
        <item x="5"/>
        <item x="6"/>
        <item x="7"/>
      </items>
    </pivotField>
    <pivotField dataField="1" compact="0" outlin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4"/>
    <field x="2"/>
  </colFields>
  <colItems count="41">
    <i>
      <x/>
      <x/>
    </i>
    <i r="1">
      <x v="1"/>
    </i>
    <i r="1">
      <x v="2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 t="grand">
      <x/>
    </i>
  </colItems>
  <dataFields count="1">
    <dataField name="Somme de Nb_absences" fld="5" baseField="0" baseItem="0"/>
  </dataFields>
  <formats count="126">
    <format dxfId="133">
      <pivotArea type="origin" dataOnly="0" labelOnly="1" outline="0" fieldPosition="0"/>
    </format>
    <format dxfId="132">
      <pivotArea field="4" type="button" dataOnly="0" labelOnly="1" outline="0" axis="axisCol" fieldPosition="0"/>
    </format>
    <format dxfId="131">
      <pivotArea field="2" type="button" dataOnly="0" labelOnly="1" outline="0" axis="axisCol" fieldPosition="1"/>
    </format>
    <format dxfId="130">
      <pivotArea type="origin" dataOnly="0" labelOnly="1" outline="0" fieldPosition="0"/>
    </format>
    <format dxfId="129">
      <pivotArea field="0" type="button" dataOnly="0" labelOnly="1" outline="0" axis="axisRow" fieldPosition="0"/>
    </format>
    <format dxfId="128">
      <pivotArea dataOnly="0" labelOnly="1" outline="0" fieldPosition="0">
        <references count="1">
          <reference field="0" count="0"/>
        </references>
      </pivotArea>
    </format>
    <format dxfId="127">
      <pivotArea dataOnly="0" labelOnly="1" grandRow="1" outline="0" fieldPosition="0"/>
    </format>
    <format dxfId="126">
      <pivotArea outline="0" collapsedLevelsAreSubtotals="1" fieldPosition="0"/>
    </format>
    <format dxfId="125">
      <pivotArea field="4" type="button" dataOnly="0" labelOnly="1" outline="0" axis="axisCol" fieldPosition="0"/>
    </format>
    <format dxfId="124">
      <pivotArea field="2" type="button" dataOnly="0" labelOnly="1" outline="0" axis="axisCol" fieldPosition="1"/>
    </format>
    <format dxfId="123">
      <pivotArea type="topRight" dataOnly="0" labelOnly="1" outline="0" fieldPosition="0"/>
    </format>
    <format dxfId="122">
      <pivotArea dataOnly="0" labelOnly="1" outline="0" fieldPosition="0">
        <references count="1">
          <reference field="4" count="0"/>
        </references>
      </pivotArea>
    </format>
    <format dxfId="121">
      <pivotArea dataOnly="0" labelOnly="1" grandCol="1" outline="0" fieldPosition="0"/>
    </format>
    <format dxfId="120">
      <pivotArea dataOnly="0" labelOnly="1" outline="0" fieldPosition="0">
        <references count="2">
          <reference field="2" count="3">
            <x v="0"/>
            <x v="2"/>
            <x v="4"/>
          </reference>
          <reference field="4" count="1" selected="0">
            <x v="0"/>
          </reference>
        </references>
      </pivotArea>
    </format>
    <format dxfId="119">
      <pivotArea dataOnly="0" labelOnly="1" outline="0" fieldPosition="0">
        <references count="2">
          <reference field="2" count="1">
            <x v="3"/>
          </reference>
          <reference field="4" count="1" selected="0">
            <x v="1"/>
          </reference>
        </references>
      </pivotArea>
    </format>
    <format dxfId="118">
      <pivotArea dataOnly="0" labelOnly="1" outline="0" fieldPosition="0">
        <references count="2">
          <reference field="2" count="1">
            <x v="1"/>
          </reference>
          <reference field="4" count="1" selected="0">
            <x v="2"/>
          </reference>
        </references>
      </pivotArea>
    </format>
    <format dxfId="117">
      <pivotArea dataOnly="0" labelOnly="1" outline="0" fieldPosition="0">
        <references count="2">
          <reference field="2" count="1">
            <x v="4"/>
          </reference>
          <reference field="4" count="1" selected="0">
            <x v="3"/>
          </reference>
        </references>
      </pivotArea>
    </format>
    <format dxfId="116">
      <pivotArea dataOnly="0" labelOnly="1" outline="0" fieldPosition="0">
        <references count="2">
          <reference field="2" count="2">
            <x v="0"/>
            <x v="4"/>
          </reference>
          <reference field="4" count="1" selected="0">
            <x v="4"/>
          </reference>
        </references>
      </pivotArea>
    </format>
    <format dxfId="115">
      <pivotArea field="4" type="button" dataOnly="0" labelOnly="1" outline="0" axis="axisCol" fieldPosition="0"/>
    </format>
    <format dxfId="114">
      <pivotArea field="2" type="button" dataOnly="0" labelOnly="1" outline="0" axis="axisCol" fieldPosition="1"/>
    </format>
    <format dxfId="113">
      <pivotArea type="topRight" dataOnly="0" labelOnly="1" outline="0" fieldPosition="0"/>
    </format>
    <format dxfId="112">
      <pivotArea dataOnly="0" labelOnly="1" outline="0" fieldPosition="0">
        <references count="1">
          <reference field="4" count="0"/>
        </references>
      </pivotArea>
    </format>
    <format dxfId="111">
      <pivotArea dataOnly="0" labelOnly="1" grandCol="1" outline="0" fieldPosition="0"/>
    </format>
    <format dxfId="110">
      <pivotArea dataOnly="0" labelOnly="1" outline="0" fieldPosition="0">
        <references count="2">
          <reference field="2" count="3">
            <x v="0"/>
            <x v="2"/>
            <x v="4"/>
          </reference>
          <reference field="4" count="1" selected="0">
            <x v="0"/>
          </reference>
        </references>
      </pivotArea>
    </format>
    <format dxfId="109">
      <pivotArea dataOnly="0" labelOnly="1" outline="0" fieldPosition="0">
        <references count="2">
          <reference field="2" count="1">
            <x v="3"/>
          </reference>
          <reference field="4" count="1" selected="0">
            <x v="1"/>
          </reference>
        </references>
      </pivotArea>
    </format>
    <format dxfId="108">
      <pivotArea dataOnly="0" labelOnly="1" outline="0" fieldPosition="0">
        <references count="2">
          <reference field="2" count="1">
            <x v="1"/>
          </reference>
          <reference field="4" count="1" selected="0">
            <x v="2"/>
          </reference>
        </references>
      </pivotArea>
    </format>
    <format dxfId="107">
      <pivotArea dataOnly="0" labelOnly="1" outline="0" fieldPosition="0">
        <references count="2">
          <reference field="2" count="1">
            <x v="4"/>
          </reference>
          <reference field="4" count="1" selected="0">
            <x v="3"/>
          </reference>
        </references>
      </pivotArea>
    </format>
    <format dxfId="106">
      <pivotArea dataOnly="0" labelOnly="1" outline="0" fieldPosition="0">
        <references count="2">
          <reference field="2" count="2">
            <x v="0"/>
            <x v="4"/>
          </reference>
          <reference field="4" count="1" selected="0">
            <x v="4"/>
          </reference>
        </references>
      </pivotArea>
    </format>
    <format dxfId="105">
      <pivotArea dataOnly="0" labelOnly="1" outline="0" fieldPosition="0">
        <references count="1">
          <reference field="4" count="0"/>
        </references>
      </pivotArea>
    </format>
    <format dxfId="104">
      <pivotArea type="all" dataOnly="0" outline="0" fieldPosition="0"/>
    </format>
    <format dxfId="103">
      <pivotArea outline="0" collapsedLevelsAreSubtotals="1" fieldPosition="0"/>
    </format>
    <format dxfId="102">
      <pivotArea type="origin" dataOnly="0" labelOnly="1" outline="0" fieldPosition="0"/>
    </format>
    <format dxfId="101">
      <pivotArea field="4" type="button" dataOnly="0" labelOnly="1" outline="0" axis="axisCol" fieldPosition="0"/>
    </format>
    <format dxfId="100">
      <pivotArea field="2" type="button" dataOnly="0" labelOnly="1" outline="0" axis="axisCol" fieldPosition="1"/>
    </format>
    <format dxfId="99">
      <pivotArea type="topRight" dataOnly="0" labelOnly="1" outline="0" fieldPosition="0"/>
    </format>
    <format dxfId="98">
      <pivotArea field="0" type="button" dataOnly="0" labelOnly="1" outline="0" axis="axisRow" fieldPosition="0"/>
    </format>
    <format dxfId="97">
      <pivotArea dataOnly="0" labelOnly="1" outline="0" fieldPosition="0">
        <references count="1">
          <reference field="0" count="0"/>
        </references>
      </pivotArea>
    </format>
    <format dxfId="96">
      <pivotArea dataOnly="0" labelOnly="1" grandRow="1" outline="0" fieldPosition="0"/>
    </format>
    <format dxfId="95">
      <pivotArea dataOnly="0" labelOnly="1" outline="0" fieldPosition="0">
        <references count="1">
          <reference field="4" count="0"/>
        </references>
      </pivotArea>
    </format>
    <format dxfId="94">
      <pivotArea dataOnly="0" labelOnly="1" grandCol="1" outline="0" fieldPosition="0"/>
    </format>
    <format dxfId="93">
      <pivotArea dataOnly="0" labelOnly="1" outline="0" fieldPosition="0">
        <references count="2">
          <reference field="2" count="0"/>
          <reference field="4" count="1" selected="0">
            <x v="0"/>
          </reference>
        </references>
      </pivotArea>
    </format>
    <format dxfId="92">
      <pivotArea dataOnly="0" labelOnly="1" outline="0" fieldPosition="0">
        <references count="2">
          <reference field="2" count="0"/>
          <reference field="4" count="1" selected="0">
            <x v="1"/>
          </reference>
        </references>
      </pivotArea>
    </format>
    <format dxfId="91">
      <pivotArea dataOnly="0" labelOnly="1" outline="0" fieldPosition="0">
        <references count="2">
          <reference field="2" count="0"/>
          <reference field="4" count="1" selected="0">
            <x v="2"/>
          </reference>
        </references>
      </pivotArea>
    </format>
    <format dxfId="90">
      <pivotArea dataOnly="0" labelOnly="1" outline="0" fieldPosition="0">
        <references count="2">
          <reference field="2" count="0"/>
          <reference field="4" count="1" selected="0">
            <x v="3"/>
          </reference>
        </references>
      </pivotArea>
    </format>
    <format dxfId="89">
      <pivotArea dataOnly="0" labelOnly="1" outline="0" fieldPosition="0">
        <references count="2">
          <reference field="2" count="0"/>
          <reference field="4" count="1" selected="0">
            <x v="4"/>
          </reference>
        </references>
      </pivotArea>
    </format>
    <format dxfId="88">
      <pivotArea dataOnly="0" labelOnly="1" outline="0" fieldPosition="0">
        <references count="2">
          <reference field="2" count="0"/>
          <reference field="4" count="1" selected="0">
            <x v="5"/>
          </reference>
        </references>
      </pivotArea>
    </format>
    <format dxfId="87">
      <pivotArea dataOnly="0" labelOnly="1" outline="0" fieldPosition="0">
        <references count="2">
          <reference field="2" count="0"/>
          <reference field="4" count="1" selected="0">
            <x v="6"/>
          </reference>
        </references>
      </pivotArea>
    </format>
    <format dxfId="86">
      <pivotArea dataOnly="0" labelOnly="1" outline="0" fieldPosition="0">
        <references count="2">
          <reference field="2" count="0"/>
          <reference field="4" count="1" selected="0">
            <x v="7"/>
          </reference>
        </references>
      </pivotArea>
    </format>
    <format dxfId="85">
      <pivotArea outline="0" collapsedLevelsAreSubtotals="1" fieldPosition="0"/>
    </format>
    <format dxfId="84">
      <pivotArea field="4" type="button" dataOnly="0" labelOnly="1" outline="0" axis="axisCol" fieldPosition="0"/>
    </format>
    <format dxfId="83">
      <pivotArea field="2" type="button" dataOnly="0" labelOnly="1" outline="0" axis="axisCol" fieldPosition="1"/>
    </format>
    <format dxfId="82">
      <pivotArea type="topRight" dataOnly="0" labelOnly="1" outline="0" fieldPosition="0"/>
    </format>
    <format dxfId="81">
      <pivotArea dataOnly="0" labelOnly="1" outline="0" fieldPosition="0">
        <references count="1">
          <reference field="4" count="0"/>
        </references>
      </pivotArea>
    </format>
    <format dxfId="80">
      <pivotArea dataOnly="0" labelOnly="1" grandCol="1" outline="0" fieldPosition="0"/>
    </format>
    <format dxfId="79">
      <pivotArea dataOnly="0" labelOnly="1" outline="0" fieldPosition="0">
        <references count="2">
          <reference field="2" count="0"/>
          <reference field="4" count="1" selected="0">
            <x v="0"/>
          </reference>
        </references>
      </pivotArea>
    </format>
    <format dxfId="78">
      <pivotArea dataOnly="0" labelOnly="1" outline="0" fieldPosition="0">
        <references count="2">
          <reference field="2" count="0"/>
          <reference field="4" count="1" selected="0">
            <x v="1"/>
          </reference>
        </references>
      </pivotArea>
    </format>
    <format dxfId="77">
      <pivotArea dataOnly="0" labelOnly="1" outline="0" fieldPosition="0">
        <references count="2">
          <reference field="2" count="0"/>
          <reference field="4" count="1" selected="0">
            <x v="2"/>
          </reference>
        </references>
      </pivotArea>
    </format>
    <format dxfId="76">
      <pivotArea dataOnly="0" labelOnly="1" outline="0" fieldPosition="0">
        <references count="2">
          <reference field="2" count="0"/>
          <reference field="4" count="1" selected="0">
            <x v="3"/>
          </reference>
        </references>
      </pivotArea>
    </format>
    <format dxfId="75">
      <pivotArea dataOnly="0" labelOnly="1" outline="0" fieldPosition="0">
        <references count="2">
          <reference field="2" count="0"/>
          <reference field="4" count="1" selected="0">
            <x v="4"/>
          </reference>
        </references>
      </pivotArea>
    </format>
    <format dxfId="74">
      <pivotArea dataOnly="0" labelOnly="1" outline="0" fieldPosition="0">
        <references count="2">
          <reference field="2" count="0"/>
          <reference field="4" count="1" selected="0">
            <x v="5"/>
          </reference>
        </references>
      </pivotArea>
    </format>
    <format dxfId="73">
      <pivotArea dataOnly="0" labelOnly="1" outline="0" fieldPosition="0">
        <references count="2">
          <reference field="2" count="0"/>
          <reference field="4" count="1" selected="0">
            <x v="6"/>
          </reference>
        </references>
      </pivotArea>
    </format>
    <format dxfId="72">
      <pivotArea dataOnly="0" labelOnly="1" outline="0" fieldPosition="0">
        <references count="2">
          <reference field="2" count="0"/>
          <reference field="4" count="1" selected="0">
            <x v="7"/>
          </reference>
        </references>
      </pivotArea>
    </format>
    <format dxfId="71">
      <pivotArea type="origin" dataOnly="0" labelOnly="1" outline="0" fieldPosition="0"/>
    </format>
    <format dxfId="70">
      <pivotArea field="0" type="button" dataOnly="0" labelOnly="1" outline="0" axis="axisRow" fieldPosition="0"/>
    </format>
    <format dxfId="69">
      <pivotArea dataOnly="0" labelOnly="1" outline="0" fieldPosition="0">
        <references count="1">
          <reference field="0" count="0"/>
        </references>
      </pivotArea>
    </format>
    <format dxfId="68">
      <pivotArea dataOnly="0" labelOnly="1" grandRow="1" outline="0" fieldPosition="0"/>
    </format>
    <format dxfId="67">
      <pivotArea type="origin" dataOnly="0" labelOnly="1" outline="0" fieldPosition="0"/>
    </format>
    <format dxfId="66">
      <pivotArea field="0" type="button" dataOnly="0" labelOnly="1" outline="0" axis="axisRow" fieldPosition="0"/>
    </format>
    <format dxfId="65">
      <pivotArea dataOnly="0" labelOnly="1" outline="0" fieldPosition="0">
        <references count="1">
          <reference field="0" count="0"/>
        </references>
      </pivotArea>
    </format>
    <format dxfId="64">
      <pivotArea dataOnly="0" labelOnly="1" grandRow="1" outline="0" fieldPosition="0"/>
    </format>
    <format dxfId="63">
      <pivotArea type="origin" dataOnly="0" labelOnly="1" outline="0" fieldPosition="0"/>
    </format>
    <format dxfId="62">
      <pivotArea field="0" type="button" dataOnly="0" labelOnly="1" outline="0" axis="axisRow" fieldPosition="0"/>
    </format>
    <format dxfId="61">
      <pivotArea dataOnly="0" labelOnly="1" outline="0" fieldPosition="0">
        <references count="1">
          <reference field="0" count="0"/>
        </references>
      </pivotArea>
    </format>
    <format dxfId="60">
      <pivotArea dataOnly="0" labelOnly="1" grandRow="1" outline="0" fieldPosition="0"/>
    </format>
    <format dxfId="59">
      <pivotArea type="origin" dataOnly="0" labelOnly="1" outline="0" fieldPosition="0"/>
    </format>
    <format dxfId="58">
      <pivotArea field="0" type="button" dataOnly="0" labelOnly="1" outline="0" axis="axisRow" fieldPosition="0"/>
    </format>
    <format dxfId="57">
      <pivotArea dataOnly="0" labelOnly="1" outline="0" fieldPosition="0">
        <references count="1">
          <reference field="0" count="0"/>
        </references>
      </pivotArea>
    </format>
    <format dxfId="56">
      <pivotArea dataOnly="0" labelOnly="1" grandRow="1" outline="0" fieldPosition="0"/>
    </format>
    <format dxfId="55">
      <pivotArea type="origin" dataOnly="0" labelOnly="1" outline="0" fieldPosition="0"/>
    </format>
    <format dxfId="54">
      <pivotArea field="0" type="button" dataOnly="0" labelOnly="1" outline="0" axis="axisRow" fieldPosition="0"/>
    </format>
    <format dxfId="53">
      <pivotArea dataOnly="0" labelOnly="1" outline="0" fieldPosition="0">
        <references count="1">
          <reference field="0" count="0"/>
        </references>
      </pivotArea>
    </format>
    <format dxfId="52">
      <pivotArea dataOnly="0" labelOnly="1" grandRow="1" outline="0" fieldPosition="0"/>
    </format>
    <format dxfId="51">
      <pivotArea type="origin" dataOnly="0" labelOnly="1" outline="0" fieldPosition="0"/>
    </format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0" count="0"/>
        </references>
      </pivotArea>
    </format>
    <format dxfId="48">
      <pivotArea dataOnly="0" labelOnly="1" grandRow="1" outline="0" fieldPosition="0"/>
    </format>
    <format dxfId="47">
      <pivotArea type="origin" dataOnly="0" labelOnly="1" outline="0" fieldPosition="0"/>
    </format>
    <format dxfId="46">
      <pivotArea field="0" type="button" dataOnly="0" labelOnly="1" outline="0" axis="axisRow" fieldPosition="0"/>
    </format>
    <format dxfId="45">
      <pivotArea dataOnly="0" labelOnly="1" outline="0" fieldPosition="0">
        <references count="1">
          <reference field="0" count="1">
            <x v="6"/>
          </reference>
        </references>
      </pivotArea>
    </format>
    <format dxfId="44">
      <pivotArea dataOnly="0" labelOnly="1" grandRow="1" outline="0" fieldPosition="0"/>
    </format>
    <format dxfId="43">
      <pivotArea type="origin" dataOnly="0" labelOnly="1" outline="0" fieldPosition="0"/>
    </format>
    <format dxfId="42">
      <pivotArea field="0" type="button" dataOnly="0" labelOnly="1" outline="0" axis="axisRow" fieldPosition="0"/>
    </format>
    <format dxfId="41">
      <pivotArea dataOnly="0" labelOnly="1" outline="0" fieldPosition="0">
        <references count="1">
          <reference field="0" count="1">
            <x v="4"/>
          </reference>
        </references>
      </pivotArea>
    </format>
    <format dxfId="40">
      <pivotArea dataOnly="0" labelOnly="1" grandRow="1" outline="0" fieldPosition="0"/>
    </format>
    <format dxfId="39">
      <pivotArea type="origin" dataOnly="0" labelOnly="1" outline="0" fieldPosition="0"/>
    </format>
    <format dxfId="38">
      <pivotArea field="0" type="button" dataOnly="0" labelOnly="1" outline="0" axis="axisRow" fieldPosition="0"/>
    </format>
    <format dxfId="37">
      <pivotArea dataOnly="0" labelOnly="1" outline="0" fieldPosition="0">
        <references count="1">
          <reference field="0" count="0"/>
        </references>
      </pivotArea>
    </format>
    <format dxfId="36">
      <pivotArea dataOnly="0" labelOnly="1" grandRow="1" outline="0" fieldPosition="0"/>
    </format>
    <format dxfId="27">
      <pivotArea type="origin" dataOnly="0" labelOnly="1" outline="0" fieldPosition="0"/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type="origin" dataOnly="0" labelOnly="1" outline="0" fieldPosition="0"/>
    </format>
    <format dxfId="22">
      <pivotArea field="0" type="button" dataOnly="0" labelOnly="1" outline="0" axis="axisRow" fieldPosition="0"/>
    </format>
    <format dxfId="21">
      <pivotArea dataOnly="0" labelOnly="1" outline="0" fieldPosition="0">
        <references count="1">
          <reference field="0" count="0"/>
        </references>
      </pivotArea>
    </format>
    <format dxfId="20">
      <pivotArea dataOnly="0" labelOnly="1" grandRow="1" outline="0" fieldPosition="0"/>
    </format>
    <format dxfId="19">
      <pivotArea type="origin" dataOnly="0" labelOnly="1" outline="0" fieldPosition="0"/>
    </format>
    <format dxfId="18">
      <pivotArea field="0" type="button" dataOnly="0" labelOnly="1" outline="0" axis="axisRow" fieldPosition="0"/>
    </format>
    <format dxfId="17">
      <pivotArea dataOnly="0" labelOnly="1" outline="0" fieldPosition="0">
        <references count="1">
          <reference field="0" count="1">
            <x v="4"/>
          </reference>
        </references>
      </pivotArea>
    </format>
    <format dxfId="16">
      <pivotArea dataOnly="0" labelOnly="1" grandRow="1" outline="0" fieldPosition="0"/>
    </format>
    <format dxfId="15">
      <pivotArea type="origin" dataOnly="0" labelOnly="1" outline="0" fieldPosition="0"/>
    </format>
    <format dxfId="14">
      <pivotArea field="0" type="button" dataOnly="0" labelOnly="1" outline="0" axis="axisRow" fieldPosition="0"/>
    </format>
    <format dxfId="13">
      <pivotArea dataOnly="0" labelOnly="1" outline="0" fieldPosition="0">
        <references count="1">
          <reference field="0" count="1">
            <x v="6"/>
          </reference>
        </references>
      </pivotArea>
    </format>
    <format dxfId="12">
      <pivotArea dataOnly="0" labelOnly="1" grandRow="1" outline="0" fieldPosition="0"/>
    </format>
    <format dxfId="11">
      <pivotArea type="origin" dataOnly="0" labelOnly="1" outline="0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0" count="4">
            <x v="0"/>
            <x v="1"/>
            <x v="2"/>
            <x v="3"/>
          </reference>
        </references>
      </pivotArea>
    </format>
    <format dxfId="8">
      <pivotArea dataOnly="0" labelOnly="1" grandRow="1" outline="0" fieldPosition="0"/>
    </format>
    <format dxfId="7">
      <pivotArea type="origin" dataOnly="0" labelOnly="1" outline="0" fieldPosition="0"/>
    </format>
    <format dxfId="6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type="origin" dataOnly="0" labelOnly="1" outline="0" fieldPosition="0"/>
    </format>
    <format dxfId="2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mois" xr10:uid="{103D2406-AC13-47EE-A538-F37E3572EE23}" sourceName="Nom mois">
  <pivotTables>
    <pivotTable tabId="4" name="TCD_Absesnces"/>
  </pivotTables>
  <data>
    <tabular pivotCacheId="1562000325">
      <items count="8">
        <i x="0" s="1"/>
        <i x="3" s="1"/>
        <i x="4" s="1"/>
        <i x="1" s="1"/>
        <i x="2" s="1"/>
        <i x="5" s="1"/>
        <i x="6" s="1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4D7E78F9-A018-4CAB-9CDB-24BC4BE79E75}" cache="Segment_Nom_mois" caption="Mois" columnCount="3" style="SlicerStyleLight3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B954F2-CEF5-4F14-878A-E31E1B1B23E8}" name="TAbsences" displayName="TAbsences" ref="B2:F15" totalsRowShown="0">
  <autoFilter ref="B2:F15" xr:uid="{1E0B7E1C-3DFD-4623-AA6E-E730D03100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205BE90-9549-4EF2-873C-19CEB4E34141}" name="Nom Prénom"/>
    <tableColumn id="2" xr3:uid="{D55AB5C0-50B6-431B-8B06-DE3F6E89CB6D}" name="Type"/>
    <tableColumn id="3" xr3:uid="{7B91CD66-41CC-4029-8D4C-1085EBE45820}" name="Date début" dataDxfId="136"/>
    <tableColumn id="4" xr3:uid="{849A2D28-5FE2-4ECB-8A4F-7683F4A97471}" name="Date de fin" dataDxfId="135"/>
    <tableColumn id="6" xr3:uid="{A4ABC70C-86B1-41B4-8468-0D1BFDCCC6FD}" name="Symbole" dataDxfId="134">
      <calculatedColumnFormula>IFERROR(VLOOKUP(TAbsences[[#This Row],[Type]],TType_Absence[],2,0),"")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5170-92EA-476E-8DF5-B5B39BF65DAF}" name="TMois" displayName="TMois" ref="B2:B14" totalsRowShown="0">
  <autoFilter ref="B2:B14" xr:uid="{F156D18E-E12F-4463-8DBF-81494BA49533}">
    <filterColumn colId="0" hiddenButton="1"/>
  </autoFilter>
  <tableColumns count="1">
    <tableColumn id="1" xr3:uid="{E269AEE9-BB16-4EE8-80B5-5C9365FAFC15}" name="Moi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D91E7-E559-44B0-B1F4-091C01038B13}" name="TJours_fériés" displayName="TJours_fériés" ref="D3:E16" totalsRowShown="0">
  <autoFilter ref="D3:E16" xr:uid="{FF311542-9267-4335-985D-EF7B5C810C9E}">
    <filterColumn colId="0" hiddenButton="1"/>
    <filterColumn colId="1" hiddenButton="1"/>
  </autoFilter>
  <tableColumns count="2">
    <tableColumn id="1" xr3:uid="{4B3ED1B7-8586-485E-8C13-CCEA6C9B4259}" name="Jour férié"/>
    <tableColumn id="3" xr3:uid="{5F610EED-55D0-410F-B76C-F7FB3FF2D23E}" name="Dates" dataDxfId="3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ADC7F1-995E-426F-AEF7-4868495BB4CE}" name="TSalarie" displayName="TSalarie" ref="G2:J14" totalsRowShown="0" headerRowDxfId="34" dataDxfId="33">
  <autoFilter ref="G2:J14" xr:uid="{34DDAABB-AAF0-4C7F-8A66-AD52C8980A1F}">
    <filterColumn colId="0" hiddenButton="1"/>
    <filterColumn colId="1" hiddenButton="1"/>
    <filterColumn colId="2" hiddenButton="1"/>
    <filterColumn colId="3" hiddenButton="1"/>
  </autoFilter>
  <tableColumns count="4">
    <tableColumn id="1" xr3:uid="{724895A2-7ACB-425A-95CA-614F97089274}" name="Nom" dataDxfId="32"/>
    <tableColumn id="2" xr3:uid="{901B0136-CD38-4983-A0AE-F710745A91D3}" name="Prénom" dataDxfId="31"/>
    <tableColumn id="4" xr3:uid="{4DC89BBC-C56F-48CE-A28E-FF6195237F26}" name="Nom-Prénom" dataDxfId="30">
      <calculatedColumnFormula>TSalarie[[#This Row],[Nom]]&amp;" "&amp;TSalarie[[#This Row],[Prénom]]</calculatedColumnFormula>
    </tableColumn>
    <tableColumn id="3" xr3:uid="{E2347615-C221-434E-AE8F-1866476EA97D}" name="Statut" dataDxfId="29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48169F-05DD-4E2E-8A9C-CC8BF60EF626}" name="TType_Absence" displayName="TType_Absence" ref="L2:M8" totalsRowShown="0">
  <autoFilter ref="L2:M8" xr:uid="{F9ED8142-3E03-43E8-9815-9B8495E8DC79}">
    <filterColumn colId="0" hiddenButton="1"/>
    <filterColumn colId="1" hiddenButton="1"/>
  </autoFilter>
  <tableColumns count="2">
    <tableColumn id="1" xr3:uid="{09AF99CE-1D98-48C3-8A8A-3F8E653BB991}" name="Type"/>
    <tableColumn id="2" xr3:uid="{FE1A86E9-4CF3-4682-9D1D-4EEBEA14CDA6}" name="Symbole" dataDxfId="2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6918-EA6C-44A5-8264-5034764F544E}">
  <sheetPr codeName="Feuil2">
    <pageSetUpPr fitToPage="1"/>
  </sheetPr>
  <dimension ref="B1:AP30"/>
  <sheetViews>
    <sheetView showGridLines="0" tabSelected="1" workbookViewId="0">
      <selection activeCell="B1" sqref="B1"/>
    </sheetView>
  </sheetViews>
  <sheetFormatPr baseColWidth="10" defaultRowHeight="16.8" outlineLevelRow="1" x14ac:dyDescent="0.4"/>
  <cols>
    <col min="1" max="1" width="2.69921875" customWidth="1"/>
    <col min="2" max="2" width="6.296875" customWidth="1"/>
    <col min="3" max="3" width="20.69921875" customWidth="1"/>
    <col min="4" max="34" width="4.19921875" style="5" customWidth="1"/>
    <col min="35" max="35" width="3.69921875" customWidth="1"/>
    <col min="36" max="42" width="4.69921875" customWidth="1"/>
  </cols>
  <sheetData>
    <row r="1" spans="2:42" x14ac:dyDescent="0.4">
      <c r="AM1" s="18"/>
      <c r="AN1" s="17"/>
    </row>
    <row r="2" spans="2:42" x14ac:dyDescent="0.4">
      <c r="B2" s="11" t="s">
        <v>63</v>
      </c>
      <c r="C2" s="12">
        <v>2020</v>
      </c>
      <c r="AM2" s="18"/>
      <c r="AN2" s="17"/>
    </row>
    <row r="3" spans="2:42" x14ac:dyDescent="0.4">
      <c r="B3" s="11" t="s">
        <v>0</v>
      </c>
      <c r="C3" s="12" t="s">
        <v>10</v>
      </c>
      <c r="AM3" s="18"/>
      <c r="AN3" s="17"/>
    </row>
    <row r="4" spans="2:42" ht="20.399999999999999" x14ac:dyDescent="0.4">
      <c r="D4" s="59" t="str">
        <f>C3&amp;" "&amp;C2</f>
        <v>mai 2020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M4" s="18"/>
      <c r="AN4" s="17"/>
    </row>
    <row r="5" spans="2:42" x14ac:dyDescent="0.4">
      <c r="C5" s="34" t="s">
        <v>64</v>
      </c>
      <c r="D5" s="15">
        <f>_xlfn.ISOWEEKNUM(B7)</f>
        <v>18</v>
      </c>
      <c r="E5" s="15" t="str">
        <f>IFERROR(IF(WEEKDAY(E9,2)=1,_xlfn.ISOWEEKNUM(E9),""),"")</f>
        <v/>
      </c>
      <c r="F5" s="15" t="str">
        <f t="shared" ref="F5:AH5" si="0">IFERROR(IF(WEEKDAY(F9,2)=1,_xlfn.ISOWEEKNUM(F9),""),"")</f>
        <v/>
      </c>
      <c r="G5" s="15">
        <f t="shared" si="0"/>
        <v>19</v>
      </c>
      <c r="H5" s="15" t="str">
        <f t="shared" si="0"/>
        <v/>
      </c>
      <c r="I5" s="15" t="str">
        <f t="shared" si="0"/>
        <v/>
      </c>
      <c r="J5" s="15" t="str">
        <f t="shared" si="0"/>
        <v/>
      </c>
      <c r="K5" s="15" t="str">
        <f t="shared" si="0"/>
        <v/>
      </c>
      <c r="L5" s="15" t="str">
        <f t="shared" si="0"/>
        <v/>
      </c>
      <c r="M5" s="15" t="str">
        <f t="shared" si="0"/>
        <v/>
      </c>
      <c r="N5" s="15">
        <f t="shared" si="0"/>
        <v>20</v>
      </c>
      <c r="O5" s="15" t="str">
        <f t="shared" si="0"/>
        <v/>
      </c>
      <c r="P5" s="15" t="str">
        <f t="shared" si="0"/>
        <v/>
      </c>
      <c r="Q5" s="15" t="str">
        <f t="shared" si="0"/>
        <v/>
      </c>
      <c r="R5" s="15" t="str">
        <f t="shared" si="0"/>
        <v/>
      </c>
      <c r="S5" s="15" t="str">
        <f t="shared" si="0"/>
        <v/>
      </c>
      <c r="T5" s="15" t="str">
        <f t="shared" si="0"/>
        <v/>
      </c>
      <c r="U5" s="15">
        <f t="shared" si="0"/>
        <v>21</v>
      </c>
      <c r="V5" s="15" t="str">
        <f t="shared" si="0"/>
        <v/>
      </c>
      <c r="W5" s="15" t="str">
        <f t="shared" si="0"/>
        <v/>
      </c>
      <c r="X5" s="15" t="str">
        <f t="shared" si="0"/>
        <v/>
      </c>
      <c r="Y5" s="15" t="str">
        <f t="shared" si="0"/>
        <v/>
      </c>
      <c r="Z5" s="15" t="str">
        <f t="shared" si="0"/>
        <v/>
      </c>
      <c r="AA5" s="15" t="str">
        <f t="shared" si="0"/>
        <v/>
      </c>
      <c r="AB5" s="15">
        <f t="shared" si="0"/>
        <v>22</v>
      </c>
      <c r="AC5" s="15" t="str">
        <f t="shared" si="0"/>
        <v/>
      </c>
      <c r="AD5" s="15" t="str">
        <f t="shared" si="0"/>
        <v/>
      </c>
      <c r="AE5" s="15" t="str">
        <f t="shared" si="0"/>
        <v/>
      </c>
      <c r="AF5" s="15" t="str">
        <f t="shared" si="0"/>
        <v/>
      </c>
      <c r="AG5" s="15" t="str">
        <f t="shared" si="0"/>
        <v/>
      </c>
      <c r="AH5" s="15" t="str">
        <f t="shared" si="0"/>
        <v/>
      </c>
      <c r="AN5" s="17"/>
    </row>
    <row r="6" spans="2:42" hidden="1" outlineLevel="1" x14ac:dyDescent="0.4">
      <c r="C6" s="14" t="s">
        <v>65</v>
      </c>
      <c r="D6" s="20">
        <f t="shared" ref="D6:AH6" si="1">COUNTIF(feries,D9)</f>
        <v>1</v>
      </c>
      <c r="E6" s="20">
        <f t="shared" si="1"/>
        <v>0</v>
      </c>
      <c r="F6" s="20">
        <f t="shared" si="1"/>
        <v>0</v>
      </c>
      <c r="G6" s="20">
        <f t="shared" si="1"/>
        <v>0</v>
      </c>
      <c r="H6" s="20">
        <f t="shared" si="1"/>
        <v>0</v>
      </c>
      <c r="I6" s="20">
        <f t="shared" si="1"/>
        <v>0</v>
      </c>
      <c r="J6" s="20">
        <f t="shared" si="1"/>
        <v>0</v>
      </c>
      <c r="K6" s="20">
        <f t="shared" si="1"/>
        <v>1</v>
      </c>
      <c r="L6" s="20">
        <f t="shared" si="1"/>
        <v>0</v>
      </c>
      <c r="M6" s="20">
        <f t="shared" si="1"/>
        <v>0</v>
      </c>
      <c r="N6" s="20">
        <f t="shared" si="1"/>
        <v>0</v>
      </c>
      <c r="O6" s="20">
        <f t="shared" si="1"/>
        <v>0</v>
      </c>
      <c r="P6" s="20">
        <f t="shared" si="1"/>
        <v>0</v>
      </c>
      <c r="Q6" s="20">
        <f t="shared" si="1"/>
        <v>0</v>
      </c>
      <c r="R6" s="20">
        <f t="shared" si="1"/>
        <v>0</v>
      </c>
      <c r="S6" s="20">
        <f t="shared" si="1"/>
        <v>0</v>
      </c>
      <c r="T6" s="20">
        <f t="shared" si="1"/>
        <v>0</v>
      </c>
      <c r="U6" s="20">
        <f t="shared" si="1"/>
        <v>0</v>
      </c>
      <c r="V6" s="20">
        <f t="shared" si="1"/>
        <v>0</v>
      </c>
      <c r="W6" s="20">
        <f t="shared" si="1"/>
        <v>0</v>
      </c>
      <c r="X6" s="20">
        <f t="shared" si="1"/>
        <v>1</v>
      </c>
      <c r="Y6" s="20">
        <f t="shared" si="1"/>
        <v>0</v>
      </c>
      <c r="Z6" s="20">
        <f t="shared" si="1"/>
        <v>0</v>
      </c>
      <c r="AA6" s="20">
        <f t="shared" si="1"/>
        <v>0</v>
      </c>
      <c r="AB6" s="20">
        <f t="shared" si="1"/>
        <v>0</v>
      </c>
      <c r="AC6" s="20">
        <f t="shared" si="1"/>
        <v>0</v>
      </c>
      <c r="AD6" s="20">
        <f t="shared" si="1"/>
        <v>0</v>
      </c>
      <c r="AE6" s="20">
        <f t="shared" si="1"/>
        <v>0</v>
      </c>
      <c r="AF6" s="20">
        <f t="shared" si="1"/>
        <v>0</v>
      </c>
      <c r="AG6" s="20">
        <f t="shared" si="1"/>
        <v>0</v>
      </c>
      <c r="AH6" s="20">
        <f t="shared" si="1"/>
        <v>1</v>
      </c>
      <c r="AN6" s="19"/>
    </row>
    <row r="7" spans="2:42" hidden="1" outlineLevel="1" x14ac:dyDescent="0.4">
      <c r="B7" s="13">
        <f>DATE(C2,MONTH(C3&amp;1),1)</f>
        <v>43952</v>
      </c>
      <c r="C7" s="14" t="s">
        <v>66</v>
      </c>
      <c r="D7" s="20">
        <f>IFERROR(WEEKDAY(D9,2),"")</f>
        <v>5</v>
      </c>
      <c r="E7" s="20">
        <f t="shared" ref="E7:AH7" si="2">IFERROR(WEEKDAY(E9,2),"")</f>
        <v>6</v>
      </c>
      <c r="F7" s="20">
        <f t="shared" si="2"/>
        <v>7</v>
      </c>
      <c r="G7" s="20">
        <f t="shared" si="2"/>
        <v>1</v>
      </c>
      <c r="H7" s="20">
        <f t="shared" si="2"/>
        <v>2</v>
      </c>
      <c r="I7" s="20">
        <f t="shared" si="2"/>
        <v>3</v>
      </c>
      <c r="J7" s="20">
        <f t="shared" si="2"/>
        <v>4</v>
      </c>
      <c r="K7" s="20">
        <f t="shared" si="2"/>
        <v>5</v>
      </c>
      <c r="L7" s="20">
        <f t="shared" si="2"/>
        <v>6</v>
      </c>
      <c r="M7" s="20">
        <f t="shared" si="2"/>
        <v>7</v>
      </c>
      <c r="N7" s="20">
        <f t="shared" si="2"/>
        <v>1</v>
      </c>
      <c r="O7" s="20">
        <f t="shared" si="2"/>
        <v>2</v>
      </c>
      <c r="P7" s="20">
        <f t="shared" si="2"/>
        <v>3</v>
      </c>
      <c r="Q7" s="20">
        <f t="shared" si="2"/>
        <v>4</v>
      </c>
      <c r="R7" s="20">
        <f t="shared" si="2"/>
        <v>5</v>
      </c>
      <c r="S7" s="20">
        <f t="shared" si="2"/>
        <v>6</v>
      </c>
      <c r="T7" s="20">
        <f t="shared" si="2"/>
        <v>7</v>
      </c>
      <c r="U7" s="20">
        <f t="shared" si="2"/>
        <v>1</v>
      </c>
      <c r="V7" s="20">
        <f t="shared" si="2"/>
        <v>2</v>
      </c>
      <c r="W7" s="20">
        <f t="shared" si="2"/>
        <v>3</v>
      </c>
      <c r="X7" s="20">
        <f t="shared" si="2"/>
        <v>4</v>
      </c>
      <c r="Y7" s="20">
        <f t="shared" si="2"/>
        <v>5</v>
      </c>
      <c r="Z7" s="20">
        <f t="shared" si="2"/>
        <v>6</v>
      </c>
      <c r="AA7" s="20">
        <f t="shared" si="2"/>
        <v>7</v>
      </c>
      <c r="AB7" s="20">
        <f t="shared" si="2"/>
        <v>1</v>
      </c>
      <c r="AC7" s="20">
        <f t="shared" si="2"/>
        <v>2</v>
      </c>
      <c r="AD7" s="20">
        <f t="shared" si="2"/>
        <v>3</v>
      </c>
      <c r="AE7" s="20">
        <f t="shared" si="2"/>
        <v>4</v>
      </c>
      <c r="AF7" s="20">
        <f t="shared" si="2"/>
        <v>5</v>
      </c>
      <c r="AG7" s="20">
        <f t="shared" si="2"/>
        <v>6</v>
      </c>
      <c r="AH7" s="20">
        <f t="shared" si="2"/>
        <v>7</v>
      </c>
      <c r="AJ7" s="23"/>
    </row>
    <row r="8" spans="2:42" collapsed="1" x14ac:dyDescent="0.4">
      <c r="C8" s="14"/>
      <c r="D8" s="22">
        <f>D9</f>
        <v>43952</v>
      </c>
      <c r="E8" s="22">
        <f t="shared" ref="E8:AH8" si="3">E9</f>
        <v>43953</v>
      </c>
      <c r="F8" s="22">
        <f t="shared" si="3"/>
        <v>43954</v>
      </c>
      <c r="G8" s="22">
        <f t="shared" si="3"/>
        <v>43955</v>
      </c>
      <c r="H8" s="22">
        <f t="shared" si="3"/>
        <v>43956</v>
      </c>
      <c r="I8" s="22">
        <f t="shared" si="3"/>
        <v>43957</v>
      </c>
      <c r="J8" s="22">
        <f t="shared" si="3"/>
        <v>43958</v>
      </c>
      <c r="K8" s="22">
        <f t="shared" si="3"/>
        <v>43959</v>
      </c>
      <c r="L8" s="22">
        <f t="shared" si="3"/>
        <v>43960</v>
      </c>
      <c r="M8" s="22">
        <f t="shared" si="3"/>
        <v>43961</v>
      </c>
      <c r="N8" s="22">
        <f t="shared" si="3"/>
        <v>43962</v>
      </c>
      <c r="O8" s="22">
        <f t="shared" si="3"/>
        <v>43963</v>
      </c>
      <c r="P8" s="22">
        <f t="shared" si="3"/>
        <v>43964</v>
      </c>
      <c r="Q8" s="22">
        <f t="shared" si="3"/>
        <v>43965</v>
      </c>
      <c r="R8" s="22">
        <f t="shared" si="3"/>
        <v>43966</v>
      </c>
      <c r="S8" s="22">
        <f t="shared" si="3"/>
        <v>43967</v>
      </c>
      <c r="T8" s="22">
        <f t="shared" si="3"/>
        <v>43968</v>
      </c>
      <c r="U8" s="22">
        <f t="shared" si="3"/>
        <v>43969</v>
      </c>
      <c r="V8" s="22">
        <f t="shared" si="3"/>
        <v>43970</v>
      </c>
      <c r="W8" s="22">
        <f t="shared" si="3"/>
        <v>43971</v>
      </c>
      <c r="X8" s="22">
        <f t="shared" si="3"/>
        <v>43972</v>
      </c>
      <c r="Y8" s="22">
        <f t="shared" si="3"/>
        <v>43973</v>
      </c>
      <c r="Z8" s="22">
        <f t="shared" si="3"/>
        <v>43974</v>
      </c>
      <c r="AA8" s="22">
        <f t="shared" si="3"/>
        <v>43975</v>
      </c>
      <c r="AB8" s="22">
        <f t="shared" si="3"/>
        <v>43976</v>
      </c>
      <c r="AC8" s="22">
        <f t="shared" si="3"/>
        <v>43977</v>
      </c>
      <c r="AD8" s="22">
        <f t="shared" si="3"/>
        <v>43978</v>
      </c>
      <c r="AE8" s="22">
        <f t="shared" si="3"/>
        <v>43979</v>
      </c>
      <c r="AF8" s="22">
        <f t="shared" si="3"/>
        <v>43980</v>
      </c>
      <c r="AG8" s="22">
        <f t="shared" si="3"/>
        <v>43981</v>
      </c>
      <c r="AH8" s="22">
        <f t="shared" si="3"/>
        <v>43982</v>
      </c>
      <c r="AJ8" s="61" t="s">
        <v>70</v>
      </c>
      <c r="AK8" s="62"/>
      <c r="AL8" s="62"/>
      <c r="AM8" s="62"/>
      <c r="AN8" s="62"/>
      <c r="AO8" s="62"/>
      <c r="AP8" s="63"/>
    </row>
    <row r="9" spans="2:42" x14ac:dyDescent="0.4">
      <c r="D9" s="21">
        <f>B7</f>
        <v>43952</v>
      </c>
      <c r="E9" s="21">
        <f>D9+1</f>
        <v>43953</v>
      </c>
      <c r="F9" s="21">
        <f t="shared" ref="F9:AD9" si="4">E9+1</f>
        <v>43954</v>
      </c>
      <c r="G9" s="21">
        <f t="shared" si="4"/>
        <v>43955</v>
      </c>
      <c r="H9" s="21">
        <f t="shared" si="4"/>
        <v>43956</v>
      </c>
      <c r="I9" s="21">
        <f t="shared" si="4"/>
        <v>43957</v>
      </c>
      <c r="J9" s="21">
        <f t="shared" si="4"/>
        <v>43958</v>
      </c>
      <c r="K9" s="21">
        <f t="shared" si="4"/>
        <v>43959</v>
      </c>
      <c r="L9" s="21">
        <f t="shared" si="4"/>
        <v>43960</v>
      </c>
      <c r="M9" s="21">
        <f t="shared" si="4"/>
        <v>43961</v>
      </c>
      <c r="N9" s="21">
        <f t="shared" si="4"/>
        <v>43962</v>
      </c>
      <c r="O9" s="21">
        <f t="shared" si="4"/>
        <v>43963</v>
      </c>
      <c r="P9" s="21">
        <f t="shared" si="4"/>
        <v>43964</v>
      </c>
      <c r="Q9" s="21">
        <f t="shared" si="4"/>
        <v>43965</v>
      </c>
      <c r="R9" s="21">
        <f t="shared" si="4"/>
        <v>43966</v>
      </c>
      <c r="S9" s="21">
        <f t="shared" si="4"/>
        <v>43967</v>
      </c>
      <c r="T9" s="21">
        <f t="shared" si="4"/>
        <v>43968</v>
      </c>
      <c r="U9" s="21">
        <f t="shared" si="4"/>
        <v>43969</v>
      </c>
      <c r="V9" s="21">
        <f t="shared" si="4"/>
        <v>43970</v>
      </c>
      <c r="W9" s="21">
        <f t="shared" si="4"/>
        <v>43971</v>
      </c>
      <c r="X9" s="21">
        <f t="shared" si="4"/>
        <v>43972</v>
      </c>
      <c r="Y9" s="21">
        <f t="shared" si="4"/>
        <v>43973</v>
      </c>
      <c r="Z9" s="21">
        <f t="shared" si="4"/>
        <v>43974</v>
      </c>
      <c r="AA9" s="21">
        <f t="shared" si="4"/>
        <v>43975</v>
      </c>
      <c r="AB9" s="21">
        <f t="shared" si="4"/>
        <v>43976</v>
      </c>
      <c r="AC9" s="21">
        <f t="shared" si="4"/>
        <v>43977</v>
      </c>
      <c r="AD9" s="21">
        <f t="shared" si="4"/>
        <v>43978</v>
      </c>
      <c r="AE9" s="21">
        <f>AD9+1</f>
        <v>43979</v>
      </c>
      <c r="AF9" s="21">
        <f>IFERROR(IF(MONTH(AE9+1)&lt;&gt;MONTH(AE9),"",AE9+1),"")</f>
        <v>43980</v>
      </c>
      <c r="AG9" s="21">
        <f t="shared" ref="AG9:AH9" si="5">IFERROR(IF(MONTH(AF9+1)&lt;&gt;MONTH(AF9),"",AF9+1),"")</f>
        <v>43981</v>
      </c>
      <c r="AH9" s="21">
        <f t="shared" si="5"/>
        <v>43982</v>
      </c>
      <c r="AJ9" s="33" t="s">
        <v>44</v>
      </c>
      <c r="AK9" s="33" t="s">
        <v>46</v>
      </c>
      <c r="AL9" s="33" t="s">
        <v>48</v>
      </c>
      <c r="AM9" s="33" t="s">
        <v>50</v>
      </c>
      <c r="AN9" s="33" t="s">
        <v>78</v>
      </c>
      <c r="AO9" s="33" t="s">
        <v>53</v>
      </c>
      <c r="AP9" s="35" t="s">
        <v>67</v>
      </c>
    </row>
    <row r="10" spans="2:42" x14ac:dyDescent="0.4">
      <c r="C10" s="16" t="s">
        <v>56</v>
      </c>
      <c r="D10" s="6" t="str">
        <f t="array" ref="D10">IFERROR(INDEX(TAbsences[Symbole],MATCH($C10,IF(D$9&gt;=TAbsences[Date début],IF(D$9&lt;=TAbsences[Date de fin],TAbsences[Nom Prénom]),""),0)),"")</f>
        <v/>
      </c>
      <c r="E10" s="6" t="str">
        <f t="array" ref="E10">IFERROR(INDEX(TAbsences[Symbole],MATCH($C10,IF(E$9&gt;=TAbsences[Date début],IF(E$9&lt;=TAbsences[Date de fin],TAbsences[Nom Prénom]),""),0)),"")</f>
        <v/>
      </c>
      <c r="F10" s="6" t="str">
        <f t="array" ref="F10">IFERROR(INDEX(TAbsences[Symbole],MATCH($C10,IF(F$9&gt;=TAbsences[Date début],IF(F$9&lt;=TAbsences[Date de fin],TAbsences[Nom Prénom]),""),0)),"")</f>
        <v/>
      </c>
      <c r="G10" s="6" t="str">
        <f t="array" ref="G10">IFERROR(INDEX(TAbsences[Symbole],MATCH($C10,IF(G$9&gt;=TAbsences[Date début],IF(G$9&lt;=TAbsences[Date de fin],TAbsences[Nom Prénom]),""),0)),"")</f>
        <v/>
      </c>
      <c r="H10" s="6" t="str">
        <f t="array" ref="H10">IFERROR(INDEX(TAbsences[Symbole],MATCH($C10,IF(H$9&gt;=TAbsences[Date début],IF(H$9&lt;=TAbsences[Date de fin],TAbsences[Nom Prénom]),""),0)),"")</f>
        <v/>
      </c>
      <c r="I10" s="6" t="str">
        <f t="array" ref="I10">IFERROR(INDEX(TAbsences[Symbole],MATCH($C10,IF(I$9&gt;=TAbsences[Date début],IF(I$9&lt;=TAbsences[Date de fin],TAbsences[Nom Prénom]),""),0)),"")</f>
        <v/>
      </c>
      <c r="J10" s="6" t="str">
        <f t="array" ref="J10">IFERROR(INDEX(TAbsences[Symbole],MATCH($C10,IF(J$9&gt;=TAbsences[Date début],IF(J$9&lt;=TAbsences[Date de fin],TAbsences[Nom Prénom]),""),0)),"")</f>
        <v/>
      </c>
      <c r="K10" s="6" t="str">
        <f t="array" ref="K10">IFERROR(INDEX(TAbsences[Symbole],MATCH($C10,IF(K$9&gt;=TAbsences[Date début],IF(K$9&lt;=TAbsences[Date de fin],TAbsences[Nom Prénom]),""),0)),"")</f>
        <v/>
      </c>
      <c r="L10" s="6" t="str">
        <f t="array" ref="L10">IFERROR(INDEX(TAbsences[Symbole],MATCH($C10,IF(L$9&gt;=TAbsences[Date début],IF(L$9&lt;=TAbsences[Date de fin],TAbsences[Nom Prénom]),""),0)),"")</f>
        <v/>
      </c>
      <c r="M10" s="6" t="str">
        <f t="array" ref="M10">IFERROR(INDEX(TAbsences[Symbole],MATCH($C10,IF(M$9&gt;=TAbsences[Date début],IF(M$9&lt;=TAbsences[Date de fin],TAbsences[Nom Prénom]),""),0)),"")</f>
        <v/>
      </c>
      <c r="N10" s="6" t="str">
        <f t="array" ref="N10">IFERROR(INDEX(TAbsences[Symbole],MATCH($C10,IF(N$9&gt;=TAbsences[Date début],IF(N$9&lt;=TAbsences[Date de fin],TAbsences[Nom Prénom]),""),0)),"")</f>
        <v/>
      </c>
      <c r="O10" s="6" t="str">
        <f t="array" ref="O10">IFERROR(INDEX(TAbsences[Symbole],MATCH($C10,IF(O$9&gt;=TAbsences[Date début],IF(O$9&lt;=TAbsences[Date de fin],TAbsences[Nom Prénom]),""),0)),"")</f>
        <v/>
      </c>
      <c r="P10" s="6" t="str">
        <f t="array" ref="P10">IFERROR(INDEX(TAbsences[Symbole],MATCH($C10,IF(P$9&gt;=TAbsences[Date début],IF(P$9&lt;=TAbsences[Date de fin],TAbsences[Nom Prénom]),""),0)),"")</f>
        <v/>
      </c>
      <c r="Q10" s="6" t="str">
        <f t="array" ref="Q10">IFERROR(INDEX(TAbsences[Symbole],MATCH($C10,IF(Q$9&gt;=TAbsences[Date début],IF(Q$9&lt;=TAbsences[Date de fin],TAbsences[Nom Prénom]),""),0)),"")</f>
        <v/>
      </c>
      <c r="R10" s="6" t="str">
        <f t="array" ref="R10">IFERROR(INDEX(TAbsences[Symbole],MATCH($C10,IF(R$9&gt;=TAbsences[Date début],IF(R$9&lt;=TAbsences[Date de fin],TAbsences[Nom Prénom]),""),0)),"")</f>
        <v/>
      </c>
      <c r="S10" s="6" t="str">
        <f t="array" ref="S10">IFERROR(INDEX(TAbsences[Symbole],MATCH($C10,IF(S$9&gt;=TAbsences[Date début],IF(S$9&lt;=TAbsences[Date de fin],TAbsences[Nom Prénom]),""),0)),"")</f>
        <v/>
      </c>
      <c r="T10" s="6" t="str">
        <f t="array" ref="T10">IFERROR(INDEX(TAbsences[Symbole],MATCH($C10,IF(T$9&gt;=TAbsences[Date début],IF(T$9&lt;=TAbsences[Date de fin],TAbsences[Nom Prénom]),""),0)),"")</f>
        <v/>
      </c>
      <c r="U10" s="6" t="str">
        <f t="array" ref="U10">IFERROR(INDEX(TAbsences[Symbole],MATCH($C10,IF(U$9&gt;=TAbsences[Date début],IF(U$9&lt;=TAbsences[Date de fin],TAbsences[Nom Prénom]),""),0)),"")</f>
        <v/>
      </c>
      <c r="V10" s="6" t="str">
        <f t="array" ref="V10">IFERROR(INDEX(TAbsences[Symbole],MATCH($C10,IF(V$9&gt;=TAbsences[Date début],IF(V$9&lt;=TAbsences[Date de fin],TAbsences[Nom Prénom]),""),0)),"")</f>
        <v/>
      </c>
      <c r="W10" s="6" t="str">
        <f t="array" ref="W10">IFERROR(INDEX(TAbsences[Symbole],MATCH($C10,IF(W$9&gt;=TAbsences[Date début],IF(W$9&lt;=TAbsences[Date de fin],TAbsences[Nom Prénom]),""),0)),"")</f>
        <v/>
      </c>
      <c r="X10" s="6" t="str">
        <f t="array" ref="X10">IFERROR(INDEX(TAbsences[Symbole],MATCH($C10,IF(X$9&gt;=TAbsences[Date début],IF(X$9&lt;=TAbsences[Date de fin],TAbsences[Nom Prénom]),""),0)),"")</f>
        <v/>
      </c>
      <c r="Y10" s="6" t="str">
        <f t="array" ref="Y10">IFERROR(INDEX(TAbsences[Symbole],MATCH($C10,IF(Y$9&gt;=TAbsences[Date début],IF(Y$9&lt;=TAbsences[Date de fin],TAbsences[Nom Prénom]),""),0)),"")</f>
        <v>CP</v>
      </c>
      <c r="Z10" s="6" t="str">
        <f t="array" ref="Z10">IFERROR(INDEX(TAbsences[Symbole],MATCH($C10,IF(Z$9&gt;=TAbsences[Date début],IF(Z$9&lt;=TAbsences[Date de fin],TAbsences[Nom Prénom]),""),0)),"")</f>
        <v/>
      </c>
      <c r="AA10" s="6" t="str">
        <f t="array" ref="AA10">IFERROR(INDEX(TAbsences[Symbole],MATCH($C10,IF(AA$9&gt;=TAbsences[Date début],IF(AA$9&lt;=TAbsences[Date de fin],TAbsences[Nom Prénom]),""),0)),"")</f>
        <v/>
      </c>
      <c r="AB10" s="6" t="str">
        <f t="array" ref="AB10">IFERROR(INDEX(TAbsences[Symbole],MATCH($C10,IF(AB$9&gt;=TAbsences[Date début],IF(AB$9&lt;=TAbsences[Date de fin],TAbsences[Nom Prénom]),""),0)),"")</f>
        <v/>
      </c>
      <c r="AC10" s="6" t="str">
        <f t="array" ref="AC10">IFERROR(INDEX(TAbsences[Symbole],MATCH($C10,IF(AC$9&gt;=TAbsences[Date début],IF(AC$9&lt;=TAbsences[Date de fin],TAbsences[Nom Prénom]),""),0)),"")</f>
        <v/>
      </c>
      <c r="AD10" s="6" t="str">
        <f t="array" ref="AD10">IFERROR(INDEX(TAbsences[Symbole],MATCH($C10,IF(AD$9&gt;=TAbsences[Date début],IF(AD$9&lt;=TAbsences[Date de fin],TAbsences[Nom Prénom]),""),0)),"")</f>
        <v/>
      </c>
      <c r="AE10" s="6" t="str">
        <f t="array" ref="AE10">IFERROR(INDEX(TAbsences[Symbole],MATCH($C10,IF(AE$9&gt;=TAbsences[Date début],IF(AE$9&lt;=TAbsences[Date de fin],TAbsences[Nom Prénom]),""),0)),"")</f>
        <v/>
      </c>
      <c r="AF10" s="6" t="str">
        <f t="array" ref="AF10">IFERROR(INDEX(TAbsences[Symbole],MATCH($C10,IF(AF$9&gt;=TAbsences[Date début],IF(AF$9&lt;=TAbsences[Date de fin],TAbsences[Nom Prénom]),""),0)),"")</f>
        <v/>
      </c>
      <c r="AG10" s="6" t="str">
        <f t="array" ref="AG10">IFERROR(INDEX(TAbsences[Symbole],MATCH($C10,IF(AG$9&gt;=TAbsences[Date début],IF(AG$9&lt;=TAbsences[Date de fin],TAbsences[Nom Prénom]),""),0)),"")</f>
        <v/>
      </c>
      <c r="AH10" s="6" t="str">
        <f t="array" ref="AH10">IFERROR(INDEX(TAbsences[Symbole],MATCH($C10,IF(AH$9&gt;=TAbsences[Date début],IF(AH$9&lt;=TAbsences[Date de fin],TAbsences[Nom Prénom]),""),0)),"")</f>
        <v/>
      </c>
      <c r="AJ10" s="36">
        <f t="shared" ref="AJ10:AO19" si="6">COUNTIFS($D10:$AH10,AJ$9,JourSemaine,"&lt;6",JoursFeries,"&lt;&gt;1")</f>
        <v>1</v>
      </c>
      <c r="AK10" s="36">
        <f t="shared" si="6"/>
        <v>0</v>
      </c>
      <c r="AL10" s="36">
        <f t="shared" si="6"/>
        <v>0</v>
      </c>
      <c r="AM10" s="36">
        <f t="shared" si="6"/>
        <v>0</v>
      </c>
      <c r="AN10" s="36">
        <f t="shared" si="6"/>
        <v>0</v>
      </c>
      <c r="AO10" s="36">
        <f t="shared" si="6"/>
        <v>0</v>
      </c>
      <c r="AP10" s="37">
        <f t="shared" ref="AP10:AP20" ca="1" si="7">IF(AND(C10&lt;&gt;"",EOMONTH($B$7,0)&lt;TODAY()),$L$23-SUM(AJ10:AO10),"")</f>
        <v>17</v>
      </c>
    </row>
    <row r="11" spans="2:42" x14ac:dyDescent="0.4">
      <c r="C11" s="16" t="s">
        <v>57</v>
      </c>
      <c r="D11" s="6" t="str">
        <f t="array" ref="D11">IFERROR(INDEX(TAbsences[Symbole],MATCH($C11,IF(D$9&gt;=TAbsences[Date début],IF(D$9&lt;=TAbsences[Date de fin],TAbsences[Nom Prénom]),""),0)),"")</f>
        <v>R</v>
      </c>
      <c r="E11" s="6" t="str">
        <f t="array" ref="E11">IFERROR(INDEX(TAbsences[Symbole],MATCH($C11,IF(E$9&gt;=TAbsences[Date début],IF(E$9&lt;=TAbsences[Date de fin],TAbsences[Nom Prénom]),""),0)),"")</f>
        <v>R</v>
      </c>
      <c r="F11" s="6" t="str">
        <f t="array" ref="F11">IFERROR(INDEX(TAbsences[Symbole],MATCH($C11,IF(F$9&gt;=TAbsences[Date début],IF(F$9&lt;=TAbsences[Date de fin],TAbsences[Nom Prénom]),""),0)),"")</f>
        <v>R</v>
      </c>
      <c r="G11" s="6" t="str">
        <f t="array" ref="G11">IFERROR(INDEX(TAbsences[Symbole],MATCH($C11,IF(G$9&gt;=TAbsences[Date début],IF(G$9&lt;=TAbsences[Date de fin],TAbsences[Nom Prénom]),""),0)),"")</f>
        <v>R</v>
      </c>
      <c r="H11" s="6" t="str">
        <f t="array" ref="H11">IFERROR(INDEX(TAbsences[Symbole],MATCH($C11,IF(H$9&gt;=TAbsences[Date début],IF(H$9&lt;=TAbsences[Date de fin],TAbsences[Nom Prénom]),""),0)),"")</f>
        <v>R</v>
      </c>
      <c r="I11" s="6" t="str">
        <f t="array" ref="I11">IFERROR(INDEX(TAbsences[Symbole],MATCH($C11,IF(I$9&gt;=TAbsences[Date début],IF(I$9&lt;=TAbsences[Date de fin],TAbsences[Nom Prénom]),""),0)),"")</f>
        <v>R</v>
      </c>
      <c r="J11" s="6" t="str">
        <f t="array" ref="J11">IFERROR(INDEX(TAbsences[Symbole],MATCH($C11,IF(J$9&gt;=TAbsences[Date début],IF(J$9&lt;=TAbsences[Date de fin],TAbsences[Nom Prénom]),""),0)),"")</f>
        <v>R</v>
      </c>
      <c r="K11" s="6" t="str">
        <f t="array" ref="K11">IFERROR(INDEX(TAbsences[Symbole],MATCH($C11,IF(K$9&gt;=TAbsences[Date début],IF(K$9&lt;=TAbsences[Date de fin],TAbsences[Nom Prénom]),""),0)),"")</f>
        <v>R</v>
      </c>
      <c r="L11" s="6" t="str">
        <f t="array" ref="L11">IFERROR(INDEX(TAbsences[Symbole],MATCH($C11,IF(L$9&gt;=TAbsences[Date début],IF(L$9&lt;=TAbsences[Date de fin],TAbsences[Nom Prénom]),""),0)),"")</f>
        <v>R</v>
      </c>
      <c r="M11" s="6" t="str">
        <f t="array" ref="M11">IFERROR(INDEX(TAbsences[Symbole],MATCH($C11,IF(M$9&gt;=TAbsences[Date début],IF(M$9&lt;=TAbsences[Date de fin],TAbsences[Nom Prénom]),""),0)),"")</f>
        <v>R</v>
      </c>
      <c r="N11" s="6" t="str">
        <f t="array" ref="N11">IFERROR(INDEX(TAbsences[Symbole],MATCH($C11,IF(N$9&gt;=TAbsences[Date début],IF(N$9&lt;=TAbsences[Date de fin],TAbsences[Nom Prénom]),""),0)),"")</f>
        <v/>
      </c>
      <c r="O11" s="6" t="str">
        <f t="array" ref="O11">IFERROR(INDEX(TAbsences[Symbole],MATCH($C11,IF(O$9&gt;=TAbsences[Date début],IF(O$9&lt;=TAbsences[Date de fin],TAbsences[Nom Prénom]),""),0)),"")</f>
        <v/>
      </c>
      <c r="P11" s="6" t="str">
        <f t="array" ref="P11">IFERROR(INDEX(TAbsences[Symbole],MATCH($C11,IF(P$9&gt;=TAbsences[Date début],IF(P$9&lt;=TAbsences[Date de fin],TAbsences[Nom Prénom]),""),0)),"")</f>
        <v/>
      </c>
      <c r="Q11" s="6" t="str">
        <f t="array" ref="Q11">IFERROR(INDEX(TAbsences[Symbole],MATCH($C11,IF(Q$9&gt;=TAbsences[Date début],IF(Q$9&lt;=TAbsences[Date de fin],TAbsences[Nom Prénom]),""),0)),"")</f>
        <v/>
      </c>
      <c r="R11" s="6" t="str">
        <f t="array" ref="R11">IFERROR(INDEX(TAbsences[Symbole],MATCH($C11,IF(R$9&gt;=TAbsences[Date début],IF(R$9&lt;=TAbsences[Date de fin],TAbsences[Nom Prénom]),""),0)),"")</f>
        <v/>
      </c>
      <c r="S11" s="6" t="str">
        <f t="array" ref="S11">IFERROR(INDEX(TAbsences[Symbole],MATCH($C11,IF(S$9&gt;=TAbsences[Date début],IF(S$9&lt;=TAbsences[Date de fin],TAbsences[Nom Prénom]),""),0)),"")</f>
        <v/>
      </c>
      <c r="T11" s="6" t="str">
        <f t="array" ref="T11">IFERROR(INDEX(TAbsences[Symbole],MATCH($C11,IF(T$9&gt;=TAbsences[Date début],IF(T$9&lt;=TAbsences[Date de fin],TAbsences[Nom Prénom]),""),0)),"")</f>
        <v/>
      </c>
      <c r="U11" s="6" t="str">
        <f t="array" ref="U11">IFERROR(INDEX(TAbsences[Symbole],MATCH($C11,IF(U$9&gt;=TAbsences[Date début],IF(U$9&lt;=TAbsences[Date de fin],TAbsences[Nom Prénom]),""),0)),"")</f>
        <v/>
      </c>
      <c r="V11" s="6" t="str">
        <f t="array" ref="V11">IFERROR(INDEX(TAbsences[Symbole],MATCH($C11,IF(V$9&gt;=TAbsences[Date début],IF(V$9&lt;=TAbsences[Date de fin],TAbsences[Nom Prénom]),""),0)),"")</f>
        <v/>
      </c>
      <c r="W11" s="6" t="str">
        <f t="array" ref="W11">IFERROR(INDEX(TAbsences[Symbole],MATCH($C11,IF(W$9&gt;=TAbsences[Date début],IF(W$9&lt;=TAbsences[Date de fin],TAbsences[Nom Prénom]),""),0)),"")</f>
        <v/>
      </c>
      <c r="X11" s="6" t="str">
        <f t="array" ref="X11">IFERROR(INDEX(TAbsences[Symbole],MATCH($C11,IF(X$9&gt;=TAbsences[Date début],IF(X$9&lt;=TAbsences[Date de fin],TAbsences[Nom Prénom]),""),0)),"")</f>
        <v/>
      </c>
      <c r="Y11" s="6" t="str">
        <f t="array" ref="Y11">IFERROR(INDEX(TAbsences[Symbole],MATCH($C11,IF(Y$9&gt;=TAbsences[Date début],IF(Y$9&lt;=TAbsences[Date de fin],TAbsences[Nom Prénom]),""),0)),"")</f>
        <v/>
      </c>
      <c r="Z11" s="6" t="str">
        <f t="array" ref="Z11">IFERROR(INDEX(TAbsences[Symbole],MATCH($C11,IF(Z$9&gt;=TAbsences[Date début],IF(Z$9&lt;=TAbsences[Date de fin],TAbsences[Nom Prénom]),""),0)),"")</f>
        <v/>
      </c>
      <c r="AA11" s="6" t="str">
        <f t="array" ref="AA11">IFERROR(INDEX(TAbsences[Symbole],MATCH($C11,IF(AA$9&gt;=TAbsences[Date début],IF(AA$9&lt;=TAbsences[Date de fin],TAbsences[Nom Prénom]),""),0)),"")</f>
        <v/>
      </c>
      <c r="AB11" s="6" t="str">
        <f t="array" ref="AB11">IFERROR(INDEX(TAbsences[Symbole],MATCH($C11,IF(AB$9&gt;=TAbsences[Date début],IF(AB$9&lt;=TAbsences[Date de fin],TAbsences[Nom Prénom]),""),0)),"")</f>
        <v/>
      </c>
      <c r="AC11" s="6" t="str">
        <f t="array" ref="AC11">IFERROR(INDEX(TAbsences[Symbole],MATCH($C11,IF(AC$9&gt;=TAbsences[Date début],IF(AC$9&lt;=TAbsences[Date de fin],TAbsences[Nom Prénom]),""),0)),"")</f>
        <v/>
      </c>
      <c r="AD11" s="6" t="str">
        <f t="array" ref="AD11">IFERROR(INDEX(TAbsences[Symbole],MATCH($C11,IF(AD$9&gt;=TAbsences[Date début],IF(AD$9&lt;=TAbsences[Date de fin],TAbsences[Nom Prénom]),""),0)),"")</f>
        <v/>
      </c>
      <c r="AE11" s="6" t="str">
        <f t="array" ref="AE11">IFERROR(INDEX(TAbsences[Symbole],MATCH($C11,IF(AE$9&gt;=TAbsences[Date début],IF(AE$9&lt;=TAbsences[Date de fin],TAbsences[Nom Prénom]),""),0)),"")</f>
        <v/>
      </c>
      <c r="AF11" s="6" t="str">
        <f t="array" ref="AF11">IFERROR(INDEX(TAbsences[Symbole],MATCH($C11,IF(AF$9&gt;=TAbsences[Date début],IF(AF$9&lt;=TAbsences[Date de fin],TAbsences[Nom Prénom]),""),0)),"")</f>
        <v/>
      </c>
      <c r="AG11" s="6" t="str">
        <f t="array" ref="AG11">IFERROR(INDEX(TAbsences[Symbole],MATCH($C11,IF(AG$9&gt;=TAbsences[Date début],IF(AG$9&lt;=TAbsences[Date de fin],TAbsences[Nom Prénom]),""),0)),"")</f>
        <v/>
      </c>
      <c r="AH11" s="6" t="str">
        <f t="array" ref="AH11">IFERROR(INDEX(TAbsences[Symbole],MATCH($C11,IF(AH$9&gt;=TAbsences[Date début],IF(AH$9&lt;=TAbsences[Date de fin],TAbsences[Nom Prénom]),""),0)),"")</f>
        <v/>
      </c>
      <c r="AJ11" s="36">
        <f t="shared" si="6"/>
        <v>0</v>
      </c>
      <c r="AK11" s="36">
        <f t="shared" si="6"/>
        <v>4</v>
      </c>
      <c r="AL11" s="36">
        <f t="shared" si="6"/>
        <v>0</v>
      </c>
      <c r="AM11" s="36">
        <f t="shared" si="6"/>
        <v>0</v>
      </c>
      <c r="AN11" s="36">
        <f t="shared" si="6"/>
        <v>0</v>
      </c>
      <c r="AO11" s="36">
        <f t="shared" si="6"/>
        <v>0</v>
      </c>
      <c r="AP11" s="37">
        <f t="shared" ca="1" si="7"/>
        <v>14</v>
      </c>
    </row>
    <row r="12" spans="2:42" x14ac:dyDescent="0.4">
      <c r="C12" s="16" t="s">
        <v>59</v>
      </c>
      <c r="D12" s="6" t="str">
        <f t="array" ref="D12">IFERROR(INDEX(TAbsences[Symbole],MATCH($C12,IF(D$9&gt;=TAbsences[Date début],IF(D$9&lt;=TAbsences[Date de fin],TAbsences[Nom Prénom]),""),0)),"")</f>
        <v/>
      </c>
      <c r="E12" s="6" t="str">
        <f t="array" ref="E12">IFERROR(INDEX(TAbsences[Symbole],MATCH($C12,IF(E$9&gt;=TAbsences[Date début],IF(E$9&lt;=TAbsences[Date de fin],TAbsences[Nom Prénom]),""),0)),"")</f>
        <v/>
      </c>
      <c r="F12" s="6" t="str">
        <f t="array" ref="F12">IFERROR(INDEX(TAbsences[Symbole],MATCH($C12,IF(F$9&gt;=TAbsences[Date début],IF(F$9&lt;=TAbsences[Date de fin],TAbsences[Nom Prénom]),""),0)),"")</f>
        <v/>
      </c>
      <c r="G12" s="6" t="str">
        <f t="array" ref="G12">IFERROR(INDEX(TAbsences[Symbole],MATCH($C12,IF(G$9&gt;=TAbsences[Date début],IF(G$9&lt;=TAbsences[Date de fin],TAbsences[Nom Prénom]),""),0)),"")</f>
        <v>CP</v>
      </c>
      <c r="H12" s="6" t="str">
        <f t="array" ref="H12">IFERROR(INDEX(TAbsences[Symbole],MATCH($C12,IF(H$9&gt;=TAbsences[Date début],IF(H$9&lt;=TAbsences[Date de fin],TAbsences[Nom Prénom]),""),0)),"")</f>
        <v>CP</v>
      </c>
      <c r="I12" s="6" t="str">
        <f t="array" ref="I12">IFERROR(INDEX(TAbsences[Symbole],MATCH($C12,IF(I$9&gt;=TAbsences[Date début],IF(I$9&lt;=TAbsences[Date de fin],TAbsences[Nom Prénom]),""),0)),"")</f>
        <v>CP</v>
      </c>
      <c r="J12" s="6" t="str">
        <f t="array" ref="J12">IFERROR(INDEX(TAbsences[Symbole],MATCH($C12,IF(J$9&gt;=TAbsences[Date début],IF(J$9&lt;=TAbsences[Date de fin],TAbsences[Nom Prénom]),""),0)),"")</f>
        <v>CP</v>
      </c>
      <c r="K12" s="6" t="str">
        <f t="array" ref="K12">IFERROR(INDEX(TAbsences[Symbole],MATCH($C12,IF(K$9&gt;=TAbsences[Date début],IF(K$9&lt;=TAbsences[Date de fin],TAbsences[Nom Prénom]),""),0)),"")</f>
        <v/>
      </c>
      <c r="L12" s="6" t="str">
        <f t="array" ref="L12">IFERROR(INDEX(TAbsences[Symbole],MATCH($C12,IF(L$9&gt;=TAbsences[Date début],IF(L$9&lt;=TAbsences[Date de fin],TAbsences[Nom Prénom]),""),0)),"")</f>
        <v/>
      </c>
      <c r="M12" s="6" t="str">
        <f t="array" ref="M12">IFERROR(INDEX(TAbsences[Symbole],MATCH($C12,IF(M$9&gt;=TAbsences[Date début],IF(M$9&lt;=TAbsences[Date de fin],TAbsences[Nom Prénom]),""),0)),"")</f>
        <v/>
      </c>
      <c r="N12" s="6" t="str">
        <f t="array" ref="N12">IFERROR(INDEX(TAbsences[Symbole],MATCH($C12,IF(N$9&gt;=TAbsences[Date début],IF(N$9&lt;=TAbsences[Date de fin],TAbsences[Nom Prénom]),""),0)),"")</f>
        <v/>
      </c>
      <c r="O12" s="6" t="str">
        <f t="array" ref="O12">IFERROR(INDEX(TAbsences[Symbole],MATCH($C12,IF(O$9&gt;=TAbsences[Date début],IF(O$9&lt;=TAbsences[Date de fin],TAbsences[Nom Prénom]),""),0)),"")</f>
        <v/>
      </c>
      <c r="P12" s="6" t="str">
        <f t="array" ref="P12">IFERROR(INDEX(TAbsences[Symbole],MATCH($C12,IF(P$9&gt;=TAbsences[Date début],IF(P$9&lt;=TAbsences[Date de fin],TAbsences[Nom Prénom]),""),0)),"")</f>
        <v/>
      </c>
      <c r="Q12" s="6" t="str">
        <f t="array" ref="Q12">IFERROR(INDEX(TAbsences[Symbole],MATCH($C12,IF(Q$9&gt;=TAbsences[Date début],IF(Q$9&lt;=TAbsences[Date de fin],TAbsences[Nom Prénom]),""),0)),"")</f>
        <v/>
      </c>
      <c r="R12" s="6" t="str">
        <f t="array" ref="R12">IFERROR(INDEX(TAbsences[Symbole],MATCH($C12,IF(R$9&gt;=TAbsences[Date début],IF(R$9&lt;=TAbsences[Date de fin],TAbsences[Nom Prénom]),""),0)),"")</f>
        <v/>
      </c>
      <c r="S12" s="6" t="str">
        <f t="array" ref="S12">IFERROR(INDEX(TAbsences[Symbole],MATCH($C12,IF(S$9&gt;=TAbsences[Date début],IF(S$9&lt;=TAbsences[Date de fin],TAbsences[Nom Prénom]),""),0)),"")</f>
        <v/>
      </c>
      <c r="T12" s="6" t="str">
        <f t="array" ref="T12">IFERROR(INDEX(TAbsences[Symbole],MATCH($C12,IF(T$9&gt;=TAbsences[Date début],IF(T$9&lt;=TAbsences[Date de fin],TAbsences[Nom Prénom]),""),0)),"")</f>
        <v/>
      </c>
      <c r="U12" s="6" t="str">
        <f t="array" ref="U12">IFERROR(INDEX(TAbsences[Symbole],MATCH($C12,IF(U$9&gt;=TAbsences[Date début],IF(U$9&lt;=TAbsences[Date de fin],TAbsences[Nom Prénom]),""),0)),"")</f>
        <v/>
      </c>
      <c r="V12" s="6" t="str">
        <f t="array" ref="V12">IFERROR(INDEX(TAbsences[Symbole],MATCH($C12,IF(V$9&gt;=TAbsences[Date début],IF(V$9&lt;=TAbsences[Date de fin],TAbsences[Nom Prénom]),""),0)),"")</f>
        <v/>
      </c>
      <c r="W12" s="6" t="str">
        <f t="array" ref="W12">IFERROR(INDEX(TAbsences[Symbole],MATCH($C12,IF(W$9&gt;=TAbsences[Date début],IF(W$9&lt;=TAbsences[Date de fin],TAbsences[Nom Prénom]),""),0)),"")</f>
        <v/>
      </c>
      <c r="X12" s="6" t="str">
        <f t="array" ref="X12">IFERROR(INDEX(TAbsences[Symbole],MATCH($C12,IF(X$9&gt;=TAbsences[Date début],IF(X$9&lt;=TAbsences[Date de fin],TAbsences[Nom Prénom]),""),0)),"")</f>
        <v/>
      </c>
      <c r="Y12" s="6" t="str">
        <f t="array" ref="Y12">IFERROR(INDEX(TAbsences[Symbole],MATCH($C12,IF(Y$9&gt;=TAbsences[Date début],IF(Y$9&lt;=TAbsences[Date de fin],TAbsences[Nom Prénom]),""),0)),"")</f>
        <v/>
      </c>
      <c r="Z12" s="6" t="str">
        <f t="array" ref="Z12">IFERROR(INDEX(TAbsences[Symbole],MATCH($C12,IF(Z$9&gt;=TAbsences[Date début],IF(Z$9&lt;=TAbsences[Date de fin],TAbsences[Nom Prénom]),""),0)),"")</f>
        <v/>
      </c>
      <c r="AA12" s="6" t="str">
        <f t="array" ref="AA12">IFERROR(INDEX(TAbsences[Symbole],MATCH($C12,IF(AA$9&gt;=TAbsences[Date début],IF(AA$9&lt;=TAbsences[Date de fin],TAbsences[Nom Prénom]),""),0)),"")</f>
        <v/>
      </c>
      <c r="AB12" s="6" t="str">
        <f t="array" ref="AB12">IFERROR(INDEX(TAbsences[Symbole],MATCH($C12,IF(AB$9&gt;=TAbsences[Date début],IF(AB$9&lt;=TAbsences[Date de fin],TAbsences[Nom Prénom]),""),0)),"")</f>
        <v/>
      </c>
      <c r="AC12" s="6" t="str">
        <f t="array" ref="AC12">IFERROR(INDEX(TAbsences[Symbole],MATCH($C12,IF(AC$9&gt;=TAbsences[Date début],IF(AC$9&lt;=TAbsences[Date de fin],TAbsences[Nom Prénom]),""),0)),"")</f>
        <v/>
      </c>
      <c r="AD12" s="6" t="str">
        <f t="array" ref="AD12">IFERROR(INDEX(TAbsences[Symbole],MATCH($C12,IF(AD$9&gt;=TAbsences[Date début],IF(AD$9&lt;=TAbsences[Date de fin],TAbsences[Nom Prénom]),""),0)),"")</f>
        <v/>
      </c>
      <c r="AE12" s="6" t="str">
        <f t="array" ref="AE12">IFERROR(INDEX(TAbsences[Symbole],MATCH($C12,IF(AE$9&gt;=TAbsences[Date début],IF(AE$9&lt;=TAbsences[Date de fin],TAbsences[Nom Prénom]),""),0)),"")</f>
        <v/>
      </c>
      <c r="AF12" s="6" t="str">
        <f t="array" ref="AF12">IFERROR(INDEX(TAbsences[Symbole],MATCH($C12,IF(AF$9&gt;=TAbsences[Date début],IF(AF$9&lt;=TAbsences[Date de fin],TAbsences[Nom Prénom]),""),0)),"")</f>
        <v/>
      </c>
      <c r="AG12" s="6" t="str">
        <f t="array" ref="AG12">IFERROR(INDEX(TAbsences[Symbole],MATCH($C12,IF(AG$9&gt;=TAbsences[Date début],IF(AG$9&lt;=TAbsences[Date de fin],TAbsences[Nom Prénom]),""),0)),"")</f>
        <v/>
      </c>
      <c r="AH12" s="6" t="str">
        <f t="array" ref="AH12">IFERROR(INDEX(TAbsences[Symbole],MATCH($C12,IF(AH$9&gt;=TAbsences[Date début],IF(AH$9&lt;=TAbsences[Date de fin],TAbsences[Nom Prénom]),""),0)),"")</f>
        <v/>
      </c>
      <c r="AJ12" s="36">
        <f t="shared" si="6"/>
        <v>4</v>
      </c>
      <c r="AK12" s="36">
        <f t="shared" si="6"/>
        <v>0</v>
      </c>
      <c r="AL12" s="36">
        <f t="shared" si="6"/>
        <v>0</v>
      </c>
      <c r="AM12" s="36">
        <f t="shared" si="6"/>
        <v>0</v>
      </c>
      <c r="AN12" s="36">
        <f t="shared" si="6"/>
        <v>0</v>
      </c>
      <c r="AO12" s="36">
        <f t="shared" si="6"/>
        <v>0</v>
      </c>
      <c r="AP12" s="37">
        <f t="shared" ca="1" si="7"/>
        <v>14</v>
      </c>
    </row>
    <row r="13" spans="2:42" x14ac:dyDescent="0.4">
      <c r="C13" s="16" t="s">
        <v>58</v>
      </c>
      <c r="D13" s="6" t="str">
        <f t="array" ref="D13">IFERROR(INDEX(TAbsences[Symbole],MATCH($C13,IF(D$9&gt;=TAbsences[Date début],IF(D$9&lt;=TAbsences[Date de fin],TAbsences[Nom Prénom]),""),0)),"")</f>
        <v/>
      </c>
      <c r="E13" s="6" t="str">
        <f t="array" ref="E13">IFERROR(INDEX(TAbsences[Symbole],MATCH($C13,IF(E$9&gt;=TAbsences[Date début],IF(E$9&lt;=TAbsences[Date de fin],TAbsences[Nom Prénom]),""),0)),"")</f>
        <v/>
      </c>
      <c r="F13" s="6" t="str">
        <f t="array" ref="F13">IFERROR(INDEX(TAbsences[Symbole],MATCH($C13,IF(F$9&gt;=TAbsences[Date début],IF(F$9&lt;=TAbsences[Date de fin],TAbsences[Nom Prénom]),""),0)),"")</f>
        <v/>
      </c>
      <c r="G13" s="6" t="str">
        <f t="array" ref="G13">IFERROR(INDEX(TAbsences[Symbole],MATCH($C13,IF(G$9&gt;=TAbsences[Date début],IF(G$9&lt;=TAbsences[Date de fin],TAbsences[Nom Prénom]),""),0)),"")</f>
        <v/>
      </c>
      <c r="H13" s="6" t="str">
        <f t="array" ref="H13">IFERROR(INDEX(TAbsences[Symbole],MATCH($C13,IF(H$9&gt;=TAbsences[Date début],IF(H$9&lt;=TAbsences[Date de fin],TAbsences[Nom Prénom]),""),0)),"")</f>
        <v/>
      </c>
      <c r="I13" s="6" t="str">
        <f t="array" ref="I13">IFERROR(INDEX(TAbsences[Symbole],MATCH($C13,IF(I$9&gt;=TAbsences[Date début],IF(I$9&lt;=TAbsences[Date de fin],TAbsences[Nom Prénom]),""),0)),"")</f>
        <v/>
      </c>
      <c r="J13" s="6" t="str">
        <f t="array" ref="J13">IFERROR(INDEX(TAbsences[Symbole],MATCH($C13,IF(J$9&gt;=TAbsences[Date début],IF(J$9&lt;=TAbsences[Date de fin],TAbsences[Nom Prénom]),""),0)),"")</f>
        <v/>
      </c>
      <c r="K13" s="6" t="str">
        <f t="array" ref="K13">IFERROR(INDEX(TAbsences[Symbole],MATCH($C13,IF(K$9&gt;=TAbsences[Date début],IF(K$9&lt;=TAbsences[Date de fin],TAbsences[Nom Prénom]),""),0)),"")</f>
        <v/>
      </c>
      <c r="L13" s="6" t="str">
        <f t="array" ref="L13">IFERROR(INDEX(TAbsences[Symbole],MATCH($C13,IF(L$9&gt;=TAbsences[Date début],IF(L$9&lt;=TAbsences[Date de fin],TAbsences[Nom Prénom]),""),0)),"")</f>
        <v/>
      </c>
      <c r="M13" s="6" t="str">
        <f t="array" ref="M13">IFERROR(INDEX(TAbsences[Symbole],MATCH($C13,IF(M$9&gt;=TAbsences[Date début],IF(M$9&lt;=TAbsences[Date de fin],TAbsences[Nom Prénom]),""),0)),"")</f>
        <v/>
      </c>
      <c r="N13" s="6" t="str">
        <f t="array" ref="N13">IFERROR(INDEX(TAbsences[Symbole],MATCH($C13,IF(N$9&gt;=TAbsences[Date début],IF(N$9&lt;=TAbsences[Date de fin],TAbsences[Nom Prénom]),""),0)),"")</f>
        <v/>
      </c>
      <c r="O13" s="6" t="str">
        <f t="array" ref="O13">IFERROR(INDEX(TAbsences[Symbole],MATCH($C13,IF(O$9&gt;=TAbsences[Date début],IF(O$9&lt;=TAbsences[Date de fin],TAbsences[Nom Prénom]),""),0)),"")</f>
        <v/>
      </c>
      <c r="P13" s="6" t="str">
        <f t="array" ref="P13">IFERROR(INDEX(TAbsences[Symbole],MATCH($C13,IF(P$9&gt;=TAbsences[Date début],IF(P$9&lt;=TAbsences[Date de fin],TAbsences[Nom Prénom]),""),0)),"")</f>
        <v/>
      </c>
      <c r="Q13" s="6" t="str">
        <f t="array" ref="Q13">IFERROR(INDEX(TAbsences[Symbole],MATCH($C13,IF(Q$9&gt;=TAbsences[Date début],IF(Q$9&lt;=TAbsences[Date de fin],TAbsences[Nom Prénom]),""),0)),"")</f>
        <v/>
      </c>
      <c r="R13" s="6" t="str">
        <f t="array" ref="R13">IFERROR(INDEX(TAbsences[Symbole],MATCH($C13,IF(R$9&gt;=TAbsences[Date début],IF(R$9&lt;=TAbsences[Date de fin],TAbsences[Nom Prénom]),""),0)),"")</f>
        <v/>
      </c>
      <c r="S13" s="6" t="str">
        <f t="array" ref="S13">IFERROR(INDEX(TAbsences[Symbole],MATCH($C13,IF(S$9&gt;=TAbsences[Date début],IF(S$9&lt;=TAbsences[Date de fin],TAbsences[Nom Prénom]),""),0)),"")</f>
        <v/>
      </c>
      <c r="T13" s="6" t="str">
        <f t="array" ref="T13">IFERROR(INDEX(TAbsences[Symbole],MATCH($C13,IF(T$9&gt;=TAbsences[Date début],IF(T$9&lt;=TAbsences[Date de fin],TAbsences[Nom Prénom]),""),0)),"")</f>
        <v/>
      </c>
      <c r="U13" s="6" t="str">
        <f t="array" ref="U13">IFERROR(INDEX(TAbsences[Symbole],MATCH($C13,IF(U$9&gt;=TAbsences[Date début],IF(U$9&lt;=TAbsences[Date de fin],TAbsences[Nom Prénom]),""),0)),"")</f>
        <v/>
      </c>
      <c r="V13" s="6" t="str">
        <f t="array" ref="V13">IFERROR(INDEX(TAbsences[Symbole],MATCH($C13,IF(V$9&gt;=TAbsences[Date début],IF(V$9&lt;=TAbsences[Date de fin],TAbsences[Nom Prénom]),""),0)),"")</f>
        <v/>
      </c>
      <c r="W13" s="6" t="str">
        <f t="array" ref="W13">IFERROR(INDEX(TAbsences[Symbole],MATCH($C13,IF(W$9&gt;=TAbsences[Date début],IF(W$9&lt;=TAbsences[Date de fin],TAbsences[Nom Prénom]),""),0)),"")</f>
        <v/>
      </c>
      <c r="X13" s="6" t="str">
        <f t="array" ref="X13">IFERROR(INDEX(TAbsences[Symbole],MATCH($C13,IF(X$9&gt;=TAbsences[Date début],IF(X$9&lt;=TAbsences[Date de fin],TAbsences[Nom Prénom]),""),0)),"")</f>
        <v/>
      </c>
      <c r="Y13" s="6" t="str">
        <f t="array" ref="Y13">IFERROR(INDEX(TAbsences[Symbole],MATCH($C13,IF(Y$9&gt;=TAbsences[Date début],IF(Y$9&lt;=TAbsences[Date de fin],TAbsences[Nom Prénom]),""),0)),"")</f>
        <v/>
      </c>
      <c r="Z13" s="6" t="str">
        <f t="array" ref="Z13">IFERROR(INDEX(TAbsences[Symbole],MATCH($C13,IF(Z$9&gt;=TAbsences[Date début],IF(Z$9&lt;=TAbsences[Date de fin],TAbsences[Nom Prénom]),""),0)),"")</f>
        <v/>
      </c>
      <c r="AA13" s="6" t="str">
        <f t="array" ref="AA13">IFERROR(INDEX(TAbsences[Symbole],MATCH($C13,IF(AA$9&gt;=TAbsences[Date début],IF(AA$9&lt;=TAbsences[Date de fin],TAbsences[Nom Prénom]),""),0)),"")</f>
        <v/>
      </c>
      <c r="AB13" s="6" t="str">
        <f t="array" ref="AB13">IFERROR(INDEX(TAbsences[Symbole],MATCH($C13,IF(AB$9&gt;=TAbsences[Date début],IF(AB$9&lt;=TAbsences[Date de fin],TAbsences[Nom Prénom]),""),0)),"")</f>
        <v/>
      </c>
      <c r="AC13" s="6" t="str">
        <f t="array" ref="AC13">IFERROR(INDEX(TAbsences[Symbole],MATCH($C13,IF(AC$9&gt;=TAbsences[Date début],IF(AC$9&lt;=TAbsences[Date de fin],TAbsences[Nom Prénom]),""),0)),"")</f>
        <v/>
      </c>
      <c r="AD13" s="6" t="str">
        <f t="array" ref="AD13">IFERROR(INDEX(TAbsences[Symbole],MATCH($C13,IF(AD$9&gt;=TAbsences[Date début],IF(AD$9&lt;=TAbsences[Date de fin],TAbsences[Nom Prénom]),""),0)),"")</f>
        <v/>
      </c>
      <c r="AE13" s="6" t="str">
        <f t="array" ref="AE13">IFERROR(INDEX(TAbsences[Symbole],MATCH($C13,IF(AE$9&gt;=TAbsences[Date début],IF(AE$9&lt;=TAbsences[Date de fin],TAbsences[Nom Prénom]),""),0)),"")</f>
        <v/>
      </c>
      <c r="AF13" s="6" t="str">
        <f t="array" ref="AF13">IFERROR(INDEX(TAbsences[Symbole],MATCH($C13,IF(AF$9&gt;=TAbsences[Date début],IF(AF$9&lt;=TAbsences[Date de fin],TAbsences[Nom Prénom]),""),0)),"")</f>
        <v/>
      </c>
      <c r="AG13" s="6" t="str">
        <f t="array" ref="AG13">IFERROR(INDEX(TAbsences[Symbole],MATCH($C13,IF(AG$9&gt;=TAbsences[Date début],IF(AG$9&lt;=TAbsences[Date de fin],TAbsences[Nom Prénom]),""),0)),"")</f>
        <v/>
      </c>
      <c r="AH13" s="6" t="str">
        <f t="array" ref="AH13">IFERROR(INDEX(TAbsences[Symbole],MATCH($C13,IF(AH$9&gt;=TAbsences[Date début],IF(AH$9&lt;=TAbsences[Date de fin],TAbsences[Nom Prénom]),""),0)),"")</f>
        <v/>
      </c>
      <c r="AJ13" s="36">
        <f t="shared" si="6"/>
        <v>0</v>
      </c>
      <c r="AK13" s="36">
        <f t="shared" si="6"/>
        <v>0</v>
      </c>
      <c r="AL13" s="36">
        <f t="shared" si="6"/>
        <v>0</v>
      </c>
      <c r="AM13" s="36">
        <f t="shared" si="6"/>
        <v>0</v>
      </c>
      <c r="AN13" s="36">
        <f t="shared" si="6"/>
        <v>0</v>
      </c>
      <c r="AO13" s="36">
        <f t="shared" si="6"/>
        <v>0</v>
      </c>
      <c r="AP13" s="37">
        <f t="shared" ca="1" si="7"/>
        <v>18</v>
      </c>
    </row>
    <row r="14" spans="2:42" x14ac:dyDescent="0.4">
      <c r="C14" s="16" t="s">
        <v>82</v>
      </c>
      <c r="D14" s="6" t="str">
        <f t="array" ref="D14">IFERROR(INDEX(TAbsences[Symbole],MATCH($C14,IF(D$9&gt;=TAbsences[Date début],IF(D$9&lt;=TAbsences[Date de fin],TAbsences[Nom Prénom]),""),0)),"")</f>
        <v/>
      </c>
      <c r="E14" s="6" t="str">
        <f t="array" ref="E14">IFERROR(INDEX(TAbsences[Symbole],MATCH($C14,IF(E$9&gt;=TAbsences[Date début],IF(E$9&lt;=TAbsences[Date de fin],TAbsences[Nom Prénom]),""),0)),"")</f>
        <v/>
      </c>
      <c r="F14" s="6" t="str">
        <f t="array" ref="F14">IFERROR(INDEX(TAbsences[Symbole],MATCH($C14,IF(F$9&gt;=TAbsences[Date début],IF(F$9&lt;=TAbsences[Date de fin],TAbsences[Nom Prénom]),""),0)),"")</f>
        <v/>
      </c>
      <c r="G14" s="6" t="str">
        <f t="array" ref="G14">IFERROR(INDEX(TAbsences[Symbole],MATCH($C14,IF(G$9&gt;=TAbsences[Date début],IF(G$9&lt;=TAbsences[Date de fin],TAbsences[Nom Prénom]),""),0)),"")</f>
        <v/>
      </c>
      <c r="H14" s="6" t="str">
        <f t="array" ref="H14">IFERROR(INDEX(TAbsences[Symbole],MATCH($C14,IF(H$9&gt;=TAbsences[Date début],IF(H$9&lt;=TAbsences[Date de fin],TAbsences[Nom Prénom]),""),0)),"")</f>
        <v/>
      </c>
      <c r="I14" s="6" t="str">
        <f t="array" ref="I14">IFERROR(INDEX(TAbsences[Symbole],MATCH($C14,IF(I$9&gt;=TAbsences[Date début],IF(I$9&lt;=TAbsences[Date de fin],TAbsences[Nom Prénom]),""),0)),"")</f>
        <v/>
      </c>
      <c r="J14" s="6" t="str">
        <f t="array" ref="J14">IFERROR(INDEX(TAbsences[Symbole],MATCH($C14,IF(J$9&gt;=TAbsences[Date début],IF(J$9&lt;=TAbsences[Date de fin],TAbsences[Nom Prénom]),""),0)),"")</f>
        <v/>
      </c>
      <c r="K14" s="6" t="str">
        <f t="array" ref="K14">IFERROR(INDEX(TAbsences[Symbole],MATCH($C14,IF(K$9&gt;=TAbsences[Date début],IF(K$9&lt;=TAbsences[Date de fin],TAbsences[Nom Prénom]),""),0)),"")</f>
        <v/>
      </c>
      <c r="L14" s="6" t="str">
        <f t="array" ref="L14">IFERROR(INDEX(TAbsences[Symbole],MATCH($C14,IF(L$9&gt;=TAbsences[Date début],IF(L$9&lt;=TAbsences[Date de fin],TAbsences[Nom Prénom]),""),0)),"")</f>
        <v/>
      </c>
      <c r="M14" s="6" t="str">
        <f t="array" ref="M14">IFERROR(INDEX(TAbsences[Symbole],MATCH($C14,IF(M$9&gt;=TAbsences[Date début],IF(M$9&lt;=TAbsences[Date de fin],TAbsences[Nom Prénom]),""),0)),"")</f>
        <v/>
      </c>
      <c r="N14" s="6" t="str">
        <f t="array" ref="N14">IFERROR(INDEX(TAbsences[Symbole],MATCH($C14,IF(N$9&gt;=TAbsences[Date début],IF(N$9&lt;=TAbsences[Date de fin],TAbsences[Nom Prénom]),""),0)),"")</f>
        <v/>
      </c>
      <c r="O14" s="6" t="str">
        <f t="array" ref="O14">IFERROR(INDEX(TAbsences[Symbole],MATCH($C14,IF(O$9&gt;=TAbsences[Date début],IF(O$9&lt;=TAbsences[Date de fin],TAbsences[Nom Prénom]),""),0)),"")</f>
        <v/>
      </c>
      <c r="P14" s="6" t="str">
        <f t="array" ref="P14">IFERROR(INDEX(TAbsences[Symbole],MATCH($C14,IF(P$9&gt;=TAbsences[Date début],IF(P$9&lt;=TAbsences[Date de fin],TAbsences[Nom Prénom]),""),0)),"")</f>
        <v/>
      </c>
      <c r="Q14" s="6" t="str">
        <f t="array" ref="Q14">IFERROR(INDEX(TAbsences[Symbole],MATCH($C14,IF(Q$9&gt;=TAbsences[Date début],IF(Q$9&lt;=TAbsences[Date de fin],TAbsences[Nom Prénom]),""),0)),"")</f>
        <v/>
      </c>
      <c r="R14" s="6" t="str">
        <f t="array" ref="R14">IFERROR(INDEX(TAbsences[Symbole],MATCH($C14,IF(R$9&gt;=TAbsences[Date début],IF(R$9&lt;=TAbsences[Date de fin],TAbsences[Nom Prénom]),""),0)),"")</f>
        <v/>
      </c>
      <c r="S14" s="6" t="str">
        <f t="array" ref="S14">IFERROR(INDEX(TAbsences[Symbole],MATCH($C14,IF(S$9&gt;=TAbsences[Date début],IF(S$9&lt;=TAbsences[Date de fin],TAbsences[Nom Prénom]),""),0)),"")</f>
        <v/>
      </c>
      <c r="T14" s="6" t="str">
        <f t="array" ref="T14">IFERROR(INDEX(TAbsences[Symbole],MATCH($C14,IF(T$9&gt;=TAbsences[Date début],IF(T$9&lt;=TAbsences[Date de fin],TAbsences[Nom Prénom]),""),0)),"")</f>
        <v/>
      </c>
      <c r="U14" s="6" t="str">
        <f t="array" ref="U14">IFERROR(INDEX(TAbsences[Symbole],MATCH($C14,IF(U$9&gt;=TAbsences[Date début],IF(U$9&lt;=TAbsences[Date de fin],TAbsences[Nom Prénom]),""),0)),"")</f>
        <v/>
      </c>
      <c r="V14" s="6" t="str">
        <f t="array" ref="V14">IFERROR(INDEX(TAbsences[Symbole],MATCH($C14,IF(V$9&gt;=TAbsences[Date début],IF(V$9&lt;=TAbsences[Date de fin],TAbsences[Nom Prénom]),""),0)),"")</f>
        <v/>
      </c>
      <c r="W14" s="6" t="str">
        <f t="array" ref="W14">IFERROR(INDEX(TAbsences[Symbole],MATCH($C14,IF(W$9&gt;=TAbsences[Date début],IF(W$9&lt;=TAbsences[Date de fin],TAbsences[Nom Prénom]),""),0)),"")</f>
        <v/>
      </c>
      <c r="X14" s="6" t="str">
        <f t="array" ref="X14">IFERROR(INDEX(TAbsences[Symbole],MATCH($C14,IF(X$9&gt;=TAbsences[Date début],IF(X$9&lt;=TAbsences[Date de fin],TAbsences[Nom Prénom]),""),0)),"")</f>
        <v/>
      </c>
      <c r="Y14" s="6" t="str">
        <f t="array" ref="Y14">IFERROR(INDEX(TAbsences[Symbole],MATCH($C14,IF(Y$9&gt;=TAbsences[Date début],IF(Y$9&lt;=TAbsences[Date de fin],TAbsences[Nom Prénom]),""),0)),"")</f>
        <v/>
      </c>
      <c r="Z14" s="6" t="str">
        <f t="array" ref="Z14">IFERROR(INDEX(TAbsences[Symbole],MATCH($C14,IF(Z$9&gt;=TAbsences[Date début],IF(Z$9&lt;=TAbsences[Date de fin],TAbsences[Nom Prénom]),""),0)),"")</f>
        <v/>
      </c>
      <c r="AA14" s="6" t="str">
        <f t="array" ref="AA14">IFERROR(INDEX(TAbsences[Symbole],MATCH($C14,IF(AA$9&gt;=TAbsences[Date début],IF(AA$9&lt;=TAbsences[Date de fin],TAbsences[Nom Prénom]),""),0)),"")</f>
        <v/>
      </c>
      <c r="AB14" s="6" t="str">
        <f t="array" ref="AB14">IFERROR(INDEX(TAbsences[Symbole],MATCH($C14,IF(AB$9&gt;=TAbsences[Date début],IF(AB$9&lt;=TAbsences[Date de fin],TAbsences[Nom Prénom]),""),0)),"")</f>
        <v/>
      </c>
      <c r="AC14" s="6" t="str">
        <f t="array" ref="AC14">IFERROR(INDEX(TAbsences[Symbole],MATCH($C14,IF(AC$9&gt;=TAbsences[Date début],IF(AC$9&lt;=TAbsences[Date de fin],TAbsences[Nom Prénom]),""),0)),"")</f>
        <v/>
      </c>
      <c r="AD14" s="6" t="str">
        <f t="array" ref="AD14">IFERROR(INDEX(TAbsences[Symbole],MATCH($C14,IF(AD$9&gt;=TAbsences[Date début],IF(AD$9&lt;=TAbsences[Date de fin],TAbsences[Nom Prénom]),""),0)),"")</f>
        <v/>
      </c>
      <c r="AE14" s="6" t="str">
        <f t="array" ref="AE14">IFERROR(INDEX(TAbsences[Symbole],MATCH($C14,IF(AE$9&gt;=TAbsences[Date début],IF(AE$9&lt;=TAbsences[Date de fin],TAbsences[Nom Prénom]),""),0)),"")</f>
        <v/>
      </c>
      <c r="AF14" s="6" t="str">
        <f t="array" ref="AF14">IFERROR(INDEX(TAbsences[Symbole],MATCH($C14,IF(AF$9&gt;=TAbsences[Date début],IF(AF$9&lt;=TAbsences[Date de fin],TAbsences[Nom Prénom]),""),0)),"")</f>
        <v/>
      </c>
      <c r="AG14" s="6" t="str">
        <f t="array" ref="AG14">IFERROR(INDEX(TAbsences[Symbole],MATCH($C14,IF(AG$9&gt;=TAbsences[Date début],IF(AG$9&lt;=TAbsences[Date de fin],TAbsences[Nom Prénom]),""),0)),"")</f>
        <v/>
      </c>
      <c r="AH14" s="6" t="str">
        <f t="array" ref="AH14">IFERROR(INDEX(TAbsences[Symbole],MATCH($C14,IF(AH$9&gt;=TAbsences[Date début],IF(AH$9&lt;=TAbsences[Date de fin],TAbsences[Nom Prénom]),""),0)),"")</f>
        <v/>
      </c>
      <c r="AJ14" s="36">
        <f t="shared" si="6"/>
        <v>0</v>
      </c>
      <c r="AK14" s="36">
        <f t="shared" si="6"/>
        <v>0</v>
      </c>
      <c r="AL14" s="36">
        <f t="shared" si="6"/>
        <v>0</v>
      </c>
      <c r="AM14" s="36">
        <f t="shared" si="6"/>
        <v>0</v>
      </c>
      <c r="AN14" s="36">
        <f t="shared" si="6"/>
        <v>0</v>
      </c>
      <c r="AO14" s="36">
        <f t="shared" si="6"/>
        <v>0</v>
      </c>
      <c r="AP14" s="37">
        <f t="shared" ca="1" si="7"/>
        <v>18</v>
      </c>
    </row>
    <row r="15" spans="2:42" x14ac:dyDescent="0.4">
      <c r="C15" s="16" t="s">
        <v>85</v>
      </c>
      <c r="D15" s="6" t="str">
        <f t="array" ref="D15">IFERROR(INDEX(TAbsences[Symbole],MATCH($C15,IF(D$9&gt;=TAbsences[Date début],IF(D$9&lt;=TAbsences[Date de fin],TAbsences[Nom Prénom]),""),0)),"")</f>
        <v/>
      </c>
      <c r="E15" s="6" t="str">
        <f t="array" ref="E15">IFERROR(INDEX(TAbsences[Symbole],MATCH($C15,IF(E$9&gt;=TAbsences[Date début],IF(E$9&lt;=TAbsences[Date de fin],TAbsences[Nom Prénom]),""),0)),"")</f>
        <v/>
      </c>
      <c r="F15" s="6" t="str">
        <f t="array" ref="F15">IFERROR(INDEX(TAbsences[Symbole],MATCH($C15,IF(F$9&gt;=TAbsences[Date début],IF(F$9&lt;=TAbsences[Date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fin],TAbsences[Nom Prénom]),""),0)),"")</f>
        <v/>
      </c>
      <c r="H15" s="6" t="str">
        <f t="array" ref="H15">IFERROR(INDEX(TAbsences[Symbole],MATCH($C15,IF(H$9&gt;=TAbsences[Date début],IF(H$9&lt;=TAbsences[Date de fin],TAbsences[Nom Prénom]),""),0)),"")</f>
        <v/>
      </c>
      <c r="I15" s="6" t="str">
        <f t="array" ref="I15">IFERROR(INDEX(TAbsences[Symbole],MATCH($C15,IF(I$9&gt;=TAbsences[Date début],IF(I$9&lt;=TAbsences[Date de fin],TAbsences[Nom Prénom]),""),0)),"")</f>
        <v/>
      </c>
      <c r="J15" s="6" t="str">
        <f t="array" ref="J15">IFERROR(INDEX(TAbsences[Symbole],MATCH($C15,IF(J$9&gt;=TAbsences[Date début],IF(J$9&lt;=TAbsences[Date de fin],TAbsences[Nom Prénom]),""),0)),"")</f>
        <v/>
      </c>
      <c r="K15" s="6" t="str">
        <f t="array" ref="K15">IFERROR(INDEX(TAbsences[Symbole],MATCH($C15,IF(K$9&gt;=TAbsences[Date début],IF(K$9&lt;=TAbsences[Date de fin],TAbsences[Nom Prénom]),""),0)),"")</f>
        <v/>
      </c>
      <c r="L15" s="6" t="str">
        <f t="array" ref="L15">IFERROR(INDEX(TAbsences[Symbole],MATCH($C15,IF(L$9&gt;=TAbsences[Date début],IF(L$9&lt;=TAbsences[Date de fin],TAbsences[Nom Prénom]),""),0)),"")</f>
        <v/>
      </c>
      <c r="M15" s="6" t="str">
        <f t="array" ref="M15">IFERROR(INDEX(TAbsences[Symbole],MATCH($C15,IF(M$9&gt;=TAbsences[Date début],IF(M$9&lt;=TAbsences[Date de fin],TAbsences[Nom Prénom]),""),0)),"")</f>
        <v/>
      </c>
      <c r="N15" s="6" t="str">
        <f t="array" ref="N15">IFERROR(INDEX(TAbsences[Symbole],MATCH($C15,IF(N$9&gt;=TAbsences[Date début],IF(N$9&lt;=TAbsences[Date de fin],TAbsences[Nom Prénom]),""),0)),"")</f>
        <v/>
      </c>
      <c r="O15" s="6" t="str">
        <f t="array" ref="O15">IFERROR(INDEX(TAbsences[Symbole],MATCH($C15,IF(O$9&gt;=TAbsences[Date début],IF(O$9&lt;=TAbsences[Date de fin],TAbsences[Nom Prénom]),""),0)),"")</f>
        <v/>
      </c>
      <c r="P15" s="6" t="str">
        <f t="array" ref="P15">IFERROR(INDEX(TAbsences[Symbole],MATCH($C15,IF(P$9&gt;=TAbsences[Date début],IF(P$9&lt;=TAbsences[Date de fin],TAbsences[Nom Prénom]),""),0)),"")</f>
        <v/>
      </c>
      <c r="Q15" s="6" t="str">
        <f t="array" ref="Q15">IFERROR(INDEX(TAbsences[Symbole],MATCH($C15,IF(Q$9&gt;=TAbsences[Date début],IF(Q$9&lt;=TAbsences[Date de fin],TAbsences[Nom Prénom]),""),0)),"")</f>
        <v/>
      </c>
      <c r="R15" s="6" t="str">
        <f t="array" ref="R15">IFERROR(INDEX(TAbsences[Symbole],MATCH($C15,IF(R$9&gt;=TAbsences[Date début],IF(R$9&lt;=TAbsences[Date de fin],TAbsences[Nom Prénom]),""),0)),"")</f>
        <v/>
      </c>
      <c r="S15" s="6" t="str">
        <f t="array" ref="S15">IFERROR(INDEX(TAbsences[Symbole],MATCH($C15,IF(S$9&gt;=TAbsences[Date début],IF(S$9&lt;=TAbsences[Date de fin],TAbsences[Nom Prénom]),""),0)),"")</f>
        <v/>
      </c>
      <c r="T15" s="6" t="str">
        <f t="array" ref="T15">IFERROR(INDEX(TAbsences[Symbole],MATCH($C15,IF(T$9&gt;=TAbsences[Date début],IF(T$9&lt;=TAbsences[Date de fin],TAbsences[Nom Prénom]),""),0)),"")</f>
        <v/>
      </c>
      <c r="U15" s="6" t="str">
        <f t="array" ref="U15">IFERROR(INDEX(TAbsences[Symbole],MATCH($C15,IF(U$9&gt;=TAbsences[Date début],IF(U$9&lt;=TAbsences[Date de fin],TAbsences[Nom Prénom]),""),0)),"")</f>
        <v/>
      </c>
      <c r="V15" s="6" t="str">
        <f t="array" ref="V15">IFERROR(INDEX(TAbsences[Symbole],MATCH($C15,IF(V$9&gt;=TAbsences[Date début],IF(V$9&lt;=TAbsences[Date de fin],TAbsences[Nom Prénom]),""),0)),"")</f>
        <v/>
      </c>
      <c r="W15" s="6" t="str">
        <f t="array" ref="W15">IFERROR(INDEX(TAbsences[Symbole],MATCH($C15,IF(W$9&gt;=TAbsences[Date début],IF(W$9&lt;=TAbsences[Date de fin],TAbsences[Nom Prénom]),""),0)),"")</f>
        <v/>
      </c>
      <c r="X15" s="6" t="str">
        <f t="array" ref="X15">IFERROR(INDEX(TAbsences[Symbole],MATCH($C15,IF(X$9&gt;=TAbsences[Date début],IF(X$9&lt;=TAbsences[Date de fin],TAbsences[Nom Prénom]),""),0)),"")</f>
        <v/>
      </c>
      <c r="Y15" s="6" t="str">
        <f t="array" ref="Y15">IFERROR(INDEX(TAbsences[Symbole],MATCH($C15,IF(Y$9&gt;=TAbsences[Date début],IF(Y$9&lt;=TAbsences[Date de fin],TAbsences[Nom Prénom]),""),0)),"")</f>
        <v/>
      </c>
      <c r="Z15" s="6" t="str">
        <f t="array" ref="Z15">IFERROR(INDEX(TAbsences[Symbole],MATCH($C15,IF(Z$9&gt;=TAbsences[Date début],IF(Z$9&lt;=TAbsences[Date de fin],TAbsences[Nom Prénom]),""),0)),"")</f>
        <v/>
      </c>
      <c r="AA15" s="6" t="str">
        <f t="array" ref="AA15">IFERROR(INDEX(TAbsences[Symbole],MATCH($C15,IF(AA$9&gt;=TAbsences[Date début],IF(AA$9&lt;=TAbsences[Date de fin],TAbsences[Nom Prénom]),""),0)),"")</f>
        <v/>
      </c>
      <c r="AB15" s="6" t="str">
        <f t="array" ref="AB15">IFERROR(INDEX(TAbsences[Symbole],MATCH($C15,IF(AB$9&gt;=TAbsences[Date début],IF(AB$9&lt;=TAbsences[Date de fin],TAbsences[Nom Prénom]),""),0)),"")</f>
        <v/>
      </c>
      <c r="AC15" s="6" t="str">
        <f t="array" ref="AC15">IFERROR(INDEX(TAbsences[Symbole],MATCH($C15,IF(AC$9&gt;=TAbsences[Date début],IF(AC$9&lt;=TAbsences[Date de fin],TAbsences[Nom Prénom]),""),0)),"")</f>
        <v/>
      </c>
      <c r="AD15" s="6" t="str">
        <f t="array" ref="AD15">IFERROR(INDEX(TAbsences[Symbole],MATCH($C15,IF(AD$9&gt;=TAbsences[Date début],IF(AD$9&lt;=TAbsences[Date de fin],TAbsences[Nom Prénom]),""),0)),"")</f>
        <v/>
      </c>
      <c r="AE15" s="6" t="str">
        <f t="array" ref="AE15">IFERROR(INDEX(TAbsences[Symbole],MATCH($C15,IF(AE$9&gt;=TAbsences[Date début],IF(AE$9&lt;=TAbsences[Date de fin],TAbsences[Nom Prénom]),""),0)),"")</f>
        <v/>
      </c>
      <c r="AF15" s="6" t="str">
        <f t="array" ref="AF15">IFERROR(INDEX(TAbsences[Symbole],MATCH($C15,IF(AF$9&gt;=TAbsences[Date début],IF(AF$9&lt;=TAbsences[Date de fin],TAbsences[Nom Prénom]),""),0)),"")</f>
        <v/>
      </c>
      <c r="AG15" s="6" t="str">
        <f t="array" ref="AG15">IFERROR(INDEX(TAbsences[Symbole],MATCH($C15,IF(AG$9&gt;=TAbsences[Date début],IF(AG$9&lt;=TAbsences[Date de fin],TAbsences[Nom Prénom]),""),0)),"")</f>
        <v/>
      </c>
      <c r="AH15" s="6" t="str">
        <f t="array" ref="AH15">IFERROR(INDEX(TAbsences[Symbole],MATCH($C15,IF(AH$9&gt;=TAbsences[Date début],IF(AH$9&lt;=TAbsences[Date de fin],TAbsences[Nom Prénom]),""),0)),"")</f>
        <v/>
      </c>
      <c r="AJ15" s="36">
        <f t="shared" si="6"/>
        <v>0</v>
      </c>
      <c r="AK15" s="36">
        <f t="shared" si="6"/>
        <v>0</v>
      </c>
      <c r="AL15" s="36">
        <f t="shared" si="6"/>
        <v>0</v>
      </c>
      <c r="AM15" s="36">
        <f t="shared" si="6"/>
        <v>0</v>
      </c>
      <c r="AN15" s="36">
        <f t="shared" si="6"/>
        <v>0</v>
      </c>
      <c r="AO15" s="36">
        <f t="shared" si="6"/>
        <v>0</v>
      </c>
      <c r="AP15" s="37">
        <f t="shared" ca="1" si="7"/>
        <v>18</v>
      </c>
    </row>
    <row r="16" spans="2:42" x14ac:dyDescent="0.4">
      <c r="C16" s="16" t="s">
        <v>86</v>
      </c>
      <c r="D16" s="6" t="str">
        <f t="array" ref="D16">IFERROR(INDEX(TAbsences[Symbole],MATCH($C16,IF(D$9&gt;=TAbsences[Date début],IF(D$9&lt;=TAbsences[Date de fin],TAbsences[Nom Prénom]),""),0)),"")</f>
        <v/>
      </c>
      <c r="E16" s="6" t="str">
        <f t="array" ref="E16">IFERROR(INDEX(TAbsences[Symbole],MATCH($C16,IF(E$9&gt;=TAbsences[Date début],IF(E$9&lt;=TAbsences[Date de fin],TAbsences[Nom Prénom]),""),0)),"")</f>
        <v/>
      </c>
      <c r="F16" s="6" t="str">
        <f t="array" ref="F16">IFERROR(INDEX(TAbsences[Symbole],MATCH($C16,IF(F$9&gt;=TAbsences[Date début],IF(F$9&lt;=TAbsences[Date de fin],TAbsences[Nom Prénom]),""),0)),"")</f>
        <v/>
      </c>
      <c r="G16" s="6" t="str">
        <f t="array" ref="G16">IFERROR(INDEX(TAbsences[Symbole],MATCH($C16,IF(G$9&gt;=TAbsences[Date début],IF(G$9&lt;=TAbsences[Date de fin],TAbsences[Nom Prénom]),""),0)),"")</f>
        <v/>
      </c>
      <c r="H16" s="6" t="str">
        <f t="array" ref="H16">IFERROR(INDEX(TAbsences[Symbole],MATCH($C16,IF(H$9&gt;=TAbsences[Date début],IF(H$9&lt;=TAbsences[Date de fin],TAbsences[Nom Prénom]),""),0)),"")</f>
        <v/>
      </c>
      <c r="I16" s="6" t="str">
        <f t="array" ref="I16">IFERROR(INDEX(TAbsences[Symbole],MATCH($C16,IF(I$9&gt;=TAbsences[Date début],IF(I$9&lt;=TAbsences[Date de fin],TAbsences[Nom Prénom]),""),0)),"")</f>
        <v/>
      </c>
      <c r="J16" s="6" t="str">
        <f t="array" ref="J16">IFERROR(INDEX(TAbsences[Symbole],MATCH($C16,IF(J$9&gt;=TAbsences[Date début],IF(J$9&lt;=TAbsences[Date de fin],TAbsences[Nom Prénom]),""),0)),"")</f>
        <v/>
      </c>
      <c r="K16" s="6" t="str">
        <f t="array" ref="K16">IFERROR(INDEX(TAbsences[Symbole],MATCH($C16,IF(K$9&gt;=TAbsences[Date début],IF(K$9&lt;=TAbsences[Date de fin],TAbsences[Nom Prénom]),""),0)),"")</f>
        <v/>
      </c>
      <c r="L16" s="6" t="str">
        <f t="array" ref="L16">IFERROR(INDEX(TAbsences[Symbole],MATCH($C16,IF(L$9&gt;=TAbsences[Date début],IF(L$9&lt;=TAbsences[Date de fin],TAbsences[Nom Prénom]),""),0)),"")</f>
        <v/>
      </c>
      <c r="M16" s="6" t="str">
        <f t="array" ref="M16">IFERROR(INDEX(TAbsences[Symbole],MATCH($C16,IF(M$9&gt;=TAbsences[Date début],IF(M$9&lt;=TAbsences[Date de fin],TAbsences[Nom Prénom]),""),0)),"")</f>
        <v/>
      </c>
      <c r="N16" s="6" t="str">
        <f t="array" ref="N16">IFERROR(INDEX(TAbsences[Symbole],MATCH($C16,IF(N$9&gt;=TAbsences[Date début],IF(N$9&lt;=TAbsences[Date de fin],TAbsences[Nom Prénom]),""),0)),"")</f>
        <v/>
      </c>
      <c r="O16" s="6" t="str">
        <f t="array" ref="O16">IFERROR(INDEX(TAbsences[Symbole],MATCH($C16,IF(O$9&gt;=TAbsences[Date début],IF(O$9&lt;=TAbsences[Date de fin],TAbsences[Nom Prénom]),""),0)),"")</f>
        <v/>
      </c>
      <c r="P16" s="6" t="str">
        <f t="array" ref="P16">IFERROR(INDEX(TAbsences[Symbole],MATCH($C16,IF(P$9&gt;=TAbsences[Date début],IF(P$9&lt;=TAbsences[Date de fin],TAbsences[Nom Prénom]),""),0)),"")</f>
        <v/>
      </c>
      <c r="Q16" s="6" t="str">
        <f t="array" ref="Q16">IFERROR(INDEX(TAbsences[Symbole],MATCH($C16,IF(Q$9&gt;=TAbsences[Date début],IF(Q$9&lt;=TAbsences[Date de fin],TAbsences[Nom Prénom]),""),0)),"")</f>
        <v/>
      </c>
      <c r="R16" s="6" t="str">
        <f t="array" ref="R16">IFERROR(INDEX(TAbsences[Symbole],MATCH($C16,IF(R$9&gt;=TAbsences[Date début],IF(R$9&lt;=TAbsences[Date de fin],TAbsences[Nom Prénom]),""),0)),"")</f>
        <v/>
      </c>
      <c r="S16" s="6" t="str">
        <f t="array" ref="S16">IFERROR(INDEX(TAbsences[Symbole],MATCH($C16,IF(S$9&gt;=TAbsences[Date début],IF(S$9&lt;=TAbsences[Date de fin],TAbsences[Nom Prénom]),""),0)),"")</f>
        <v/>
      </c>
      <c r="T16" s="6" t="str">
        <f t="array" ref="T16">IFERROR(INDEX(TAbsences[Symbole],MATCH($C16,IF(T$9&gt;=TAbsences[Date début],IF(T$9&lt;=TAbsences[Date de fin],TAbsences[Nom Prénom]),""),0)),"")</f>
        <v/>
      </c>
      <c r="U16" s="6" t="str">
        <f t="array" ref="U16">IFERROR(INDEX(TAbsences[Symbole],MATCH($C16,IF(U$9&gt;=TAbsences[Date début],IF(U$9&lt;=TAbsences[Date de fin],TAbsences[Nom Prénom]),""),0)),"")</f>
        <v/>
      </c>
      <c r="V16" s="6" t="str">
        <f t="array" ref="V16">IFERROR(INDEX(TAbsences[Symbole],MATCH($C16,IF(V$9&gt;=TAbsences[Date début],IF(V$9&lt;=TAbsences[Date de fin],TAbsences[Nom Prénom]),""),0)),"")</f>
        <v/>
      </c>
      <c r="W16" s="6" t="str">
        <f t="array" ref="W16">IFERROR(INDEX(TAbsences[Symbole],MATCH($C16,IF(W$9&gt;=TAbsences[Date début],IF(W$9&lt;=TAbsences[Date de fin],TAbsences[Nom Prénom]),""),0)),"")</f>
        <v/>
      </c>
      <c r="X16" s="6" t="str">
        <f t="array" ref="X16">IFERROR(INDEX(TAbsences[Symbole],MATCH($C16,IF(X$9&gt;=TAbsences[Date début],IF(X$9&lt;=TAbsences[Date de fin],TAbsences[Nom Prénom]),""),0)),"")</f>
        <v/>
      </c>
      <c r="Y16" s="6" t="str">
        <f t="array" ref="Y16">IFERROR(INDEX(TAbsences[Symbole],MATCH($C16,IF(Y$9&gt;=TAbsences[Date début],IF(Y$9&lt;=TAbsences[Date de fin],TAbsences[Nom Prénom]),""),0)),"")</f>
        <v/>
      </c>
      <c r="Z16" s="6" t="str">
        <f t="array" ref="Z16">IFERROR(INDEX(TAbsences[Symbole],MATCH($C16,IF(Z$9&gt;=TAbsences[Date début],IF(Z$9&lt;=TAbsences[Date de fin],TAbsences[Nom Prénom]),""),0)),"")</f>
        <v/>
      </c>
      <c r="AA16" s="6" t="str">
        <f t="array" ref="AA16">IFERROR(INDEX(TAbsences[Symbole],MATCH($C16,IF(AA$9&gt;=TAbsences[Date début],IF(AA$9&lt;=TAbsences[Date de fin],TAbsences[Nom Prénom]),""),0)),"")</f>
        <v/>
      </c>
      <c r="AB16" s="6" t="str">
        <f t="array" ref="AB16">IFERROR(INDEX(TAbsences[Symbole],MATCH($C16,IF(AB$9&gt;=TAbsences[Date début],IF(AB$9&lt;=TAbsences[Date de fin],TAbsences[Nom Prénom]),""),0)),"")</f>
        <v/>
      </c>
      <c r="AC16" s="6" t="str">
        <f t="array" ref="AC16">IFERROR(INDEX(TAbsences[Symbole],MATCH($C16,IF(AC$9&gt;=TAbsences[Date début],IF(AC$9&lt;=TAbsences[Date de fin],TAbsences[Nom Prénom]),""),0)),"")</f>
        <v/>
      </c>
      <c r="AD16" s="6" t="str">
        <f t="array" ref="AD16">IFERROR(INDEX(TAbsences[Symbole],MATCH($C16,IF(AD$9&gt;=TAbsences[Date début],IF(AD$9&lt;=TAbsences[Date de fin],TAbsences[Nom Prénom]),""),0)),"")</f>
        <v/>
      </c>
      <c r="AE16" s="6" t="str">
        <f t="array" ref="AE16">IFERROR(INDEX(TAbsences[Symbole],MATCH($C16,IF(AE$9&gt;=TAbsences[Date début],IF(AE$9&lt;=TAbsences[Date de fin],TAbsences[Nom Prénom]),""),0)),"")</f>
        <v/>
      </c>
      <c r="AF16" s="6" t="str">
        <f t="array" ref="AF16">IFERROR(INDEX(TAbsences[Symbole],MATCH($C16,IF(AF$9&gt;=TAbsences[Date début],IF(AF$9&lt;=TAbsences[Date de fin],TAbsences[Nom Prénom]),""),0)),"")</f>
        <v/>
      </c>
      <c r="AG16" s="6" t="str">
        <f t="array" ref="AG16">IFERROR(INDEX(TAbsences[Symbole],MATCH($C16,IF(AG$9&gt;=TAbsences[Date début],IF(AG$9&lt;=TAbsences[Date de fin],TAbsences[Nom Prénom]),""),0)),"")</f>
        <v/>
      </c>
      <c r="AH16" s="6" t="str">
        <f t="array" ref="AH16">IFERROR(INDEX(TAbsences[Symbole],MATCH($C16,IF(AH$9&gt;=TAbsences[Date début],IF(AH$9&lt;=TAbsences[Date de fin],TAbsences[Nom Prénom]),""),0)),"")</f>
        <v/>
      </c>
      <c r="AJ16" s="36">
        <f t="shared" si="6"/>
        <v>0</v>
      </c>
      <c r="AK16" s="36">
        <f t="shared" si="6"/>
        <v>0</v>
      </c>
      <c r="AL16" s="36">
        <f t="shared" si="6"/>
        <v>0</v>
      </c>
      <c r="AM16" s="36">
        <f t="shared" si="6"/>
        <v>0</v>
      </c>
      <c r="AN16" s="36">
        <f t="shared" si="6"/>
        <v>0</v>
      </c>
      <c r="AO16" s="36">
        <f t="shared" si="6"/>
        <v>0</v>
      </c>
      <c r="AP16" s="37">
        <f t="shared" ca="1" si="7"/>
        <v>18</v>
      </c>
    </row>
    <row r="17" spans="3:42" x14ac:dyDescent="0.4">
      <c r="C17" s="16" t="s">
        <v>83</v>
      </c>
      <c r="D17" s="6" t="str">
        <f t="array" ref="D17">IFERROR(INDEX(TAbsences[Symbole],MATCH($C17,IF(D$9&gt;=TAbsences[Date début],IF(D$9&lt;=TAbsences[Date de fin],TAbsences[Nom Prénom]),""),0)),"")</f>
        <v/>
      </c>
      <c r="E17" s="6" t="str">
        <f t="array" ref="E17">IFERROR(INDEX(TAbsences[Symbole],MATCH($C17,IF(E$9&gt;=TAbsences[Date début],IF(E$9&lt;=TAbsences[Date de fin],TAbsences[Nom Prénom]),""),0)),"")</f>
        <v/>
      </c>
      <c r="F17" s="6" t="str">
        <f t="array" ref="F17">IFERROR(INDEX(TAbsences[Symbole],MATCH($C17,IF(F$9&gt;=TAbsences[Date début],IF(F$9&lt;=TAbsences[Date de fin],TAbsences[Nom Prénom]),""),0)),"")</f>
        <v/>
      </c>
      <c r="G17" s="6" t="str">
        <f t="array" ref="G17">IFERROR(INDEX(TAbsences[Symbole],MATCH($C17,IF(G$9&gt;=TAbsences[Date début],IF(G$9&lt;=TAbsences[Date de fin],TAbsences[Nom Prénom]),""),0)),"")</f>
        <v/>
      </c>
      <c r="H17" s="6" t="str">
        <f t="array" ref="H17">IFERROR(INDEX(TAbsences[Symbole],MATCH($C17,IF(H$9&gt;=TAbsences[Date début],IF(H$9&lt;=TAbsences[Date de fin],TAbsences[Nom Prénom]),""),0)),"")</f>
        <v/>
      </c>
      <c r="I17" s="6" t="str">
        <f t="array" ref="I17">IFERROR(INDEX(TAbsences[Symbole],MATCH($C17,IF(I$9&gt;=TAbsences[Date début],IF(I$9&lt;=TAbsences[Date de fin],TAbsences[Nom Prénom]),""),0)),"")</f>
        <v/>
      </c>
      <c r="J17" s="6" t="str">
        <f t="array" ref="J17">IFERROR(INDEX(TAbsences[Symbole],MATCH($C17,IF(J$9&gt;=TAbsences[Date début],IF(J$9&lt;=TAbsences[Date de fin],TAbsences[Nom Prénom]),""),0)),"")</f>
        <v/>
      </c>
      <c r="K17" s="6" t="str">
        <f t="array" ref="K17">IFERROR(INDEX(TAbsences[Symbole],MATCH($C17,IF(K$9&gt;=TAbsences[Date début],IF(K$9&lt;=TAbsences[Date de fin],TAbsences[Nom Prénom]),""),0)),"")</f>
        <v/>
      </c>
      <c r="L17" s="6" t="str">
        <f t="array" ref="L17">IFERROR(INDEX(TAbsences[Symbole],MATCH($C17,IF(L$9&gt;=TAbsences[Date début],IF(L$9&lt;=TAbsences[Date de fin],TAbsences[Nom Prénom]),""),0)),"")</f>
        <v/>
      </c>
      <c r="M17" s="6" t="str">
        <f t="array" ref="M17">IFERROR(INDEX(TAbsences[Symbole],MATCH($C17,IF(M$9&gt;=TAbsences[Date début],IF(M$9&lt;=TAbsences[Date de fin],TAbsences[Nom Prénom]),""),0)),"")</f>
        <v/>
      </c>
      <c r="N17" s="6" t="str">
        <f t="array" ref="N17">IFERROR(INDEX(TAbsences[Symbole],MATCH($C17,IF(N$9&gt;=TAbsences[Date début],IF(N$9&lt;=TAbsences[Date de fin],TAbsences[Nom Prénom]),""),0)),"")</f>
        <v/>
      </c>
      <c r="O17" s="6" t="str">
        <f t="array" ref="O17">IFERROR(INDEX(TAbsences[Symbole],MATCH($C17,IF(O$9&gt;=TAbsences[Date début],IF(O$9&lt;=TAbsences[Date de fin],TAbsences[Nom Prénom]),""),0)),"")</f>
        <v/>
      </c>
      <c r="P17" s="6" t="str">
        <f t="array" ref="P17">IFERROR(INDEX(TAbsences[Symbole],MATCH($C17,IF(P$9&gt;=TAbsences[Date début],IF(P$9&lt;=TAbsences[Date de fin],TAbsences[Nom Prénom]),""),0)),"")</f>
        <v/>
      </c>
      <c r="Q17" s="6" t="str">
        <f t="array" ref="Q17">IFERROR(INDEX(TAbsences[Symbole],MATCH($C17,IF(Q$9&gt;=TAbsences[Date début],IF(Q$9&lt;=TAbsences[Date de fin],TAbsences[Nom Prénom]),""),0)),"")</f>
        <v/>
      </c>
      <c r="R17" s="6" t="str">
        <f t="array" ref="R17">IFERROR(INDEX(TAbsences[Symbole],MATCH($C17,IF(R$9&gt;=TAbsences[Date début],IF(R$9&lt;=TAbsences[Date de fin],TAbsences[Nom Prénom]),""),0)),"")</f>
        <v/>
      </c>
      <c r="S17" s="6" t="str">
        <f t="array" ref="S17">IFERROR(INDEX(TAbsences[Symbole],MATCH($C17,IF(S$9&gt;=TAbsences[Date début],IF(S$9&lt;=TAbsences[Date de fin],TAbsences[Nom Prénom]),""),0)),"")</f>
        <v/>
      </c>
      <c r="T17" s="6" t="str">
        <f t="array" ref="T17">IFERROR(INDEX(TAbsences[Symbole],MATCH($C17,IF(T$9&gt;=TAbsences[Date début],IF(T$9&lt;=TAbsences[Date de fin],TAbsences[Nom Prénom]),""),0)),"")</f>
        <v/>
      </c>
      <c r="U17" s="6" t="str">
        <f t="array" ref="U17">IFERROR(INDEX(TAbsences[Symbole],MATCH($C17,IF(U$9&gt;=TAbsences[Date début],IF(U$9&lt;=TAbsences[Date de fin],TAbsences[Nom Prénom]),""),0)),"")</f>
        <v/>
      </c>
      <c r="V17" s="6" t="str">
        <f t="array" ref="V17">IFERROR(INDEX(TAbsences[Symbole],MATCH($C17,IF(V$9&gt;=TAbsences[Date début],IF(V$9&lt;=TAbsences[Date de fin],TAbsences[Nom Prénom]),""),0)),"")</f>
        <v/>
      </c>
      <c r="W17" s="6" t="str">
        <f t="array" ref="W17">IFERROR(INDEX(TAbsences[Symbole],MATCH($C17,IF(W$9&gt;=TAbsences[Date début],IF(W$9&lt;=TAbsences[Date de fin],TAbsences[Nom Prénom]),""),0)),"")</f>
        <v/>
      </c>
      <c r="X17" s="6" t="str">
        <f t="array" ref="X17">IFERROR(INDEX(TAbsences[Symbole],MATCH($C17,IF(X$9&gt;=TAbsences[Date début],IF(X$9&lt;=TAbsences[Date de fin],TAbsences[Nom Prénom]),""),0)),"")</f>
        <v/>
      </c>
      <c r="Y17" s="6" t="str">
        <f t="array" ref="Y17">IFERROR(INDEX(TAbsences[Symbole],MATCH($C17,IF(Y$9&gt;=TAbsences[Date début],IF(Y$9&lt;=TAbsences[Date de fin],TAbsences[Nom Prénom]),""),0)),"")</f>
        <v/>
      </c>
      <c r="Z17" s="6" t="str">
        <f t="array" ref="Z17">IFERROR(INDEX(TAbsences[Symbole],MATCH($C17,IF(Z$9&gt;=TAbsences[Date début],IF(Z$9&lt;=TAbsences[Date de fin],TAbsences[Nom Prénom]),""),0)),"")</f>
        <v/>
      </c>
      <c r="AA17" s="6" t="str">
        <f t="array" ref="AA17">IFERROR(INDEX(TAbsences[Symbole],MATCH($C17,IF(AA$9&gt;=TAbsences[Date début],IF(AA$9&lt;=TAbsences[Date de fin],TAbsences[Nom Prénom]),""),0)),"")</f>
        <v/>
      </c>
      <c r="AB17" s="6" t="str">
        <f t="array" ref="AB17">IFERROR(INDEX(TAbsences[Symbole],MATCH($C17,IF(AB$9&gt;=TAbsences[Date début],IF(AB$9&lt;=TAbsences[Date de fin],TAbsences[Nom Prénom]),""),0)),"")</f>
        <v/>
      </c>
      <c r="AC17" s="6" t="str">
        <f t="array" ref="AC17">IFERROR(INDEX(TAbsences[Symbole],MATCH($C17,IF(AC$9&gt;=TAbsences[Date début],IF(AC$9&lt;=TAbsences[Date de fin],TAbsences[Nom Prénom]),""),0)),"")</f>
        <v/>
      </c>
      <c r="AD17" s="6" t="str">
        <f t="array" ref="AD17">IFERROR(INDEX(TAbsences[Symbole],MATCH($C17,IF(AD$9&gt;=TAbsences[Date début],IF(AD$9&lt;=TAbsences[Date de fin],TAbsences[Nom Prénom]),""),0)),"")</f>
        <v/>
      </c>
      <c r="AE17" s="6" t="str">
        <f t="array" ref="AE17">IFERROR(INDEX(TAbsences[Symbole],MATCH($C17,IF(AE$9&gt;=TAbsences[Date début],IF(AE$9&lt;=TAbsences[Date de fin],TAbsences[Nom Prénom]),""),0)),"")</f>
        <v/>
      </c>
      <c r="AF17" s="6" t="str">
        <f t="array" ref="AF17">IFERROR(INDEX(TAbsences[Symbole],MATCH($C17,IF(AF$9&gt;=TAbsences[Date début],IF(AF$9&lt;=TAbsences[Date de fin],TAbsences[Nom Prénom]),""),0)),"")</f>
        <v/>
      </c>
      <c r="AG17" s="6" t="str">
        <f t="array" ref="AG17">IFERROR(INDEX(TAbsences[Symbole],MATCH($C17,IF(AG$9&gt;=TAbsences[Date début],IF(AG$9&lt;=TAbsences[Date de fin],TAbsences[Nom Prénom]),""),0)),"")</f>
        <v/>
      </c>
      <c r="AH17" s="6" t="str">
        <f t="array" ref="AH17">IFERROR(INDEX(TAbsences[Symbole],MATCH($C17,IF(AH$9&gt;=TAbsences[Date début],IF(AH$9&lt;=TAbsences[Date de fin],TAbsences[Nom Prénom]),""),0)),"")</f>
        <v/>
      </c>
      <c r="AJ17" s="36">
        <f t="shared" si="6"/>
        <v>0</v>
      </c>
      <c r="AK17" s="36">
        <f t="shared" si="6"/>
        <v>0</v>
      </c>
      <c r="AL17" s="36">
        <f t="shared" si="6"/>
        <v>0</v>
      </c>
      <c r="AM17" s="36">
        <f t="shared" si="6"/>
        <v>0</v>
      </c>
      <c r="AN17" s="36">
        <f t="shared" si="6"/>
        <v>0</v>
      </c>
      <c r="AO17" s="36">
        <f t="shared" si="6"/>
        <v>0</v>
      </c>
      <c r="AP17" s="37">
        <f t="shared" ca="1" si="7"/>
        <v>18</v>
      </c>
    </row>
    <row r="18" spans="3:42" x14ac:dyDescent="0.4">
      <c r="C18" s="16" t="s">
        <v>84</v>
      </c>
      <c r="D18" s="6" t="str">
        <f t="array" ref="D18">IFERROR(INDEX(TAbsences[Symbole],MATCH($C18,IF(D$9&gt;=TAbsences[Date début],IF(D$9&lt;=TAbsences[Date de fin],TAbsences[Nom Prénom]),""),0)),"")</f>
        <v/>
      </c>
      <c r="E18" s="6" t="str">
        <f t="array" ref="E18">IFERROR(INDEX(TAbsences[Symbole],MATCH($C18,IF(E$9&gt;=TAbsences[Date début],IF(E$9&lt;=TAbsences[Date de fin],TAbsences[Nom Prénom]),""),0)),"")</f>
        <v/>
      </c>
      <c r="F18" s="6" t="str">
        <f t="array" ref="F18">IFERROR(INDEX(TAbsences[Symbole],MATCH($C18,IF(F$9&gt;=TAbsences[Date début],IF(F$9&lt;=TAbsences[Date de fin],TAbsences[Nom Prénom]),""),0)),"")</f>
        <v/>
      </c>
      <c r="G18" s="6" t="str">
        <f t="array" ref="G18">IFERROR(INDEX(TAbsences[Symbole],MATCH($C18,IF(G$9&gt;=TAbsences[Date début],IF(G$9&lt;=TAbsences[Date de fin],TAbsences[Nom Prénom]),""),0)),"")</f>
        <v/>
      </c>
      <c r="H18" s="6" t="str">
        <f t="array" ref="H18">IFERROR(INDEX(TAbsences[Symbole],MATCH($C18,IF(H$9&gt;=TAbsences[Date début],IF(H$9&lt;=TAbsences[Date de fin],TAbsences[Nom Prénom]),""),0)),"")</f>
        <v/>
      </c>
      <c r="I18" s="6" t="str">
        <f t="array" ref="I18">IFERROR(INDEX(TAbsences[Symbole],MATCH($C18,IF(I$9&gt;=TAbsences[Date début],IF(I$9&lt;=TAbsences[Date de fin],TAbsences[Nom Prénom]),""),0)),"")</f>
        <v/>
      </c>
      <c r="J18" s="6" t="str">
        <f t="array" ref="J18">IFERROR(INDEX(TAbsences[Symbole],MATCH($C18,IF(J$9&gt;=TAbsences[Date début],IF(J$9&lt;=TAbsences[Date de fin],TAbsences[Nom Prénom]),""),0)),"")</f>
        <v/>
      </c>
      <c r="K18" s="6" t="str">
        <f t="array" ref="K18">IFERROR(INDEX(TAbsences[Symbole],MATCH($C18,IF(K$9&gt;=TAbsences[Date début],IF(K$9&lt;=TAbsences[Date de fin],TAbsences[Nom Prénom]),""),0)),"")</f>
        <v/>
      </c>
      <c r="L18" s="6" t="str">
        <f t="array" ref="L18">IFERROR(INDEX(TAbsences[Symbole],MATCH($C18,IF(L$9&gt;=TAbsences[Date début],IF(L$9&lt;=TAbsences[Date de fin],TAbsences[Nom Prénom]),""),0)),"")</f>
        <v/>
      </c>
      <c r="M18" s="6" t="str">
        <f t="array" ref="M18">IFERROR(INDEX(TAbsences[Symbole],MATCH($C18,IF(M$9&gt;=TAbsences[Date début],IF(M$9&lt;=TAbsences[Date de fin],TAbsences[Nom Prénom]),""),0)),"")</f>
        <v/>
      </c>
      <c r="N18" s="6" t="str">
        <f t="array" ref="N18">IFERROR(INDEX(TAbsences[Symbole],MATCH($C18,IF(N$9&gt;=TAbsences[Date début],IF(N$9&lt;=TAbsences[Date de fin],TAbsences[Nom Prénom]),""),0)),"")</f>
        <v/>
      </c>
      <c r="O18" s="6" t="str">
        <f t="array" ref="O18">IFERROR(INDEX(TAbsences[Symbole],MATCH($C18,IF(O$9&gt;=TAbsences[Date début],IF(O$9&lt;=TAbsences[Date de fin],TAbsences[Nom Prénom]),""),0)),"")</f>
        <v/>
      </c>
      <c r="P18" s="6" t="str">
        <f t="array" ref="P18">IFERROR(INDEX(TAbsences[Symbole],MATCH($C18,IF(P$9&gt;=TAbsences[Date début],IF(P$9&lt;=TAbsences[Date de fin],TAbsences[Nom Prénom]),""),0)),"")</f>
        <v/>
      </c>
      <c r="Q18" s="6" t="str">
        <f t="array" ref="Q18">IFERROR(INDEX(TAbsences[Symbole],MATCH($C18,IF(Q$9&gt;=TAbsences[Date début],IF(Q$9&lt;=TAbsences[Date de fin],TAbsences[Nom Prénom]),""),0)),"")</f>
        <v/>
      </c>
      <c r="R18" s="6" t="str">
        <f t="array" ref="R18">IFERROR(INDEX(TAbsences[Symbole],MATCH($C18,IF(R$9&gt;=TAbsences[Date début],IF(R$9&lt;=TAbsences[Date de fin],TAbsences[Nom Prénom]),""),0)),"")</f>
        <v/>
      </c>
      <c r="S18" s="6" t="str">
        <f t="array" ref="S18">IFERROR(INDEX(TAbsences[Symbole],MATCH($C18,IF(S$9&gt;=TAbsences[Date début],IF(S$9&lt;=TAbsences[Date de fin],TAbsences[Nom Prénom]),""),0)),"")</f>
        <v/>
      </c>
      <c r="T18" s="6" t="str">
        <f t="array" ref="T18">IFERROR(INDEX(TAbsences[Symbole],MATCH($C18,IF(T$9&gt;=TAbsences[Date début],IF(T$9&lt;=TAbsences[Date de fin],TAbsences[Nom Prénom]),""),0)),"")</f>
        <v/>
      </c>
      <c r="U18" s="6" t="str">
        <f t="array" ref="U18">IFERROR(INDEX(TAbsences[Symbole],MATCH($C18,IF(U$9&gt;=TAbsences[Date début],IF(U$9&lt;=TAbsences[Date de fin],TAbsences[Nom Prénom]),""),0)),"")</f>
        <v/>
      </c>
      <c r="V18" s="6" t="str">
        <f t="array" ref="V18">IFERROR(INDEX(TAbsences[Symbole],MATCH($C18,IF(V$9&gt;=TAbsences[Date début],IF(V$9&lt;=TAbsences[Date de fin],TAbsences[Nom Prénom]),""),0)),"")</f>
        <v/>
      </c>
      <c r="W18" s="6" t="str">
        <f t="array" ref="W18">IFERROR(INDEX(TAbsences[Symbole],MATCH($C18,IF(W$9&gt;=TAbsences[Date début],IF(W$9&lt;=TAbsences[Date de fin],TAbsences[Nom Prénom]),""),0)),"")</f>
        <v/>
      </c>
      <c r="X18" s="6" t="str">
        <f t="array" ref="X18">IFERROR(INDEX(TAbsences[Symbole],MATCH($C18,IF(X$9&gt;=TAbsences[Date début],IF(X$9&lt;=TAbsences[Date de fin],TAbsences[Nom Prénom]),""),0)),"")</f>
        <v/>
      </c>
      <c r="Y18" s="6" t="str">
        <f t="array" ref="Y18">IFERROR(INDEX(TAbsences[Symbole],MATCH($C18,IF(Y$9&gt;=TAbsences[Date début],IF(Y$9&lt;=TAbsences[Date de fin],TAbsences[Nom Prénom]),""),0)),"")</f>
        <v/>
      </c>
      <c r="Z18" s="6" t="str">
        <f t="array" ref="Z18">IFERROR(INDEX(TAbsences[Symbole],MATCH($C18,IF(Z$9&gt;=TAbsences[Date début],IF(Z$9&lt;=TAbsences[Date de fin],TAbsences[Nom Prénom]),""),0)),"")</f>
        <v/>
      </c>
      <c r="AA18" s="6" t="str">
        <f t="array" ref="AA18">IFERROR(INDEX(TAbsences[Symbole],MATCH($C18,IF(AA$9&gt;=TAbsences[Date début],IF(AA$9&lt;=TAbsences[Date de fin],TAbsences[Nom Prénom]),""),0)),"")</f>
        <v/>
      </c>
      <c r="AB18" s="6" t="str">
        <f t="array" ref="AB18">IFERROR(INDEX(TAbsences[Symbole],MATCH($C18,IF(AB$9&gt;=TAbsences[Date début],IF(AB$9&lt;=TAbsences[Date de fin],TAbsences[Nom Prénom]),""),0)),"")</f>
        <v/>
      </c>
      <c r="AC18" s="6" t="str">
        <f t="array" ref="AC18">IFERROR(INDEX(TAbsences[Symbole],MATCH($C18,IF(AC$9&gt;=TAbsences[Date début],IF(AC$9&lt;=TAbsences[Date de fin],TAbsences[Nom Prénom]),""),0)),"")</f>
        <v/>
      </c>
      <c r="AD18" s="6" t="str">
        <f t="array" ref="AD18">IFERROR(INDEX(TAbsences[Symbole],MATCH($C18,IF(AD$9&gt;=TAbsences[Date début],IF(AD$9&lt;=TAbsences[Date de fin],TAbsences[Nom Prénom]),""),0)),"")</f>
        <v/>
      </c>
      <c r="AE18" s="6" t="str">
        <f t="array" ref="AE18">IFERROR(INDEX(TAbsences[Symbole],MATCH($C18,IF(AE$9&gt;=TAbsences[Date début],IF(AE$9&lt;=TAbsences[Date de fin],TAbsences[Nom Prénom]),""),0)),"")</f>
        <v/>
      </c>
      <c r="AF18" s="6" t="str">
        <f t="array" ref="AF18">IFERROR(INDEX(TAbsences[Symbole],MATCH($C18,IF(AF$9&gt;=TAbsences[Date début],IF(AF$9&lt;=TAbsences[Date de fin],TAbsences[Nom Prénom]),""),0)),"")</f>
        <v/>
      </c>
      <c r="AG18" s="6" t="str">
        <f t="array" ref="AG18">IFERROR(INDEX(TAbsences[Symbole],MATCH($C18,IF(AG$9&gt;=TAbsences[Date début],IF(AG$9&lt;=TAbsences[Date de fin],TAbsences[Nom Prénom]),""),0)),"")</f>
        <v/>
      </c>
      <c r="AH18" s="6" t="str">
        <f t="array" ref="AH18">IFERROR(INDEX(TAbsences[Symbole],MATCH($C18,IF(AH$9&gt;=TAbsences[Date début],IF(AH$9&lt;=TAbsences[Date de fin],TAbsences[Nom Prénom]),""),0)),"")</f>
        <v/>
      </c>
      <c r="AJ18" s="36">
        <f t="shared" si="6"/>
        <v>0</v>
      </c>
      <c r="AK18" s="36">
        <f t="shared" si="6"/>
        <v>0</v>
      </c>
      <c r="AL18" s="36">
        <f t="shared" si="6"/>
        <v>0</v>
      </c>
      <c r="AM18" s="36">
        <f t="shared" si="6"/>
        <v>0</v>
      </c>
      <c r="AN18" s="36">
        <f t="shared" si="6"/>
        <v>0</v>
      </c>
      <c r="AO18" s="36">
        <f t="shared" si="6"/>
        <v>0</v>
      </c>
      <c r="AP18" s="37">
        <f t="shared" ca="1" si="7"/>
        <v>18</v>
      </c>
    </row>
    <row r="19" spans="3:42" x14ac:dyDescent="0.4">
      <c r="C19" s="16" t="s">
        <v>87</v>
      </c>
      <c r="D19" s="6" t="str">
        <f t="array" ref="D19">IFERROR(INDEX(TAbsences[Symbole],MATCH($C19,IF(D$9&gt;=TAbsences[Date début],IF(D$9&lt;=TAbsences[Date de fin],TAbsences[Nom Prénom]),""),0)),"")</f>
        <v/>
      </c>
      <c r="E19" s="6" t="str">
        <f t="array" ref="E19">IFERROR(INDEX(TAbsences[Symbole],MATCH($C19,IF(E$9&gt;=TAbsences[Date début],IF(E$9&lt;=TAbsences[Date de fin],TAbsences[Nom Prénom]),""),0)),"")</f>
        <v/>
      </c>
      <c r="F19" s="6" t="str">
        <f t="array" ref="F19">IFERROR(INDEX(TAbsences[Symbole],MATCH($C19,IF(F$9&gt;=TAbsences[Date début],IF(F$9&lt;=TAbsences[Date de fin],TAbsences[Nom Prénom]),""),0)),"")</f>
        <v/>
      </c>
      <c r="G19" s="6" t="str">
        <f t="array" ref="G19">IFERROR(INDEX(TAbsences[Symbole],MATCH($C19,IF(G$9&gt;=TAbsences[Date début],IF(G$9&lt;=TAbsences[Date de fin],TAbsences[Nom Prénom]),""),0)),"")</f>
        <v/>
      </c>
      <c r="H19" s="6" t="str">
        <f t="array" ref="H19">IFERROR(INDEX(TAbsences[Symbole],MATCH($C19,IF(H$9&gt;=TAbsences[Date début],IF(H$9&lt;=TAbsences[Date de fin],TAbsences[Nom Prénom]),""),0)),"")</f>
        <v/>
      </c>
      <c r="I19" s="6" t="str">
        <f t="array" ref="I19">IFERROR(INDEX(TAbsences[Symbole],MATCH($C19,IF(I$9&gt;=TAbsences[Date début],IF(I$9&lt;=TAbsences[Date de fin],TAbsences[Nom Prénom]),""),0)),"")</f>
        <v/>
      </c>
      <c r="J19" s="6" t="str">
        <f t="array" ref="J19">IFERROR(INDEX(TAbsences[Symbole],MATCH($C19,IF(J$9&gt;=TAbsences[Date début],IF(J$9&lt;=TAbsences[Date de fin],TAbsences[Nom Prénom]),""),0)),"")</f>
        <v/>
      </c>
      <c r="K19" s="6" t="str">
        <f t="array" ref="K19">IFERROR(INDEX(TAbsences[Symbole],MATCH($C19,IF(K$9&gt;=TAbsences[Date début],IF(K$9&lt;=TAbsences[Date de fin],TAbsences[Nom Prénom]),""),0)),"")</f>
        <v/>
      </c>
      <c r="L19" s="6" t="str">
        <f t="array" ref="L19">IFERROR(INDEX(TAbsences[Symbole],MATCH($C19,IF(L$9&gt;=TAbsences[Date début],IF(L$9&lt;=TAbsences[Date de fin],TAbsences[Nom Prénom]),""),0)),"")</f>
        <v/>
      </c>
      <c r="M19" s="6" t="str">
        <f t="array" ref="M19">IFERROR(INDEX(TAbsences[Symbole],MATCH($C19,IF(M$9&gt;=TAbsences[Date début],IF(M$9&lt;=TAbsences[Date de fin],TAbsences[Nom Prénom]),""),0)),"")</f>
        <v/>
      </c>
      <c r="N19" s="6" t="str">
        <f t="array" ref="N19">IFERROR(INDEX(TAbsences[Symbole],MATCH($C19,IF(N$9&gt;=TAbsences[Date début],IF(N$9&lt;=TAbsences[Date de fin],TAbsences[Nom Prénom]),""),0)),"")</f>
        <v/>
      </c>
      <c r="O19" s="6" t="str">
        <f t="array" ref="O19">IFERROR(INDEX(TAbsences[Symbole],MATCH($C19,IF(O$9&gt;=TAbsences[Date début],IF(O$9&lt;=TAbsences[Date de fin],TAbsences[Nom Prénom]),""),0)),"")</f>
        <v/>
      </c>
      <c r="P19" s="6" t="str">
        <f t="array" ref="P19">IFERROR(INDEX(TAbsences[Symbole],MATCH($C19,IF(P$9&gt;=TAbsences[Date début],IF(P$9&lt;=TAbsences[Date de fin],TAbsences[Nom Prénom]),""),0)),"")</f>
        <v/>
      </c>
      <c r="Q19" s="6" t="str">
        <f t="array" ref="Q19">IFERROR(INDEX(TAbsences[Symbole],MATCH($C19,IF(Q$9&gt;=TAbsences[Date début],IF(Q$9&lt;=TAbsences[Date de fin],TAbsences[Nom Prénom]),""),0)),"")</f>
        <v/>
      </c>
      <c r="R19" s="6" t="str">
        <f t="array" ref="R19">IFERROR(INDEX(TAbsences[Symbole],MATCH($C19,IF(R$9&gt;=TAbsences[Date début],IF(R$9&lt;=TAbsences[Date de fin],TAbsences[Nom Prénom]),""),0)),"")</f>
        <v/>
      </c>
      <c r="S19" s="6" t="str">
        <f t="array" ref="S19">IFERROR(INDEX(TAbsences[Symbole],MATCH($C19,IF(S$9&gt;=TAbsences[Date début],IF(S$9&lt;=TAbsences[Date de fin],TAbsences[Nom Prénom]),""),0)),"")</f>
        <v/>
      </c>
      <c r="T19" s="6" t="str">
        <f t="array" ref="T19">IFERROR(INDEX(TAbsences[Symbole],MATCH($C19,IF(T$9&gt;=TAbsences[Date début],IF(T$9&lt;=TAbsences[Date de fin],TAbsences[Nom Prénom]),""),0)),"")</f>
        <v/>
      </c>
      <c r="U19" s="6" t="str">
        <f t="array" ref="U19">IFERROR(INDEX(TAbsences[Symbole],MATCH($C19,IF(U$9&gt;=TAbsences[Date début],IF(U$9&lt;=TAbsences[Date de fin],TAbsences[Nom Prénom]),""),0)),"")</f>
        <v/>
      </c>
      <c r="V19" s="6" t="str">
        <f t="array" ref="V19">IFERROR(INDEX(TAbsences[Symbole],MATCH($C19,IF(V$9&gt;=TAbsences[Date début],IF(V$9&lt;=TAbsences[Date de fin],TAbsences[Nom Prénom]),""),0)),"")</f>
        <v/>
      </c>
      <c r="W19" s="6" t="str">
        <f t="array" ref="W19">IFERROR(INDEX(TAbsences[Symbole],MATCH($C19,IF(W$9&gt;=TAbsences[Date début],IF(W$9&lt;=TAbsences[Date de fin],TAbsences[Nom Prénom]),""),0)),"")</f>
        <v/>
      </c>
      <c r="X19" s="6" t="str">
        <f t="array" ref="X19">IFERROR(INDEX(TAbsences[Symbole],MATCH($C19,IF(X$9&gt;=TAbsences[Date début],IF(X$9&lt;=TAbsences[Date de fin],TAbsences[Nom Prénom]),""),0)),"")</f>
        <v/>
      </c>
      <c r="Y19" s="6" t="str">
        <f t="array" ref="Y19">IFERROR(INDEX(TAbsences[Symbole],MATCH($C19,IF(Y$9&gt;=TAbsences[Date début],IF(Y$9&lt;=TAbsences[Date de fin],TAbsences[Nom Prénom]),""),0)),"")</f>
        <v/>
      </c>
      <c r="Z19" s="6" t="str">
        <f t="array" ref="Z19">IFERROR(INDEX(TAbsences[Symbole],MATCH($C19,IF(Z$9&gt;=TAbsences[Date début],IF(Z$9&lt;=TAbsences[Date de fin],TAbsences[Nom Prénom]),""),0)),"")</f>
        <v/>
      </c>
      <c r="AA19" s="6" t="str">
        <f t="array" ref="AA19">IFERROR(INDEX(TAbsences[Symbole],MATCH($C19,IF(AA$9&gt;=TAbsences[Date début],IF(AA$9&lt;=TAbsences[Date de fin],TAbsences[Nom Prénom]),""),0)),"")</f>
        <v/>
      </c>
      <c r="AB19" s="6" t="str">
        <f t="array" ref="AB19">IFERROR(INDEX(TAbsences[Symbole],MATCH($C19,IF(AB$9&gt;=TAbsences[Date début],IF(AB$9&lt;=TAbsences[Date de fin],TAbsences[Nom Prénom]),""),0)),"")</f>
        <v/>
      </c>
      <c r="AC19" s="6" t="str">
        <f t="array" ref="AC19">IFERROR(INDEX(TAbsences[Symbole],MATCH($C19,IF(AC$9&gt;=TAbsences[Date début],IF(AC$9&lt;=TAbsences[Date de fin],TAbsences[Nom Prénom]),""),0)),"")</f>
        <v/>
      </c>
      <c r="AD19" s="6" t="str">
        <f t="array" ref="AD19">IFERROR(INDEX(TAbsences[Symbole],MATCH($C19,IF(AD$9&gt;=TAbsences[Date début],IF(AD$9&lt;=TAbsences[Date de fin],TAbsences[Nom Prénom]),""),0)),"")</f>
        <v/>
      </c>
      <c r="AE19" s="6" t="str">
        <f t="array" ref="AE19">IFERROR(INDEX(TAbsences[Symbole],MATCH($C19,IF(AE$9&gt;=TAbsences[Date début],IF(AE$9&lt;=TAbsences[Date de fin],TAbsences[Nom Prénom]),""),0)),"")</f>
        <v/>
      </c>
      <c r="AF19" s="6" t="str">
        <f t="array" ref="AF19">IFERROR(INDEX(TAbsences[Symbole],MATCH($C19,IF(AF$9&gt;=TAbsences[Date début],IF(AF$9&lt;=TAbsences[Date de fin],TAbsences[Nom Prénom]),""),0)),"")</f>
        <v/>
      </c>
      <c r="AG19" s="6" t="str">
        <f t="array" ref="AG19">IFERROR(INDEX(TAbsences[Symbole],MATCH($C19,IF(AG$9&gt;=TAbsences[Date début],IF(AG$9&lt;=TAbsences[Date de fin],TAbsences[Nom Prénom]),""),0)),"")</f>
        <v/>
      </c>
      <c r="AH19" s="6" t="str">
        <f t="array" ref="AH19">IFERROR(INDEX(TAbsences[Symbole],MATCH($C19,IF(AH$9&gt;=TAbsences[Date début],IF(AH$9&lt;=TAbsences[Date de fin],TAbsences[Nom Prénom]),""),0)),"")</f>
        <v/>
      </c>
      <c r="AJ19" s="36">
        <f t="shared" si="6"/>
        <v>0</v>
      </c>
      <c r="AK19" s="36">
        <f t="shared" si="6"/>
        <v>0</v>
      </c>
      <c r="AL19" s="36">
        <f t="shared" si="6"/>
        <v>0</v>
      </c>
      <c r="AM19" s="36">
        <f t="shared" si="6"/>
        <v>0</v>
      </c>
      <c r="AN19" s="36">
        <f t="shared" si="6"/>
        <v>0</v>
      </c>
      <c r="AO19" s="36">
        <f t="shared" si="6"/>
        <v>0</v>
      </c>
      <c r="AP19" s="37">
        <f t="shared" ca="1" si="7"/>
        <v>18</v>
      </c>
    </row>
    <row r="20" spans="3:42" x14ac:dyDescent="0.4">
      <c r="C20" s="16" t="s">
        <v>88</v>
      </c>
      <c r="D20" s="6" t="str">
        <f t="array" ref="D20">IFERROR(INDEX(TAbsences[Symbole],MATCH($C20,IF(D$9&gt;=TAbsences[Date début],IF(D$9&lt;=TAbsences[Date de fin],TAbsences[Nom Prénom]),""),0)),"")</f>
        <v/>
      </c>
      <c r="E20" s="6" t="str">
        <f t="array" ref="E20">IFERROR(INDEX(TAbsences[Symbole],MATCH($C20,IF(E$9&gt;=TAbsences[Date début],IF(E$9&lt;=TAbsences[Date de fin],TAbsences[Nom Prénom]),""),0)),"")</f>
        <v/>
      </c>
      <c r="F20" s="6" t="str">
        <f t="array" ref="F20">IFERROR(INDEX(TAbsences[Symbole],MATCH($C20,IF(F$9&gt;=TAbsences[Date début],IF(F$9&lt;=TAbsences[Date de fin],TAbsences[Nom Prénom]),""),0)),"")</f>
        <v/>
      </c>
      <c r="G20" s="6" t="str">
        <f t="array" ref="G20">IFERROR(INDEX(TAbsences[Symbole],MATCH($C20,IF(G$9&gt;=TAbsences[Date début],IF(G$9&lt;=TAbsences[Date de fin],TAbsences[Nom Prénom]),""),0)),"")</f>
        <v/>
      </c>
      <c r="H20" s="6" t="str">
        <f t="array" ref="H20">IFERROR(INDEX(TAbsences[Symbole],MATCH($C20,IF(H$9&gt;=TAbsences[Date début],IF(H$9&lt;=TAbsences[Date de fin],TAbsences[Nom Prénom]),""),0)),"")</f>
        <v/>
      </c>
      <c r="I20" s="6" t="str">
        <f t="array" ref="I20">IFERROR(INDEX(TAbsences[Symbole],MATCH($C20,IF(I$9&gt;=TAbsences[Date début],IF(I$9&lt;=TAbsences[Date de fin],TAbsences[Nom Prénom]),""),0)),"")</f>
        <v/>
      </c>
      <c r="J20" s="6" t="str">
        <f t="array" ref="J20">IFERROR(INDEX(TAbsences[Symbole],MATCH($C20,IF(J$9&gt;=TAbsences[Date début],IF(J$9&lt;=TAbsences[Date de fin],TAbsences[Nom Prénom]),""),0)),"")</f>
        <v/>
      </c>
      <c r="K20" s="6" t="str">
        <f t="array" ref="K20">IFERROR(INDEX(TAbsences[Symbole],MATCH($C20,IF(K$9&gt;=TAbsences[Date début],IF(K$9&lt;=TAbsences[Date de fin],TAbsences[Nom Prénom]),""),0)),"")</f>
        <v/>
      </c>
      <c r="L20" s="6" t="str">
        <f t="array" ref="L20">IFERROR(INDEX(TAbsences[Symbole],MATCH($C20,IF(L$9&gt;=TAbsences[Date début],IF(L$9&lt;=TAbsences[Date de fin],TAbsences[Nom Prénom]),""),0)),"")</f>
        <v/>
      </c>
      <c r="M20" s="6" t="str">
        <f t="array" ref="M20">IFERROR(INDEX(TAbsences[Symbole],MATCH($C20,IF(M$9&gt;=TAbsences[Date début],IF(M$9&lt;=TAbsences[Date de fin],TAbsences[Nom Prénom]),""),0)),"")</f>
        <v/>
      </c>
      <c r="N20" s="6" t="str">
        <f t="array" ref="N20">IFERROR(INDEX(TAbsences[Symbole],MATCH($C20,IF(N$9&gt;=TAbsences[Date début],IF(N$9&lt;=TAbsences[Date de fin],TAbsences[Nom Prénom]),""),0)),"")</f>
        <v/>
      </c>
      <c r="O20" s="6" t="str">
        <f t="array" ref="O20">IFERROR(INDEX(TAbsences[Symbole],MATCH($C20,IF(O$9&gt;=TAbsences[Date début],IF(O$9&lt;=TAbsences[Date de fin],TAbsences[Nom Prénom]),""),0)),"")</f>
        <v/>
      </c>
      <c r="P20" s="6" t="str">
        <f t="array" ref="P20">IFERROR(INDEX(TAbsences[Symbole],MATCH($C20,IF(P$9&gt;=TAbsences[Date début],IF(P$9&lt;=TAbsences[Date de fin],TAbsences[Nom Prénom]),""),0)),"")</f>
        <v/>
      </c>
      <c r="Q20" s="6" t="str">
        <f t="array" ref="Q20">IFERROR(INDEX(TAbsences[Symbole],MATCH($C20,IF(Q$9&gt;=TAbsences[Date début],IF(Q$9&lt;=TAbsences[Date de fin],TAbsences[Nom Prénom]),""),0)),"")</f>
        <v/>
      </c>
      <c r="R20" s="6" t="str">
        <f t="array" ref="R20">IFERROR(INDEX(TAbsences[Symbole],MATCH($C20,IF(R$9&gt;=TAbsences[Date début],IF(R$9&lt;=TAbsences[Date de fin],TAbsences[Nom Prénom]),""),0)),"")</f>
        <v/>
      </c>
      <c r="S20" s="6" t="str">
        <f t="array" ref="S20">IFERROR(INDEX(TAbsences[Symbole],MATCH($C20,IF(S$9&gt;=TAbsences[Date début],IF(S$9&lt;=TAbsences[Date de fin],TAbsences[Nom Prénom]),""),0)),"")</f>
        <v/>
      </c>
      <c r="T20" s="6" t="str">
        <f t="array" ref="T20">IFERROR(INDEX(TAbsences[Symbole],MATCH($C20,IF(T$9&gt;=TAbsences[Date début],IF(T$9&lt;=TAbsences[Date de fin],TAbsences[Nom Prénom]),""),0)),"")</f>
        <v/>
      </c>
      <c r="U20" s="6" t="str">
        <f t="array" ref="U20">IFERROR(INDEX(TAbsences[Symbole],MATCH($C20,IF(U$9&gt;=TAbsences[Date début],IF(U$9&lt;=TAbsences[Date de fin],TAbsences[Nom Prénom]),""),0)),"")</f>
        <v/>
      </c>
      <c r="V20" s="6" t="str">
        <f t="array" ref="V20">IFERROR(INDEX(TAbsences[Symbole],MATCH($C20,IF(V$9&gt;=TAbsences[Date début],IF(V$9&lt;=TAbsences[Date de fin],TAbsences[Nom Prénom]),""),0)),"")</f>
        <v/>
      </c>
      <c r="W20" s="6" t="str">
        <f t="array" ref="W20">IFERROR(INDEX(TAbsences[Symbole],MATCH($C20,IF(W$9&gt;=TAbsences[Date début],IF(W$9&lt;=TAbsences[Date de fin],TAbsences[Nom Prénom]),""),0)),"")</f>
        <v/>
      </c>
      <c r="X20" s="6" t="str">
        <f t="array" ref="X20">IFERROR(INDEX(TAbsences[Symbole],MATCH($C20,IF(X$9&gt;=TAbsences[Date début],IF(X$9&lt;=TAbsences[Date de fin],TAbsences[Nom Prénom]),""),0)),"")</f>
        <v/>
      </c>
      <c r="Y20" s="6" t="str">
        <f t="array" ref="Y20">IFERROR(INDEX(TAbsences[Symbole],MATCH($C20,IF(Y$9&gt;=TAbsences[Date début],IF(Y$9&lt;=TAbsences[Date de fin],TAbsences[Nom Prénom]),""),0)),"")</f>
        <v/>
      </c>
      <c r="Z20" s="6" t="str">
        <f t="array" ref="Z20">IFERROR(INDEX(TAbsences[Symbole],MATCH($C20,IF(Z$9&gt;=TAbsences[Date début],IF(Z$9&lt;=TAbsences[Date de fin],TAbsences[Nom Prénom]),""),0)),"")</f>
        <v/>
      </c>
      <c r="AA20" s="6" t="str">
        <f t="array" ref="AA20">IFERROR(INDEX(TAbsences[Symbole],MATCH($C20,IF(AA$9&gt;=TAbsences[Date début],IF(AA$9&lt;=TAbsences[Date de fin],TAbsences[Nom Prénom]),""),0)),"")</f>
        <v/>
      </c>
      <c r="AB20" s="6" t="str">
        <f t="array" ref="AB20">IFERROR(INDEX(TAbsences[Symbole],MATCH($C20,IF(AB$9&gt;=TAbsences[Date début],IF(AB$9&lt;=TAbsences[Date de fin],TAbsences[Nom Prénom]),""),0)),"")</f>
        <v/>
      </c>
      <c r="AC20" s="6" t="str">
        <f t="array" ref="AC20">IFERROR(INDEX(TAbsences[Symbole],MATCH($C20,IF(AC$9&gt;=TAbsences[Date début],IF(AC$9&lt;=TAbsences[Date de fin],TAbsences[Nom Prénom]),""),0)),"")</f>
        <v/>
      </c>
      <c r="AD20" s="6" t="str">
        <f t="array" ref="AD20">IFERROR(INDEX(TAbsences[Symbole],MATCH($C20,IF(AD$9&gt;=TAbsences[Date début],IF(AD$9&lt;=TAbsences[Date de fin],TAbsences[Nom Prénom]),""),0)),"")</f>
        <v/>
      </c>
      <c r="AE20" s="6" t="str">
        <f t="array" ref="AE20">IFERROR(INDEX(TAbsences[Symbole],MATCH($C20,IF(AE$9&gt;=TAbsences[Date début],IF(AE$9&lt;=TAbsences[Date de fin],TAbsences[Nom Prénom]),""),0)),"")</f>
        <v/>
      </c>
      <c r="AF20" s="6" t="str">
        <f t="array" ref="AF20">IFERROR(INDEX(TAbsences[Symbole],MATCH($C20,IF(AF$9&gt;=TAbsences[Date début],IF(AF$9&lt;=TAbsences[Date de fin],TAbsences[Nom Prénom]),""),0)),"")</f>
        <v/>
      </c>
      <c r="AG20" s="6" t="str">
        <f t="array" ref="AG20">IFERROR(INDEX(TAbsences[Symbole],MATCH($C20,IF(AG$9&gt;=TAbsences[Date début],IF(AG$9&lt;=TAbsences[Date de fin],TAbsences[Nom Prénom]),""),0)),"")</f>
        <v/>
      </c>
      <c r="AH20" s="6" t="str">
        <f t="array" ref="AH20">IFERROR(INDEX(TAbsences[Symbole],MATCH($C20,IF(AH$9&gt;=TAbsences[Date début],IF(AH$9&lt;=TAbsences[Date de fin],TAbsences[Nom Prénom]),""),0)),"")</f>
        <v/>
      </c>
      <c r="AJ20" s="36">
        <f t="shared" ref="AJ20:AO21" si="8">COUNTIFS($D20:$AH20,AJ$9,JourSemaine,"&lt;6",JoursFeries,"&lt;&gt;1")</f>
        <v>0</v>
      </c>
      <c r="AK20" s="36">
        <f t="shared" si="8"/>
        <v>0</v>
      </c>
      <c r="AL20" s="36">
        <f t="shared" si="8"/>
        <v>0</v>
      </c>
      <c r="AM20" s="36">
        <f t="shared" si="8"/>
        <v>0</v>
      </c>
      <c r="AN20" s="36">
        <f t="shared" si="8"/>
        <v>0</v>
      </c>
      <c r="AO20" s="36">
        <f t="shared" si="8"/>
        <v>0</v>
      </c>
      <c r="AP20" s="37">
        <f t="shared" ca="1" si="7"/>
        <v>18</v>
      </c>
    </row>
    <row r="21" spans="3:42" x14ac:dyDescent="0.4">
      <c r="C21" s="16" t="s">
        <v>89</v>
      </c>
      <c r="D21" s="6" t="str">
        <f t="array" ref="D21">IFERROR(INDEX(TAbsences[Symbole],MATCH($C21,IF(D$9&gt;=TAbsences[Date début],IF(D$9&lt;=TAbsences[Date de fin],TAbsences[Nom Prénom]),""),0)),"")</f>
        <v/>
      </c>
      <c r="E21" s="6" t="str">
        <f t="array" ref="E21">IFERROR(INDEX(TAbsences[Symbole],MATCH($C21,IF(E$9&gt;=TAbsences[Date début],IF(E$9&lt;=TAbsences[Date de fin],TAbsences[Nom Prénom]),""),0)),"")</f>
        <v/>
      </c>
      <c r="F21" s="6" t="str">
        <f t="array" ref="F21">IFERROR(INDEX(TAbsences[Symbole],MATCH($C21,IF(F$9&gt;=TAbsences[Date début],IF(F$9&lt;=TAbsences[Date de fin],TAbsences[Nom Prénom]),""),0)),"")</f>
        <v/>
      </c>
      <c r="G21" s="6" t="str">
        <f t="array" ref="G21">IFERROR(INDEX(TAbsences[Symbole],MATCH($C21,IF(G$9&gt;=TAbsences[Date début],IF(G$9&lt;=TAbsences[Date de fin],TAbsences[Nom Prénom]),""),0)),"")</f>
        <v/>
      </c>
      <c r="H21" s="6" t="str">
        <f t="array" ref="H21">IFERROR(INDEX(TAbsences[Symbole],MATCH($C21,IF(H$9&gt;=TAbsences[Date début],IF(H$9&lt;=TAbsences[Date de fin],TAbsences[Nom Prénom]),""),0)),"")</f>
        <v/>
      </c>
      <c r="I21" s="6" t="str">
        <f t="array" ref="I21">IFERROR(INDEX(TAbsences[Symbole],MATCH($C21,IF(I$9&gt;=TAbsences[Date début],IF(I$9&lt;=TAbsences[Date de fin],TAbsences[Nom Prénom]),""),0)),"")</f>
        <v/>
      </c>
      <c r="J21" s="6" t="str">
        <f t="array" ref="J21">IFERROR(INDEX(TAbsences[Symbole],MATCH($C21,IF(J$9&gt;=TAbsences[Date début],IF(J$9&lt;=TAbsences[Date de fin],TAbsences[Nom Prénom]),""),0)),"")</f>
        <v/>
      </c>
      <c r="K21" s="6" t="str">
        <f t="array" ref="K21">IFERROR(INDEX(TAbsences[Symbole],MATCH($C21,IF(K$9&gt;=TAbsences[Date début],IF(K$9&lt;=TAbsences[Date de fin],TAbsences[Nom Prénom]),""),0)),"")</f>
        <v/>
      </c>
      <c r="L21" s="6" t="str">
        <f t="array" ref="L21">IFERROR(INDEX(TAbsences[Symbole],MATCH($C21,IF(L$9&gt;=TAbsences[Date début],IF(L$9&lt;=TAbsences[Date de fin],TAbsences[Nom Prénom]),""),0)),"")</f>
        <v/>
      </c>
      <c r="M21" s="6" t="str">
        <f t="array" ref="M21">IFERROR(INDEX(TAbsences[Symbole],MATCH($C21,IF(M$9&gt;=TAbsences[Date début],IF(M$9&lt;=TAbsences[Date de fin],TAbsences[Nom Prénom]),""),0)),"")</f>
        <v/>
      </c>
      <c r="N21" s="6" t="str">
        <f t="array" ref="N21">IFERROR(INDEX(TAbsences[Symbole],MATCH($C21,IF(N$9&gt;=TAbsences[Date début],IF(N$9&lt;=TAbsences[Date de fin],TAbsences[Nom Prénom]),""),0)),"")</f>
        <v/>
      </c>
      <c r="O21" s="6" t="str">
        <f t="array" ref="O21">IFERROR(INDEX(TAbsences[Symbole],MATCH($C21,IF(O$9&gt;=TAbsences[Date début],IF(O$9&lt;=TAbsences[Date de fin],TAbsences[Nom Prénom]),""),0)),"")</f>
        <v/>
      </c>
      <c r="P21" s="6" t="str">
        <f t="array" ref="P21">IFERROR(INDEX(TAbsences[Symbole],MATCH($C21,IF(P$9&gt;=TAbsences[Date début],IF(P$9&lt;=TAbsences[Date de fin],TAbsences[Nom Prénom]),""),0)),"")</f>
        <v/>
      </c>
      <c r="Q21" s="6" t="str">
        <f t="array" ref="Q21">IFERROR(INDEX(TAbsences[Symbole],MATCH($C21,IF(Q$9&gt;=TAbsences[Date début],IF(Q$9&lt;=TAbsences[Date de fin],TAbsences[Nom Prénom]),""),0)),"")</f>
        <v/>
      </c>
      <c r="R21" s="6" t="str">
        <f t="array" ref="R21">IFERROR(INDEX(TAbsences[Symbole],MATCH($C21,IF(R$9&gt;=TAbsences[Date début],IF(R$9&lt;=TAbsences[Date de fin],TAbsences[Nom Prénom]),""),0)),"")</f>
        <v/>
      </c>
      <c r="S21" s="6" t="str">
        <f t="array" ref="S21">IFERROR(INDEX(TAbsences[Symbole],MATCH($C21,IF(S$9&gt;=TAbsences[Date début],IF(S$9&lt;=TAbsences[Date de fin],TAbsences[Nom Prénom]),""),0)),"")</f>
        <v/>
      </c>
      <c r="T21" s="6" t="str">
        <f t="array" ref="T21">IFERROR(INDEX(TAbsences[Symbole],MATCH($C21,IF(T$9&gt;=TAbsences[Date début],IF(T$9&lt;=TAbsences[Date de fin],TAbsences[Nom Prénom]),""),0)),"")</f>
        <v/>
      </c>
      <c r="U21" s="6" t="str">
        <f t="array" ref="U21">IFERROR(INDEX(TAbsences[Symbole],MATCH($C21,IF(U$9&gt;=TAbsences[Date début],IF(U$9&lt;=TAbsences[Date de fin],TAbsences[Nom Prénom]),""),0)),"")</f>
        <v/>
      </c>
      <c r="V21" s="6" t="str">
        <f t="array" ref="V21">IFERROR(INDEX(TAbsences[Symbole],MATCH($C21,IF(V$9&gt;=TAbsences[Date début],IF(V$9&lt;=TAbsences[Date de fin],TAbsences[Nom Prénom]),""),0)),"")</f>
        <v/>
      </c>
      <c r="W21" s="6" t="str">
        <f t="array" ref="W21">IFERROR(INDEX(TAbsences[Symbole],MATCH($C21,IF(W$9&gt;=TAbsences[Date début],IF(W$9&lt;=TAbsences[Date de fin],TAbsences[Nom Prénom]),""),0)),"")</f>
        <v/>
      </c>
      <c r="X21" s="6" t="str">
        <f t="array" ref="X21">IFERROR(INDEX(TAbsences[Symbole],MATCH($C21,IF(X$9&gt;=TAbsences[Date début],IF(X$9&lt;=TAbsences[Date de fin],TAbsences[Nom Prénom]),""),0)),"")</f>
        <v/>
      </c>
      <c r="Y21" s="6" t="str">
        <f t="array" ref="Y21">IFERROR(INDEX(TAbsences[Symbole],MATCH($C21,IF(Y$9&gt;=TAbsences[Date début],IF(Y$9&lt;=TAbsences[Date de fin],TAbsences[Nom Prénom]),""),0)),"")</f>
        <v/>
      </c>
      <c r="Z21" s="6" t="str">
        <f t="array" ref="Z21">IFERROR(INDEX(TAbsences[Symbole],MATCH($C21,IF(Z$9&gt;=TAbsences[Date début],IF(Z$9&lt;=TAbsences[Date de fin],TAbsences[Nom Prénom]),""),0)),"")</f>
        <v/>
      </c>
      <c r="AA21" s="6" t="str">
        <f t="array" ref="AA21">IFERROR(INDEX(TAbsences[Symbole],MATCH($C21,IF(AA$9&gt;=TAbsences[Date début],IF(AA$9&lt;=TAbsences[Date de fin],TAbsences[Nom Prénom]),""),0)),"")</f>
        <v/>
      </c>
      <c r="AB21" s="6" t="str">
        <f t="array" ref="AB21">IFERROR(INDEX(TAbsences[Symbole],MATCH($C21,IF(AB$9&gt;=TAbsences[Date début],IF(AB$9&lt;=TAbsences[Date de fin],TAbsences[Nom Prénom]),""),0)),"")</f>
        <v/>
      </c>
      <c r="AC21" s="6" t="str">
        <f t="array" ref="AC21">IFERROR(INDEX(TAbsences[Symbole],MATCH($C21,IF(AC$9&gt;=TAbsences[Date début],IF(AC$9&lt;=TAbsences[Date de fin],TAbsences[Nom Prénom]),""),0)),"")</f>
        <v/>
      </c>
      <c r="AD21" s="6" t="str">
        <f t="array" ref="AD21">IFERROR(INDEX(TAbsences[Symbole],MATCH($C21,IF(AD$9&gt;=TAbsences[Date début],IF(AD$9&lt;=TAbsences[Date de fin],TAbsences[Nom Prénom]),""),0)),"")</f>
        <v/>
      </c>
      <c r="AE21" s="6" t="str">
        <f t="array" ref="AE21">IFERROR(INDEX(TAbsences[Symbole],MATCH($C21,IF(AE$9&gt;=TAbsences[Date début],IF(AE$9&lt;=TAbsences[Date de fin],TAbsences[Nom Prénom]),""),0)),"")</f>
        <v/>
      </c>
      <c r="AF21" s="6" t="str">
        <f t="array" ref="AF21">IFERROR(INDEX(TAbsences[Symbole],MATCH($C21,IF(AF$9&gt;=TAbsences[Date début],IF(AF$9&lt;=TAbsences[Date de fin],TAbsences[Nom Prénom]),""),0)),"")</f>
        <v/>
      </c>
      <c r="AG21" s="6" t="str">
        <f t="array" ref="AG21">IFERROR(INDEX(TAbsences[Symbole],MATCH($C21,IF(AG$9&gt;=TAbsences[Date début],IF(AG$9&lt;=TAbsences[Date de fin],TAbsences[Nom Prénom]),""),0)),"")</f>
        <v/>
      </c>
      <c r="AH21" s="6" t="str">
        <f t="array" ref="AH21">IFERROR(INDEX(TAbsences[Symbole],MATCH($C21,IF(AH$9&gt;=TAbsences[Date début],IF(AH$9&lt;=TAbsences[Date de fin],TAbsences[Nom Prénom]),""),0)),"")</f>
        <v/>
      </c>
      <c r="AJ21" s="36">
        <f t="shared" si="8"/>
        <v>0</v>
      </c>
      <c r="AK21" s="36">
        <f t="shared" si="8"/>
        <v>0</v>
      </c>
      <c r="AL21" s="36">
        <f t="shared" si="8"/>
        <v>0</v>
      </c>
      <c r="AM21" s="36">
        <f t="shared" si="8"/>
        <v>0</v>
      </c>
      <c r="AN21" s="36">
        <f t="shared" si="8"/>
        <v>0</v>
      </c>
      <c r="AO21" s="36">
        <f t="shared" si="8"/>
        <v>0</v>
      </c>
      <c r="AP21" s="37">
        <f t="shared" ref="AP21" ca="1" si="9">IF(AND(C21&lt;&gt;"",EOMONTH($B$7,0)&lt;TODAY()),$L$23-SUM(AJ21:AO21),"")</f>
        <v>18</v>
      </c>
    </row>
    <row r="23" spans="3:42" x14ac:dyDescent="0.4">
      <c r="C23" s="60" t="s">
        <v>69</v>
      </c>
      <c r="D23" s="60"/>
      <c r="G23" s="38" t="s">
        <v>71</v>
      </c>
      <c r="H23" s="39"/>
      <c r="I23" s="39"/>
      <c r="J23" s="39"/>
      <c r="K23" s="39"/>
      <c r="L23" s="40">
        <f>NETWORKDAYS(B7,EOMONTH(B7,0),feries)</f>
        <v>18</v>
      </c>
    </row>
    <row r="24" spans="3:42" x14ac:dyDescent="0.4">
      <c r="C24" s="24" t="s">
        <v>43</v>
      </c>
      <c r="D24" s="25" t="s">
        <v>44</v>
      </c>
      <c r="E24" s="18"/>
    </row>
    <row r="25" spans="3:42" x14ac:dyDescent="0.4">
      <c r="C25" s="24" t="s">
        <v>45</v>
      </c>
      <c r="D25" s="26" t="s">
        <v>46</v>
      </c>
      <c r="E25" s="18"/>
    </row>
    <row r="26" spans="3:42" x14ac:dyDescent="0.4">
      <c r="C26" s="24" t="s">
        <v>47</v>
      </c>
      <c r="D26" s="27" t="s">
        <v>48</v>
      </c>
      <c r="E26" s="18"/>
    </row>
    <row r="27" spans="3:42" x14ac:dyDescent="0.4">
      <c r="C27" s="24" t="s">
        <v>49</v>
      </c>
      <c r="D27" s="28" t="s">
        <v>50</v>
      </c>
      <c r="E27" s="18"/>
    </row>
    <row r="28" spans="3:42" x14ac:dyDescent="0.4">
      <c r="C28" s="24" t="s">
        <v>51</v>
      </c>
      <c r="D28" s="29" t="s">
        <v>78</v>
      </c>
      <c r="E28" s="18"/>
    </row>
    <row r="29" spans="3:42" x14ac:dyDescent="0.4">
      <c r="C29" s="24" t="s">
        <v>52</v>
      </c>
      <c r="D29" s="30" t="s">
        <v>53</v>
      </c>
      <c r="E29" s="18"/>
    </row>
    <row r="30" spans="3:42" x14ac:dyDescent="0.4">
      <c r="C30" s="31" t="s">
        <v>68</v>
      </c>
      <c r="D30" s="32" t="s">
        <v>67</v>
      </c>
      <c r="E30"/>
    </row>
  </sheetData>
  <mergeCells count="3">
    <mergeCell ref="D4:AH4"/>
    <mergeCell ref="C23:D23"/>
    <mergeCell ref="AJ8:AP8"/>
  </mergeCells>
  <conditionalFormatting sqref="D5:AH5">
    <cfRule type="expression" dxfId="151" priority="3">
      <formula>D$9=EOMONTH($B$7,0)</formula>
    </cfRule>
    <cfRule type="expression" dxfId="150" priority="26">
      <formula>D5&lt;&gt;""</formula>
    </cfRule>
    <cfRule type="expression" dxfId="149" priority="27">
      <formula>AND(D$9&lt;&gt;"",D$9&gt;0)</formula>
    </cfRule>
    <cfRule type="expression" dxfId="148" priority="28">
      <formula>D$9=$B$7</formula>
    </cfRule>
  </conditionalFormatting>
  <conditionalFormatting sqref="D8:AH21">
    <cfRule type="expression" dxfId="147" priority="13">
      <formula>COUNTIF(feries,D$9)</formula>
    </cfRule>
    <cfRule type="expression" dxfId="146" priority="14">
      <formula>WEEKDAY(D$9,2)&gt;5</formula>
    </cfRule>
    <cfRule type="expression" dxfId="145" priority="25">
      <formula>AND(D$9&gt;0,D$9&lt;&gt;"")</formula>
    </cfRule>
  </conditionalFormatting>
  <conditionalFormatting sqref="D10:AH21">
    <cfRule type="expression" dxfId="144" priority="1">
      <formula>WEEKDAY(D$9,2)&gt;5</formula>
    </cfRule>
    <cfRule type="expression" dxfId="143" priority="2">
      <formula>COUNTIF(feries,D$9)</formula>
    </cfRule>
    <cfRule type="expression" dxfId="142" priority="15">
      <formula>D10="EF"</formula>
    </cfRule>
    <cfRule type="expression" dxfId="141" priority="16">
      <formula>D10="PA"</formula>
    </cfRule>
    <cfRule type="expression" dxfId="140" priority="17">
      <formula>D10="CM"</formula>
    </cfRule>
    <cfRule type="expression" dxfId="139" priority="18">
      <formula>D10="R"</formula>
    </cfRule>
    <cfRule type="expression" dxfId="138" priority="20">
      <formula>D10="CP"</formula>
    </cfRule>
    <cfRule type="expression" dxfId="137" priority="24">
      <formula>D10="M"</formula>
    </cfRule>
  </conditionalFormatting>
  <dataValidations count="2">
    <dataValidation type="list" allowBlank="1" showInputMessage="1" showErrorMessage="1" sqref="C3" xr:uid="{4DCCE819-C46E-4A7B-AC26-C866EB58BE2D}">
      <formula1>LMois</formula1>
    </dataValidation>
    <dataValidation type="list" allowBlank="1" showInputMessage="1" showErrorMessage="1" sqref="C10:C21" xr:uid="{06AA6351-B5AB-4D93-A10F-57600372CC6D}">
      <formula1>LNomPrenom</formula1>
    </dataValidation>
  </dataValidations>
  <printOptions horizontalCentered="1" verticalCentered="1"/>
  <pageMargins left="0" right="0" top="0" bottom="0" header="0" footer="0"/>
  <pageSetup paperSize="9" scale="6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</xdr:col>
                    <xdr:colOff>15240</xdr:colOff>
                    <xdr:row>1</xdr:row>
                    <xdr:rowOff>0</xdr:rowOff>
                  </from>
                  <to>
                    <xdr:col>3</xdr:col>
                    <xdr:colOff>213360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A5-B77D-4DA6-9499-A14F003D69A8}">
  <sheetPr codeName="Feuil1">
    <pageSetUpPr fitToPage="1"/>
  </sheetPr>
  <dimension ref="B2:M15"/>
  <sheetViews>
    <sheetView showGridLines="0" workbookViewId="0">
      <selection activeCell="B1" sqref="B1"/>
    </sheetView>
  </sheetViews>
  <sheetFormatPr baseColWidth="10" defaultRowHeight="16.8" x14ac:dyDescent="0.4"/>
  <cols>
    <col min="1" max="1" width="4.69921875" customWidth="1"/>
    <col min="2" max="2" width="20.69921875" customWidth="1"/>
    <col min="3" max="3" width="15.69921875" customWidth="1"/>
    <col min="4" max="5" width="12.69921875" customWidth="1"/>
    <col min="6" max="6" width="11.69921875" customWidth="1"/>
    <col min="7" max="7" width="4.69921875" customWidth="1"/>
  </cols>
  <sheetData>
    <row r="2" spans="2:13" x14ac:dyDescent="0.4">
      <c r="B2" t="s">
        <v>61</v>
      </c>
      <c r="C2" t="s">
        <v>41</v>
      </c>
      <c r="D2" t="s">
        <v>54</v>
      </c>
      <c r="E2" t="s">
        <v>55</v>
      </c>
      <c r="F2" t="s">
        <v>42</v>
      </c>
    </row>
    <row r="3" spans="2:13" x14ac:dyDescent="0.4">
      <c r="B3" t="s">
        <v>56</v>
      </c>
      <c r="C3" t="s">
        <v>47</v>
      </c>
      <c r="D3" s="8">
        <v>43831</v>
      </c>
      <c r="E3" s="8">
        <v>43836</v>
      </c>
      <c r="F3" s="7" t="str">
        <f>IFERROR(VLOOKUP(TAbsences[[#This Row],[Type]],TType_Absence[],2,0),"")</f>
        <v>M</v>
      </c>
    </row>
    <row r="4" spans="2:13" x14ac:dyDescent="0.4">
      <c r="B4" t="s">
        <v>57</v>
      </c>
      <c r="C4" t="s">
        <v>43</v>
      </c>
      <c r="D4" s="8">
        <v>43837</v>
      </c>
      <c r="E4" s="8">
        <v>43842</v>
      </c>
      <c r="F4" s="9" t="str">
        <f>IFERROR(VLOOKUP(TAbsences[[#This Row],[Type]],TType_Absence[],2,0),"")</f>
        <v>CP</v>
      </c>
    </row>
    <row r="5" spans="2:13" x14ac:dyDescent="0.4">
      <c r="B5" t="s">
        <v>57</v>
      </c>
      <c r="C5" t="s">
        <v>45</v>
      </c>
      <c r="D5" s="8">
        <v>43944</v>
      </c>
      <c r="E5" s="8">
        <v>43961</v>
      </c>
      <c r="F5" s="9" t="str">
        <f>IFERROR(VLOOKUP(TAbsences[[#This Row],[Type]],TType_Absence[],2,0),"")</f>
        <v>R</v>
      </c>
    </row>
    <row r="6" spans="2:13" x14ac:dyDescent="0.4">
      <c r="B6" t="s">
        <v>56</v>
      </c>
      <c r="C6" t="s">
        <v>43</v>
      </c>
      <c r="D6" s="8">
        <v>43845</v>
      </c>
      <c r="E6" s="8">
        <v>43856</v>
      </c>
      <c r="F6" s="9" t="str">
        <f>IFERROR(VLOOKUP(TAbsences[[#This Row],[Type]],TType_Absence[],2,0),"")</f>
        <v>CP</v>
      </c>
      <c r="L6" s="10"/>
      <c r="M6" s="10"/>
    </row>
    <row r="7" spans="2:13" x14ac:dyDescent="0.4">
      <c r="B7" t="s">
        <v>58</v>
      </c>
      <c r="C7" t="s">
        <v>45</v>
      </c>
      <c r="D7" s="8">
        <v>43845</v>
      </c>
      <c r="E7" s="8">
        <v>43845</v>
      </c>
      <c r="F7" s="9" t="str">
        <f>IFERROR(VLOOKUP(TAbsences[[#This Row],[Type]],TType_Absence[],2,0),"")</f>
        <v>R</v>
      </c>
      <c r="L7" s="10"/>
      <c r="M7" s="10"/>
    </row>
    <row r="8" spans="2:13" x14ac:dyDescent="0.4">
      <c r="B8" t="s">
        <v>59</v>
      </c>
      <c r="C8" t="s">
        <v>43</v>
      </c>
      <c r="D8" s="8">
        <v>43842</v>
      </c>
      <c r="E8" s="8">
        <v>43861</v>
      </c>
      <c r="F8" s="9" t="str">
        <f>IFERROR(VLOOKUP(TAbsences[[#This Row],[Type]],TType_Absence[],2,0),"")</f>
        <v>CP</v>
      </c>
      <c r="L8" s="10"/>
      <c r="M8" s="10"/>
    </row>
    <row r="9" spans="2:13" x14ac:dyDescent="0.4">
      <c r="B9" t="s">
        <v>56</v>
      </c>
      <c r="C9" t="s">
        <v>51</v>
      </c>
      <c r="D9" s="8">
        <v>43873</v>
      </c>
      <c r="E9" s="8">
        <v>43880</v>
      </c>
      <c r="F9" s="9" t="str">
        <f>IFERROR(VLOOKUP(TAbsences[[#This Row],[Type]],TType_Absence[],2,0),"")</f>
        <v>PA</v>
      </c>
      <c r="L9" s="10"/>
      <c r="M9" s="10"/>
    </row>
    <row r="10" spans="2:13" x14ac:dyDescent="0.4">
      <c r="B10" t="s">
        <v>57</v>
      </c>
      <c r="C10" t="s">
        <v>52</v>
      </c>
      <c r="D10" s="8">
        <v>43899</v>
      </c>
      <c r="E10" s="8">
        <v>43901</v>
      </c>
      <c r="F10" s="9" t="str">
        <f>IFERROR(VLOOKUP(TAbsences[[#This Row],[Type]],TType_Absence[],2,0),"")</f>
        <v>EF</v>
      </c>
      <c r="L10" s="10"/>
      <c r="M10" s="10"/>
    </row>
    <row r="11" spans="2:13" x14ac:dyDescent="0.4">
      <c r="B11" t="s">
        <v>59</v>
      </c>
      <c r="C11" t="s">
        <v>43</v>
      </c>
      <c r="D11" s="8">
        <v>43955</v>
      </c>
      <c r="E11" s="8">
        <v>43958</v>
      </c>
      <c r="F11" s="9" t="str">
        <f>IFERROR(VLOOKUP(TAbsences[[#This Row],[Type]],TType_Absence[],2,0),"")</f>
        <v>CP</v>
      </c>
      <c r="L11" s="10"/>
      <c r="M11" s="10"/>
    </row>
    <row r="12" spans="2:13" x14ac:dyDescent="0.4">
      <c r="B12" t="s">
        <v>56</v>
      </c>
      <c r="C12" t="s">
        <v>43</v>
      </c>
      <c r="D12" s="8">
        <v>43973</v>
      </c>
      <c r="E12" s="8">
        <v>43973</v>
      </c>
      <c r="F12" s="9" t="str">
        <f>IFERROR(VLOOKUP(TAbsences[[#This Row],[Type]],TType_Absence[],2,0),"")</f>
        <v>CP</v>
      </c>
    </row>
    <row r="13" spans="2:13" x14ac:dyDescent="0.4">
      <c r="B13" t="s">
        <v>82</v>
      </c>
      <c r="C13" t="s">
        <v>47</v>
      </c>
      <c r="D13" s="8">
        <v>43990</v>
      </c>
      <c r="E13" s="8">
        <v>44007</v>
      </c>
      <c r="F13" s="9" t="str">
        <f>IFERROR(VLOOKUP(TAbsences[[#This Row],[Type]],TType_Absence[],2,0),"")</f>
        <v>M</v>
      </c>
    </row>
    <row r="14" spans="2:13" x14ac:dyDescent="0.4">
      <c r="B14" t="s">
        <v>83</v>
      </c>
      <c r="C14" t="s">
        <v>43</v>
      </c>
      <c r="D14" s="8">
        <v>44026</v>
      </c>
      <c r="E14" s="8">
        <v>44043</v>
      </c>
      <c r="F14" s="9" t="str">
        <f>IFERROR(VLOOKUP(TAbsences[[#This Row],[Type]],TType_Absence[],2,0),"")</f>
        <v>CP</v>
      </c>
    </row>
    <row r="15" spans="2:13" x14ac:dyDescent="0.4">
      <c r="B15" t="s">
        <v>84</v>
      </c>
      <c r="C15" t="s">
        <v>43</v>
      </c>
      <c r="D15" s="8">
        <v>44044</v>
      </c>
      <c r="E15" s="8">
        <v>44058</v>
      </c>
      <c r="F15" s="9" t="str">
        <f>IFERROR(VLOOKUP(TAbsences[[#This Row],[Type]],TType_Absence[],2,0),"")</f>
        <v>CP</v>
      </c>
    </row>
  </sheetData>
  <dataValidations count="1">
    <dataValidation type="list" allowBlank="1" showInputMessage="1" showErrorMessage="1" sqref="C3:C15" xr:uid="{07E5CC35-5233-4591-9201-87B40244B067}">
      <formula1>$H$2:$H$7</formula1>
    </dataValidation>
  </dataValidations>
  <printOptions horizontalCentered="1"/>
  <pageMargins left="0" right="0" top="0.39370078740157483" bottom="0.39370078740157483" header="0" footer="0"/>
  <pageSetup paperSize="9" fitToHeight="3" orientation="portrait" horizontalDpi="4294967293" verticalDpi="0" r:id="rId1"/>
  <headerFooter>
    <oddHeader>&amp;C&amp;"Segoe UI,Gras"&amp;12Liste des absences</oddHeader>
    <oddFooter>&amp;L&amp;D &amp;T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0E9C-37BD-423E-9DD2-D430B5872676}">
  <sheetPr codeName="Feuil3">
    <pageSetUpPr fitToPage="1"/>
  </sheetPr>
  <dimension ref="B1:LD20"/>
  <sheetViews>
    <sheetView showGridLines="0" workbookViewId="0">
      <selection activeCell="C2" sqref="C2"/>
    </sheetView>
  </sheetViews>
  <sheetFormatPr baseColWidth="10" defaultColWidth="3.69921875" defaultRowHeight="15" x14ac:dyDescent="0.35"/>
  <cols>
    <col min="1" max="1" width="3.69921875" style="44"/>
    <col min="2" max="2" width="37.59765625" style="54" bestFit="1" customWidth="1"/>
    <col min="3" max="7" width="3.69921875" style="46"/>
    <col min="8" max="8" width="3.69921875" style="46" customWidth="1"/>
    <col min="9" max="27" width="3.69921875" style="46"/>
    <col min="28" max="28" width="3.69921875" style="46" customWidth="1"/>
    <col min="29" max="29" width="3.69921875" style="46"/>
    <col min="30" max="30" width="3.69921875" style="46" customWidth="1"/>
    <col min="31" max="42" width="3.69921875" style="46"/>
    <col min="43" max="43" width="9.69921875" style="46" customWidth="1"/>
    <col min="44" max="316" width="3.69921875" style="46"/>
    <col min="317" max="16384" width="3.69921875" style="44"/>
  </cols>
  <sheetData>
    <row r="1" spans="2:316" ht="16.95" customHeight="1" x14ac:dyDescent="0.35"/>
    <row r="2" spans="2:316" ht="16.95" customHeight="1" x14ac:dyDescent="0.35">
      <c r="S2" s="52"/>
    </row>
    <row r="3" spans="2:316" ht="16.95" customHeight="1" x14ac:dyDescent="0.35">
      <c r="C3" s="46" t="str">
        <f>ConvertToLetter(MATCH("Total général",A11:ZZ11,0))</f>
        <v>AQ</v>
      </c>
    </row>
    <row r="4" spans="2:316" ht="16.95" customHeight="1" x14ac:dyDescent="0.35"/>
    <row r="5" spans="2:316" ht="16.95" customHeight="1" x14ac:dyDescent="0.35"/>
    <row r="6" spans="2:316" ht="16.95" customHeight="1" x14ac:dyDescent="0.35"/>
    <row r="7" spans="2:316" ht="16.95" customHeight="1" x14ac:dyDescent="0.35"/>
    <row r="8" spans="2:316" ht="16.95" customHeight="1" x14ac:dyDescent="0.35"/>
    <row r="9" spans="2:316" s="49" customFormat="1" ht="20.399999999999999" x14ac:dyDescent="0.45">
      <c r="B9" s="53" t="s">
        <v>81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0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</row>
    <row r="10" spans="2:316" x14ac:dyDescent="0.35">
      <c r="B10" s="55" t="s">
        <v>80</v>
      </c>
      <c r="C10" s="45" t="s">
        <v>0</v>
      </c>
      <c r="D10" s="45" t="s">
        <v>42</v>
      </c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</row>
    <row r="11" spans="2:316" x14ac:dyDescent="0.35">
      <c r="B11" s="56"/>
      <c r="C11" s="66" t="s">
        <v>1</v>
      </c>
      <c r="D11" s="67"/>
      <c r="E11" s="67"/>
      <c r="F11" s="67"/>
      <c r="G11" s="67"/>
      <c r="H11" s="66" t="s">
        <v>4</v>
      </c>
      <c r="I11" s="67"/>
      <c r="J11" s="67"/>
      <c r="K11" s="67"/>
      <c r="L11" s="67"/>
      <c r="M11" s="66" t="s">
        <v>6</v>
      </c>
      <c r="N11" s="67"/>
      <c r="O11" s="67"/>
      <c r="P11" s="67"/>
      <c r="Q11" s="67"/>
      <c r="R11" s="66" t="s">
        <v>8</v>
      </c>
      <c r="S11" s="67"/>
      <c r="T11" s="67"/>
      <c r="U11" s="67"/>
      <c r="V11" s="67"/>
      <c r="W11" s="66" t="s">
        <v>10</v>
      </c>
      <c r="X11" s="67"/>
      <c r="Y11" s="67"/>
      <c r="Z11" s="67"/>
      <c r="AA11" s="67"/>
      <c r="AB11" s="66" t="s">
        <v>12</v>
      </c>
      <c r="AC11" s="67"/>
      <c r="AD11" s="67"/>
      <c r="AE11" s="67"/>
      <c r="AF11" s="67"/>
      <c r="AG11" s="66" t="s">
        <v>14</v>
      </c>
      <c r="AH11" s="67"/>
      <c r="AI11" s="67"/>
      <c r="AJ11" s="67"/>
      <c r="AK11" s="67"/>
      <c r="AL11" s="66" t="s">
        <v>16</v>
      </c>
      <c r="AM11" s="67"/>
      <c r="AN11" s="67"/>
      <c r="AO11" s="67"/>
      <c r="AP11" s="67"/>
      <c r="AQ11" s="64" t="s">
        <v>79</v>
      </c>
    </row>
    <row r="12" spans="2:316" x14ac:dyDescent="0.35">
      <c r="B12" s="57" t="s">
        <v>61</v>
      </c>
      <c r="C12" s="47" t="s">
        <v>44</v>
      </c>
      <c r="D12" s="47" t="s">
        <v>53</v>
      </c>
      <c r="E12" s="47" t="s">
        <v>48</v>
      </c>
      <c r="F12" s="47" t="s">
        <v>78</v>
      </c>
      <c r="G12" s="47" t="s">
        <v>46</v>
      </c>
      <c r="H12" s="47" t="s">
        <v>44</v>
      </c>
      <c r="I12" s="47" t="s">
        <v>53</v>
      </c>
      <c r="J12" s="47" t="s">
        <v>48</v>
      </c>
      <c r="K12" s="47" t="s">
        <v>78</v>
      </c>
      <c r="L12" s="47" t="s">
        <v>46</v>
      </c>
      <c r="M12" s="47" t="s">
        <v>44</v>
      </c>
      <c r="N12" s="47" t="s">
        <v>53</v>
      </c>
      <c r="O12" s="47" t="s">
        <v>48</v>
      </c>
      <c r="P12" s="47" t="s">
        <v>78</v>
      </c>
      <c r="Q12" s="47" t="s">
        <v>46</v>
      </c>
      <c r="R12" s="47" t="s">
        <v>44</v>
      </c>
      <c r="S12" s="47" t="s">
        <v>53</v>
      </c>
      <c r="T12" s="47" t="s">
        <v>48</v>
      </c>
      <c r="U12" s="47" t="s">
        <v>78</v>
      </c>
      <c r="V12" s="47" t="s">
        <v>46</v>
      </c>
      <c r="W12" s="47" t="s">
        <v>44</v>
      </c>
      <c r="X12" s="47" t="s">
        <v>53</v>
      </c>
      <c r="Y12" s="47" t="s">
        <v>48</v>
      </c>
      <c r="Z12" s="47" t="s">
        <v>78</v>
      </c>
      <c r="AA12" s="47" t="s">
        <v>46</v>
      </c>
      <c r="AB12" s="47" t="s">
        <v>44</v>
      </c>
      <c r="AC12" s="47" t="s">
        <v>53</v>
      </c>
      <c r="AD12" s="47" t="s">
        <v>48</v>
      </c>
      <c r="AE12" s="47" t="s">
        <v>78</v>
      </c>
      <c r="AF12" s="47" t="s">
        <v>46</v>
      </c>
      <c r="AG12" s="47" t="s">
        <v>44</v>
      </c>
      <c r="AH12" s="47" t="s">
        <v>53</v>
      </c>
      <c r="AI12" s="47" t="s">
        <v>48</v>
      </c>
      <c r="AJ12" s="47" t="s">
        <v>78</v>
      </c>
      <c r="AK12" s="47" t="s">
        <v>46</v>
      </c>
      <c r="AL12" s="47" t="s">
        <v>44</v>
      </c>
      <c r="AM12" s="47" t="s">
        <v>53</v>
      </c>
      <c r="AN12" s="47" t="s">
        <v>48</v>
      </c>
      <c r="AO12" s="47" t="s">
        <v>78</v>
      </c>
      <c r="AP12" s="47" t="s">
        <v>46</v>
      </c>
      <c r="AQ12" s="65"/>
    </row>
    <row r="13" spans="2:316" x14ac:dyDescent="0.35">
      <c r="B13" s="58" t="s">
        <v>57</v>
      </c>
      <c r="C13" s="51">
        <v>4</v>
      </c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>
        <v>3</v>
      </c>
      <c r="O13" s="51"/>
      <c r="P13" s="51"/>
      <c r="Q13" s="51"/>
      <c r="R13" s="51"/>
      <c r="S13" s="51"/>
      <c r="T13" s="51"/>
      <c r="U13" s="51"/>
      <c r="V13" s="51">
        <v>6</v>
      </c>
      <c r="W13" s="51"/>
      <c r="X13" s="51"/>
      <c r="Y13" s="51"/>
      <c r="Z13" s="51"/>
      <c r="AA13" s="51">
        <v>4</v>
      </c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>
        <v>17</v>
      </c>
    </row>
    <row r="14" spans="2:316" x14ac:dyDescent="0.35">
      <c r="B14" s="58" t="s">
        <v>59</v>
      </c>
      <c r="C14" s="51">
        <v>15</v>
      </c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>
        <v>4</v>
      </c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>
        <v>19</v>
      </c>
    </row>
    <row r="15" spans="2:316" x14ac:dyDescent="0.35">
      <c r="B15" s="58" t="s">
        <v>58</v>
      </c>
      <c r="C15" s="51"/>
      <c r="D15" s="51"/>
      <c r="E15" s="51"/>
      <c r="F15" s="51"/>
      <c r="G15" s="51">
        <v>1</v>
      </c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>
        <v>1</v>
      </c>
    </row>
    <row r="16" spans="2:316" x14ac:dyDescent="0.35">
      <c r="B16" s="58" t="s">
        <v>56</v>
      </c>
      <c r="C16" s="51">
        <v>8</v>
      </c>
      <c r="D16" s="51"/>
      <c r="E16" s="51">
        <v>3</v>
      </c>
      <c r="F16" s="51"/>
      <c r="G16" s="51"/>
      <c r="H16" s="51"/>
      <c r="I16" s="51"/>
      <c r="J16" s="51"/>
      <c r="K16" s="51">
        <v>6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>
        <v>1</v>
      </c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>
        <v>18</v>
      </c>
    </row>
    <row r="17" spans="2:43" x14ac:dyDescent="0.35">
      <c r="B17" s="58" t="s">
        <v>82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>
        <v>14</v>
      </c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>
        <v>14</v>
      </c>
    </row>
    <row r="18" spans="2:43" x14ac:dyDescent="0.35">
      <c r="B18" s="58" t="s">
        <v>83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>
        <v>13</v>
      </c>
      <c r="AH18" s="51"/>
      <c r="AI18" s="51"/>
      <c r="AJ18" s="51"/>
      <c r="AK18" s="51"/>
      <c r="AL18" s="51"/>
      <c r="AM18" s="51"/>
      <c r="AN18" s="51"/>
      <c r="AO18" s="51"/>
      <c r="AP18" s="51"/>
      <c r="AQ18" s="51">
        <v>13</v>
      </c>
    </row>
    <row r="19" spans="2:43" x14ac:dyDescent="0.35">
      <c r="B19" s="58" t="s">
        <v>84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>
        <v>10</v>
      </c>
      <c r="AM19" s="51"/>
      <c r="AN19" s="51"/>
      <c r="AO19" s="51"/>
      <c r="AP19" s="51"/>
      <c r="AQ19" s="51">
        <v>10</v>
      </c>
    </row>
    <row r="20" spans="2:43" x14ac:dyDescent="0.35">
      <c r="B20" s="58" t="s">
        <v>79</v>
      </c>
      <c r="C20" s="51">
        <v>27</v>
      </c>
      <c r="D20" s="51"/>
      <c r="E20" s="51">
        <v>3</v>
      </c>
      <c r="F20" s="51"/>
      <c r="G20" s="51">
        <v>1</v>
      </c>
      <c r="H20" s="51"/>
      <c r="I20" s="51"/>
      <c r="J20" s="51"/>
      <c r="K20" s="51">
        <v>6</v>
      </c>
      <c r="L20" s="51"/>
      <c r="M20" s="51"/>
      <c r="N20" s="51">
        <v>3</v>
      </c>
      <c r="O20" s="51"/>
      <c r="P20" s="51"/>
      <c r="Q20" s="51"/>
      <c r="R20" s="51"/>
      <c r="S20" s="51"/>
      <c r="T20" s="51"/>
      <c r="U20" s="51"/>
      <c r="V20" s="51">
        <v>6</v>
      </c>
      <c r="W20" s="51">
        <v>5</v>
      </c>
      <c r="X20" s="51"/>
      <c r="Y20" s="51"/>
      <c r="Z20" s="51"/>
      <c r="AA20" s="51">
        <v>4</v>
      </c>
      <c r="AB20" s="51"/>
      <c r="AC20" s="51"/>
      <c r="AD20" s="51">
        <v>14</v>
      </c>
      <c r="AE20" s="51"/>
      <c r="AF20" s="51"/>
      <c r="AG20" s="51">
        <v>13</v>
      </c>
      <c r="AH20" s="51"/>
      <c r="AI20" s="51"/>
      <c r="AJ20" s="51"/>
      <c r="AK20" s="51"/>
      <c r="AL20" s="51">
        <v>10</v>
      </c>
      <c r="AM20" s="51"/>
      <c r="AN20" s="51"/>
      <c r="AO20" s="51"/>
      <c r="AP20" s="51"/>
      <c r="AQ20" s="51">
        <v>92</v>
      </c>
    </row>
  </sheetData>
  <mergeCells count="9">
    <mergeCell ref="C11:G11"/>
    <mergeCell ref="H11:L11"/>
    <mergeCell ref="M11:Q11"/>
    <mergeCell ref="R11:V11"/>
    <mergeCell ref="W11:AA11"/>
    <mergeCell ref="AB11:AF11"/>
    <mergeCell ref="AG11:AK11"/>
    <mergeCell ref="AL11:AP11"/>
    <mergeCell ref="AQ11:AQ12"/>
  </mergeCells>
  <printOptions horizontalCentered="1" verticalCentered="1"/>
  <pageMargins left="0" right="0" top="0.39370078740157483" bottom="0.39370078740157483" header="0" footer="0"/>
  <pageSetup paperSize="9" scale="69" orientation="landscape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02BC-0B5D-406B-8D0B-EA98E912A5E9}">
  <sheetPr codeName="Feuil16"/>
  <dimension ref="B1:M16"/>
  <sheetViews>
    <sheetView showGridLines="0" workbookViewId="0">
      <selection activeCell="B1" sqref="B1"/>
    </sheetView>
  </sheetViews>
  <sheetFormatPr baseColWidth="10" defaultRowHeight="16.8" x14ac:dyDescent="0.4"/>
  <cols>
    <col min="1" max="1" width="2.69921875" style="1" customWidth="1"/>
    <col min="2" max="2" width="11.19921875" style="1"/>
    <col min="3" max="3" width="2.69921875" style="1" customWidth="1"/>
    <col min="4" max="4" width="16.09765625" style="1" bestFit="1" customWidth="1"/>
    <col min="5" max="5" width="12.296875" style="1" customWidth="1"/>
    <col min="6" max="6" width="2.69921875" style="1" customWidth="1"/>
    <col min="7" max="8" width="15.69921875" style="1" customWidth="1"/>
    <col min="9" max="9" width="16.3984375" style="1" bestFit="1" customWidth="1"/>
    <col min="10" max="10" width="10.69921875" style="1" customWidth="1"/>
    <col min="11" max="11" width="2.69921875" style="1" customWidth="1"/>
    <col min="12" max="12" width="15.69921875" style="1" bestFit="1" customWidth="1"/>
    <col min="13" max="13" width="8.19921875" style="1" bestFit="1" customWidth="1"/>
    <col min="14" max="14" width="2.69921875" style="1" customWidth="1"/>
    <col min="15" max="16384" width="11.19921875" style="1"/>
  </cols>
  <sheetData>
    <row r="1" spans="2:13" x14ac:dyDescent="0.4">
      <c r="H1" s="2"/>
      <c r="I1" s="2"/>
    </row>
    <row r="2" spans="2:13" x14ac:dyDescent="0.4">
      <c r="B2" s="1" t="s">
        <v>0</v>
      </c>
      <c r="D2" s="41" t="s">
        <v>62</v>
      </c>
      <c r="E2" s="42">
        <f>Planning!C2</f>
        <v>2020</v>
      </c>
      <c r="G2" s="5" t="s">
        <v>28</v>
      </c>
      <c r="H2" s="5" t="s">
        <v>29</v>
      </c>
      <c r="I2" s="5" t="s">
        <v>60</v>
      </c>
      <c r="J2" s="6" t="s">
        <v>30</v>
      </c>
      <c r="L2" t="s">
        <v>41</v>
      </c>
      <c r="M2" t="s">
        <v>42</v>
      </c>
    </row>
    <row r="3" spans="2:13" x14ac:dyDescent="0.4">
      <c r="B3" s="1" t="s">
        <v>1</v>
      </c>
      <c r="D3" s="1" t="s">
        <v>2</v>
      </c>
      <c r="E3" s="3" t="s">
        <v>3</v>
      </c>
      <c r="G3" s="5" t="s">
        <v>31</v>
      </c>
      <c r="H3" s="5" t="s">
        <v>32</v>
      </c>
      <c r="I3" s="5" t="str">
        <f>TSalarie[[#This Row],[Nom]]&amp;" "&amp;TSalarie[[#This Row],[Prénom]]</f>
        <v>DURAND Alphonse</v>
      </c>
      <c r="J3" s="6" t="s">
        <v>33</v>
      </c>
      <c r="L3" t="s">
        <v>43</v>
      </c>
      <c r="M3" s="7" t="s">
        <v>44</v>
      </c>
    </row>
    <row r="4" spans="2:13" x14ac:dyDescent="0.4">
      <c r="B4" s="1" t="s">
        <v>4</v>
      </c>
      <c r="D4" s="1" t="s">
        <v>5</v>
      </c>
      <c r="E4" s="4">
        <f>DATE(annee,1,1)</f>
        <v>43831</v>
      </c>
      <c r="G4" s="5" t="s">
        <v>34</v>
      </c>
      <c r="H4" s="5" t="s">
        <v>35</v>
      </c>
      <c r="I4" s="5" t="str">
        <f>TSalarie[[#This Row],[Nom]]&amp;" "&amp;TSalarie[[#This Row],[Prénom]]</f>
        <v>DUGAST Philippe</v>
      </c>
      <c r="J4" s="6" t="s">
        <v>33</v>
      </c>
      <c r="L4" t="s">
        <v>45</v>
      </c>
      <c r="M4" s="7" t="s">
        <v>46</v>
      </c>
    </row>
    <row r="5" spans="2:13" x14ac:dyDescent="0.4">
      <c r="B5" s="1" t="s">
        <v>6</v>
      </c>
      <c r="D5" s="1" t="s">
        <v>7</v>
      </c>
      <c r="E5" s="4">
        <f>FLOOR(DAY(MINUTE(E2/38)/2+56)&amp;"/5/"&amp;E2,7)-34</f>
        <v>43933</v>
      </c>
      <c r="G5" s="5" t="s">
        <v>36</v>
      </c>
      <c r="H5" s="5" t="s">
        <v>37</v>
      </c>
      <c r="I5" s="5" t="str">
        <f>TSalarie[[#This Row],[Nom]]&amp;" "&amp;TSalarie[[#This Row],[Prénom]]</f>
        <v>DUPONT Bernard</v>
      </c>
      <c r="J5" s="6" t="s">
        <v>33</v>
      </c>
      <c r="L5" t="s">
        <v>47</v>
      </c>
      <c r="M5" s="7" t="s">
        <v>48</v>
      </c>
    </row>
    <row r="6" spans="2:13" x14ac:dyDescent="0.4">
      <c r="B6" s="1" t="s">
        <v>8</v>
      </c>
      <c r="D6" s="1" t="s">
        <v>9</v>
      </c>
      <c r="E6" s="4">
        <f>E5+1</f>
        <v>43934</v>
      </c>
      <c r="G6" s="5" t="s">
        <v>36</v>
      </c>
      <c r="H6" s="5" t="s">
        <v>38</v>
      </c>
      <c r="I6" s="5" t="str">
        <f>TSalarie[[#This Row],[Nom]]&amp;" "&amp;TSalarie[[#This Row],[Prénom]]</f>
        <v>DUPONT Maurice</v>
      </c>
      <c r="J6" s="6" t="s">
        <v>33</v>
      </c>
      <c r="L6" t="s">
        <v>49</v>
      </c>
      <c r="M6" s="7" t="s">
        <v>50</v>
      </c>
    </row>
    <row r="7" spans="2:13" x14ac:dyDescent="0.4">
      <c r="B7" s="1" t="s">
        <v>10</v>
      </c>
      <c r="D7" s="1" t="s">
        <v>11</v>
      </c>
      <c r="E7" s="4">
        <f>DATE(annee,5,1)</f>
        <v>43952</v>
      </c>
      <c r="G7" s="5" t="s">
        <v>39</v>
      </c>
      <c r="H7" s="5" t="s">
        <v>29</v>
      </c>
      <c r="I7" s="5" t="str">
        <f>TSalarie[[#This Row],[Nom]]&amp;" "&amp;TSalarie[[#This Row],[Prénom]]</f>
        <v>NOM 5 Prénom</v>
      </c>
      <c r="J7" s="6" t="s">
        <v>33</v>
      </c>
      <c r="L7" t="s">
        <v>51</v>
      </c>
      <c r="M7" s="7" t="s">
        <v>78</v>
      </c>
    </row>
    <row r="8" spans="2:13" x14ac:dyDescent="0.4">
      <c r="B8" s="1" t="s">
        <v>12</v>
      </c>
      <c r="D8" s="1" t="s">
        <v>13</v>
      </c>
      <c r="E8" s="4">
        <f>DATE(annee,5,8)</f>
        <v>43959</v>
      </c>
      <c r="G8" s="5" t="s">
        <v>40</v>
      </c>
      <c r="H8" s="5" t="s">
        <v>29</v>
      </c>
      <c r="I8" s="5" t="str">
        <f>TSalarie[[#This Row],[Nom]]&amp;" "&amp;TSalarie[[#This Row],[Prénom]]</f>
        <v>NOM 6 Prénom</v>
      </c>
      <c r="J8" s="6" t="s">
        <v>33</v>
      </c>
      <c r="L8" t="s">
        <v>52</v>
      </c>
      <c r="M8" s="7" t="s">
        <v>53</v>
      </c>
    </row>
    <row r="9" spans="2:13" x14ac:dyDescent="0.4">
      <c r="B9" s="1" t="s">
        <v>14</v>
      </c>
      <c r="D9" s="1" t="s">
        <v>15</v>
      </c>
      <c r="E9" s="4">
        <f>E5+39</f>
        <v>43972</v>
      </c>
      <c r="G9" s="5" t="s">
        <v>72</v>
      </c>
      <c r="H9" s="5" t="s">
        <v>29</v>
      </c>
      <c r="I9" s="43" t="str">
        <f>TSalarie[[#This Row],[Nom]]&amp;" "&amp;TSalarie[[#This Row],[Prénom]]</f>
        <v>NOM 7 Prénom</v>
      </c>
      <c r="J9" s="6" t="s">
        <v>33</v>
      </c>
    </row>
    <row r="10" spans="2:13" x14ac:dyDescent="0.4">
      <c r="B10" s="1" t="s">
        <v>16</v>
      </c>
      <c r="D10" s="1" t="s">
        <v>17</v>
      </c>
      <c r="E10" s="4">
        <f>E5+49</f>
        <v>43982</v>
      </c>
      <c r="G10" s="5" t="s">
        <v>73</v>
      </c>
      <c r="H10" s="5" t="s">
        <v>29</v>
      </c>
      <c r="I10" s="43" t="str">
        <f>TSalarie[[#This Row],[Nom]]&amp;" "&amp;TSalarie[[#This Row],[Prénom]]</f>
        <v>NOM 8 Prénom</v>
      </c>
      <c r="J10" s="6" t="s">
        <v>33</v>
      </c>
    </row>
    <row r="11" spans="2:13" x14ac:dyDescent="0.4">
      <c r="B11" s="1" t="s">
        <v>18</v>
      </c>
      <c r="D11" s="1" t="s">
        <v>19</v>
      </c>
      <c r="E11" s="4">
        <f>E5+50</f>
        <v>43983</v>
      </c>
      <c r="G11" s="5" t="s">
        <v>74</v>
      </c>
      <c r="H11" s="5" t="s">
        <v>29</v>
      </c>
      <c r="I11" s="43" t="str">
        <f>TSalarie[[#This Row],[Nom]]&amp;" "&amp;TSalarie[[#This Row],[Prénom]]</f>
        <v>NOM 9 Prénom</v>
      </c>
      <c r="J11" s="6" t="s">
        <v>33</v>
      </c>
    </row>
    <row r="12" spans="2:13" x14ac:dyDescent="0.4">
      <c r="B12" s="1" t="s">
        <v>20</v>
      </c>
      <c r="D12" s="1" t="s">
        <v>21</v>
      </c>
      <c r="E12" s="4">
        <f>DATE(annee,7,14)</f>
        <v>44026</v>
      </c>
      <c r="G12" s="5" t="s">
        <v>75</v>
      </c>
      <c r="H12" s="5" t="s">
        <v>29</v>
      </c>
      <c r="I12" s="43" t="str">
        <f>TSalarie[[#This Row],[Nom]]&amp;" "&amp;TSalarie[[#This Row],[Prénom]]</f>
        <v>NOM 10 Prénom</v>
      </c>
      <c r="J12" s="6" t="s">
        <v>33</v>
      </c>
    </row>
    <row r="13" spans="2:13" x14ac:dyDescent="0.4">
      <c r="B13" s="1" t="s">
        <v>22</v>
      </c>
      <c r="D13" s="1" t="s">
        <v>23</v>
      </c>
      <c r="E13" s="4">
        <f>DATE(annee,8,15)</f>
        <v>44058</v>
      </c>
      <c r="G13" s="5" t="s">
        <v>76</v>
      </c>
      <c r="H13" s="5" t="s">
        <v>29</v>
      </c>
      <c r="I13" s="43" t="str">
        <f>TSalarie[[#This Row],[Nom]]&amp;" "&amp;TSalarie[[#This Row],[Prénom]]</f>
        <v>NOM 11 Prénom</v>
      </c>
      <c r="J13" s="6" t="s">
        <v>33</v>
      </c>
    </row>
    <row r="14" spans="2:13" x14ac:dyDescent="0.4">
      <c r="B14" s="1" t="s">
        <v>24</v>
      </c>
      <c r="D14" s="1" t="s">
        <v>25</v>
      </c>
      <c r="E14" s="4">
        <f>DATE(annee,11,1)</f>
        <v>44136</v>
      </c>
      <c r="G14" s="5" t="s">
        <v>77</v>
      </c>
      <c r="H14" s="5" t="s">
        <v>29</v>
      </c>
      <c r="I14" s="43" t="str">
        <f>TSalarie[[#This Row],[Nom]]&amp;" "&amp;TSalarie[[#This Row],[Prénom]]</f>
        <v>NOM 12 Prénom</v>
      </c>
      <c r="J14" s="6" t="s">
        <v>33</v>
      </c>
    </row>
    <row r="15" spans="2:13" x14ac:dyDescent="0.4">
      <c r="D15" s="1" t="s">
        <v>26</v>
      </c>
      <c r="E15" s="4">
        <f>DATE(annee,11,11)</f>
        <v>44146</v>
      </c>
    </row>
    <row r="16" spans="2:13" x14ac:dyDescent="0.4">
      <c r="D16" s="1" t="s">
        <v>27</v>
      </c>
      <c r="E16" s="4">
        <f>DATE(annee,12,25)</f>
        <v>44190</v>
      </c>
    </row>
  </sheetData>
  <phoneticPr fontId="10" type="noConversion"/>
  <dataValidations count="1">
    <dataValidation type="list" allowBlank="1" showInputMessage="1" showErrorMessage="1" sqref="J3:J14" xr:uid="{CBBBBD17-4C55-4111-8812-2763DC4181E7}">
      <formula1>"Actif, Inactif"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05E6C-D967-449C-8C89-E0840EE6D7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Planning</vt:lpstr>
      <vt:lpstr>Absences</vt:lpstr>
      <vt:lpstr>Récap annuel absences</vt:lpstr>
      <vt:lpstr>Paramètres</vt:lpstr>
      <vt:lpstr>annee</vt:lpstr>
      <vt:lpstr>feries</vt:lpstr>
      <vt:lpstr>Absences!Impression_des_titres</vt:lpstr>
      <vt:lpstr>JourSemaine</vt:lpstr>
      <vt:lpstr>JoursFeries</vt:lpstr>
      <vt:lpstr>LMois</vt:lpstr>
      <vt:lpstr>LNomPrenom</vt:lpstr>
      <vt:lpstr>LSalarie</vt:lpstr>
      <vt:lpstr>LSymbole_Absence</vt:lpstr>
      <vt:lpstr>LType_Absence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cp:lastPrinted>2020-11-17T15:53:25Z</cp:lastPrinted>
  <dcterms:created xsi:type="dcterms:W3CDTF">2020-11-16T23:32:52Z</dcterms:created>
  <dcterms:modified xsi:type="dcterms:W3CDTF">2020-11-17T15:54:51Z</dcterms:modified>
</cp:coreProperties>
</file>