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F:\Users\JoDan\Downloads\"/>
    </mc:Choice>
  </mc:AlternateContent>
  <xr:revisionPtr revIDLastSave="0" documentId="8_{64C98D65-DE0A-4C88-9309-0F0813FD87E1}" xr6:coauthVersionLast="45" xr6:coauthVersionMax="45" xr10:uidLastSave="{00000000-0000-0000-0000-000000000000}"/>
  <bookViews>
    <workbookView xWindow="-108" yWindow="-108" windowWidth="22320" windowHeight="12048" xr2:uid="{11877BED-6A0B-40BD-821E-82410309C081}"/>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7" i="1" l="1"/>
  <c r="F11" i="1"/>
  <c r="F10" i="1"/>
  <c r="F9" i="1"/>
  <c r="G33" i="1"/>
  <c r="G37" i="1"/>
  <c r="G41" i="1"/>
  <c r="G45" i="1"/>
  <c r="G34" i="1"/>
  <c r="G38" i="1"/>
  <c r="G42" i="1"/>
  <c r="G35" i="1"/>
  <c r="G39" i="1"/>
  <c r="G43" i="1"/>
  <c r="G40" i="1"/>
  <c r="G44" i="1"/>
  <c r="G30" i="1"/>
  <c r="G28" i="1"/>
  <c r="G31" i="1"/>
  <c r="G27" i="1"/>
  <c r="G29" i="1"/>
  <c r="G25" i="1"/>
  <c r="G23" i="1"/>
  <c r="G18" i="1"/>
  <c r="G17" i="1"/>
  <c r="G16" i="1"/>
  <c r="G11" i="1"/>
  <c r="G10" i="1"/>
  <c r="G9" i="1"/>
  <c r="D16" i="1" l="1"/>
  <c r="D18" i="1" s="1"/>
  <c r="D31" i="1"/>
  <c r="D25" i="1"/>
  <c r="D23" i="1"/>
  <c r="D28" i="1" l="1"/>
  <c r="D29" i="1" s="1"/>
  <c r="D40" i="1" l="1"/>
  <c r="D35" i="1"/>
  <c r="D41" i="1"/>
  <c r="D27" i="1"/>
  <c r="D44" i="1"/>
  <c r="D43" i="1"/>
  <c r="D39" i="1"/>
  <c r="D42" i="1"/>
  <c r="D33" i="1"/>
  <c r="D30" i="1"/>
  <c r="D34" i="1" s="1"/>
  <c r="D45" i="1" l="1"/>
  <c r="D37" i="1"/>
  <c r="D38" i="1"/>
</calcChain>
</file>

<file path=xl/sharedStrings.xml><?xml version="1.0" encoding="utf-8"?>
<sst xmlns="http://schemas.openxmlformats.org/spreadsheetml/2006/main" count="35" uniqueCount="35">
  <si>
    <t xml:space="preserve">Aide au dimensionnement
des Dispositifs Prévisionnels de Secours
conformément au Référentiel National DPS
</t>
  </si>
  <si>
    <t>Evénement</t>
  </si>
  <si>
    <t>Informations nécessaires</t>
  </si>
  <si>
    <t>Public attendu (P1)</t>
  </si>
  <si>
    <t>Comportement du public (P2)</t>
  </si>
  <si>
    <t>Accessibilité et environnement (E1)</t>
  </si>
  <si>
    <t>Mauvaise</t>
  </si>
  <si>
    <t>Délai d'intervention des secours publics (E2)</t>
  </si>
  <si>
    <t>Plus de 30 min</t>
  </si>
  <si>
    <t>Ratio Intervenants secouristes</t>
  </si>
  <si>
    <t>Indice total de risque (i)</t>
  </si>
  <si>
    <t>Effectif pondéré (P)</t>
  </si>
  <si>
    <t>Ratio d'Intervenants Secouristes (RIS)</t>
  </si>
  <si>
    <t>Dimensionnement recommandé</t>
  </si>
  <si>
    <t>Nombre d'intervenants secouristes</t>
  </si>
  <si>
    <t>Type de DPS</t>
  </si>
  <si>
    <t>Nombre de secteurs</t>
  </si>
  <si>
    <t>Nombre de postes de secours</t>
  </si>
  <si>
    <t>Nombre d'équipes supplémentaires</t>
  </si>
  <si>
    <t>Nombre de binômes supplémentaires</t>
  </si>
  <si>
    <t>Nombre de PAPS</t>
  </si>
  <si>
    <t>Nombre de lot de secours type A</t>
  </si>
  <si>
    <t>Nombre de lot de secours type B</t>
  </si>
  <si>
    <t>Nombre de lot de secours type C</t>
  </si>
  <si>
    <t>Nombre de chef de dispositif *</t>
  </si>
  <si>
    <t>Nombre de chefs de secteurs  *</t>
  </si>
  <si>
    <t>Nombre de chefs de postes</t>
  </si>
  <si>
    <t>Nombres de chefs d'équipe</t>
  </si>
  <si>
    <t>Nombre de PSE2</t>
  </si>
  <si>
    <t>Nombre de PSE1</t>
  </si>
  <si>
    <t>Nombre de stagiaires maxi *</t>
  </si>
  <si>
    <t>Nombre de mineurs maxi</t>
  </si>
  <si>
    <t>Nombre de L.A.T. mini *</t>
  </si>
  <si>
    <t>*  les Chefs de sections, de dispositifs, les LAT et les stagiaires ne sont pas comptabilisés comme étant des "intervenants secouristes". Ils sont à rajouter dans l'effectif total du dispositif</t>
  </si>
  <si>
    <t>Assis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</si>
</sst>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Segoe UI"/>
      <family val="2"/>
    </font>
    <font>
      <b/>
      <sz val="12"/>
      <color indexed="10"/>
      <name val="Arial"/>
      <family val="2"/>
    </font>
    <font>
      <sz val="12"/>
      <color indexed="22"/>
      <name val="Arial"/>
      <family val="2"/>
    </font>
    <font>
      <sz val="12"/>
      <name val="Arial"/>
      <family val="2"/>
    </font>
    <font>
      <b/>
      <sz val="12"/>
      <color indexed="18"/>
      <name val="Arial"/>
      <family val="2"/>
    </font>
    <font>
      <b/>
      <sz val="12"/>
      <name val="Arial"/>
      <family val="2"/>
    </font>
    <font>
      <b/>
      <sz val="14"/>
      <color indexed="9"/>
      <name val="Arial"/>
      <family val="2"/>
    </font>
    <font>
      <b/>
      <sz val="14"/>
      <color indexed="10"/>
      <name val="Arial"/>
      <family val="2"/>
    </font>
    <font>
      <b/>
      <sz val="14"/>
      <name val="Arial"/>
      <family val="2"/>
    </font>
    <font>
      <sz val="14"/>
      <name val="Arial"/>
      <family val="2"/>
    </font>
    <font>
      <i/>
      <sz val="12"/>
      <name val="Arial"/>
      <family val="2"/>
    </font>
  </fonts>
  <fills count="4">
    <fill>
      <patternFill patternType="none"/>
    </fill>
    <fill>
      <patternFill patternType="gray125"/>
    </fill>
    <fill>
      <patternFill patternType="solid">
        <fgColor indexed="10"/>
        <bgColor indexed="60"/>
      </patternFill>
    </fill>
    <fill>
      <patternFill patternType="solid">
        <fgColor indexed="13"/>
        <bgColor indexed="34"/>
      </patternFill>
    </fill>
  </fills>
  <borders count="11">
    <border>
      <left/>
      <right/>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style="thin">
        <color indexed="8"/>
      </left>
      <right style="thin">
        <color indexed="8"/>
      </right>
      <top style="thin">
        <color indexed="8"/>
      </top>
      <bottom style="thin">
        <color indexed="8"/>
      </bottom>
      <diagonal/>
    </border>
    <border>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s>
  <cellStyleXfs count="1">
    <xf numFmtId="0" fontId="0" fillId="0" borderId="0"/>
  </cellStyleXfs>
  <cellXfs count="30">
    <xf numFmtId="0" fontId="0" fillId="0" borderId="0" xfId="0"/>
    <xf numFmtId="0" fontId="1" fillId="0" borderId="0" xfId="0" applyFont="1" applyAlignment="1">
      <alignment horizontal="center" vertical="center" wrapText="1"/>
    </xf>
    <xf numFmtId="0" fontId="2" fillId="0" borderId="0" xfId="0" applyFont="1" applyAlignment="1">
      <alignment horizontal="center"/>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5" fillId="0" borderId="1" xfId="0" applyFont="1" applyBorder="1" applyAlignment="1">
      <alignment horizontal="center" vertical="center"/>
    </xf>
    <xf numFmtId="0" fontId="6" fillId="2" borderId="1" xfId="0" applyFont="1" applyFill="1" applyBorder="1" applyAlignment="1">
      <alignment horizontal="center"/>
    </xf>
    <xf numFmtId="0" fontId="3" fillId="0" borderId="2" xfId="0" applyFont="1" applyBorder="1"/>
    <xf numFmtId="0" fontId="3" fillId="0" borderId="3" xfId="0" applyFont="1" applyBorder="1"/>
    <xf numFmtId="0" fontId="3" fillId="0" borderId="3" xfId="0" applyFont="1" applyBorder="1" applyAlignment="1">
      <alignment horizontal="center"/>
    </xf>
    <xf numFmtId="0" fontId="3" fillId="0" borderId="4" xfId="0" applyFont="1" applyBorder="1"/>
    <xf numFmtId="0" fontId="3" fillId="0" borderId="5" xfId="0" applyFont="1" applyBorder="1"/>
    <xf numFmtId="0" fontId="5" fillId="0" borderId="0" xfId="0" applyFont="1"/>
    <xf numFmtId="3" fontId="5" fillId="3" borderId="6" xfId="0" applyNumberFormat="1" applyFont="1" applyFill="1" applyBorder="1" applyAlignment="1" applyProtection="1">
      <alignment horizontal="center"/>
      <protection locked="0"/>
    </xf>
    <xf numFmtId="0" fontId="3" fillId="0" borderId="7" xfId="0" applyFont="1" applyBorder="1"/>
    <xf numFmtId="0" fontId="3" fillId="0" borderId="0" xfId="0" applyFont="1" applyAlignment="1">
      <alignment horizontal="center"/>
    </xf>
    <xf numFmtId="0" fontId="5" fillId="3" borderId="6" xfId="0" applyFont="1" applyFill="1" applyBorder="1" applyAlignment="1" applyProtection="1">
      <alignment horizontal="center"/>
      <protection locked="0"/>
    </xf>
    <xf numFmtId="0" fontId="3" fillId="0" borderId="8" xfId="0" applyFont="1" applyBorder="1"/>
    <xf numFmtId="0" fontId="3" fillId="0" borderId="9" xfId="0" applyFont="1" applyBorder="1"/>
    <xf numFmtId="0" fontId="3" fillId="0" borderId="9" xfId="0" applyFont="1" applyBorder="1" applyAlignment="1">
      <alignment horizontal="center"/>
    </xf>
    <xf numFmtId="0" fontId="3" fillId="0" borderId="10" xfId="0" applyFont="1" applyBorder="1"/>
    <xf numFmtId="3" fontId="3" fillId="0" borderId="0" xfId="0" applyNumberFormat="1" applyFont="1" applyAlignment="1">
      <alignment horizontal="center"/>
    </xf>
    <xf numFmtId="0" fontId="7" fillId="0" borderId="0" xfId="0" applyFont="1"/>
    <xf numFmtId="0" fontId="7" fillId="0" borderId="0" xfId="0" applyFont="1" applyAlignment="1">
      <alignment horizontal="center"/>
    </xf>
    <xf numFmtId="0" fontId="8" fillId="0" borderId="0" xfId="0" applyFont="1"/>
    <xf numFmtId="0" fontId="9" fillId="0" borderId="0" xfId="0" applyFont="1"/>
    <xf numFmtId="0" fontId="5" fillId="0" borderId="0" xfId="0" applyFont="1" applyAlignment="1">
      <alignment horizontal="center"/>
    </xf>
    <xf numFmtId="0" fontId="3" fillId="0" borderId="0" xfId="0" applyFont="1" applyAlignment="1">
      <alignment wrapText="1"/>
    </xf>
    <xf numFmtId="0" fontId="10" fillId="0" borderId="3" xfId="0" applyFont="1" applyBorder="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2A634-BEB0-4EA8-B870-956CC3C3D514}">
  <dimension ref="A1:G47"/>
  <sheetViews>
    <sheetView tabSelected="1" workbookViewId="0">
      <selection activeCell="H4" sqref="H4"/>
    </sheetView>
  </sheetViews>
  <sheetFormatPr baseColWidth="10" defaultColWidth="10.296875" defaultRowHeight="15" x14ac:dyDescent="0.25"/>
  <cols>
    <col min="1" max="1" width="2.3984375" style="3" customWidth="1"/>
    <col min="2" max="2" width="43.09765625" style="3" customWidth="1"/>
    <col min="3" max="3" width="4.19921875" style="3" customWidth="1"/>
    <col min="4" max="4" width="22.8984375" style="16" customWidth="1"/>
    <col min="5" max="5" width="2.3984375" style="3" customWidth="1"/>
    <col min="6" max="6" width="10.296875" style="2"/>
    <col min="7" max="256" width="10.296875" style="3"/>
    <col min="257" max="257" width="2.3984375" style="3" customWidth="1"/>
    <col min="258" max="258" width="43.09765625" style="3" customWidth="1"/>
    <col min="259" max="259" width="4.19921875" style="3" customWidth="1"/>
    <col min="260" max="260" width="22.8984375" style="3" customWidth="1"/>
    <col min="261" max="261" width="2.3984375" style="3" customWidth="1"/>
    <col min="262" max="512" width="10.296875" style="3"/>
    <col min="513" max="513" width="2.3984375" style="3" customWidth="1"/>
    <col min="514" max="514" width="43.09765625" style="3" customWidth="1"/>
    <col min="515" max="515" width="4.19921875" style="3" customWidth="1"/>
    <col min="516" max="516" width="22.8984375" style="3" customWidth="1"/>
    <col min="517" max="517" width="2.3984375" style="3" customWidth="1"/>
    <col min="518" max="768" width="10.296875" style="3"/>
    <col min="769" max="769" width="2.3984375" style="3" customWidth="1"/>
    <col min="770" max="770" width="43.09765625" style="3" customWidth="1"/>
    <col min="771" max="771" width="4.19921875" style="3" customWidth="1"/>
    <col min="772" max="772" width="22.8984375" style="3" customWidth="1"/>
    <col min="773" max="773" width="2.3984375" style="3" customWidth="1"/>
    <col min="774" max="1024" width="10.296875" style="3"/>
    <col min="1025" max="1025" width="2.3984375" style="3" customWidth="1"/>
    <col min="1026" max="1026" width="43.09765625" style="3" customWidth="1"/>
    <col min="1027" max="1027" width="4.19921875" style="3" customWidth="1"/>
    <col min="1028" max="1028" width="22.8984375" style="3" customWidth="1"/>
    <col min="1029" max="1029" width="2.3984375" style="3" customWidth="1"/>
    <col min="1030" max="1280" width="10.296875" style="3"/>
    <col min="1281" max="1281" width="2.3984375" style="3" customWidth="1"/>
    <col min="1282" max="1282" width="43.09765625" style="3" customWidth="1"/>
    <col min="1283" max="1283" width="4.19921875" style="3" customWidth="1"/>
    <col min="1284" max="1284" width="22.8984375" style="3" customWidth="1"/>
    <col min="1285" max="1285" width="2.3984375" style="3" customWidth="1"/>
    <col min="1286" max="1536" width="10.296875" style="3"/>
    <col min="1537" max="1537" width="2.3984375" style="3" customWidth="1"/>
    <col min="1538" max="1538" width="43.09765625" style="3" customWidth="1"/>
    <col min="1539" max="1539" width="4.19921875" style="3" customWidth="1"/>
    <col min="1540" max="1540" width="22.8984375" style="3" customWidth="1"/>
    <col min="1541" max="1541" width="2.3984375" style="3" customWidth="1"/>
    <col min="1542" max="1792" width="10.296875" style="3"/>
    <col min="1793" max="1793" width="2.3984375" style="3" customWidth="1"/>
    <col min="1794" max="1794" width="43.09765625" style="3" customWidth="1"/>
    <col min="1795" max="1795" width="4.19921875" style="3" customWidth="1"/>
    <col min="1796" max="1796" width="22.8984375" style="3" customWidth="1"/>
    <col min="1797" max="1797" width="2.3984375" style="3" customWidth="1"/>
    <col min="1798" max="2048" width="10.296875" style="3"/>
    <col min="2049" max="2049" width="2.3984375" style="3" customWidth="1"/>
    <col min="2050" max="2050" width="43.09765625" style="3" customWidth="1"/>
    <col min="2051" max="2051" width="4.19921875" style="3" customWidth="1"/>
    <col min="2052" max="2052" width="22.8984375" style="3" customWidth="1"/>
    <col min="2053" max="2053" width="2.3984375" style="3" customWidth="1"/>
    <col min="2054" max="2304" width="10.296875" style="3"/>
    <col min="2305" max="2305" width="2.3984375" style="3" customWidth="1"/>
    <col min="2306" max="2306" width="43.09765625" style="3" customWidth="1"/>
    <col min="2307" max="2307" width="4.19921875" style="3" customWidth="1"/>
    <col min="2308" max="2308" width="22.8984375" style="3" customWidth="1"/>
    <col min="2309" max="2309" width="2.3984375" style="3" customWidth="1"/>
    <col min="2310" max="2560" width="10.296875" style="3"/>
    <col min="2561" max="2561" width="2.3984375" style="3" customWidth="1"/>
    <col min="2562" max="2562" width="43.09765625" style="3" customWidth="1"/>
    <col min="2563" max="2563" width="4.19921875" style="3" customWidth="1"/>
    <col min="2564" max="2564" width="22.8984375" style="3" customWidth="1"/>
    <col min="2565" max="2565" width="2.3984375" style="3" customWidth="1"/>
    <col min="2566" max="2816" width="10.296875" style="3"/>
    <col min="2817" max="2817" width="2.3984375" style="3" customWidth="1"/>
    <col min="2818" max="2818" width="43.09765625" style="3" customWidth="1"/>
    <col min="2819" max="2819" width="4.19921875" style="3" customWidth="1"/>
    <col min="2820" max="2820" width="22.8984375" style="3" customWidth="1"/>
    <col min="2821" max="2821" width="2.3984375" style="3" customWidth="1"/>
    <col min="2822" max="3072" width="10.296875" style="3"/>
    <col min="3073" max="3073" width="2.3984375" style="3" customWidth="1"/>
    <col min="3074" max="3074" width="43.09765625" style="3" customWidth="1"/>
    <col min="3075" max="3075" width="4.19921875" style="3" customWidth="1"/>
    <col min="3076" max="3076" width="22.8984375" style="3" customWidth="1"/>
    <col min="3077" max="3077" width="2.3984375" style="3" customWidth="1"/>
    <col min="3078" max="3328" width="10.296875" style="3"/>
    <col min="3329" max="3329" width="2.3984375" style="3" customWidth="1"/>
    <col min="3330" max="3330" width="43.09765625" style="3" customWidth="1"/>
    <col min="3331" max="3331" width="4.19921875" style="3" customWidth="1"/>
    <col min="3332" max="3332" width="22.8984375" style="3" customWidth="1"/>
    <col min="3333" max="3333" width="2.3984375" style="3" customWidth="1"/>
    <col min="3334" max="3584" width="10.296875" style="3"/>
    <col min="3585" max="3585" width="2.3984375" style="3" customWidth="1"/>
    <col min="3586" max="3586" width="43.09765625" style="3" customWidth="1"/>
    <col min="3587" max="3587" width="4.19921875" style="3" customWidth="1"/>
    <col min="3588" max="3588" width="22.8984375" style="3" customWidth="1"/>
    <col min="3589" max="3589" width="2.3984375" style="3" customWidth="1"/>
    <col min="3590" max="3840" width="10.296875" style="3"/>
    <col min="3841" max="3841" width="2.3984375" style="3" customWidth="1"/>
    <col min="3842" max="3842" width="43.09765625" style="3" customWidth="1"/>
    <col min="3843" max="3843" width="4.19921875" style="3" customWidth="1"/>
    <col min="3844" max="3844" width="22.8984375" style="3" customWidth="1"/>
    <col min="3845" max="3845" width="2.3984375" style="3" customWidth="1"/>
    <col min="3846" max="4096" width="10.296875" style="3"/>
    <col min="4097" max="4097" width="2.3984375" style="3" customWidth="1"/>
    <col min="4098" max="4098" width="43.09765625" style="3" customWidth="1"/>
    <col min="4099" max="4099" width="4.19921875" style="3" customWidth="1"/>
    <col min="4100" max="4100" width="22.8984375" style="3" customWidth="1"/>
    <col min="4101" max="4101" width="2.3984375" style="3" customWidth="1"/>
    <col min="4102" max="4352" width="10.296875" style="3"/>
    <col min="4353" max="4353" width="2.3984375" style="3" customWidth="1"/>
    <col min="4354" max="4354" width="43.09765625" style="3" customWidth="1"/>
    <col min="4355" max="4355" width="4.19921875" style="3" customWidth="1"/>
    <col min="4356" max="4356" width="22.8984375" style="3" customWidth="1"/>
    <col min="4357" max="4357" width="2.3984375" style="3" customWidth="1"/>
    <col min="4358" max="4608" width="10.296875" style="3"/>
    <col min="4609" max="4609" width="2.3984375" style="3" customWidth="1"/>
    <col min="4610" max="4610" width="43.09765625" style="3" customWidth="1"/>
    <col min="4611" max="4611" width="4.19921875" style="3" customWidth="1"/>
    <col min="4612" max="4612" width="22.8984375" style="3" customWidth="1"/>
    <col min="4613" max="4613" width="2.3984375" style="3" customWidth="1"/>
    <col min="4614" max="4864" width="10.296875" style="3"/>
    <col min="4865" max="4865" width="2.3984375" style="3" customWidth="1"/>
    <col min="4866" max="4866" width="43.09765625" style="3" customWidth="1"/>
    <col min="4867" max="4867" width="4.19921875" style="3" customWidth="1"/>
    <col min="4868" max="4868" width="22.8984375" style="3" customWidth="1"/>
    <col min="4869" max="4869" width="2.3984375" style="3" customWidth="1"/>
    <col min="4870" max="5120" width="10.296875" style="3"/>
    <col min="5121" max="5121" width="2.3984375" style="3" customWidth="1"/>
    <col min="5122" max="5122" width="43.09765625" style="3" customWidth="1"/>
    <col min="5123" max="5123" width="4.19921875" style="3" customWidth="1"/>
    <col min="5124" max="5124" width="22.8984375" style="3" customWidth="1"/>
    <col min="5125" max="5125" width="2.3984375" style="3" customWidth="1"/>
    <col min="5126" max="5376" width="10.296875" style="3"/>
    <col min="5377" max="5377" width="2.3984375" style="3" customWidth="1"/>
    <col min="5378" max="5378" width="43.09765625" style="3" customWidth="1"/>
    <col min="5379" max="5379" width="4.19921875" style="3" customWidth="1"/>
    <col min="5380" max="5380" width="22.8984375" style="3" customWidth="1"/>
    <col min="5381" max="5381" width="2.3984375" style="3" customWidth="1"/>
    <col min="5382" max="5632" width="10.296875" style="3"/>
    <col min="5633" max="5633" width="2.3984375" style="3" customWidth="1"/>
    <col min="5634" max="5634" width="43.09765625" style="3" customWidth="1"/>
    <col min="5635" max="5635" width="4.19921875" style="3" customWidth="1"/>
    <col min="5636" max="5636" width="22.8984375" style="3" customWidth="1"/>
    <col min="5637" max="5637" width="2.3984375" style="3" customWidth="1"/>
    <col min="5638" max="5888" width="10.296875" style="3"/>
    <col min="5889" max="5889" width="2.3984375" style="3" customWidth="1"/>
    <col min="5890" max="5890" width="43.09765625" style="3" customWidth="1"/>
    <col min="5891" max="5891" width="4.19921875" style="3" customWidth="1"/>
    <col min="5892" max="5892" width="22.8984375" style="3" customWidth="1"/>
    <col min="5893" max="5893" width="2.3984375" style="3" customWidth="1"/>
    <col min="5894" max="6144" width="10.296875" style="3"/>
    <col min="6145" max="6145" width="2.3984375" style="3" customWidth="1"/>
    <col min="6146" max="6146" width="43.09765625" style="3" customWidth="1"/>
    <col min="6147" max="6147" width="4.19921875" style="3" customWidth="1"/>
    <col min="6148" max="6148" width="22.8984375" style="3" customWidth="1"/>
    <col min="6149" max="6149" width="2.3984375" style="3" customWidth="1"/>
    <col min="6150" max="6400" width="10.296875" style="3"/>
    <col min="6401" max="6401" width="2.3984375" style="3" customWidth="1"/>
    <col min="6402" max="6402" width="43.09765625" style="3" customWidth="1"/>
    <col min="6403" max="6403" width="4.19921875" style="3" customWidth="1"/>
    <col min="6404" max="6404" width="22.8984375" style="3" customWidth="1"/>
    <col min="6405" max="6405" width="2.3984375" style="3" customWidth="1"/>
    <col min="6406" max="6656" width="10.296875" style="3"/>
    <col min="6657" max="6657" width="2.3984375" style="3" customWidth="1"/>
    <col min="6658" max="6658" width="43.09765625" style="3" customWidth="1"/>
    <col min="6659" max="6659" width="4.19921875" style="3" customWidth="1"/>
    <col min="6660" max="6660" width="22.8984375" style="3" customWidth="1"/>
    <col min="6661" max="6661" width="2.3984375" style="3" customWidth="1"/>
    <col min="6662" max="6912" width="10.296875" style="3"/>
    <col min="6913" max="6913" width="2.3984375" style="3" customWidth="1"/>
    <col min="6914" max="6914" width="43.09765625" style="3" customWidth="1"/>
    <col min="6915" max="6915" width="4.19921875" style="3" customWidth="1"/>
    <col min="6916" max="6916" width="22.8984375" style="3" customWidth="1"/>
    <col min="6917" max="6917" width="2.3984375" style="3" customWidth="1"/>
    <col min="6918" max="7168" width="10.296875" style="3"/>
    <col min="7169" max="7169" width="2.3984375" style="3" customWidth="1"/>
    <col min="7170" max="7170" width="43.09765625" style="3" customWidth="1"/>
    <col min="7171" max="7171" width="4.19921875" style="3" customWidth="1"/>
    <col min="7172" max="7172" width="22.8984375" style="3" customWidth="1"/>
    <col min="7173" max="7173" width="2.3984375" style="3" customWidth="1"/>
    <col min="7174" max="7424" width="10.296875" style="3"/>
    <col min="7425" max="7425" width="2.3984375" style="3" customWidth="1"/>
    <col min="7426" max="7426" width="43.09765625" style="3" customWidth="1"/>
    <col min="7427" max="7427" width="4.19921875" style="3" customWidth="1"/>
    <col min="7428" max="7428" width="22.8984375" style="3" customWidth="1"/>
    <col min="7429" max="7429" width="2.3984375" style="3" customWidth="1"/>
    <col min="7430" max="7680" width="10.296875" style="3"/>
    <col min="7681" max="7681" width="2.3984375" style="3" customWidth="1"/>
    <col min="7682" max="7682" width="43.09765625" style="3" customWidth="1"/>
    <col min="7683" max="7683" width="4.19921875" style="3" customWidth="1"/>
    <col min="7684" max="7684" width="22.8984375" style="3" customWidth="1"/>
    <col min="7685" max="7685" width="2.3984375" style="3" customWidth="1"/>
    <col min="7686" max="7936" width="10.296875" style="3"/>
    <col min="7937" max="7937" width="2.3984375" style="3" customWidth="1"/>
    <col min="7938" max="7938" width="43.09765625" style="3" customWidth="1"/>
    <col min="7939" max="7939" width="4.19921875" style="3" customWidth="1"/>
    <col min="7940" max="7940" width="22.8984375" style="3" customWidth="1"/>
    <col min="7941" max="7941" width="2.3984375" style="3" customWidth="1"/>
    <col min="7942" max="8192" width="10.296875" style="3"/>
    <col min="8193" max="8193" width="2.3984375" style="3" customWidth="1"/>
    <col min="8194" max="8194" width="43.09765625" style="3" customWidth="1"/>
    <col min="8195" max="8195" width="4.19921875" style="3" customWidth="1"/>
    <col min="8196" max="8196" width="22.8984375" style="3" customWidth="1"/>
    <col min="8197" max="8197" width="2.3984375" style="3" customWidth="1"/>
    <col min="8198" max="8448" width="10.296875" style="3"/>
    <col min="8449" max="8449" width="2.3984375" style="3" customWidth="1"/>
    <col min="8450" max="8450" width="43.09765625" style="3" customWidth="1"/>
    <col min="8451" max="8451" width="4.19921875" style="3" customWidth="1"/>
    <col min="8452" max="8452" width="22.8984375" style="3" customWidth="1"/>
    <col min="8453" max="8453" width="2.3984375" style="3" customWidth="1"/>
    <col min="8454" max="8704" width="10.296875" style="3"/>
    <col min="8705" max="8705" width="2.3984375" style="3" customWidth="1"/>
    <col min="8706" max="8706" width="43.09765625" style="3" customWidth="1"/>
    <col min="8707" max="8707" width="4.19921875" style="3" customWidth="1"/>
    <col min="8708" max="8708" width="22.8984375" style="3" customWidth="1"/>
    <col min="8709" max="8709" width="2.3984375" style="3" customWidth="1"/>
    <col min="8710" max="8960" width="10.296875" style="3"/>
    <col min="8961" max="8961" width="2.3984375" style="3" customWidth="1"/>
    <col min="8962" max="8962" width="43.09765625" style="3" customWidth="1"/>
    <col min="8963" max="8963" width="4.19921875" style="3" customWidth="1"/>
    <col min="8964" max="8964" width="22.8984375" style="3" customWidth="1"/>
    <col min="8965" max="8965" width="2.3984375" style="3" customWidth="1"/>
    <col min="8966" max="9216" width="10.296875" style="3"/>
    <col min="9217" max="9217" width="2.3984375" style="3" customWidth="1"/>
    <col min="9218" max="9218" width="43.09765625" style="3" customWidth="1"/>
    <col min="9219" max="9219" width="4.19921875" style="3" customWidth="1"/>
    <col min="9220" max="9220" width="22.8984375" style="3" customWidth="1"/>
    <col min="9221" max="9221" width="2.3984375" style="3" customWidth="1"/>
    <col min="9222" max="9472" width="10.296875" style="3"/>
    <col min="9473" max="9473" width="2.3984375" style="3" customWidth="1"/>
    <col min="9474" max="9474" width="43.09765625" style="3" customWidth="1"/>
    <col min="9475" max="9475" width="4.19921875" style="3" customWidth="1"/>
    <col min="9476" max="9476" width="22.8984375" style="3" customWidth="1"/>
    <col min="9477" max="9477" width="2.3984375" style="3" customWidth="1"/>
    <col min="9478" max="9728" width="10.296875" style="3"/>
    <col min="9729" max="9729" width="2.3984375" style="3" customWidth="1"/>
    <col min="9730" max="9730" width="43.09765625" style="3" customWidth="1"/>
    <col min="9731" max="9731" width="4.19921875" style="3" customWidth="1"/>
    <col min="9732" max="9732" width="22.8984375" style="3" customWidth="1"/>
    <col min="9733" max="9733" width="2.3984375" style="3" customWidth="1"/>
    <col min="9734" max="9984" width="10.296875" style="3"/>
    <col min="9985" max="9985" width="2.3984375" style="3" customWidth="1"/>
    <col min="9986" max="9986" width="43.09765625" style="3" customWidth="1"/>
    <col min="9987" max="9987" width="4.19921875" style="3" customWidth="1"/>
    <col min="9988" max="9988" width="22.8984375" style="3" customWidth="1"/>
    <col min="9989" max="9989" width="2.3984375" style="3" customWidth="1"/>
    <col min="9990" max="10240" width="10.296875" style="3"/>
    <col min="10241" max="10241" width="2.3984375" style="3" customWidth="1"/>
    <col min="10242" max="10242" width="43.09765625" style="3" customWidth="1"/>
    <col min="10243" max="10243" width="4.19921875" style="3" customWidth="1"/>
    <col min="10244" max="10244" width="22.8984375" style="3" customWidth="1"/>
    <col min="10245" max="10245" width="2.3984375" style="3" customWidth="1"/>
    <col min="10246" max="10496" width="10.296875" style="3"/>
    <col min="10497" max="10497" width="2.3984375" style="3" customWidth="1"/>
    <col min="10498" max="10498" width="43.09765625" style="3" customWidth="1"/>
    <col min="10499" max="10499" width="4.19921875" style="3" customWidth="1"/>
    <col min="10500" max="10500" width="22.8984375" style="3" customWidth="1"/>
    <col min="10501" max="10501" width="2.3984375" style="3" customWidth="1"/>
    <col min="10502" max="10752" width="10.296875" style="3"/>
    <col min="10753" max="10753" width="2.3984375" style="3" customWidth="1"/>
    <col min="10754" max="10754" width="43.09765625" style="3" customWidth="1"/>
    <col min="10755" max="10755" width="4.19921875" style="3" customWidth="1"/>
    <col min="10756" max="10756" width="22.8984375" style="3" customWidth="1"/>
    <col min="10757" max="10757" width="2.3984375" style="3" customWidth="1"/>
    <col min="10758" max="11008" width="10.296875" style="3"/>
    <col min="11009" max="11009" width="2.3984375" style="3" customWidth="1"/>
    <col min="11010" max="11010" width="43.09765625" style="3" customWidth="1"/>
    <col min="11011" max="11011" width="4.19921875" style="3" customWidth="1"/>
    <col min="11012" max="11012" width="22.8984375" style="3" customWidth="1"/>
    <col min="11013" max="11013" width="2.3984375" style="3" customWidth="1"/>
    <col min="11014" max="11264" width="10.296875" style="3"/>
    <col min="11265" max="11265" width="2.3984375" style="3" customWidth="1"/>
    <col min="11266" max="11266" width="43.09765625" style="3" customWidth="1"/>
    <col min="11267" max="11267" width="4.19921875" style="3" customWidth="1"/>
    <col min="11268" max="11268" width="22.8984375" style="3" customWidth="1"/>
    <col min="11269" max="11269" width="2.3984375" style="3" customWidth="1"/>
    <col min="11270" max="11520" width="10.296875" style="3"/>
    <col min="11521" max="11521" width="2.3984375" style="3" customWidth="1"/>
    <col min="11522" max="11522" width="43.09765625" style="3" customWidth="1"/>
    <col min="11523" max="11523" width="4.19921875" style="3" customWidth="1"/>
    <col min="11524" max="11524" width="22.8984375" style="3" customWidth="1"/>
    <col min="11525" max="11525" width="2.3984375" style="3" customWidth="1"/>
    <col min="11526" max="11776" width="10.296875" style="3"/>
    <col min="11777" max="11777" width="2.3984375" style="3" customWidth="1"/>
    <col min="11778" max="11778" width="43.09765625" style="3" customWidth="1"/>
    <col min="11779" max="11779" width="4.19921875" style="3" customWidth="1"/>
    <col min="11780" max="11780" width="22.8984375" style="3" customWidth="1"/>
    <col min="11781" max="11781" width="2.3984375" style="3" customWidth="1"/>
    <col min="11782" max="12032" width="10.296875" style="3"/>
    <col min="12033" max="12033" width="2.3984375" style="3" customWidth="1"/>
    <col min="12034" max="12034" width="43.09765625" style="3" customWidth="1"/>
    <col min="12035" max="12035" width="4.19921875" style="3" customWidth="1"/>
    <col min="12036" max="12036" width="22.8984375" style="3" customWidth="1"/>
    <col min="12037" max="12037" width="2.3984375" style="3" customWidth="1"/>
    <col min="12038" max="12288" width="10.296875" style="3"/>
    <col min="12289" max="12289" width="2.3984375" style="3" customWidth="1"/>
    <col min="12290" max="12290" width="43.09765625" style="3" customWidth="1"/>
    <col min="12291" max="12291" width="4.19921875" style="3" customWidth="1"/>
    <col min="12292" max="12292" width="22.8984375" style="3" customWidth="1"/>
    <col min="12293" max="12293" width="2.3984375" style="3" customWidth="1"/>
    <col min="12294" max="12544" width="10.296875" style="3"/>
    <col min="12545" max="12545" width="2.3984375" style="3" customWidth="1"/>
    <col min="12546" max="12546" width="43.09765625" style="3" customWidth="1"/>
    <col min="12547" max="12547" width="4.19921875" style="3" customWidth="1"/>
    <col min="12548" max="12548" width="22.8984375" style="3" customWidth="1"/>
    <col min="12549" max="12549" width="2.3984375" style="3" customWidth="1"/>
    <col min="12550" max="12800" width="10.296875" style="3"/>
    <col min="12801" max="12801" width="2.3984375" style="3" customWidth="1"/>
    <col min="12802" max="12802" width="43.09765625" style="3" customWidth="1"/>
    <col min="12803" max="12803" width="4.19921875" style="3" customWidth="1"/>
    <col min="12804" max="12804" width="22.8984375" style="3" customWidth="1"/>
    <col min="12805" max="12805" width="2.3984375" style="3" customWidth="1"/>
    <col min="12806" max="13056" width="10.296875" style="3"/>
    <col min="13057" max="13057" width="2.3984375" style="3" customWidth="1"/>
    <col min="13058" max="13058" width="43.09765625" style="3" customWidth="1"/>
    <col min="13059" max="13059" width="4.19921875" style="3" customWidth="1"/>
    <col min="13060" max="13060" width="22.8984375" style="3" customWidth="1"/>
    <col min="13061" max="13061" width="2.3984375" style="3" customWidth="1"/>
    <col min="13062" max="13312" width="10.296875" style="3"/>
    <col min="13313" max="13313" width="2.3984375" style="3" customWidth="1"/>
    <col min="13314" max="13314" width="43.09765625" style="3" customWidth="1"/>
    <col min="13315" max="13315" width="4.19921875" style="3" customWidth="1"/>
    <col min="13316" max="13316" width="22.8984375" style="3" customWidth="1"/>
    <col min="13317" max="13317" width="2.3984375" style="3" customWidth="1"/>
    <col min="13318" max="13568" width="10.296875" style="3"/>
    <col min="13569" max="13569" width="2.3984375" style="3" customWidth="1"/>
    <col min="13570" max="13570" width="43.09765625" style="3" customWidth="1"/>
    <col min="13571" max="13571" width="4.19921875" style="3" customWidth="1"/>
    <col min="13572" max="13572" width="22.8984375" style="3" customWidth="1"/>
    <col min="13573" max="13573" width="2.3984375" style="3" customWidth="1"/>
    <col min="13574" max="13824" width="10.296875" style="3"/>
    <col min="13825" max="13825" width="2.3984375" style="3" customWidth="1"/>
    <col min="13826" max="13826" width="43.09765625" style="3" customWidth="1"/>
    <col min="13827" max="13827" width="4.19921875" style="3" customWidth="1"/>
    <col min="13828" max="13828" width="22.8984375" style="3" customWidth="1"/>
    <col min="13829" max="13829" width="2.3984375" style="3" customWidth="1"/>
    <col min="13830" max="14080" width="10.296875" style="3"/>
    <col min="14081" max="14081" width="2.3984375" style="3" customWidth="1"/>
    <col min="14082" max="14082" width="43.09765625" style="3" customWidth="1"/>
    <col min="14083" max="14083" width="4.19921875" style="3" customWidth="1"/>
    <col min="14084" max="14084" width="22.8984375" style="3" customWidth="1"/>
    <col min="14085" max="14085" width="2.3984375" style="3" customWidth="1"/>
    <col min="14086" max="14336" width="10.296875" style="3"/>
    <col min="14337" max="14337" width="2.3984375" style="3" customWidth="1"/>
    <col min="14338" max="14338" width="43.09765625" style="3" customWidth="1"/>
    <col min="14339" max="14339" width="4.19921875" style="3" customWidth="1"/>
    <col min="14340" max="14340" width="22.8984375" style="3" customWidth="1"/>
    <col min="14341" max="14341" width="2.3984375" style="3" customWidth="1"/>
    <col min="14342" max="14592" width="10.296875" style="3"/>
    <col min="14593" max="14593" width="2.3984375" style="3" customWidth="1"/>
    <col min="14594" max="14594" width="43.09765625" style="3" customWidth="1"/>
    <col min="14595" max="14595" width="4.19921875" style="3" customWidth="1"/>
    <col min="14596" max="14596" width="22.8984375" style="3" customWidth="1"/>
    <col min="14597" max="14597" width="2.3984375" style="3" customWidth="1"/>
    <col min="14598" max="14848" width="10.296875" style="3"/>
    <col min="14849" max="14849" width="2.3984375" style="3" customWidth="1"/>
    <col min="14850" max="14850" width="43.09765625" style="3" customWidth="1"/>
    <col min="14851" max="14851" width="4.19921875" style="3" customWidth="1"/>
    <col min="14852" max="14852" width="22.8984375" style="3" customWidth="1"/>
    <col min="14853" max="14853" width="2.3984375" style="3" customWidth="1"/>
    <col min="14854" max="15104" width="10.296875" style="3"/>
    <col min="15105" max="15105" width="2.3984375" style="3" customWidth="1"/>
    <col min="15106" max="15106" width="43.09765625" style="3" customWidth="1"/>
    <col min="15107" max="15107" width="4.19921875" style="3" customWidth="1"/>
    <col min="15108" max="15108" width="22.8984375" style="3" customWidth="1"/>
    <col min="15109" max="15109" width="2.3984375" style="3" customWidth="1"/>
    <col min="15110" max="15360" width="10.296875" style="3"/>
    <col min="15361" max="15361" width="2.3984375" style="3" customWidth="1"/>
    <col min="15362" max="15362" width="43.09765625" style="3" customWidth="1"/>
    <col min="15363" max="15363" width="4.19921875" style="3" customWidth="1"/>
    <col min="15364" max="15364" width="22.8984375" style="3" customWidth="1"/>
    <col min="15365" max="15365" width="2.3984375" style="3" customWidth="1"/>
    <col min="15366" max="15616" width="10.296875" style="3"/>
    <col min="15617" max="15617" width="2.3984375" style="3" customWidth="1"/>
    <col min="15618" max="15618" width="43.09765625" style="3" customWidth="1"/>
    <col min="15619" max="15619" width="4.19921875" style="3" customWidth="1"/>
    <col min="15620" max="15620" width="22.8984375" style="3" customWidth="1"/>
    <col min="15621" max="15621" width="2.3984375" style="3" customWidth="1"/>
    <col min="15622" max="15872" width="10.296875" style="3"/>
    <col min="15873" max="15873" width="2.3984375" style="3" customWidth="1"/>
    <col min="15874" max="15874" width="43.09765625" style="3" customWidth="1"/>
    <col min="15875" max="15875" width="4.19921875" style="3" customWidth="1"/>
    <col min="15876" max="15876" width="22.8984375" style="3" customWidth="1"/>
    <col min="15877" max="15877" width="2.3984375" style="3" customWidth="1"/>
    <col min="15878" max="16128" width="10.296875" style="3"/>
    <col min="16129" max="16129" width="2.3984375" style="3" customWidth="1"/>
    <col min="16130" max="16130" width="43.09765625" style="3" customWidth="1"/>
    <col min="16131" max="16131" width="4.19921875" style="3" customWidth="1"/>
    <col min="16132" max="16132" width="22.8984375" style="3" customWidth="1"/>
    <col min="16133" max="16133" width="2.3984375" style="3" customWidth="1"/>
    <col min="16134" max="16384" width="10.296875" style="3"/>
  </cols>
  <sheetData>
    <row r="1" spans="1:7" ht="50.25" customHeight="1" x14ac:dyDescent="0.25">
      <c r="A1" s="1" t="s">
        <v>0</v>
      </c>
      <c r="B1" s="1"/>
      <c r="C1" s="1"/>
      <c r="D1" s="1"/>
      <c r="E1" s="1"/>
    </row>
    <row r="2" spans="1:7" ht="15.6" x14ac:dyDescent="0.25">
      <c r="A2" s="4" t="s">
        <v>1</v>
      </c>
      <c r="B2" s="4"/>
      <c r="C2" s="4"/>
      <c r="D2" s="4"/>
      <c r="E2" s="4"/>
    </row>
    <row r="3" spans="1:7" ht="10.5" customHeight="1" thickBot="1" x14ac:dyDescent="0.3">
      <c r="A3" s="5"/>
      <c r="B3" s="5"/>
      <c r="C3" s="5"/>
      <c r="D3" s="5"/>
      <c r="E3" s="5"/>
    </row>
    <row r="4" spans="1:7" ht="26.25" customHeight="1" thickBot="1" x14ac:dyDescent="0.3">
      <c r="A4" s="6"/>
      <c r="B4" s="6"/>
      <c r="C4" s="6"/>
      <c r="D4" s="6"/>
      <c r="E4" s="6"/>
    </row>
    <row r="5" spans="1:7" ht="12" customHeight="1" thickBot="1" x14ac:dyDescent="0.3">
      <c r="A5" s="5"/>
      <c r="B5" s="5"/>
      <c r="C5" s="5"/>
      <c r="D5" s="5"/>
      <c r="E5" s="5"/>
    </row>
    <row r="6" spans="1:7" ht="18" thickBot="1" x14ac:dyDescent="0.35">
      <c r="A6" s="7" t="s">
        <v>2</v>
      </c>
      <c r="B6" s="7"/>
      <c r="C6" s="7"/>
      <c r="D6" s="7"/>
      <c r="E6" s="7"/>
    </row>
    <row r="7" spans="1:7" x14ac:dyDescent="0.25">
      <c r="A7" s="8"/>
      <c r="B7" s="9"/>
      <c r="C7" s="9"/>
      <c r="D7" s="10"/>
      <c r="E7" s="11"/>
    </row>
    <row r="8" spans="1:7" ht="15.6" x14ac:dyDescent="0.3">
      <c r="A8" s="12"/>
      <c r="B8" s="13" t="s">
        <v>3</v>
      </c>
      <c r="D8" s="14">
        <v>500</v>
      </c>
      <c r="E8" s="15"/>
      <c r="F8" s="16"/>
    </row>
    <row r="9" spans="1:7" ht="15.6" x14ac:dyDescent="0.3">
      <c r="A9" s="12"/>
      <c r="B9" s="13" t="s">
        <v>4</v>
      </c>
      <c r="D9" s="17" t="s">
        <v>34</v>
      </c>
      <c r="E9" s="15"/>
      <c r="F9" s="16">
        <f>IF(D9="Assis",0.25,IF(D9="Debout",0.3,IF(D9="Debout statique",0.35,IF(D9="Debout dynamique",0.4,0))))</f>
        <v>0.25</v>
      </c>
      <c r="G9" s="3" t="str">
        <f ca="1">_xlfn.FORMULATEXT(F9)</f>
        <v>=SI(D9="Assis";0,25;SI(D9="Debout";0,3;SI(D9="Debout statique";0,35;SI(D9="Debout dynamique";0,4;0))))</v>
      </c>
    </row>
    <row r="10" spans="1:7" ht="15.6" x14ac:dyDescent="0.3">
      <c r="A10" s="12"/>
      <c r="B10" s="13" t="s">
        <v>5</v>
      </c>
      <c r="D10" s="17" t="s">
        <v>6</v>
      </c>
      <c r="E10" s="15"/>
      <c r="F10" s="16">
        <f>IF(D10="Tres bonne",0.25,IF(D10="Bonne",0.3,IF(D10="moyenne",0.35,IF(D10="Mauvaise",0.4,0))))</f>
        <v>0.4</v>
      </c>
      <c r="G10" s="3" t="str">
        <f ca="1">_xlfn.FORMULATEXT(F10)</f>
        <v>=SI(D10="Tres bonne";0,25;SI(D10="Bonne";0,3;SI(D10="moyenne";0,35;SI(D10="Mauvaise";0,4;0))))</v>
      </c>
    </row>
    <row r="11" spans="1:7" ht="15.6" x14ac:dyDescent="0.3">
      <c r="A11" s="12"/>
      <c r="B11" s="13" t="s">
        <v>7</v>
      </c>
      <c r="D11" s="17" t="s">
        <v>8</v>
      </c>
      <c r="E11" s="15"/>
      <c r="F11" s="16">
        <f>IF(D11="Moins de 10 min",0.25,IF(D11="De 10 à 20 min",0.3,IF(D11="De 20 à 30 min",0.35,IF(D11="Plus de 30 min",0.4,0))))</f>
        <v>0.4</v>
      </c>
      <c r="G11" s="3" t="str">
        <f ca="1">_xlfn.FORMULATEXT(F11)</f>
        <v>=SI(D11="Moins de 10 min";0,25;SI(D11="De 10 à 20 min";0,3;SI(D11="De 20 à 30 min";0,35;SI(D11="Plus de 30 min";0,4;0))))</v>
      </c>
    </row>
    <row r="12" spans="1:7" ht="15.6" thickBot="1" x14ac:dyDescent="0.3">
      <c r="A12" s="18"/>
      <c r="B12" s="19"/>
      <c r="C12" s="19"/>
      <c r="D12" s="20"/>
      <c r="E12" s="21"/>
      <c r="F12" s="16"/>
    </row>
    <row r="13" spans="1:7" ht="7.5" customHeight="1" thickBot="1" x14ac:dyDescent="0.3"/>
    <row r="14" spans="1:7" ht="18" thickBot="1" x14ac:dyDescent="0.35">
      <c r="A14" s="7" t="s">
        <v>9</v>
      </c>
      <c r="B14" s="7"/>
      <c r="C14" s="7"/>
      <c r="D14" s="7"/>
      <c r="E14" s="7"/>
    </row>
    <row r="15" spans="1:7" x14ac:dyDescent="0.25">
      <c r="A15" s="8"/>
      <c r="B15" s="9"/>
      <c r="C15" s="9"/>
      <c r="D15" s="10"/>
      <c r="E15" s="11"/>
    </row>
    <row r="16" spans="1:7" ht="15.6" x14ac:dyDescent="0.3">
      <c r="A16" s="12"/>
      <c r="B16" s="13" t="s">
        <v>10</v>
      </c>
      <c r="D16" s="16">
        <f>SUM(F9:F11)</f>
        <v>1.05</v>
      </c>
      <c r="E16" s="15"/>
      <c r="G16" s="3" t="str">
        <f ca="1">_xlfn.FORMULATEXT(D16)</f>
        <v>=SOMME(F9:F11)</v>
      </c>
    </row>
    <row r="17" spans="1:7" ht="15.6" x14ac:dyDescent="0.3">
      <c r="A17" s="12"/>
      <c r="B17" s="13" t="s">
        <v>11</v>
      </c>
      <c r="D17" s="22">
        <f>IF(D8&lt;=100000,D8,100000+((D8-100000)/2))</f>
        <v>500</v>
      </c>
      <c r="E17" s="15"/>
      <c r="G17" s="3" t="str">
        <f ca="1">_xlfn.FORMULATEXT(D17)</f>
        <v>=SI(D8&lt;=100000;D8;100000+((D8-100000)/2))</v>
      </c>
    </row>
    <row r="18" spans="1:7" ht="17.399999999999999" x14ac:dyDescent="0.3">
      <c r="A18" s="12"/>
      <c r="B18" s="23" t="s">
        <v>12</v>
      </c>
      <c r="D18" s="24">
        <f>D16*D17/1000</f>
        <v>0.52500000000000002</v>
      </c>
      <c r="E18" s="15"/>
      <c r="G18" s="3" t="str">
        <f ca="1">_xlfn.FORMULATEXT(D18)</f>
        <v>=D16*D17/1000</v>
      </c>
    </row>
    <row r="19" spans="1:7" ht="15.6" thickBot="1" x14ac:dyDescent="0.3">
      <c r="A19" s="18"/>
      <c r="B19" s="19"/>
      <c r="C19" s="19"/>
      <c r="D19" s="20"/>
      <c r="E19" s="21"/>
    </row>
    <row r="20" spans="1:7" ht="7.5" customHeight="1" thickBot="1" x14ac:dyDescent="0.3"/>
    <row r="21" spans="1:7" ht="18" thickBot="1" x14ac:dyDescent="0.35">
      <c r="A21" s="7" t="s">
        <v>13</v>
      </c>
      <c r="B21" s="7"/>
      <c r="C21" s="7"/>
      <c r="D21" s="7"/>
      <c r="E21" s="7"/>
    </row>
    <row r="22" spans="1:7" x14ac:dyDescent="0.25">
      <c r="A22" s="8"/>
      <c r="B22" s="9"/>
      <c r="C22" s="9"/>
      <c r="D22" s="10"/>
      <c r="E22" s="11"/>
    </row>
    <row r="23" spans="1:7" ht="17.399999999999999" x14ac:dyDescent="0.3">
      <c r="A23" s="12"/>
      <c r="B23" s="25" t="s">
        <v>14</v>
      </c>
      <c r="C23" s="26"/>
      <c r="D23" s="24">
        <f>IF(D18&lt;=0.25,"Non obligatoire",IF(AND(D18&lt;=1.125,D11="Plus de 30 min"),4,IF(D18&lt;=1.125,2,IF(D18&lt;=4,4,FLOOR(ROUNDUP(D18,0)+1,2)))))</f>
        <v>4</v>
      </c>
      <c r="E23" s="15"/>
      <c r="G23" s="3" t="str">
        <f ca="1">_xlfn.FORMULATEXT(D23)</f>
        <v>=SI(D18&lt;=0,25;"Non obligatoire";SI(ET(D18&lt;=1,125;D11="Plus de 30 min");4;SI(D18&lt;=1,125;2;SI(D18&lt;=4;4;PLANCHER(ARRONDI.SUP(D18;0)+1;2)))))</v>
      </c>
    </row>
    <row r="24" spans="1:7" ht="15.6" x14ac:dyDescent="0.3">
      <c r="A24" s="12"/>
      <c r="D24" s="27"/>
      <c r="E24" s="15"/>
    </row>
    <row r="25" spans="1:7" ht="17.399999999999999" x14ac:dyDescent="0.3">
      <c r="A25" s="12"/>
      <c r="B25" s="25" t="s">
        <v>15</v>
      </c>
      <c r="C25" s="25"/>
      <c r="D25" s="24" t="str">
        <f>IF(D18&lt;0.25,"Non obligatoire",IF(AND(D18&lt;=1.125,D11="Plus de 30 min"),"DPS-PE",IF(D18&lt;=1.125,"PAPS",IF(D18&lt;=12,"DPS-PE",IF(D18&lt;=36,"DPS-ME","DPS-GE")))))</f>
        <v>DPS-PE</v>
      </c>
      <c r="E25" s="15"/>
      <c r="G25" s="3" t="str">
        <f ca="1">_xlfn.FORMULATEXT(D25)</f>
        <v>=SI(D18&lt;0,25;"Non obligatoire";SI(ET(D18&lt;=1,125;D11="Plus de 30 min");"DPS-PE";SI(D18&lt;=1,125;"PAPS";SI(D18&lt;=12;"DPS-PE";SI(D18&lt;=36;"DPS-ME";"DPS-GE")))))</v>
      </c>
    </row>
    <row r="26" spans="1:7" ht="15.6" x14ac:dyDescent="0.3">
      <c r="A26" s="12"/>
      <c r="D26" s="27"/>
      <c r="E26" s="15"/>
    </row>
    <row r="27" spans="1:7" ht="15.6" x14ac:dyDescent="0.3">
      <c r="A27" s="12"/>
      <c r="B27" s="13" t="s">
        <v>16</v>
      </c>
      <c r="D27" s="27">
        <f>IF(D28&lt;2,0,ROUNDUP(D28/3,0))</f>
        <v>0</v>
      </c>
      <c r="E27" s="15"/>
      <c r="G27" s="3" t="str">
        <f t="shared" ref="G27:G45" ca="1" si="0">_xlfn.FORMULATEXT(D27)</f>
        <v>=SI(D28&lt;2;0;ARRONDI.SUP(D28/3;0))</v>
      </c>
    </row>
    <row r="28" spans="1:7" ht="15.6" x14ac:dyDescent="0.3">
      <c r="A28" s="12"/>
      <c r="B28" s="13" t="s">
        <v>17</v>
      </c>
      <c r="D28" s="27">
        <f>IF(OR(D31=1,D23="Non obligatoire"),0,IF(D23&gt;2,ROUNDUP(D23/12,0),0))</f>
        <v>1</v>
      </c>
      <c r="E28" s="15"/>
      <c r="G28" s="3" t="str">
        <f t="shared" ca="1" si="0"/>
        <v>=SI(OU(D31=1;D23="Non obligatoire");0;SI(D23&gt;2;ARRONDI.SUP(D23/12;0);0))</v>
      </c>
    </row>
    <row r="29" spans="1:7" ht="15.6" x14ac:dyDescent="0.3">
      <c r="A29" s="12"/>
      <c r="B29" s="13" t="s">
        <v>18</v>
      </c>
      <c r="D29" s="27">
        <f>IF((D23-D28*4)/4&gt;D28,D28,FLOOR((D23-D28*4)/4,1))</f>
        <v>0</v>
      </c>
      <c r="E29" s="15"/>
      <c r="G29" s="3" t="str">
        <f t="shared" ca="1" si="0"/>
        <v>=SI((D23-D28*4)/4&gt;D28;D28;PLANCHER((D23-D28*4)/4;1))</v>
      </c>
    </row>
    <row r="30" spans="1:7" ht="15.6" x14ac:dyDescent="0.3">
      <c r="A30" s="12"/>
      <c r="B30" s="13" t="s">
        <v>19</v>
      </c>
      <c r="D30" s="27">
        <f>IF(D23&lt;=2,0,(D23-D28*4-D29*4)/2)</f>
        <v>0</v>
      </c>
      <c r="E30" s="15"/>
      <c r="G30" s="3" t="str">
        <f t="shared" ca="1" si="0"/>
        <v>=SI(D23&lt;=2;0;(D23-D28*4-D29*4)/2)</v>
      </c>
    </row>
    <row r="31" spans="1:7" ht="15.6" x14ac:dyDescent="0.3">
      <c r="A31" s="12"/>
      <c r="B31" s="13" t="s">
        <v>20</v>
      </c>
      <c r="D31" s="27">
        <f>IF(AND(D18&gt;0.25,D18&lt;=1.125,F11&lt;0.35),1,0)</f>
        <v>0</v>
      </c>
      <c r="E31" s="15"/>
      <c r="G31" s="3" t="str">
        <f t="shared" ca="1" si="0"/>
        <v>=SI(ET(D18&gt;0,25;D18&lt;=1,125;F11&lt;0,35);1;0)</v>
      </c>
    </row>
    <row r="32" spans="1:7" ht="15.6" x14ac:dyDescent="0.3">
      <c r="A32" s="12"/>
      <c r="B32" s="13"/>
      <c r="D32" s="27"/>
      <c r="E32" s="15"/>
    </row>
    <row r="33" spans="1:7" ht="15.6" x14ac:dyDescent="0.3">
      <c r="A33" s="12"/>
      <c r="B33" s="13" t="s">
        <v>21</v>
      </c>
      <c r="D33" s="27">
        <f>D28</f>
        <v>1</v>
      </c>
      <c r="E33" s="15"/>
      <c r="G33" s="3" t="str">
        <f t="shared" ca="1" si="0"/>
        <v>=D28</v>
      </c>
    </row>
    <row r="34" spans="1:7" ht="15.6" x14ac:dyDescent="0.3">
      <c r="A34" s="12"/>
      <c r="B34" s="13" t="s">
        <v>22</v>
      </c>
      <c r="D34" s="27">
        <f>D30</f>
        <v>0</v>
      </c>
      <c r="E34" s="15"/>
      <c r="G34" s="3" t="str">
        <f t="shared" ca="1" si="0"/>
        <v>=D30</v>
      </c>
    </row>
    <row r="35" spans="1:7" ht="15.6" x14ac:dyDescent="0.3">
      <c r="A35" s="12"/>
      <c r="B35" s="13" t="s">
        <v>23</v>
      </c>
      <c r="D35" s="27">
        <f>D31+D29</f>
        <v>0</v>
      </c>
      <c r="E35" s="15"/>
      <c r="G35" s="3" t="str">
        <f t="shared" ca="1" si="0"/>
        <v>=D31+D29</v>
      </c>
    </row>
    <row r="36" spans="1:7" ht="15.6" x14ac:dyDescent="0.3">
      <c r="A36" s="12"/>
      <c r="B36" s="13"/>
      <c r="D36" s="27"/>
      <c r="E36" s="15"/>
    </row>
    <row r="37" spans="1:7" ht="15.6" x14ac:dyDescent="0.3">
      <c r="A37" s="12"/>
      <c r="B37" s="13" t="s">
        <v>24</v>
      </c>
      <c r="D37" s="27">
        <f>IF(D27&lt;2,0,1)</f>
        <v>0</v>
      </c>
      <c r="E37" s="15"/>
      <c r="G37" s="3" t="str">
        <f t="shared" ca="1" si="0"/>
        <v>=SI(D27&lt;2;0;1)</v>
      </c>
    </row>
    <row r="38" spans="1:7" ht="15.6" x14ac:dyDescent="0.3">
      <c r="A38" s="12"/>
      <c r="B38" s="13" t="s">
        <v>25</v>
      </c>
      <c r="D38" s="27">
        <f>D27</f>
        <v>0</v>
      </c>
      <c r="E38" s="15"/>
      <c r="G38" s="3" t="str">
        <f t="shared" ca="1" si="0"/>
        <v>=D27</v>
      </c>
    </row>
    <row r="39" spans="1:7" ht="15.6" x14ac:dyDescent="0.3">
      <c r="A39" s="12"/>
      <c r="B39" s="13" t="s">
        <v>26</v>
      </c>
      <c r="D39" s="27">
        <f>D28</f>
        <v>1</v>
      </c>
      <c r="E39" s="15"/>
      <c r="G39" s="3" t="str">
        <f t="shared" ca="1" si="0"/>
        <v>=D28</v>
      </c>
    </row>
    <row r="40" spans="1:7" ht="15.6" x14ac:dyDescent="0.3">
      <c r="A40" s="12"/>
      <c r="B40" s="13" t="s">
        <v>27</v>
      </c>
      <c r="D40" s="27">
        <f>D29</f>
        <v>0</v>
      </c>
      <c r="E40" s="15"/>
      <c r="G40" s="3" t="str">
        <f t="shared" ca="1" si="0"/>
        <v>=D29</v>
      </c>
    </row>
    <row r="41" spans="1:7" ht="15.6" x14ac:dyDescent="0.3">
      <c r="A41" s="12"/>
      <c r="B41" s="13" t="s">
        <v>28</v>
      </c>
      <c r="D41" s="27">
        <f>2*D28+2*D29+D30+D31</f>
        <v>2</v>
      </c>
      <c r="E41" s="15"/>
      <c r="G41" s="3" t="str">
        <f t="shared" ca="1" si="0"/>
        <v>=2*D28+2*D29+D30+D31</v>
      </c>
    </row>
    <row r="42" spans="1:7" ht="15.6" x14ac:dyDescent="0.3">
      <c r="A42" s="12"/>
      <c r="B42" s="13" t="s">
        <v>29</v>
      </c>
      <c r="D42" s="27">
        <f>D28+D29+D30+D31</f>
        <v>1</v>
      </c>
      <c r="E42" s="15"/>
      <c r="G42" s="3" t="str">
        <f t="shared" ca="1" si="0"/>
        <v>=D28+D29+D30+D31</v>
      </c>
    </row>
    <row r="43" spans="1:7" ht="15.6" x14ac:dyDescent="0.3">
      <c r="A43" s="12"/>
      <c r="B43" s="13" t="s">
        <v>30</v>
      </c>
      <c r="D43" s="27">
        <f>D28+D29</f>
        <v>1</v>
      </c>
      <c r="E43" s="15"/>
      <c r="G43" s="3" t="str">
        <f t="shared" ca="1" si="0"/>
        <v>=D28+D29</v>
      </c>
    </row>
    <row r="44" spans="1:7" ht="15.6" x14ac:dyDescent="0.3">
      <c r="A44" s="12"/>
      <c r="B44" s="13" t="s">
        <v>31</v>
      </c>
      <c r="D44" s="27">
        <f>D28+D29</f>
        <v>1</v>
      </c>
      <c r="E44" s="15"/>
      <c r="G44" s="3" t="str">
        <f t="shared" ca="1" si="0"/>
        <v>=D28+D29</v>
      </c>
    </row>
    <row r="45" spans="1:7" ht="15.6" x14ac:dyDescent="0.3">
      <c r="A45" s="12"/>
      <c r="B45" s="13" t="s">
        <v>32</v>
      </c>
      <c r="D45" s="27">
        <f>D27*2</f>
        <v>0</v>
      </c>
      <c r="E45" s="15"/>
      <c r="G45" s="3" t="str">
        <f t="shared" ca="1" si="0"/>
        <v>=D27*2</v>
      </c>
    </row>
    <row r="46" spans="1:7" ht="15.6" thickBot="1" x14ac:dyDescent="0.3">
      <c r="A46" s="18"/>
      <c r="B46" s="19"/>
      <c r="C46" s="19"/>
      <c r="D46" s="20"/>
      <c r="E46" s="21"/>
    </row>
    <row r="47" spans="1:7" s="28" customFormat="1" ht="45" customHeight="1" x14ac:dyDescent="0.3">
      <c r="B47" s="29" t="s">
        <v>33</v>
      </c>
      <c r="C47" s="29"/>
      <c r="D47" s="29"/>
    </row>
  </sheetData>
  <mergeCells count="7">
    <mergeCell ref="B47:D47"/>
    <mergeCell ref="A1:E1"/>
    <mergeCell ref="A2:E2"/>
    <mergeCell ref="A4:E4"/>
    <mergeCell ref="A6:E6"/>
    <mergeCell ref="A14:E14"/>
    <mergeCell ref="A21:E21"/>
  </mergeCells>
  <dataValidations count="3">
    <dataValidation type="list" allowBlank="1" showErrorMessage="1" sqref="D11 IZ11 SV11 ACR11 AMN11 AWJ11 BGF11 BQB11 BZX11 CJT11 CTP11 DDL11 DNH11 DXD11 EGZ11 EQV11 FAR11 FKN11 FUJ11 GEF11 GOB11 GXX11 HHT11 HRP11 IBL11 ILH11 IVD11 JEZ11 JOV11 JYR11 KIN11 KSJ11 LCF11 LMB11 LVX11 MFT11 MPP11 MZL11 NJH11 NTD11 OCZ11 OMV11 OWR11 PGN11 PQJ11 QAF11 QKB11 QTX11 RDT11 RNP11 RXL11 SHH11 SRD11 TAZ11 TKV11 TUR11 UEN11 UOJ11 UYF11 VIB11 VRX11 WBT11 WLP11 WVL11 D65547 IZ65547 SV65547 ACR65547 AMN65547 AWJ65547 BGF65547 BQB65547 BZX65547 CJT65547 CTP65547 DDL65547 DNH65547 DXD65547 EGZ65547 EQV65547 FAR65547 FKN65547 FUJ65547 GEF65547 GOB65547 GXX65547 HHT65547 HRP65547 IBL65547 ILH65547 IVD65547 JEZ65547 JOV65547 JYR65547 KIN65547 KSJ65547 LCF65547 LMB65547 LVX65547 MFT65547 MPP65547 MZL65547 NJH65547 NTD65547 OCZ65547 OMV65547 OWR65547 PGN65547 PQJ65547 QAF65547 QKB65547 QTX65547 RDT65547 RNP65547 RXL65547 SHH65547 SRD65547 TAZ65547 TKV65547 TUR65547 UEN65547 UOJ65547 UYF65547 VIB65547 VRX65547 WBT65547 WLP65547 WVL65547 D131083 IZ131083 SV131083 ACR131083 AMN131083 AWJ131083 BGF131083 BQB131083 BZX131083 CJT131083 CTP131083 DDL131083 DNH131083 DXD131083 EGZ131083 EQV131083 FAR131083 FKN131083 FUJ131083 GEF131083 GOB131083 GXX131083 HHT131083 HRP131083 IBL131083 ILH131083 IVD131083 JEZ131083 JOV131083 JYR131083 KIN131083 KSJ131083 LCF131083 LMB131083 LVX131083 MFT131083 MPP131083 MZL131083 NJH131083 NTD131083 OCZ131083 OMV131083 OWR131083 PGN131083 PQJ131083 QAF131083 QKB131083 QTX131083 RDT131083 RNP131083 RXL131083 SHH131083 SRD131083 TAZ131083 TKV131083 TUR131083 UEN131083 UOJ131083 UYF131083 VIB131083 VRX131083 WBT131083 WLP131083 WVL131083 D196619 IZ196619 SV196619 ACR196619 AMN196619 AWJ196619 BGF196619 BQB196619 BZX196619 CJT196619 CTP196619 DDL196619 DNH196619 DXD196619 EGZ196619 EQV196619 FAR196619 FKN196619 FUJ196619 GEF196619 GOB196619 GXX196619 HHT196619 HRP196619 IBL196619 ILH196619 IVD196619 JEZ196619 JOV196619 JYR196619 KIN196619 KSJ196619 LCF196619 LMB196619 LVX196619 MFT196619 MPP196619 MZL196619 NJH196619 NTD196619 OCZ196619 OMV196619 OWR196619 PGN196619 PQJ196619 QAF196619 QKB196619 QTX196619 RDT196619 RNP196619 RXL196619 SHH196619 SRD196619 TAZ196619 TKV196619 TUR196619 UEN196619 UOJ196619 UYF196619 VIB196619 VRX196619 WBT196619 WLP196619 WVL196619 D262155 IZ262155 SV262155 ACR262155 AMN262155 AWJ262155 BGF262155 BQB262155 BZX262155 CJT262155 CTP262155 DDL262155 DNH262155 DXD262155 EGZ262155 EQV262155 FAR262155 FKN262155 FUJ262155 GEF262155 GOB262155 GXX262155 HHT262155 HRP262155 IBL262155 ILH262155 IVD262155 JEZ262155 JOV262155 JYR262155 KIN262155 KSJ262155 LCF262155 LMB262155 LVX262155 MFT262155 MPP262155 MZL262155 NJH262155 NTD262155 OCZ262155 OMV262155 OWR262155 PGN262155 PQJ262155 QAF262155 QKB262155 QTX262155 RDT262155 RNP262155 RXL262155 SHH262155 SRD262155 TAZ262155 TKV262155 TUR262155 UEN262155 UOJ262155 UYF262155 VIB262155 VRX262155 WBT262155 WLP262155 WVL262155 D327691 IZ327691 SV327691 ACR327691 AMN327691 AWJ327691 BGF327691 BQB327691 BZX327691 CJT327691 CTP327691 DDL327691 DNH327691 DXD327691 EGZ327691 EQV327691 FAR327691 FKN327691 FUJ327691 GEF327691 GOB327691 GXX327691 HHT327691 HRP327691 IBL327691 ILH327691 IVD327691 JEZ327691 JOV327691 JYR327691 KIN327691 KSJ327691 LCF327691 LMB327691 LVX327691 MFT327691 MPP327691 MZL327691 NJH327691 NTD327691 OCZ327691 OMV327691 OWR327691 PGN327691 PQJ327691 QAF327691 QKB327691 QTX327691 RDT327691 RNP327691 RXL327691 SHH327691 SRD327691 TAZ327691 TKV327691 TUR327691 UEN327691 UOJ327691 UYF327691 VIB327691 VRX327691 WBT327691 WLP327691 WVL327691 D393227 IZ393227 SV393227 ACR393227 AMN393227 AWJ393227 BGF393227 BQB393227 BZX393227 CJT393227 CTP393227 DDL393227 DNH393227 DXD393227 EGZ393227 EQV393227 FAR393227 FKN393227 FUJ393227 GEF393227 GOB393227 GXX393227 HHT393227 HRP393227 IBL393227 ILH393227 IVD393227 JEZ393227 JOV393227 JYR393227 KIN393227 KSJ393227 LCF393227 LMB393227 LVX393227 MFT393227 MPP393227 MZL393227 NJH393227 NTD393227 OCZ393227 OMV393227 OWR393227 PGN393227 PQJ393227 QAF393227 QKB393227 QTX393227 RDT393227 RNP393227 RXL393227 SHH393227 SRD393227 TAZ393227 TKV393227 TUR393227 UEN393227 UOJ393227 UYF393227 VIB393227 VRX393227 WBT393227 WLP393227 WVL393227 D458763 IZ458763 SV458763 ACR458763 AMN458763 AWJ458763 BGF458763 BQB458763 BZX458763 CJT458763 CTP458763 DDL458763 DNH458763 DXD458763 EGZ458763 EQV458763 FAR458763 FKN458763 FUJ458763 GEF458763 GOB458763 GXX458763 HHT458763 HRP458763 IBL458763 ILH458763 IVD458763 JEZ458763 JOV458763 JYR458763 KIN458763 KSJ458763 LCF458763 LMB458763 LVX458763 MFT458763 MPP458763 MZL458763 NJH458763 NTD458763 OCZ458763 OMV458763 OWR458763 PGN458763 PQJ458763 QAF458763 QKB458763 QTX458763 RDT458763 RNP458763 RXL458763 SHH458763 SRD458763 TAZ458763 TKV458763 TUR458763 UEN458763 UOJ458763 UYF458763 VIB458763 VRX458763 WBT458763 WLP458763 WVL458763 D524299 IZ524299 SV524299 ACR524299 AMN524299 AWJ524299 BGF524299 BQB524299 BZX524299 CJT524299 CTP524299 DDL524299 DNH524299 DXD524299 EGZ524299 EQV524299 FAR524299 FKN524299 FUJ524299 GEF524299 GOB524299 GXX524299 HHT524299 HRP524299 IBL524299 ILH524299 IVD524299 JEZ524299 JOV524299 JYR524299 KIN524299 KSJ524299 LCF524299 LMB524299 LVX524299 MFT524299 MPP524299 MZL524299 NJH524299 NTD524299 OCZ524299 OMV524299 OWR524299 PGN524299 PQJ524299 QAF524299 QKB524299 QTX524299 RDT524299 RNP524299 RXL524299 SHH524299 SRD524299 TAZ524299 TKV524299 TUR524299 UEN524299 UOJ524299 UYF524299 VIB524299 VRX524299 WBT524299 WLP524299 WVL524299 D589835 IZ589835 SV589835 ACR589835 AMN589835 AWJ589835 BGF589835 BQB589835 BZX589835 CJT589835 CTP589835 DDL589835 DNH589835 DXD589835 EGZ589835 EQV589835 FAR589835 FKN589835 FUJ589835 GEF589835 GOB589835 GXX589835 HHT589835 HRP589835 IBL589835 ILH589835 IVD589835 JEZ589835 JOV589835 JYR589835 KIN589835 KSJ589835 LCF589835 LMB589835 LVX589835 MFT589835 MPP589835 MZL589835 NJH589835 NTD589835 OCZ589835 OMV589835 OWR589835 PGN589835 PQJ589835 QAF589835 QKB589835 QTX589835 RDT589835 RNP589835 RXL589835 SHH589835 SRD589835 TAZ589835 TKV589835 TUR589835 UEN589835 UOJ589835 UYF589835 VIB589835 VRX589835 WBT589835 WLP589835 WVL589835 D655371 IZ655371 SV655371 ACR655371 AMN655371 AWJ655371 BGF655371 BQB655371 BZX655371 CJT655371 CTP655371 DDL655371 DNH655371 DXD655371 EGZ655371 EQV655371 FAR655371 FKN655371 FUJ655371 GEF655371 GOB655371 GXX655371 HHT655371 HRP655371 IBL655371 ILH655371 IVD655371 JEZ655371 JOV655371 JYR655371 KIN655371 KSJ655371 LCF655371 LMB655371 LVX655371 MFT655371 MPP655371 MZL655371 NJH655371 NTD655371 OCZ655371 OMV655371 OWR655371 PGN655371 PQJ655371 QAF655371 QKB655371 QTX655371 RDT655371 RNP655371 RXL655371 SHH655371 SRD655371 TAZ655371 TKV655371 TUR655371 UEN655371 UOJ655371 UYF655371 VIB655371 VRX655371 WBT655371 WLP655371 WVL655371 D720907 IZ720907 SV720907 ACR720907 AMN720907 AWJ720907 BGF720907 BQB720907 BZX720907 CJT720907 CTP720907 DDL720907 DNH720907 DXD720907 EGZ720907 EQV720907 FAR720907 FKN720907 FUJ720907 GEF720907 GOB720907 GXX720907 HHT720907 HRP720907 IBL720907 ILH720907 IVD720907 JEZ720907 JOV720907 JYR720907 KIN720907 KSJ720907 LCF720907 LMB720907 LVX720907 MFT720907 MPP720907 MZL720907 NJH720907 NTD720907 OCZ720907 OMV720907 OWR720907 PGN720907 PQJ720907 QAF720907 QKB720907 QTX720907 RDT720907 RNP720907 RXL720907 SHH720907 SRD720907 TAZ720907 TKV720907 TUR720907 UEN720907 UOJ720907 UYF720907 VIB720907 VRX720907 WBT720907 WLP720907 WVL720907 D786443 IZ786443 SV786443 ACR786443 AMN786443 AWJ786443 BGF786443 BQB786443 BZX786443 CJT786443 CTP786443 DDL786443 DNH786443 DXD786443 EGZ786443 EQV786443 FAR786443 FKN786443 FUJ786443 GEF786443 GOB786443 GXX786443 HHT786443 HRP786443 IBL786443 ILH786443 IVD786443 JEZ786443 JOV786443 JYR786443 KIN786443 KSJ786443 LCF786443 LMB786443 LVX786443 MFT786443 MPP786443 MZL786443 NJH786443 NTD786443 OCZ786443 OMV786443 OWR786443 PGN786443 PQJ786443 QAF786443 QKB786443 QTX786443 RDT786443 RNP786443 RXL786443 SHH786443 SRD786443 TAZ786443 TKV786443 TUR786443 UEN786443 UOJ786443 UYF786443 VIB786443 VRX786443 WBT786443 WLP786443 WVL786443 D851979 IZ851979 SV851979 ACR851979 AMN851979 AWJ851979 BGF851979 BQB851979 BZX851979 CJT851979 CTP851979 DDL851979 DNH851979 DXD851979 EGZ851979 EQV851979 FAR851979 FKN851979 FUJ851979 GEF851979 GOB851979 GXX851979 HHT851979 HRP851979 IBL851979 ILH851979 IVD851979 JEZ851979 JOV851979 JYR851979 KIN851979 KSJ851979 LCF851979 LMB851979 LVX851979 MFT851979 MPP851979 MZL851979 NJH851979 NTD851979 OCZ851979 OMV851979 OWR851979 PGN851979 PQJ851979 QAF851979 QKB851979 QTX851979 RDT851979 RNP851979 RXL851979 SHH851979 SRD851979 TAZ851979 TKV851979 TUR851979 UEN851979 UOJ851979 UYF851979 VIB851979 VRX851979 WBT851979 WLP851979 WVL851979 D917515 IZ917515 SV917515 ACR917515 AMN917515 AWJ917515 BGF917515 BQB917515 BZX917515 CJT917515 CTP917515 DDL917515 DNH917515 DXD917515 EGZ917515 EQV917515 FAR917515 FKN917515 FUJ917515 GEF917515 GOB917515 GXX917515 HHT917515 HRP917515 IBL917515 ILH917515 IVD917515 JEZ917515 JOV917515 JYR917515 KIN917515 KSJ917515 LCF917515 LMB917515 LVX917515 MFT917515 MPP917515 MZL917515 NJH917515 NTD917515 OCZ917515 OMV917515 OWR917515 PGN917515 PQJ917515 QAF917515 QKB917515 QTX917515 RDT917515 RNP917515 RXL917515 SHH917515 SRD917515 TAZ917515 TKV917515 TUR917515 UEN917515 UOJ917515 UYF917515 VIB917515 VRX917515 WBT917515 WLP917515 WVL917515 D983051 IZ983051 SV983051 ACR983051 AMN983051 AWJ983051 BGF983051 BQB983051 BZX983051 CJT983051 CTP983051 DDL983051 DNH983051 DXD983051 EGZ983051 EQV983051 FAR983051 FKN983051 FUJ983051 GEF983051 GOB983051 GXX983051 HHT983051 HRP983051 IBL983051 ILH983051 IVD983051 JEZ983051 JOV983051 JYR983051 KIN983051 KSJ983051 LCF983051 LMB983051 LVX983051 MFT983051 MPP983051 MZL983051 NJH983051 NTD983051 OCZ983051 OMV983051 OWR983051 PGN983051 PQJ983051 QAF983051 QKB983051 QTX983051 RDT983051 RNP983051 RXL983051 SHH983051 SRD983051 TAZ983051 TKV983051 TUR983051 UEN983051 UOJ983051 UYF983051 VIB983051 VRX983051 WBT983051 WLP983051 WVL983051" xr:uid="{0D2E5ED8-D927-478C-9C0E-AA680508E0F6}">
      <formula1>"Moins de 10 min,De 10 à 20 min,De 20 à 30 min,Plus de 30 min"</formula1>
      <formula2>0</formula2>
    </dataValidation>
    <dataValidation type="list" allowBlank="1" showErrorMessage="1" sqref="D10 IZ10 SV10 ACR10 AMN10 AWJ10 BGF10 BQB10 BZX10 CJT10 CTP10 DDL10 DNH10 DXD10 EGZ10 EQV10 FAR10 FKN10 FUJ10 GEF10 GOB10 GXX10 HHT10 HRP10 IBL10 ILH10 IVD10 JEZ10 JOV10 JYR10 KIN10 KSJ10 LCF10 LMB10 LVX10 MFT10 MPP10 MZL10 NJH10 NTD10 OCZ10 OMV10 OWR10 PGN10 PQJ10 QAF10 QKB10 QTX10 RDT10 RNP10 RXL10 SHH10 SRD10 TAZ10 TKV10 TUR10 UEN10 UOJ10 UYF10 VIB10 VRX10 WBT10 WLP10 WVL10 D65546 IZ65546 SV65546 ACR65546 AMN65546 AWJ65546 BGF65546 BQB65546 BZX65546 CJT65546 CTP65546 DDL65546 DNH65546 DXD65546 EGZ65546 EQV65546 FAR65546 FKN65546 FUJ65546 GEF65546 GOB65546 GXX65546 HHT65546 HRP65546 IBL65546 ILH65546 IVD65546 JEZ65546 JOV65546 JYR65546 KIN65546 KSJ65546 LCF65546 LMB65546 LVX65546 MFT65546 MPP65546 MZL65546 NJH65546 NTD65546 OCZ65546 OMV65546 OWR65546 PGN65546 PQJ65546 QAF65546 QKB65546 QTX65546 RDT65546 RNP65546 RXL65546 SHH65546 SRD65546 TAZ65546 TKV65546 TUR65546 UEN65546 UOJ65546 UYF65546 VIB65546 VRX65546 WBT65546 WLP65546 WVL65546 D131082 IZ131082 SV131082 ACR131082 AMN131082 AWJ131082 BGF131082 BQB131082 BZX131082 CJT131082 CTP131082 DDL131082 DNH131082 DXD131082 EGZ131082 EQV131082 FAR131082 FKN131082 FUJ131082 GEF131082 GOB131082 GXX131082 HHT131082 HRP131082 IBL131082 ILH131082 IVD131082 JEZ131082 JOV131082 JYR131082 KIN131082 KSJ131082 LCF131082 LMB131082 LVX131082 MFT131082 MPP131082 MZL131082 NJH131082 NTD131082 OCZ131082 OMV131082 OWR131082 PGN131082 PQJ131082 QAF131082 QKB131082 QTX131082 RDT131082 RNP131082 RXL131082 SHH131082 SRD131082 TAZ131082 TKV131082 TUR131082 UEN131082 UOJ131082 UYF131082 VIB131082 VRX131082 WBT131082 WLP131082 WVL131082 D196618 IZ196618 SV196618 ACR196618 AMN196618 AWJ196618 BGF196618 BQB196618 BZX196618 CJT196618 CTP196618 DDL196618 DNH196618 DXD196618 EGZ196618 EQV196618 FAR196618 FKN196618 FUJ196618 GEF196618 GOB196618 GXX196618 HHT196618 HRP196618 IBL196618 ILH196618 IVD196618 JEZ196618 JOV196618 JYR196618 KIN196618 KSJ196618 LCF196618 LMB196618 LVX196618 MFT196618 MPP196618 MZL196618 NJH196618 NTD196618 OCZ196618 OMV196618 OWR196618 PGN196618 PQJ196618 QAF196618 QKB196618 QTX196618 RDT196618 RNP196618 RXL196618 SHH196618 SRD196618 TAZ196618 TKV196618 TUR196618 UEN196618 UOJ196618 UYF196618 VIB196618 VRX196618 WBT196618 WLP196618 WVL196618 D262154 IZ262154 SV262154 ACR262154 AMN262154 AWJ262154 BGF262154 BQB262154 BZX262154 CJT262154 CTP262154 DDL262154 DNH262154 DXD262154 EGZ262154 EQV262154 FAR262154 FKN262154 FUJ262154 GEF262154 GOB262154 GXX262154 HHT262154 HRP262154 IBL262154 ILH262154 IVD262154 JEZ262154 JOV262154 JYR262154 KIN262154 KSJ262154 LCF262154 LMB262154 LVX262154 MFT262154 MPP262154 MZL262154 NJH262154 NTD262154 OCZ262154 OMV262154 OWR262154 PGN262154 PQJ262154 QAF262154 QKB262154 QTX262154 RDT262154 RNP262154 RXL262154 SHH262154 SRD262154 TAZ262154 TKV262154 TUR262154 UEN262154 UOJ262154 UYF262154 VIB262154 VRX262154 WBT262154 WLP262154 WVL262154 D327690 IZ327690 SV327690 ACR327690 AMN327690 AWJ327690 BGF327690 BQB327690 BZX327690 CJT327690 CTP327690 DDL327690 DNH327690 DXD327690 EGZ327690 EQV327690 FAR327690 FKN327690 FUJ327690 GEF327690 GOB327690 GXX327690 HHT327690 HRP327690 IBL327690 ILH327690 IVD327690 JEZ327690 JOV327690 JYR327690 KIN327690 KSJ327690 LCF327690 LMB327690 LVX327690 MFT327690 MPP327690 MZL327690 NJH327690 NTD327690 OCZ327690 OMV327690 OWR327690 PGN327690 PQJ327690 QAF327690 QKB327690 QTX327690 RDT327690 RNP327690 RXL327690 SHH327690 SRD327690 TAZ327690 TKV327690 TUR327690 UEN327690 UOJ327690 UYF327690 VIB327690 VRX327690 WBT327690 WLP327690 WVL327690 D393226 IZ393226 SV393226 ACR393226 AMN393226 AWJ393226 BGF393226 BQB393226 BZX393226 CJT393226 CTP393226 DDL393226 DNH393226 DXD393226 EGZ393226 EQV393226 FAR393226 FKN393226 FUJ393226 GEF393226 GOB393226 GXX393226 HHT393226 HRP393226 IBL393226 ILH393226 IVD393226 JEZ393226 JOV393226 JYR393226 KIN393226 KSJ393226 LCF393226 LMB393226 LVX393226 MFT393226 MPP393226 MZL393226 NJH393226 NTD393226 OCZ393226 OMV393226 OWR393226 PGN393226 PQJ393226 QAF393226 QKB393226 QTX393226 RDT393226 RNP393226 RXL393226 SHH393226 SRD393226 TAZ393226 TKV393226 TUR393226 UEN393226 UOJ393226 UYF393226 VIB393226 VRX393226 WBT393226 WLP393226 WVL393226 D458762 IZ458762 SV458762 ACR458762 AMN458762 AWJ458762 BGF458762 BQB458762 BZX458762 CJT458762 CTP458762 DDL458762 DNH458762 DXD458762 EGZ458762 EQV458762 FAR458762 FKN458762 FUJ458762 GEF458762 GOB458762 GXX458762 HHT458762 HRP458762 IBL458762 ILH458762 IVD458762 JEZ458762 JOV458762 JYR458762 KIN458762 KSJ458762 LCF458762 LMB458762 LVX458762 MFT458762 MPP458762 MZL458762 NJH458762 NTD458762 OCZ458762 OMV458762 OWR458762 PGN458762 PQJ458762 QAF458762 QKB458762 QTX458762 RDT458762 RNP458762 RXL458762 SHH458762 SRD458762 TAZ458762 TKV458762 TUR458762 UEN458762 UOJ458762 UYF458762 VIB458762 VRX458762 WBT458762 WLP458762 WVL458762 D524298 IZ524298 SV524298 ACR524298 AMN524298 AWJ524298 BGF524298 BQB524298 BZX524298 CJT524298 CTP524298 DDL524298 DNH524298 DXD524298 EGZ524298 EQV524298 FAR524298 FKN524298 FUJ524298 GEF524298 GOB524298 GXX524298 HHT524298 HRP524298 IBL524298 ILH524298 IVD524298 JEZ524298 JOV524298 JYR524298 KIN524298 KSJ524298 LCF524298 LMB524298 LVX524298 MFT524298 MPP524298 MZL524298 NJH524298 NTD524298 OCZ524298 OMV524298 OWR524298 PGN524298 PQJ524298 QAF524298 QKB524298 QTX524298 RDT524298 RNP524298 RXL524298 SHH524298 SRD524298 TAZ524298 TKV524298 TUR524298 UEN524298 UOJ524298 UYF524298 VIB524298 VRX524298 WBT524298 WLP524298 WVL524298 D589834 IZ589834 SV589834 ACR589834 AMN589834 AWJ589834 BGF589834 BQB589834 BZX589834 CJT589834 CTP589834 DDL589834 DNH589834 DXD589834 EGZ589834 EQV589834 FAR589834 FKN589834 FUJ589834 GEF589834 GOB589834 GXX589834 HHT589834 HRP589834 IBL589834 ILH589834 IVD589834 JEZ589834 JOV589834 JYR589834 KIN589834 KSJ589834 LCF589834 LMB589834 LVX589834 MFT589834 MPP589834 MZL589834 NJH589834 NTD589834 OCZ589834 OMV589834 OWR589834 PGN589834 PQJ589834 QAF589834 QKB589834 QTX589834 RDT589834 RNP589834 RXL589834 SHH589834 SRD589834 TAZ589834 TKV589834 TUR589834 UEN589834 UOJ589834 UYF589834 VIB589834 VRX589834 WBT589834 WLP589834 WVL589834 D655370 IZ655370 SV655370 ACR655370 AMN655370 AWJ655370 BGF655370 BQB655370 BZX655370 CJT655370 CTP655370 DDL655370 DNH655370 DXD655370 EGZ655370 EQV655370 FAR655370 FKN655370 FUJ655370 GEF655370 GOB655370 GXX655370 HHT655370 HRP655370 IBL655370 ILH655370 IVD655370 JEZ655370 JOV655370 JYR655370 KIN655370 KSJ655370 LCF655370 LMB655370 LVX655370 MFT655370 MPP655370 MZL655370 NJH655370 NTD655370 OCZ655370 OMV655370 OWR655370 PGN655370 PQJ655370 QAF655370 QKB655370 QTX655370 RDT655370 RNP655370 RXL655370 SHH655370 SRD655370 TAZ655370 TKV655370 TUR655370 UEN655370 UOJ655370 UYF655370 VIB655370 VRX655370 WBT655370 WLP655370 WVL655370 D720906 IZ720906 SV720906 ACR720906 AMN720906 AWJ720906 BGF720906 BQB720906 BZX720906 CJT720906 CTP720906 DDL720906 DNH720906 DXD720906 EGZ720906 EQV720906 FAR720906 FKN720906 FUJ720906 GEF720906 GOB720906 GXX720906 HHT720906 HRP720906 IBL720906 ILH720906 IVD720906 JEZ720906 JOV720906 JYR720906 KIN720906 KSJ720906 LCF720906 LMB720906 LVX720906 MFT720906 MPP720906 MZL720906 NJH720906 NTD720906 OCZ720906 OMV720906 OWR720906 PGN720906 PQJ720906 QAF720906 QKB720906 QTX720906 RDT720906 RNP720906 RXL720906 SHH720906 SRD720906 TAZ720906 TKV720906 TUR720906 UEN720906 UOJ720906 UYF720906 VIB720906 VRX720906 WBT720906 WLP720906 WVL720906 D786442 IZ786442 SV786442 ACR786442 AMN786442 AWJ786442 BGF786442 BQB786442 BZX786442 CJT786442 CTP786442 DDL786442 DNH786442 DXD786442 EGZ786442 EQV786442 FAR786442 FKN786442 FUJ786442 GEF786442 GOB786442 GXX786442 HHT786442 HRP786442 IBL786442 ILH786442 IVD786442 JEZ786442 JOV786442 JYR786442 KIN786442 KSJ786442 LCF786442 LMB786442 LVX786442 MFT786442 MPP786442 MZL786442 NJH786442 NTD786442 OCZ786442 OMV786442 OWR786442 PGN786442 PQJ786442 QAF786442 QKB786442 QTX786442 RDT786442 RNP786442 RXL786442 SHH786442 SRD786442 TAZ786442 TKV786442 TUR786442 UEN786442 UOJ786442 UYF786442 VIB786442 VRX786442 WBT786442 WLP786442 WVL786442 D851978 IZ851978 SV851978 ACR851978 AMN851978 AWJ851978 BGF851978 BQB851978 BZX851978 CJT851978 CTP851978 DDL851978 DNH851978 DXD851978 EGZ851978 EQV851978 FAR851978 FKN851978 FUJ851978 GEF851978 GOB851978 GXX851978 HHT851978 HRP851978 IBL851978 ILH851978 IVD851978 JEZ851978 JOV851978 JYR851978 KIN851978 KSJ851978 LCF851978 LMB851978 LVX851978 MFT851978 MPP851978 MZL851978 NJH851978 NTD851978 OCZ851978 OMV851978 OWR851978 PGN851978 PQJ851978 QAF851978 QKB851978 QTX851978 RDT851978 RNP851978 RXL851978 SHH851978 SRD851978 TAZ851978 TKV851978 TUR851978 UEN851978 UOJ851978 UYF851978 VIB851978 VRX851978 WBT851978 WLP851978 WVL851978 D917514 IZ917514 SV917514 ACR917514 AMN917514 AWJ917514 BGF917514 BQB917514 BZX917514 CJT917514 CTP917514 DDL917514 DNH917514 DXD917514 EGZ917514 EQV917514 FAR917514 FKN917514 FUJ917514 GEF917514 GOB917514 GXX917514 HHT917514 HRP917514 IBL917514 ILH917514 IVD917514 JEZ917514 JOV917514 JYR917514 KIN917514 KSJ917514 LCF917514 LMB917514 LVX917514 MFT917514 MPP917514 MZL917514 NJH917514 NTD917514 OCZ917514 OMV917514 OWR917514 PGN917514 PQJ917514 QAF917514 QKB917514 QTX917514 RDT917514 RNP917514 RXL917514 SHH917514 SRD917514 TAZ917514 TKV917514 TUR917514 UEN917514 UOJ917514 UYF917514 VIB917514 VRX917514 WBT917514 WLP917514 WVL917514 D983050 IZ983050 SV983050 ACR983050 AMN983050 AWJ983050 BGF983050 BQB983050 BZX983050 CJT983050 CTP983050 DDL983050 DNH983050 DXD983050 EGZ983050 EQV983050 FAR983050 FKN983050 FUJ983050 GEF983050 GOB983050 GXX983050 HHT983050 HRP983050 IBL983050 ILH983050 IVD983050 JEZ983050 JOV983050 JYR983050 KIN983050 KSJ983050 LCF983050 LMB983050 LVX983050 MFT983050 MPP983050 MZL983050 NJH983050 NTD983050 OCZ983050 OMV983050 OWR983050 PGN983050 PQJ983050 QAF983050 QKB983050 QTX983050 RDT983050 RNP983050 RXL983050 SHH983050 SRD983050 TAZ983050 TKV983050 TUR983050 UEN983050 UOJ983050 UYF983050 VIB983050 VRX983050 WBT983050 WLP983050 WVL983050" xr:uid="{014A5DDF-9F56-4695-8FBF-589C3809F3E4}">
      <formula1>"Tres bonne,Bonne,Moyenne,Mauvaise"</formula1>
      <formula2>0</formula2>
    </dataValidation>
    <dataValidation type="list" allowBlank="1" showErrorMessage="1" sqref="D9 IZ9 SV9 ACR9 AMN9 AWJ9 BGF9 BQB9 BZX9 CJT9 CTP9 DDL9 DNH9 DXD9 EGZ9 EQV9 FAR9 FKN9 FUJ9 GEF9 GOB9 GXX9 HHT9 HRP9 IBL9 ILH9 IVD9 JEZ9 JOV9 JYR9 KIN9 KSJ9 LCF9 LMB9 LVX9 MFT9 MPP9 MZL9 NJH9 NTD9 OCZ9 OMV9 OWR9 PGN9 PQJ9 QAF9 QKB9 QTX9 RDT9 RNP9 RXL9 SHH9 SRD9 TAZ9 TKV9 TUR9 UEN9 UOJ9 UYF9 VIB9 VRX9 WBT9 WLP9 WVL9 D65545 IZ65545 SV65545 ACR65545 AMN65545 AWJ65545 BGF65545 BQB65545 BZX65545 CJT65545 CTP65545 DDL65545 DNH65545 DXD65545 EGZ65545 EQV65545 FAR65545 FKN65545 FUJ65545 GEF65545 GOB65545 GXX65545 HHT65545 HRP65545 IBL65545 ILH65545 IVD65545 JEZ65545 JOV65545 JYR65545 KIN65545 KSJ65545 LCF65545 LMB65545 LVX65545 MFT65545 MPP65545 MZL65545 NJH65545 NTD65545 OCZ65545 OMV65545 OWR65545 PGN65545 PQJ65545 QAF65545 QKB65545 QTX65545 RDT65545 RNP65545 RXL65545 SHH65545 SRD65545 TAZ65545 TKV65545 TUR65545 UEN65545 UOJ65545 UYF65545 VIB65545 VRX65545 WBT65545 WLP65545 WVL65545 D131081 IZ131081 SV131081 ACR131081 AMN131081 AWJ131081 BGF131081 BQB131081 BZX131081 CJT131081 CTP131081 DDL131081 DNH131081 DXD131081 EGZ131081 EQV131081 FAR131081 FKN131081 FUJ131081 GEF131081 GOB131081 GXX131081 HHT131081 HRP131081 IBL131081 ILH131081 IVD131081 JEZ131081 JOV131081 JYR131081 KIN131081 KSJ131081 LCF131081 LMB131081 LVX131081 MFT131081 MPP131081 MZL131081 NJH131081 NTD131081 OCZ131081 OMV131081 OWR131081 PGN131081 PQJ131081 QAF131081 QKB131081 QTX131081 RDT131081 RNP131081 RXL131081 SHH131081 SRD131081 TAZ131081 TKV131081 TUR131081 UEN131081 UOJ131081 UYF131081 VIB131081 VRX131081 WBT131081 WLP131081 WVL131081 D196617 IZ196617 SV196617 ACR196617 AMN196617 AWJ196617 BGF196617 BQB196617 BZX196617 CJT196617 CTP196617 DDL196617 DNH196617 DXD196617 EGZ196617 EQV196617 FAR196617 FKN196617 FUJ196617 GEF196617 GOB196617 GXX196617 HHT196617 HRP196617 IBL196617 ILH196617 IVD196617 JEZ196617 JOV196617 JYR196617 KIN196617 KSJ196617 LCF196617 LMB196617 LVX196617 MFT196617 MPP196617 MZL196617 NJH196617 NTD196617 OCZ196617 OMV196617 OWR196617 PGN196617 PQJ196617 QAF196617 QKB196617 QTX196617 RDT196617 RNP196617 RXL196617 SHH196617 SRD196617 TAZ196617 TKV196617 TUR196617 UEN196617 UOJ196617 UYF196617 VIB196617 VRX196617 WBT196617 WLP196617 WVL196617 D262153 IZ262153 SV262153 ACR262153 AMN262153 AWJ262153 BGF262153 BQB262153 BZX262153 CJT262153 CTP262153 DDL262153 DNH262153 DXD262153 EGZ262153 EQV262153 FAR262153 FKN262153 FUJ262153 GEF262153 GOB262153 GXX262153 HHT262153 HRP262153 IBL262153 ILH262153 IVD262153 JEZ262153 JOV262153 JYR262153 KIN262153 KSJ262153 LCF262153 LMB262153 LVX262153 MFT262153 MPP262153 MZL262153 NJH262153 NTD262153 OCZ262153 OMV262153 OWR262153 PGN262153 PQJ262153 QAF262153 QKB262153 QTX262153 RDT262153 RNP262153 RXL262153 SHH262153 SRD262153 TAZ262153 TKV262153 TUR262153 UEN262153 UOJ262153 UYF262153 VIB262153 VRX262153 WBT262153 WLP262153 WVL262153 D327689 IZ327689 SV327689 ACR327689 AMN327689 AWJ327689 BGF327689 BQB327689 BZX327689 CJT327689 CTP327689 DDL327689 DNH327689 DXD327689 EGZ327689 EQV327689 FAR327689 FKN327689 FUJ327689 GEF327689 GOB327689 GXX327689 HHT327689 HRP327689 IBL327689 ILH327689 IVD327689 JEZ327689 JOV327689 JYR327689 KIN327689 KSJ327689 LCF327689 LMB327689 LVX327689 MFT327689 MPP327689 MZL327689 NJH327689 NTD327689 OCZ327689 OMV327689 OWR327689 PGN327689 PQJ327689 QAF327689 QKB327689 QTX327689 RDT327689 RNP327689 RXL327689 SHH327689 SRD327689 TAZ327689 TKV327689 TUR327689 UEN327689 UOJ327689 UYF327689 VIB327689 VRX327689 WBT327689 WLP327689 WVL327689 D393225 IZ393225 SV393225 ACR393225 AMN393225 AWJ393225 BGF393225 BQB393225 BZX393225 CJT393225 CTP393225 DDL393225 DNH393225 DXD393225 EGZ393225 EQV393225 FAR393225 FKN393225 FUJ393225 GEF393225 GOB393225 GXX393225 HHT393225 HRP393225 IBL393225 ILH393225 IVD393225 JEZ393225 JOV393225 JYR393225 KIN393225 KSJ393225 LCF393225 LMB393225 LVX393225 MFT393225 MPP393225 MZL393225 NJH393225 NTD393225 OCZ393225 OMV393225 OWR393225 PGN393225 PQJ393225 QAF393225 QKB393225 QTX393225 RDT393225 RNP393225 RXL393225 SHH393225 SRD393225 TAZ393225 TKV393225 TUR393225 UEN393225 UOJ393225 UYF393225 VIB393225 VRX393225 WBT393225 WLP393225 WVL393225 D458761 IZ458761 SV458761 ACR458761 AMN458761 AWJ458761 BGF458761 BQB458761 BZX458761 CJT458761 CTP458761 DDL458761 DNH458761 DXD458761 EGZ458761 EQV458761 FAR458761 FKN458761 FUJ458761 GEF458761 GOB458761 GXX458761 HHT458761 HRP458761 IBL458761 ILH458761 IVD458761 JEZ458761 JOV458761 JYR458761 KIN458761 KSJ458761 LCF458761 LMB458761 LVX458761 MFT458761 MPP458761 MZL458761 NJH458761 NTD458761 OCZ458761 OMV458761 OWR458761 PGN458761 PQJ458761 QAF458761 QKB458761 QTX458761 RDT458761 RNP458761 RXL458761 SHH458761 SRD458761 TAZ458761 TKV458761 TUR458761 UEN458761 UOJ458761 UYF458761 VIB458761 VRX458761 WBT458761 WLP458761 WVL458761 D524297 IZ524297 SV524297 ACR524297 AMN524297 AWJ524297 BGF524297 BQB524297 BZX524297 CJT524297 CTP524297 DDL524297 DNH524297 DXD524297 EGZ524297 EQV524297 FAR524297 FKN524297 FUJ524297 GEF524297 GOB524297 GXX524297 HHT524297 HRP524297 IBL524297 ILH524297 IVD524297 JEZ524297 JOV524297 JYR524297 KIN524297 KSJ524297 LCF524297 LMB524297 LVX524297 MFT524297 MPP524297 MZL524297 NJH524297 NTD524297 OCZ524297 OMV524297 OWR524297 PGN524297 PQJ524297 QAF524297 QKB524297 QTX524297 RDT524297 RNP524297 RXL524297 SHH524297 SRD524297 TAZ524297 TKV524297 TUR524297 UEN524297 UOJ524297 UYF524297 VIB524297 VRX524297 WBT524297 WLP524297 WVL524297 D589833 IZ589833 SV589833 ACR589833 AMN589833 AWJ589833 BGF589833 BQB589833 BZX589833 CJT589833 CTP589833 DDL589833 DNH589833 DXD589833 EGZ589833 EQV589833 FAR589833 FKN589833 FUJ589833 GEF589833 GOB589833 GXX589833 HHT589833 HRP589833 IBL589833 ILH589833 IVD589833 JEZ589833 JOV589833 JYR589833 KIN589833 KSJ589833 LCF589833 LMB589833 LVX589833 MFT589833 MPP589833 MZL589833 NJH589833 NTD589833 OCZ589833 OMV589833 OWR589833 PGN589833 PQJ589833 QAF589833 QKB589833 QTX589833 RDT589833 RNP589833 RXL589833 SHH589833 SRD589833 TAZ589833 TKV589833 TUR589833 UEN589833 UOJ589833 UYF589833 VIB589833 VRX589833 WBT589833 WLP589833 WVL589833 D655369 IZ655369 SV655369 ACR655369 AMN655369 AWJ655369 BGF655369 BQB655369 BZX655369 CJT655369 CTP655369 DDL655369 DNH655369 DXD655369 EGZ655369 EQV655369 FAR655369 FKN655369 FUJ655369 GEF655369 GOB655369 GXX655369 HHT655369 HRP655369 IBL655369 ILH655369 IVD655369 JEZ655369 JOV655369 JYR655369 KIN655369 KSJ655369 LCF655369 LMB655369 LVX655369 MFT655369 MPP655369 MZL655369 NJH655369 NTD655369 OCZ655369 OMV655369 OWR655369 PGN655369 PQJ655369 QAF655369 QKB655369 QTX655369 RDT655369 RNP655369 RXL655369 SHH655369 SRD655369 TAZ655369 TKV655369 TUR655369 UEN655369 UOJ655369 UYF655369 VIB655369 VRX655369 WBT655369 WLP655369 WVL655369 D720905 IZ720905 SV720905 ACR720905 AMN720905 AWJ720905 BGF720905 BQB720905 BZX720905 CJT720905 CTP720905 DDL720905 DNH720905 DXD720905 EGZ720905 EQV720905 FAR720905 FKN720905 FUJ720905 GEF720905 GOB720905 GXX720905 HHT720905 HRP720905 IBL720905 ILH720905 IVD720905 JEZ720905 JOV720905 JYR720905 KIN720905 KSJ720905 LCF720905 LMB720905 LVX720905 MFT720905 MPP720905 MZL720905 NJH720905 NTD720905 OCZ720905 OMV720905 OWR720905 PGN720905 PQJ720905 QAF720905 QKB720905 QTX720905 RDT720905 RNP720905 RXL720905 SHH720905 SRD720905 TAZ720905 TKV720905 TUR720905 UEN720905 UOJ720905 UYF720905 VIB720905 VRX720905 WBT720905 WLP720905 WVL720905 D786441 IZ786441 SV786441 ACR786441 AMN786441 AWJ786441 BGF786441 BQB786441 BZX786441 CJT786441 CTP786441 DDL786441 DNH786441 DXD786441 EGZ786441 EQV786441 FAR786441 FKN786441 FUJ786441 GEF786441 GOB786441 GXX786441 HHT786441 HRP786441 IBL786441 ILH786441 IVD786441 JEZ786441 JOV786441 JYR786441 KIN786441 KSJ786441 LCF786441 LMB786441 LVX786441 MFT786441 MPP786441 MZL786441 NJH786441 NTD786441 OCZ786441 OMV786441 OWR786441 PGN786441 PQJ786441 QAF786441 QKB786441 QTX786441 RDT786441 RNP786441 RXL786441 SHH786441 SRD786441 TAZ786441 TKV786441 TUR786441 UEN786441 UOJ786441 UYF786441 VIB786441 VRX786441 WBT786441 WLP786441 WVL786441 D851977 IZ851977 SV851977 ACR851977 AMN851977 AWJ851977 BGF851977 BQB851977 BZX851977 CJT851977 CTP851977 DDL851977 DNH851977 DXD851977 EGZ851977 EQV851977 FAR851977 FKN851977 FUJ851977 GEF851977 GOB851977 GXX851977 HHT851977 HRP851977 IBL851977 ILH851977 IVD851977 JEZ851977 JOV851977 JYR851977 KIN851977 KSJ851977 LCF851977 LMB851977 LVX851977 MFT851977 MPP851977 MZL851977 NJH851977 NTD851977 OCZ851977 OMV851977 OWR851977 PGN851977 PQJ851977 QAF851977 QKB851977 QTX851977 RDT851977 RNP851977 RXL851977 SHH851977 SRD851977 TAZ851977 TKV851977 TUR851977 UEN851977 UOJ851977 UYF851977 VIB851977 VRX851977 WBT851977 WLP851977 WVL851977 D917513 IZ917513 SV917513 ACR917513 AMN917513 AWJ917513 BGF917513 BQB917513 BZX917513 CJT917513 CTP917513 DDL917513 DNH917513 DXD917513 EGZ917513 EQV917513 FAR917513 FKN917513 FUJ917513 GEF917513 GOB917513 GXX917513 HHT917513 HRP917513 IBL917513 ILH917513 IVD917513 JEZ917513 JOV917513 JYR917513 KIN917513 KSJ917513 LCF917513 LMB917513 LVX917513 MFT917513 MPP917513 MZL917513 NJH917513 NTD917513 OCZ917513 OMV917513 OWR917513 PGN917513 PQJ917513 QAF917513 QKB917513 QTX917513 RDT917513 RNP917513 RXL917513 SHH917513 SRD917513 TAZ917513 TKV917513 TUR917513 UEN917513 UOJ917513 UYF917513 VIB917513 VRX917513 WBT917513 WLP917513 WVL917513 D983049 IZ983049 SV983049 ACR983049 AMN983049 AWJ983049 BGF983049 BQB983049 BZX983049 CJT983049 CTP983049 DDL983049 DNH983049 DXD983049 EGZ983049 EQV983049 FAR983049 FKN983049 FUJ983049 GEF983049 GOB983049 GXX983049 HHT983049 HRP983049 IBL983049 ILH983049 IVD983049 JEZ983049 JOV983049 JYR983049 KIN983049 KSJ983049 LCF983049 LMB983049 LVX983049 MFT983049 MPP983049 MZL983049 NJH983049 NTD983049 OCZ983049 OMV983049 OWR983049 PGN983049 PQJ983049 QAF983049 QKB983049 QTX983049 RDT983049 RNP983049 RXL983049 SHH983049 SRD983049 TAZ983049 TKV983049 TUR983049 UEN983049 UOJ983049 UYF983049 VIB983049 VRX983049 WBT983049 WLP983049 WVL983049" xr:uid="{8EEA9A39-8BAB-47F1-B427-81B8CDA492A3}">
      <formula1>"Assis,Debout,Debout statique,Debout dynamique"</formula1>
      <formula2>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JoDan</dc:creator>
  <cp:lastModifiedBy>JoDan</cp:lastModifiedBy>
  <dcterms:created xsi:type="dcterms:W3CDTF">2020-11-16T23:13:00Z</dcterms:created>
  <dcterms:modified xsi:type="dcterms:W3CDTF">2020-11-16T23:17:16Z</dcterms:modified>
</cp:coreProperties>
</file>