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791D10FC-D79B-41E2-8272-4102765B7190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Devis" sheetId="1" r:id="rId1"/>
    <sheet name="Liste" sheetId="2" r:id="rId2"/>
    <sheet name="Paramètres" sheetId="4" r:id="rId3"/>
  </sheets>
  <definedNames>
    <definedName name="_Désignation">Désignation[Désignation]</definedName>
    <definedName name="_Detail">Détail[Détails]</definedName>
    <definedName name="_Fournisseur">Fournisseur[[#All],[Fournisseur ]]</definedName>
    <definedName name="DonnéesExternes_2" localSheetId="2" hidden="1">Paramètres!$B$2:$B$10</definedName>
    <definedName name="DonnéesExternes_3" localSheetId="2" hidden="1">Paramètres!$D$2:$E$53</definedName>
    <definedName name="DonnéesExternes_4" localSheetId="2" hidden="1">Paramètres!$G$2:$I$411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4" l="1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L411" i="2"/>
  <c r="K411" i="2"/>
  <c r="Q11" i="1" l="1"/>
  <c r="R12" i="1"/>
  <c r="R13" i="1"/>
  <c r="R14" i="1"/>
  <c r="R15" i="1"/>
  <c r="R16" i="1"/>
  <c r="R17" i="1"/>
  <c r="R18" i="1"/>
  <c r="R19" i="1"/>
  <c r="R20" i="1"/>
  <c r="R21" i="1"/>
  <c r="R22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J5" i="2"/>
  <c r="J6" i="2"/>
  <c r="J7" i="2"/>
  <c r="O13" i="1" s="1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O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2" i="1"/>
  <c r="E13" i="1"/>
  <c r="F13" i="1"/>
  <c r="G13" i="1"/>
  <c r="H13" i="1"/>
  <c r="I13" i="1"/>
  <c r="E14" i="1"/>
  <c r="F14" i="1"/>
  <c r="G14" i="1"/>
  <c r="H14" i="1"/>
  <c r="I14" i="1"/>
  <c r="E15" i="1"/>
  <c r="F15" i="1"/>
  <c r="G15" i="1"/>
  <c r="H15" i="1"/>
  <c r="I15" i="1"/>
  <c r="E16" i="1"/>
  <c r="F16" i="1"/>
  <c r="G16" i="1"/>
  <c r="H16" i="1"/>
  <c r="I16" i="1"/>
  <c r="E17" i="1"/>
  <c r="F17" i="1"/>
  <c r="G17" i="1"/>
  <c r="H17" i="1"/>
  <c r="I17" i="1"/>
  <c r="E18" i="1"/>
  <c r="F18" i="1"/>
  <c r="G18" i="1"/>
  <c r="H18" i="1"/>
  <c r="I18" i="1"/>
  <c r="E19" i="1"/>
  <c r="F19" i="1"/>
  <c r="G19" i="1"/>
  <c r="H19" i="1"/>
  <c r="I19" i="1"/>
  <c r="E20" i="1"/>
  <c r="F20" i="1"/>
  <c r="G20" i="1"/>
  <c r="H20" i="1"/>
  <c r="I20" i="1"/>
  <c r="E21" i="1"/>
  <c r="F21" i="1"/>
  <c r="G21" i="1"/>
  <c r="H21" i="1"/>
  <c r="I21" i="1"/>
  <c r="E22" i="1"/>
  <c r="F22" i="1"/>
  <c r="G22" i="1"/>
  <c r="H22" i="1"/>
  <c r="I22" i="1"/>
  <c r="E23" i="1"/>
  <c r="F23" i="1"/>
  <c r="G23" i="1"/>
  <c r="H23" i="1"/>
  <c r="I23" i="1"/>
  <c r="E24" i="1"/>
  <c r="F24" i="1"/>
  <c r="G24" i="1"/>
  <c r="H24" i="1"/>
  <c r="I24" i="1"/>
  <c r="E25" i="1"/>
  <c r="F25" i="1"/>
  <c r="G25" i="1"/>
  <c r="H25" i="1"/>
  <c r="I25" i="1"/>
  <c r="E26" i="1"/>
  <c r="F26" i="1"/>
  <c r="G26" i="1"/>
  <c r="H26" i="1"/>
  <c r="I26" i="1"/>
  <c r="E27" i="1"/>
  <c r="F27" i="1"/>
  <c r="G27" i="1"/>
  <c r="H27" i="1"/>
  <c r="I27" i="1"/>
  <c r="E28" i="1"/>
  <c r="F28" i="1"/>
  <c r="G28" i="1"/>
  <c r="H28" i="1"/>
  <c r="I28" i="1"/>
  <c r="E29" i="1"/>
  <c r="F29" i="1"/>
  <c r="G29" i="1"/>
  <c r="H29" i="1"/>
  <c r="I29" i="1"/>
  <c r="E30" i="1"/>
  <c r="F30" i="1"/>
  <c r="G30" i="1"/>
  <c r="H30" i="1"/>
  <c r="I30" i="1"/>
  <c r="E31" i="1"/>
  <c r="F31" i="1"/>
  <c r="G31" i="1"/>
  <c r="H31" i="1"/>
  <c r="I31" i="1"/>
  <c r="E32" i="1"/>
  <c r="F32" i="1"/>
  <c r="G32" i="1"/>
  <c r="H32" i="1"/>
  <c r="I32" i="1"/>
  <c r="E33" i="1"/>
  <c r="F33" i="1"/>
  <c r="G33" i="1"/>
  <c r="H33" i="1"/>
  <c r="I33" i="1"/>
  <c r="E34" i="1"/>
  <c r="F34" i="1"/>
  <c r="G34" i="1"/>
  <c r="H34" i="1"/>
  <c r="I34" i="1"/>
  <c r="E35" i="1"/>
  <c r="F35" i="1"/>
  <c r="G35" i="1"/>
  <c r="H35" i="1"/>
  <c r="I35" i="1"/>
  <c r="E36" i="1"/>
  <c r="F36" i="1"/>
  <c r="G36" i="1"/>
  <c r="H36" i="1"/>
  <c r="I36" i="1"/>
  <c r="E37" i="1"/>
  <c r="F37" i="1"/>
  <c r="G37" i="1"/>
  <c r="H37" i="1"/>
  <c r="I37" i="1"/>
  <c r="E38" i="1"/>
  <c r="F38" i="1"/>
  <c r="G38" i="1"/>
  <c r="H38" i="1"/>
  <c r="I38" i="1"/>
  <c r="E39" i="1"/>
  <c r="F39" i="1"/>
  <c r="G39" i="1"/>
  <c r="H39" i="1"/>
  <c r="I39" i="1"/>
  <c r="E40" i="1"/>
  <c r="F40" i="1"/>
  <c r="G40" i="1"/>
  <c r="H40" i="1"/>
  <c r="I40" i="1"/>
  <c r="E41" i="1"/>
  <c r="F41" i="1"/>
  <c r="G41" i="1"/>
  <c r="H41" i="1"/>
  <c r="I41" i="1"/>
  <c r="E42" i="1"/>
  <c r="F42" i="1"/>
  <c r="G42" i="1"/>
  <c r="H42" i="1"/>
  <c r="I42" i="1"/>
  <c r="E43" i="1"/>
  <c r="F43" i="1"/>
  <c r="G43" i="1"/>
  <c r="H43" i="1"/>
  <c r="I43" i="1"/>
  <c r="E44" i="1"/>
  <c r="F44" i="1"/>
  <c r="G44" i="1"/>
  <c r="H44" i="1"/>
  <c r="I44" i="1"/>
  <c r="E45" i="1"/>
  <c r="F45" i="1"/>
  <c r="G45" i="1"/>
  <c r="H45" i="1"/>
  <c r="I45" i="1"/>
  <c r="E46" i="1"/>
  <c r="F46" i="1"/>
  <c r="G46" i="1"/>
  <c r="H46" i="1"/>
  <c r="I46" i="1"/>
  <c r="E47" i="1"/>
  <c r="F47" i="1"/>
  <c r="G47" i="1"/>
  <c r="H47" i="1"/>
  <c r="I47" i="1"/>
  <c r="E48" i="1"/>
  <c r="F48" i="1"/>
  <c r="G48" i="1"/>
  <c r="H48" i="1"/>
  <c r="I48" i="1"/>
  <c r="E49" i="1"/>
  <c r="F49" i="1"/>
  <c r="G49" i="1"/>
  <c r="H49" i="1"/>
  <c r="I49" i="1"/>
  <c r="E50" i="1"/>
  <c r="F50" i="1"/>
  <c r="G50" i="1"/>
  <c r="H50" i="1"/>
  <c r="I50" i="1"/>
  <c r="E51" i="1"/>
  <c r="F51" i="1"/>
  <c r="G51" i="1"/>
  <c r="H51" i="1"/>
  <c r="I51" i="1"/>
  <c r="E52" i="1"/>
  <c r="F52" i="1"/>
  <c r="G52" i="1"/>
  <c r="H52" i="1"/>
  <c r="I52" i="1"/>
  <c r="E53" i="1"/>
  <c r="F53" i="1"/>
  <c r="G53" i="1"/>
  <c r="H53" i="1"/>
  <c r="I53" i="1"/>
  <c r="E54" i="1"/>
  <c r="F54" i="1"/>
  <c r="G54" i="1"/>
  <c r="H54" i="1"/>
  <c r="I54" i="1"/>
  <c r="E55" i="1"/>
  <c r="F55" i="1"/>
  <c r="G55" i="1"/>
  <c r="H55" i="1"/>
  <c r="I55" i="1"/>
  <c r="E56" i="1"/>
  <c r="F56" i="1"/>
  <c r="G56" i="1"/>
  <c r="H56" i="1"/>
  <c r="I56" i="1"/>
  <c r="E57" i="1"/>
  <c r="F57" i="1"/>
  <c r="G57" i="1"/>
  <c r="H57" i="1"/>
  <c r="I57" i="1"/>
  <c r="E58" i="1"/>
  <c r="F58" i="1"/>
  <c r="G58" i="1"/>
  <c r="H58" i="1"/>
  <c r="I58" i="1"/>
  <c r="E59" i="1"/>
  <c r="F59" i="1"/>
  <c r="G59" i="1"/>
  <c r="H59" i="1"/>
  <c r="I59" i="1"/>
  <c r="E60" i="1"/>
  <c r="F60" i="1"/>
  <c r="G60" i="1"/>
  <c r="H60" i="1"/>
  <c r="I60" i="1"/>
  <c r="E61" i="1"/>
  <c r="F61" i="1"/>
  <c r="G61" i="1"/>
  <c r="H61" i="1"/>
  <c r="I61" i="1"/>
  <c r="E62" i="1"/>
  <c r="F62" i="1"/>
  <c r="G62" i="1"/>
  <c r="H62" i="1"/>
  <c r="I62" i="1"/>
  <c r="E63" i="1"/>
  <c r="F63" i="1"/>
  <c r="G63" i="1"/>
  <c r="H63" i="1"/>
  <c r="I63" i="1"/>
  <c r="E64" i="1"/>
  <c r="F64" i="1"/>
  <c r="G64" i="1"/>
  <c r="H64" i="1"/>
  <c r="I64" i="1"/>
  <c r="E65" i="1"/>
  <c r="F65" i="1"/>
  <c r="G65" i="1"/>
  <c r="H65" i="1"/>
  <c r="I65" i="1"/>
  <c r="E66" i="1"/>
  <c r="F66" i="1"/>
  <c r="G66" i="1"/>
  <c r="H66" i="1"/>
  <c r="I66" i="1"/>
  <c r="E67" i="1"/>
  <c r="F67" i="1"/>
  <c r="G67" i="1"/>
  <c r="H67" i="1"/>
  <c r="I67" i="1"/>
  <c r="E68" i="1"/>
  <c r="F68" i="1"/>
  <c r="G68" i="1"/>
  <c r="H68" i="1"/>
  <c r="I68" i="1"/>
  <c r="E69" i="1"/>
  <c r="F69" i="1"/>
  <c r="G69" i="1"/>
  <c r="H69" i="1"/>
  <c r="I69" i="1"/>
  <c r="E70" i="1"/>
  <c r="F70" i="1"/>
  <c r="G70" i="1"/>
  <c r="H70" i="1"/>
  <c r="I70" i="1"/>
  <c r="E71" i="1"/>
  <c r="F71" i="1"/>
  <c r="G71" i="1"/>
  <c r="H71" i="1"/>
  <c r="I71" i="1"/>
  <c r="E72" i="1"/>
  <c r="F72" i="1"/>
  <c r="G72" i="1"/>
  <c r="H72" i="1"/>
  <c r="I72" i="1"/>
  <c r="E73" i="1"/>
  <c r="F73" i="1"/>
  <c r="G73" i="1"/>
  <c r="H73" i="1"/>
  <c r="I73" i="1"/>
  <c r="E74" i="1"/>
  <c r="F74" i="1"/>
  <c r="G74" i="1"/>
  <c r="H74" i="1"/>
  <c r="I74" i="1"/>
  <c r="E75" i="1"/>
  <c r="F75" i="1"/>
  <c r="G75" i="1"/>
  <c r="H75" i="1"/>
  <c r="I75" i="1"/>
  <c r="E76" i="1"/>
  <c r="F76" i="1"/>
  <c r="G76" i="1"/>
  <c r="H76" i="1"/>
  <c r="I76" i="1"/>
  <c r="E77" i="1"/>
  <c r="F77" i="1"/>
  <c r="G77" i="1"/>
  <c r="H77" i="1"/>
  <c r="I77" i="1"/>
  <c r="E78" i="1"/>
  <c r="F78" i="1"/>
  <c r="G78" i="1"/>
  <c r="H78" i="1"/>
  <c r="I78" i="1"/>
  <c r="E79" i="1"/>
  <c r="F79" i="1"/>
  <c r="G79" i="1"/>
  <c r="H79" i="1"/>
  <c r="I79" i="1"/>
  <c r="E80" i="1"/>
  <c r="F80" i="1"/>
  <c r="G80" i="1"/>
  <c r="H80" i="1"/>
  <c r="I80" i="1"/>
  <c r="E81" i="1"/>
  <c r="F81" i="1"/>
  <c r="G81" i="1"/>
  <c r="H81" i="1"/>
  <c r="I81" i="1"/>
  <c r="E82" i="1"/>
  <c r="F82" i="1"/>
  <c r="G82" i="1"/>
  <c r="H82" i="1"/>
  <c r="I82" i="1"/>
  <c r="E83" i="1"/>
  <c r="F83" i="1"/>
  <c r="G83" i="1"/>
  <c r="H83" i="1"/>
  <c r="I83" i="1"/>
  <c r="E84" i="1"/>
  <c r="F84" i="1"/>
  <c r="G84" i="1"/>
  <c r="H84" i="1"/>
  <c r="I84" i="1"/>
  <c r="E85" i="1"/>
  <c r="F85" i="1"/>
  <c r="G85" i="1"/>
  <c r="H85" i="1"/>
  <c r="I85" i="1"/>
  <c r="E86" i="1"/>
  <c r="F86" i="1"/>
  <c r="G86" i="1"/>
  <c r="H86" i="1"/>
  <c r="I86" i="1"/>
  <c r="E87" i="1"/>
  <c r="F87" i="1"/>
  <c r="G87" i="1"/>
  <c r="H87" i="1"/>
  <c r="I87" i="1"/>
  <c r="E88" i="1"/>
  <c r="F88" i="1"/>
  <c r="G88" i="1"/>
  <c r="H88" i="1"/>
  <c r="I88" i="1"/>
  <c r="E89" i="1"/>
  <c r="F89" i="1"/>
  <c r="G89" i="1"/>
  <c r="H89" i="1"/>
  <c r="I89" i="1"/>
  <c r="E90" i="1"/>
  <c r="F90" i="1"/>
  <c r="G90" i="1"/>
  <c r="H90" i="1"/>
  <c r="I90" i="1"/>
  <c r="E91" i="1"/>
  <c r="F91" i="1"/>
  <c r="G91" i="1"/>
  <c r="H91" i="1"/>
  <c r="I91" i="1"/>
  <c r="E92" i="1"/>
  <c r="F92" i="1"/>
  <c r="G92" i="1"/>
  <c r="H92" i="1"/>
  <c r="I92" i="1"/>
  <c r="E93" i="1"/>
  <c r="F93" i="1"/>
  <c r="G93" i="1"/>
  <c r="H93" i="1"/>
  <c r="I93" i="1"/>
  <c r="E94" i="1"/>
  <c r="F94" i="1"/>
  <c r="G94" i="1"/>
  <c r="H94" i="1"/>
  <c r="I94" i="1"/>
  <c r="E95" i="1"/>
  <c r="F95" i="1"/>
  <c r="G95" i="1"/>
  <c r="H95" i="1"/>
  <c r="I95" i="1"/>
  <c r="E96" i="1"/>
  <c r="F96" i="1"/>
  <c r="G96" i="1"/>
  <c r="H96" i="1"/>
  <c r="I96" i="1"/>
  <c r="E97" i="1"/>
  <c r="F97" i="1"/>
  <c r="G97" i="1"/>
  <c r="H97" i="1"/>
  <c r="I97" i="1"/>
  <c r="E98" i="1"/>
  <c r="F98" i="1"/>
  <c r="G98" i="1"/>
  <c r="H98" i="1"/>
  <c r="I98" i="1"/>
  <c r="E99" i="1"/>
  <c r="F99" i="1"/>
  <c r="G99" i="1"/>
  <c r="H99" i="1"/>
  <c r="I99" i="1"/>
  <c r="E100" i="1"/>
  <c r="F100" i="1"/>
  <c r="G100" i="1"/>
  <c r="H100" i="1"/>
  <c r="I100" i="1"/>
  <c r="E101" i="1"/>
  <c r="F101" i="1"/>
  <c r="G101" i="1"/>
  <c r="H101" i="1"/>
  <c r="I101" i="1"/>
  <c r="E102" i="1"/>
  <c r="F102" i="1"/>
  <c r="G102" i="1"/>
  <c r="H102" i="1"/>
  <c r="I102" i="1"/>
  <c r="E103" i="1"/>
  <c r="F103" i="1"/>
  <c r="G103" i="1"/>
  <c r="H103" i="1"/>
  <c r="I103" i="1"/>
  <c r="E104" i="1"/>
  <c r="F104" i="1"/>
  <c r="G104" i="1"/>
  <c r="H104" i="1"/>
  <c r="I104" i="1"/>
  <c r="E105" i="1"/>
  <c r="F105" i="1"/>
  <c r="G105" i="1"/>
  <c r="H105" i="1"/>
  <c r="I105" i="1"/>
  <c r="E106" i="1"/>
  <c r="F106" i="1"/>
  <c r="G106" i="1"/>
  <c r="H106" i="1"/>
  <c r="I106" i="1"/>
  <c r="E107" i="1"/>
  <c r="F107" i="1"/>
  <c r="G107" i="1"/>
  <c r="H107" i="1"/>
  <c r="I107" i="1"/>
  <c r="E108" i="1"/>
  <c r="F108" i="1"/>
  <c r="G108" i="1"/>
  <c r="H108" i="1"/>
  <c r="I108" i="1"/>
  <c r="E109" i="1"/>
  <c r="F109" i="1"/>
  <c r="G109" i="1"/>
  <c r="H109" i="1"/>
  <c r="I109" i="1"/>
  <c r="E110" i="1"/>
  <c r="F110" i="1"/>
  <c r="G110" i="1"/>
  <c r="H110" i="1"/>
  <c r="I110" i="1"/>
  <c r="E111" i="1"/>
  <c r="F111" i="1"/>
  <c r="G111" i="1"/>
  <c r="H111" i="1"/>
  <c r="I111" i="1"/>
  <c r="E112" i="1"/>
  <c r="F112" i="1"/>
  <c r="G112" i="1"/>
  <c r="H112" i="1"/>
  <c r="I112" i="1"/>
  <c r="E113" i="1"/>
  <c r="F113" i="1"/>
  <c r="G113" i="1"/>
  <c r="H113" i="1"/>
  <c r="I113" i="1"/>
  <c r="E114" i="1"/>
  <c r="F114" i="1"/>
  <c r="G114" i="1"/>
  <c r="H114" i="1"/>
  <c r="I114" i="1"/>
  <c r="E115" i="1"/>
  <c r="F115" i="1"/>
  <c r="G115" i="1"/>
  <c r="H115" i="1"/>
  <c r="I115" i="1"/>
  <c r="E116" i="1"/>
  <c r="F116" i="1"/>
  <c r="G116" i="1"/>
  <c r="H116" i="1"/>
  <c r="I116" i="1"/>
  <c r="E117" i="1"/>
  <c r="F117" i="1"/>
  <c r="G117" i="1"/>
  <c r="H117" i="1"/>
  <c r="I117" i="1"/>
  <c r="E118" i="1"/>
  <c r="F118" i="1"/>
  <c r="G118" i="1"/>
  <c r="H118" i="1"/>
  <c r="I118" i="1"/>
  <c r="E119" i="1"/>
  <c r="F119" i="1"/>
  <c r="G119" i="1"/>
  <c r="H119" i="1"/>
  <c r="I119" i="1"/>
  <c r="E120" i="1"/>
  <c r="F120" i="1"/>
  <c r="G120" i="1"/>
  <c r="H120" i="1"/>
  <c r="I120" i="1"/>
  <c r="E121" i="1"/>
  <c r="F121" i="1"/>
  <c r="G121" i="1"/>
  <c r="H121" i="1"/>
  <c r="I121" i="1"/>
  <c r="E122" i="1"/>
  <c r="F122" i="1"/>
  <c r="G122" i="1"/>
  <c r="H122" i="1"/>
  <c r="I122" i="1"/>
  <c r="E123" i="1"/>
  <c r="F123" i="1"/>
  <c r="G123" i="1"/>
  <c r="H123" i="1"/>
  <c r="I123" i="1"/>
  <c r="E124" i="1"/>
  <c r="F124" i="1"/>
  <c r="G124" i="1"/>
  <c r="H124" i="1"/>
  <c r="I124" i="1"/>
  <c r="E125" i="1"/>
  <c r="F125" i="1"/>
  <c r="G125" i="1"/>
  <c r="H125" i="1"/>
  <c r="I125" i="1"/>
  <c r="E126" i="1"/>
  <c r="F126" i="1"/>
  <c r="G126" i="1"/>
  <c r="H126" i="1"/>
  <c r="I126" i="1"/>
  <c r="E127" i="1"/>
  <c r="F127" i="1"/>
  <c r="G127" i="1"/>
  <c r="H127" i="1"/>
  <c r="I127" i="1"/>
  <c r="E128" i="1"/>
  <c r="F128" i="1"/>
  <c r="G128" i="1"/>
  <c r="H128" i="1"/>
  <c r="I128" i="1"/>
  <c r="E129" i="1"/>
  <c r="F129" i="1"/>
  <c r="G129" i="1"/>
  <c r="H129" i="1"/>
  <c r="I129" i="1"/>
  <c r="E130" i="1"/>
  <c r="F130" i="1"/>
  <c r="G130" i="1"/>
  <c r="H130" i="1"/>
  <c r="I130" i="1"/>
  <c r="E131" i="1"/>
  <c r="F131" i="1"/>
  <c r="G131" i="1"/>
  <c r="H131" i="1"/>
  <c r="I131" i="1"/>
  <c r="E132" i="1"/>
  <c r="F132" i="1"/>
  <c r="G132" i="1"/>
  <c r="H132" i="1"/>
  <c r="I132" i="1"/>
  <c r="E133" i="1"/>
  <c r="F133" i="1"/>
  <c r="G133" i="1"/>
  <c r="H133" i="1"/>
  <c r="I133" i="1"/>
  <c r="E134" i="1"/>
  <c r="F134" i="1"/>
  <c r="G134" i="1"/>
  <c r="H134" i="1"/>
  <c r="I134" i="1"/>
  <c r="E135" i="1"/>
  <c r="F135" i="1"/>
  <c r="G135" i="1"/>
  <c r="H135" i="1"/>
  <c r="I135" i="1"/>
  <c r="E136" i="1"/>
  <c r="F136" i="1"/>
  <c r="G136" i="1"/>
  <c r="H136" i="1"/>
  <c r="I136" i="1"/>
  <c r="E137" i="1"/>
  <c r="F137" i="1"/>
  <c r="G137" i="1"/>
  <c r="H137" i="1"/>
  <c r="I137" i="1"/>
  <c r="E138" i="1"/>
  <c r="F138" i="1"/>
  <c r="G138" i="1"/>
  <c r="H138" i="1"/>
  <c r="I138" i="1"/>
  <c r="E139" i="1"/>
  <c r="F139" i="1"/>
  <c r="G139" i="1"/>
  <c r="H139" i="1"/>
  <c r="I139" i="1"/>
  <c r="E140" i="1"/>
  <c r="F140" i="1"/>
  <c r="G140" i="1"/>
  <c r="H140" i="1"/>
  <c r="I140" i="1"/>
  <c r="E141" i="1"/>
  <c r="F141" i="1"/>
  <c r="G141" i="1"/>
  <c r="H141" i="1"/>
  <c r="I141" i="1"/>
  <c r="E142" i="1"/>
  <c r="F142" i="1"/>
  <c r="G142" i="1"/>
  <c r="H142" i="1"/>
  <c r="I142" i="1"/>
  <c r="E143" i="1"/>
  <c r="F143" i="1"/>
  <c r="G143" i="1"/>
  <c r="H143" i="1"/>
  <c r="I143" i="1"/>
  <c r="E144" i="1"/>
  <c r="F144" i="1"/>
  <c r="G144" i="1"/>
  <c r="H144" i="1"/>
  <c r="I144" i="1"/>
  <c r="E145" i="1"/>
  <c r="F145" i="1"/>
  <c r="G145" i="1"/>
  <c r="H145" i="1"/>
  <c r="I145" i="1"/>
  <c r="E146" i="1"/>
  <c r="F146" i="1"/>
  <c r="G146" i="1"/>
  <c r="H146" i="1"/>
  <c r="I146" i="1"/>
  <c r="E147" i="1"/>
  <c r="F147" i="1"/>
  <c r="G147" i="1"/>
  <c r="H147" i="1"/>
  <c r="I147" i="1"/>
  <c r="E148" i="1"/>
  <c r="F148" i="1"/>
  <c r="G148" i="1"/>
  <c r="H148" i="1"/>
  <c r="I148" i="1"/>
  <c r="E149" i="1"/>
  <c r="F149" i="1"/>
  <c r="G149" i="1"/>
  <c r="H149" i="1"/>
  <c r="I149" i="1"/>
  <c r="E150" i="1"/>
  <c r="F150" i="1"/>
  <c r="G150" i="1"/>
  <c r="H150" i="1"/>
  <c r="I150" i="1"/>
  <c r="E151" i="1"/>
  <c r="F151" i="1"/>
  <c r="G151" i="1"/>
  <c r="H151" i="1"/>
  <c r="I151" i="1"/>
  <c r="E152" i="1"/>
  <c r="F152" i="1"/>
  <c r="G152" i="1"/>
  <c r="H152" i="1"/>
  <c r="I152" i="1"/>
  <c r="E153" i="1"/>
  <c r="F153" i="1"/>
  <c r="G153" i="1"/>
  <c r="H153" i="1"/>
  <c r="I153" i="1"/>
  <c r="E154" i="1"/>
  <c r="F154" i="1"/>
  <c r="G154" i="1"/>
  <c r="H154" i="1"/>
  <c r="I154" i="1"/>
  <c r="E155" i="1"/>
  <c r="F155" i="1"/>
  <c r="G155" i="1"/>
  <c r="H155" i="1"/>
  <c r="I155" i="1"/>
  <c r="E156" i="1"/>
  <c r="F156" i="1"/>
  <c r="G156" i="1"/>
  <c r="H156" i="1"/>
  <c r="I156" i="1"/>
  <c r="E157" i="1"/>
  <c r="F157" i="1"/>
  <c r="G157" i="1"/>
  <c r="H157" i="1"/>
  <c r="I157" i="1"/>
  <c r="E158" i="1"/>
  <c r="F158" i="1"/>
  <c r="G158" i="1"/>
  <c r="H158" i="1"/>
  <c r="I158" i="1"/>
  <c r="E159" i="1"/>
  <c r="F159" i="1"/>
  <c r="G159" i="1"/>
  <c r="H159" i="1"/>
  <c r="I159" i="1"/>
  <c r="E160" i="1"/>
  <c r="F160" i="1"/>
  <c r="G160" i="1"/>
  <c r="H160" i="1"/>
  <c r="I160" i="1"/>
  <c r="E161" i="1"/>
  <c r="F161" i="1"/>
  <c r="G161" i="1"/>
  <c r="H161" i="1"/>
  <c r="I161" i="1"/>
  <c r="E162" i="1"/>
  <c r="F162" i="1"/>
  <c r="G162" i="1"/>
  <c r="H162" i="1"/>
  <c r="I162" i="1"/>
  <c r="E163" i="1"/>
  <c r="F163" i="1"/>
  <c r="G163" i="1"/>
  <c r="H163" i="1"/>
  <c r="I163" i="1"/>
  <c r="E164" i="1"/>
  <c r="F164" i="1"/>
  <c r="G164" i="1"/>
  <c r="H164" i="1"/>
  <c r="I164" i="1"/>
  <c r="E165" i="1"/>
  <c r="F165" i="1"/>
  <c r="G165" i="1"/>
  <c r="H165" i="1"/>
  <c r="I165" i="1"/>
  <c r="E166" i="1"/>
  <c r="F166" i="1"/>
  <c r="G166" i="1"/>
  <c r="H166" i="1"/>
  <c r="I166" i="1"/>
  <c r="E167" i="1"/>
  <c r="F167" i="1"/>
  <c r="G167" i="1"/>
  <c r="H167" i="1"/>
  <c r="I167" i="1"/>
  <c r="E168" i="1"/>
  <c r="F168" i="1"/>
  <c r="G168" i="1"/>
  <c r="H168" i="1"/>
  <c r="I168" i="1"/>
  <c r="E169" i="1"/>
  <c r="F169" i="1"/>
  <c r="G169" i="1"/>
  <c r="H169" i="1"/>
  <c r="I169" i="1"/>
  <c r="E170" i="1"/>
  <c r="F170" i="1"/>
  <c r="G170" i="1"/>
  <c r="H170" i="1"/>
  <c r="I170" i="1"/>
  <c r="E171" i="1"/>
  <c r="F171" i="1"/>
  <c r="G171" i="1"/>
  <c r="H171" i="1"/>
  <c r="I171" i="1"/>
  <c r="E172" i="1"/>
  <c r="F172" i="1"/>
  <c r="G172" i="1"/>
  <c r="H172" i="1"/>
  <c r="I172" i="1"/>
  <c r="E173" i="1"/>
  <c r="F173" i="1"/>
  <c r="G173" i="1"/>
  <c r="H173" i="1"/>
  <c r="I173" i="1"/>
  <c r="E174" i="1"/>
  <c r="F174" i="1"/>
  <c r="G174" i="1"/>
  <c r="H174" i="1"/>
  <c r="I174" i="1"/>
  <c r="E175" i="1"/>
  <c r="F175" i="1"/>
  <c r="G175" i="1"/>
  <c r="H175" i="1"/>
  <c r="I175" i="1"/>
  <c r="E176" i="1"/>
  <c r="F176" i="1"/>
  <c r="G176" i="1"/>
  <c r="H176" i="1"/>
  <c r="I176" i="1"/>
  <c r="E177" i="1"/>
  <c r="F177" i="1"/>
  <c r="G177" i="1"/>
  <c r="H177" i="1"/>
  <c r="I177" i="1"/>
  <c r="E178" i="1"/>
  <c r="F178" i="1"/>
  <c r="G178" i="1"/>
  <c r="H178" i="1"/>
  <c r="I178" i="1"/>
  <c r="E179" i="1"/>
  <c r="F179" i="1"/>
  <c r="G179" i="1"/>
  <c r="H179" i="1"/>
  <c r="I179" i="1"/>
  <c r="E180" i="1"/>
  <c r="F180" i="1"/>
  <c r="G180" i="1"/>
  <c r="H180" i="1"/>
  <c r="I180" i="1"/>
  <c r="E181" i="1"/>
  <c r="F181" i="1"/>
  <c r="G181" i="1"/>
  <c r="H181" i="1"/>
  <c r="I181" i="1"/>
  <c r="E182" i="1"/>
  <c r="F182" i="1"/>
  <c r="G182" i="1"/>
  <c r="H182" i="1"/>
  <c r="I182" i="1"/>
  <c r="E183" i="1"/>
  <c r="F183" i="1"/>
  <c r="G183" i="1"/>
  <c r="H183" i="1"/>
  <c r="I183" i="1"/>
  <c r="E184" i="1"/>
  <c r="F184" i="1"/>
  <c r="G184" i="1"/>
  <c r="H184" i="1"/>
  <c r="I184" i="1"/>
  <c r="E185" i="1"/>
  <c r="F185" i="1"/>
  <c r="G185" i="1"/>
  <c r="H185" i="1"/>
  <c r="I185" i="1"/>
  <c r="E186" i="1"/>
  <c r="F186" i="1"/>
  <c r="G186" i="1"/>
  <c r="H186" i="1"/>
  <c r="I186" i="1"/>
  <c r="E187" i="1"/>
  <c r="F187" i="1"/>
  <c r="G187" i="1"/>
  <c r="H187" i="1"/>
  <c r="I187" i="1"/>
  <c r="E188" i="1"/>
  <c r="F188" i="1"/>
  <c r="G188" i="1"/>
  <c r="H188" i="1"/>
  <c r="I188" i="1"/>
  <c r="E189" i="1"/>
  <c r="F189" i="1"/>
  <c r="G189" i="1"/>
  <c r="H189" i="1"/>
  <c r="I189" i="1"/>
  <c r="E190" i="1"/>
  <c r="F190" i="1"/>
  <c r="G190" i="1"/>
  <c r="H190" i="1"/>
  <c r="I190" i="1"/>
  <c r="E191" i="1"/>
  <c r="F191" i="1"/>
  <c r="G191" i="1"/>
  <c r="H191" i="1"/>
  <c r="I191" i="1"/>
  <c r="E192" i="1"/>
  <c r="F192" i="1"/>
  <c r="G192" i="1"/>
  <c r="H192" i="1"/>
  <c r="I192" i="1"/>
  <c r="E193" i="1"/>
  <c r="F193" i="1"/>
  <c r="G193" i="1"/>
  <c r="H193" i="1"/>
  <c r="I193" i="1"/>
  <c r="E194" i="1"/>
  <c r="F194" i="1"/>
  <c r="G194" i="1"/>
  <c r="H194" i="1"/>
  <c r="I194" i="1"/>
  <c r="E195" i="1"/>
  <c r="F195" i="1"/>
  <c r="G195" i="1"/>
  <c r="H195" i="1"/>
  <c r="I195" i="1"/>
  <c r="E196" i="1"/>
  <c r="F196" i="1"/>
  <c r="G196" i="1"/>
  <c r="H196" i="1"/>
  <c r="I196" i="1"/>
  <c r="E197" i="1"/>
  <c r="F197" i="1"/>
  <c r="G197" i="1"/>
  <c r="H197" i="1"/>
  <c r="I197" i="1"/>
  <c r="E198" i="1"/>
  <c r="F198" i="1"/>
  <c r="G198" i="1"/>
  <c r="H198" i="1"/>
  <c r="I198" i="1"/>
  <c r="E199" i="1"/>
  <c r="F199" i="1"/>
  <c r="G199" i="1"/>
  <c r="H199" i="1"/>
  <c r="I199" i="1"/>
  <c r="E200" i="1"/>
  <c r="F200" i="1"/>
  <c r="G200" i="1"/>
  <c r="H200" i="1"/>
  <c r="I200" i="1"/>
  <c r="E201" i="1"/>
  <c r="F201" i="1"/>
  <c r="G201" i="1"/>
  <c r="H201" i="1"/>
  <c r="I201" i="1"/>
  <c r="E202" i="1"/>
  <c r="F202" i="1"/>
  <c r="G202" i="1"/>
  <c r="H202" i="1"/>
  <c r="I202" i="1"/>
  <c r="E203" i="1"/>
  <c r="F203" i="1"/>
  <c r="G203" i="1"/>
  <c r="H203" i="1"/>
  <c r="I203" i="1"/>
  <c r="E204" i="1"/>
  <c r="F204" i="1"/>
  <c r="G204" i="1"/>
  <c r="H204" i="1"/>
  <c r="I204" i="1"/>
  <c r="E205" i="1"/>
  <c r="F205" i="1"/>
  <c r="G205" i="1"/>
  <c r="H205" i="1"/>
  <c r="I205" i="1"/>
  <c r="E206" i="1"/>
  <c r="F206" i="1"/>
  <c r="G206" i="1"/>
  <c r="H206" i="1"/>
  <c r="I206" i="1"/>
  <c r="E207" i="1"/>
  <c r="F207" i="1"/>
  <c r="G207" i="1"/>
  <c r="H207" i="1"/>
  <c r="I207" i="1"/>
  <c r="E208" i="1"/>
  <c r="F208" i="1"/>
  <c r="G208" i="1"/>
  <c r="H208" i="1"/>
  <c r="I208" i="1"/>
  <c r="E209" i="1"/>
  <c r="F209" i="1"/>
  <c r="G209" i="1"/>
  <c r="H209" i="1"/>
  <c r="I209" i="1"/>
  <c r="E210" i="1"/>
  <c r="F210" i="1"/>
  <c r="G210" i="1"/>
  <c r="H210" i="1"/>
  <c r="I210" i="1"/>
  <c r="E211" i="1"/>
  <c r="F211" i="1"/>
  <c r="G211" i="1"/>
  <c r="H211" i="1"/>
  <c r="I211" i="1"/>
  <c r="E212" i="1"/>
  <c r="F212" i="1"/>
  <c r="G212" i="1"/>
  <c r="H212" i="1"/>
  <c r="I212" i="1"/>
  <c r="E213" i="1"/>
  <c r="F213" i="1"/>
  <c r="G213" i="1"/>
  <c r="H213" i="1"/>
  <c r="I213" i="1"/>
  <c r="E214" i="1"/>
  <c r="F214" i="1"/>
  <c r="G214" i="1"/>
  <c r="H214" i="1"/>
  <c r="I214" i="1"/>
  <c r="E215" i="1"/>
  <c r="F215" i="1"/>
  <c r="G215" i="1"/>
  <c r="H215" i="1"/>
  <c r="I215" i="1"/>
  <c r="E216" i="1"/>
  <c r="F216" i="1"/>
  <c r="G216" i="1"/>
  <c r="H216" i="1"/>
  <c r="I216" i="1"/>
  <c r="E217" i="1"/>
  <c r="F217" i="1"/>
  <c r="G217" i="1"/>
  <c r="H217" i="1"/>
  <c r="I217" i="1"/>
  <c r="E218" i="1"/>
  <c r="F218" i="1"/>
  <c r="G218" i="1"/>
  <c r="H218" i="1"/>
  <c r="I218" i="1"/>
  <c r="E219" i="1"/>
  <c r="F219" i="1"/>
  <c r="G219" i="1"/>
  <c r="H219" i="1"/>
  <c r="I219" i="1"/>
  <c r="E220" i="1"/>
  <c r="F220" i="1"/>
  <c r="G220" i="1"/>
  <c r="H220" i="1"/>
  <c r="I220" i="1"/>
  <c r="E221" i="1"/>
  <c r="F221" i="1"/>
  <c r="G221" i="1"/>
  <c r="H221" i="1"/>
  <c r="I221" i="1"/>
  <c r="E222" i="1"/>
  <c r="F222" i="1"/>
  <c r="G222" i="1"/>
  <c r="H222" i="1"/>
  <c r="I222" i="1"/>
  <c r="E223" i="1"/>
  <c r="F223" i="1"/>
  <c r="G223" i="1"/>
  <c r="H223" i="1"/>
  <c r="I223" i="1"/>
  <c r="E224" i="1"/>
  <c r="F224" i="1"/>
  <c r="G224" i="1"/>
  <c r="H224" i="1"/>
  <c r="I224" i="1"/>
  <c r="E225" i="1"/>
  <c r="F225" i="1"/>
  <c r="G225" i="1"/>
  <c r="H225" i="1"/>
  <c r="I225" i="1"/>
  <c r="E226" i="1"/>
  <c r="F226" i="1"/>
  <c r="G226" i="1"/>
  <c r="H226" i="1"/>
  <c r="I226" i="1"/>
  <c r="E227" i="1"/>
  <c r="F227" i="1"/>
  <c r="G227" i="1"/>
  <c r="H227" i="1"/>
  <c r="I227" i="1"/>
  <c r="E228" i="1"/>
  <c r="F228" i="1"/>
  <c r="G228" i="1"/>
  <c r="H228" i="1"/>
  <c r="I228" i="1"/>
  <c r="E229" i="1"/>
  <c r="F229" i="1"/>
  <c r="G229" i="1"/>
  <c r="H229" i="1"/>
  <c r="I229" i="1"/>
  <c r="E230" i="1"/>
  <c r="F230" i="1"/>
  <c r="G230" i="1"/>
  <c r="H230" i="1"/>
  <c r="I230" i="1"/>
  <c r="E231" i="1"/>
  <c r="F231" i="1"/>
  <c r="G231" i="1"/>
  <c r="H231" i="1"/>
  <c r="I231" i="1"/>
  <c r="E232" i="1"/>
  <c r="F232" i="1"/>
  <c r="G232" i="1"/>
  <c r="H232" i="1"/>
  <c r="I232" i="1"/>
  <c r="E233" i="1"/>
  <c r="F233" i="1"/>
  <c r="G233" i="1"/>
  <c r="H233" i="1"/>
  <c r="I233" i="1"/>
  <c r="E234" i="1"/>
  <c r="F234" i="1"/>
  <c r="G234" i="1"/>
  <c r="H234" i="1"/>
  <c r="I234" i="1"/>
  <c r="E235" i="1"/>
  <c r="F235" i="1"/>
  <c r="G235" i="1"/>
  <c r="H235" i="1"/>
  <c r="I235" i="1"/>
  <c r="E236" i="1"/>
  <c r="F236" i="1"/>
  <c r="G236" i="1"/>
  <c r="H236" i="1"/>
  <c r="I236" i="1"/>
  <c r="E237" i="1"/>
  <c r="F237" i="1"/>
  <c r="G237" i="1"/>
  <c r="H237" i="1"/>
  <c r="I237" i="1"/>
  <c r="E238" i="1"/>
  <c r="F238" i="1"/>
  <c r="G238" i="1"/>
  <c r="H238" i="1"/>
  <c r="I238" i="1"/>
  <c r="E239" i="1"/>
  <c r="F239" i="1"/>
  <c r="G239" i="1"/>
  <c r="H239" i="1"/>
  <c r="I239" i="1"/>
  <c r="E240" i="1"/>
  <c r="F240" i="1"/>
  <c r="G240" i="1"/>
  <c r="H240" i="1"/>
  <c r="I240" i="1"/>
  <c r="E241" i="1"/>
  <c r="F241" i="1"/>
  <c r="G241" i="1"/>
  <c r="H241" i="1"/>
  <c r="I241" i="1"/>
  <c r="E242" i="1"/>
  <c r="F242" i="1"/>
  <c r="G242" i="1"/>
  <c r="H242" i="1"/>
  <c r="I242" i="1"/>
  <c r="E243" i="1"/>
  <c r="F243" i="1"/>
  <c r="G243" i="1"/>
  <c r="H243" i="1"/>
  <c r="I243" i="1"/>
  <c r="E244" i="1"/>
  <c r="F244" i="1"/>
  <c r="G244" i="1"/>
  <c r="H244" i="1"/>
  <c r="I244" i="1"/>
  <c r="E245" i="1"/>
  <c r="F245" i="1"/>
  <c r="G245" i="1"/>
  <c r="H245" i="1"/>
  <c r="I245" i="1"/>
  <c r="E246" i="1"/>
  <c r="F246" i="1"/>
  <c r="G246" i="1"/>
  <c r="H246" i="1"/>
  <c r="I246" i="1"/>
  <c r="E247" i="1"/>
  <c r="F247" i="1"/>
  <c r="G247" i="1"/>
  <c r="H247" i="1"/>
  <c r="I247" i="1"/>
  <c r="E248" i="1"/>
  <c r="F248" i="1"/>
  <c r="G248" i="1"/>
  <c r="H248" i="1"/>
  <c r="I248" i="1"/>
  <c r="E249" i="1"/>
  <c r="F249" i="1"/>
  <c r="G249" i="1"/>
  <c r="H249" i="1"/>
  <c r="I249" i="1"/>
  <c r="E250" i="1"/>
  <c r="F250" i="1"/>
  <c r="G250" i="1"/>
  <c r="H250" i="1"/>
  <c r="I250" i="1"/>
  <c r="E251" i="1"/>
  <c r="F251" i="1"/>
  <c r="G251" i="1"/>
  <c r="H251" i="1"/>
  <c r="I251" i="1"/>
  <c r="E252" i="1"/>
  <c r="F252" i="1"/>
  <c r="G252" i="1"/>
  <c r="H252" i="1"/>
  <c r="I252" i="1"/>
  <c r="E253" i="1"/>
  <c r="F253" i="1"/>
  <c r="G253" i="1"/>
  <c r="H253" i="1"/>
  <c r="I253" i="1"/>
  <c r="E254" i="1"/>
  <c r="F254" i="1"/>
  <c r="G254" i="1"/>
  <c r="H254" i="1"/>
  <c r="I254" i="1"/>
  <c r="E255" i="1"/>
  <c r="F255" i="1"/>
  <c r="G255" i="1"/>
  <c r="H255" i="1"/>
  <c r="I255" i="1"/>
  <c r="E256" i="1"/>
  <c r="F256" i="1"/>
  <c r="G256" i="1"/>
  <c r="H256" i="1"/>
  <c r="I256" i="1"/>
  <c r="E257" i="1"/>
  <c r="F257" i="1"/>
  <c r="G257" i="1"/>
  <c r="H257" i="1"/>
  <c r="I257" i="1"/>
  <c r="E258" i="1"/>
  <c r="F258" i="1"/>
  <c r="G258" i="1"/>
  <c r="H258" i="1"/>
  <c r="I258" i="1"/>
  <c r="E259" i="1"/>
  <c r="F259" i="1"/>
  <c r="G259" i="1"/>
  <c r="H259" i="1"/>
  <c r="I259" i="1"/>
  <c r="E260" i="1"/>
  <c r="F260" i="1"/>
  <c r="G260" i="1"/>
  <c r="H260" i="1"/>
  <c r="I260" i="1"/>
  <c r="E261" i="1"/>
  <c r="F261" i="1"/>
  <c r="G261" i="1"/>
  <c r="H261" i="1"/>
  <c r="I261" i="1"/>
  <c r="E262" i="1"/>
  <c r="F262" i="1"/>
  <c r="G262" i="1"/>
  <c r="H262" i="1"/>
  <c r="I262" i="1"/>
  <c r="E263" i="1"/>
  <c r="F263" i="1"/>
  <c r="G263" i="1"/>
  <c r="H263" i="1"/>
  <c r="I263" i="1"/>
  <c r="E264" i="1"/>
  <c r="F264" i="1"/>
  <c r="G264" i="1"/>
  <c r="H264" i="1"/>
  <c r="I264" i="1"/>
  <c r="E265" i="1"/>
  <c r="F265" i="1"/>
  <c r="G265" i="1"/>
  <c r="H265" i="1"/>
  <c r="I265" i="1"/>
  <c r="E266" i="1"/>
  <c r="F266" i="1"/>
  <c r="G266" i="1"/>
  <c r="H266" i="1"/>
  <c r="I266" i="1"/>
  <c r="E267" i="1"/>
  <c r="F267" i="1"/>
  <c r="G267" i="1"/>
  <c r="H267" i="1"/>
  <c r="I267" i="1"/>
  <c r="E268" i="1"/>
  <c r="F268" i="1"/>
  <c r="G268" i="1"/>
  <c r="H268" i="1"/>
  <c r="I268" i="1"/>
  <c r="E269" i="1"/>
  <c r="F269" i="1"/>
  <c r="G269" i="1"/>
  <c r="H269" i="1"/>
  <c r="I269" i="1"/>
  <c r="E270" i="1"/>
  <c r="F270" i="1"/>
  <c r="G270" i="1"/>
  <c r="H270" i="1"/>
  <c r="I270" i="1"/>
  <c r="E271" i="1"/>
  <c r="F271" i="1"/>
  <c r="G271" i="1"/>
  <c r="H271" i="1"/>
  <c r="I271" i="1"/>
  <c r="E272" i="1"/>
  <c r="F272" i="1"/>
  <c r="G272" i="1"/>
  <c r="H272" i="1"/>
  <c r="I272" i="1"/>
  <c r="E273" i="1"/>
  <c r="F273" i="1"/>
  <c r="G273" i="1"/>
  <c r="H273" i="1"/>
  <c r="I273" i="1"/>
  <c r="E274" i="1"/>
  <c r="F274" i="1"/>
  <c r="G274" i="1"/>
  <c r="H274" i="1"/>
  <c r="I274" i="1"/>
  <c r="E275" i="1"/>
  <c r="F275" i="1"/>
  <c r="G275" i="1"/>
  <c r="H275" i="1"/>
  <c r="I275" i="1"/>
  <c r="E276" i="1"/>
  <c r="F276" i="1"/>
  <c r="G276" i="1"/>
  <c r="H276" i="1"/>
  <c r="I276" i="1"/>
  <c r="E277" i="1"/>
  <c r="F277" i="1"/>
  <c r="G277" i="1"/>
  <c r="H277" i="1"/>
  <c r="I277" i="1"/>
  <c r="E278" i="1"/>
  <c r="F278" i="1"/>
  <c r="G278" i="1"/>
  <c r="H278" i="1"/>
  <c r="I278" i="1"/>
  <c r="E279" i="1"/>
  <c r="F279" i="1"/>
  <c r="G279" i="1"/>
  <c r="H279" i="1"/>
  <c r="I279" i="1"/>
  <c r="E280" i="1"/>
  <c r="F280" i="1"/>
  <c r="G280" i="1"/>
  <c r="H280" i="1"/>
  <c r="I280" i="1"/>
  <c r="E281" i="1"/>
  <c r="F281" i="1"/>
  <c r="G281" i="1"/>
  <c r="H281" i="1"/>
  <c r="I281" i="1"/>
  <c r="E282" i="1"/>
  <c r="F282" i="1"/>
  <c r="G282" i="1"/>
  <c r="H282" i="1"/>
  <c r="I282" i="1"/>
  <c r="E283" i="1"/>
  <c r="F283" i="1"/>
  <c r="G283" i="1"/>
  <c r="H283" i="1"/>
  <c r="I283" i="1"/>
  <c r="E284" i="1"/>
  <c r="F284" i="1"/>
  <c r="G284" i="1"/>
  <c r="H284" i="1"/>
  <c r="I284" i="1"/>
  <c r="E285" i="1"/>
  <c r="F285" i="1"/>
  <c r="G285" i="1"/>
  <c r="H285" i="1"/>
  <c r="I285" i="1"/>
  <c r="E286" i="1"/>
  <c r="F286" i="1"/>
  <c r="G286" i="1"/>
  <c r="H286" i="1"/>
  <c r="I286" i="1"/>
  <c r="E287" i="1"/>
  <c r="F287" i="1"/>
  <c r="G287" i="1"/>
  <c r="H287" i="1"/>
  <c r="I287" i="1"/>
  <c r="E288" i="1"/>
  <c r="F288" i="1"/>
  <c r="G288" i="1"/>
  <c r="H288" i="1"/>
  <c r="I288" i="1"/>
  <c r="E289" i="1"/>
  <c r="F289" i="1"/>
  <c r="G289" i="1"/>
  <c r="H289" i="1"/>
  <c r="I289" i="1"/>
  <c r="E290" i="1"/>
  <c r="F290" i="1"/>
  <c r="G290" i="1"/>
  <c r="H290" i="1"/>
  <c r="I290" i="1"/>
  <c r="E291" i="1"/>
  <c r="F291" i="1"/>
  <c r="G291" i="1"/>
  <c r="H291" i="1"/>
  <c r="I291" i="1"/>
  <c r="E292" i="1"/>
  <c r="F292" i="1"/>
  <c r="G292" i="1"/>
  <c r="H292" i="1"/>
  <c r="I292" i="1"/>
  <c r="E293" i="1"/>
  <c r="F293" i="1"/>
  <c r="G293" i="1"/>
  <c r="H293" i="1"/>
  <c r="I293" i="1"/>
  <c r="E294" i="1"/>
  <c r="F294" i="1"/>
  <c r="G294" i="1"/>
  <c r="H294" i="1"/>
  <c r="I294" i="1"/>
  <c r="E295" i="1"/>
  <c r="F295" i="1"/>
  <c r="G295" i="1"/>
  <c r="H295" i="1"/>
  <c r="I295" i="1"/>
  <c r="E296" i="1"/>
  <c r="F296" i="1"/>
  <c r="G296" i="1"/>
  <c r="H296" i="1"/>
  <c r="I296" i="1"/>
  <c r="E297" i="1"/>
  <c r="F297" i="1"/>
  <c r="G297" i="1"/>
  <c r="H297" i="1"/>
  <c r="I297" i="1"/>
  <c r="E298" i="1"/>
  <c r="F298" i="1"/>
  <c r="G298" i="1"/>
  <c r="H298" i="1"/>
  <c r="I298" i="1"/>
  <c r="E299" i="1"/>
  <c r="F299" i="1"/>
  <c r="G299" i="1"/>
  <c r="H299" i="1"/>
  <c r="I299" i="1"/>
  <c r="E300" i="1"/>
  <c r="F300" i="1"/>
  <c r="G300" i="1"/>
  <c r="H300" i="1"/>
  <c r="I300" i="1"/>
  <c r="E301" i="1"/>
  <c r="F301" i="1"/>
  <c r="G301" i="1"/>
  <c r="H301" i="1"/>
  <c r="I301" i="1"/>
  <c r="E302" i="1"/>
  <c r="F302" i="1"/>
  <c r="G302" i="1"/>
  <c r="H302" i="1"/>
  <c r="I302" i="1"/>
  <c r="E303" i="1"/>
  <c r="F303" i="1"/>
  <c r="G303" i="1"/>
  <c r="H303" i="1"/>
  <c r="I303" i="1"/>
  <c r="E304" i="1"/>
  <c r="F304" i="1"/>
  <c r="G304" i="1"/>
  <c r="H304" i="1"/>
  <c r="I304" i="1"/>
  <c r="E305" i="1"/>
  <c r="F305" i="1"/>
  <c r="G305" i="1"/>
  <c r="H305" i="1"/>
  <c r="I305" i="1"/>
  <c r="E306" i="1"/>
  <c r="F306" i="1"/>
  <c r="G306" i="1"/>
  <c r="H306" i="1"/>
  <c r="I306" i="1"/>
  <c r="E307" i="1"/>
  <c r="F307" i="1"/>
  <c r="G307" i="1"/>
  <c r="H307" i="1"/>
  <c r="I307" i="1"/>
  <c r="E308" i="1"/>
  <c r="F308" i="1"/>
  <c r="G308" i="1"/>
  <c r="H308" i="1"/>
  <c r="I308" i="1"/>
  <c r="E309" i="1"/>
  <c r="F309" i="1"/>
  <c r="G309" i="1"/>
  <c r="H309" i="1"/>
  <c r="I309" i="1"/>
  <c r="E310" i="1"/>
  <c r="F310" i="1"/>
  <c r="G310" i="1"/>
  <c r="H310" i="1"/>
  <c r="I310" i="1"/>
  <c r="E311" i="1"/>
  <c r="F311" i="1"/>
  <c r="G311" i="1"/>
  <c r="H311" i="1"/>
  <c r="I311" i="1"/>
  <c r="E312" i="1"/>
  <c r="F312" i="1"/>
  <c r="G312" i="1"/>
  <c r="H312" i="1"/>
  <c r="I312" i="1"/>
  <c r="E313" i="1"/>
  <c r="F313" i="1"/>
  <c r="G313" i="1"/>
  <c r="H313" i="1"/>
  <c r="I313" i="1"/>
  <c r="E314" i="1"/>
  <c r="F314" i="1"/>
  <c r="G314" i="1"/>
  <c r="H314" i="1"/>
  <c r="I314" i="1"/>
  <c r="E315" i="1"/>
  <c r="F315" i="1"/>
  <c r="G315" i="1"/>
  <c r="H315" i="1"/>
  <c r="I315" i="1"/>
  <c r="E316" i="1"/>
  <c r="F316" i="1"/>
  <c r="G316" i="1"/>
  <c r="H316" i="1"/>
  <c r="I316" i="1"/>
  <c r="E317" i="1"/>
  <c r="F317" i="1"/>
  <c r="G317" i="1"/>
  <c r="H317" i="1"/>
  <c r="I317" i="1"/>
  <c r="E318" i="1"/>
  <c r="F318" i="1"/>
  <c r="G318" i="1"/>
  <c r="H318" i="1"/>
  <c r="I318" i="1"/>
  <c r="E319" i="1"/>
  <c r="F319" i="1"/>
  <c r="G319" i="1"/>
  <c r="H319" i="1"/>
  <c r="I319" i="1"/>
  <c r="E320" i="1"/>
  <c r="F320" i="1"/>
  <c r="G320" i="1"/>
  <c r="H320" i="1"/>
  <c r="I320" i="1"/>
  <c r="E321" i="1"/>
  <c r="F321" i="1"/>
  <c r="G321" i="1"/>
  <c r="H321" i="1"/>
  <c r="I321" i="1"/>
  <c r="E322" i="1"/>
  <c r="F322" i="1"/>
  <c r="G322" i="1"/>
  <c r="H322" i="1"/>
  <c r="I322" i="1"/>
  <c r="E323" i="1"/>
  <c r="F323" i="1"/>
  <c r="G323" i="1"/>
  <c r="H323" i="1"/>
  <c r="I323" i="1"/>
  <c r="E324" i="1"/>
  <c r="F324" i="1"/>
  <c r="G324" i="1"/>
  <c r="H324" i="1"/>
  <c r="I324" i="1"/>
  <c r="E325" i="1"/>
  <c r="F325" i="1"/>
  <c r="G325" i="1"/>
  <c r="H325" i="1"/>
  <c r="I325" i="1"/>
  <c r="E326" i="1"/>
  <c r="F326" i="1"/>
  <c r="G326" i="1"/>
  <c r="H326" i="1"/>
  <c r="I326" i="1"/>
  <c r="E327" i="1"/>
  <c r="F327" i="1"/>
  <c r="G327" i="1"/>
  <c r="H327" i="1"/>
  <c r="I327" i="1"/>
  <c r="E328" i="1"/>
  <c r="F328" i="1"/>
  <c r="G328" i="1"/>
  <c r="H328" i="1"/>
  <c r="I328" i="1"/>
  <c r="E329" i="1"/>
  <c r="F329" i="1"/>
  <c r="G329" i="1"/>
  <c r="H329" i="1"/>
  <c r="I329" i="1"/>
  <c r="E330" i="1"/>
  <c r="F330" i="1"/>
  <c r="G330" i="1"/>
  <c r="H330" i="1"/>
  <c r="I330" i="1"/>
  <c r="E331" i="1"/>
  <c r="F331" i="1"/>
  <c r="G331" i="1"/>
  <c r="H331" i="1"/>
  <c r="I331" i="1"/>
  <c r="E332" i="1"/>
  <c r="F332" i="1"/>
  <c r="G332" i="1"/>
  <c r="H332" i="1"/>
  <c r="I332" i="1"/>
  <c r="E333" i="1"/>
  <c r="F333" i="1"/>
  <c r="G333" i="1"/>
  <c r="H333" i="1"/>
  <c r="I333" i="1"/>
  <c r="E334" i="1"/>
  <c r="F334" i="1"/>
  <c r="G334" i="1"/>
  <c r="H334" i="1"/>
  <c r="I334" i="1"/>
  <c r="E335" i="1"/>
  <c r="F335" i="1"/>
  <c r="G335" i="1"/>
  <c r="H335" i="1"/>
  <c r="I335" i="1"/>
  <c r="E336" i="1"/>
  <c r="F336" i="1"/>
  <c r="G336" i="1"/>
  <c r="H336" i="1"/>
  <c r="I336" i="1"/>
  <c r="E337" i="1"/>
  <c r="F337" i="1"/>
  <c r="G337" i="1"/>
  <c r="H337" i="1"/>
  <c r="I337" i="1"/>
  <c r="E338" i="1"/>
  <c r="F338" i="1"/>
  <c r="G338" i="1"/>
  <c r="H338" i="1"/>
  <c r="I338" i="1"/>
  <c r="E339" i="1"/>
  <c r="F339" i="1"/>
  <c r="G339" i="1"/>
  <c r="H339" i="1"/>
  <c r="I339" i="1"/>
  <c r="E340" i="1"/>
  <c r="F340" i="1"/>
  <c r="G340" i="1"/>
  <c r="H340" i="1"/>
  <c r="I340" i="1"/>
  <c r="E341" i="1"/>
  <c r="F341" i="1"/>
  <c r="G341" i="1"/>
  <c r="H341" i="1"/>
  <c r="I341" i="1"/>
  <c r="E342" i="1"/>
  <c r="F342" i="1"/>
  <c r="G342" i="1"/>
  <c r="H342" i="1"/>
  <c r="I342" i="1"/>
  <c r="E343" i="1"/>
  <c r="F343" i="1"/>
  <c r="G343" i="1"/>
  <c r="H343" i="1"/>
  <c r="I343" i="1"/>
  <c r="E344" i="1"/>
  <c r="F344" i="1"/>
  <c r="G344" i="1"/>
  <c r="H344" i="1"/>
  <c r="I344" i="1"/>
  <c r="E345" i="1"/>
  <c r="F345" i="1"/>
  <c r="G345" i="1"/>
  <c r="H345" i="1"/>
  <c r="I345" i="1"/>
  <c r="E346" i="1"/>
  <c r="F346" i="1"/>
  <c r="G346" i="1"/>
  <c r="H346" i="1"/>
  <c r="I346" i="1"/>
  <c r="E347" i="1"/>
  <c r="F347" i="1"/>
  <c r="G347" i="1"/>
  <c r="H347" i="1"/>
  <c r="I347" i="1"/>
  <c r="E348" i="1"/>
  <c r="F348" i="1"/>
  <c r="G348" i="1"/>
  <c r="H348" i="1"/>
  <c r="I348" i="1"/>
  <c r="E349" i="1"/>
  <c r="F349" i="1"/>
  <c r="G349" i="1"/>
  <c r="H349" i="1"/>
  <c r="I349" i="1"/>
  <c r="E350" i="1"/>
  <c r="F350" i="1"/>
  <c r="G350" i="1"/>
  <c r="H350" i="1"/>
  <c r="I350" i="1"/>
  <c r="E351" i="1"/>
  <c r="F351" i="1"/>
  <c r="G351" i="1"/>
  <c r="H351" i="1"/>
  <c r="I351" i="1"/>
  <c r="E352" i="1"/>
  <c r="F352" i="1"/>
  <c r="G352" i="1"/>
  <c r="H352" i="1"/>
  <c r="I352" i="1"/>
  <c r="E353" i="1"/>
  <c r="F353" i="1"/>
  <c r="G353" i="1"/>
  <c r="H353" i="1"/>
  <c r="I353" i="1"/>
  <c r="E354" i="1"/>
  <c r="F354" i="1"/>
  <c r="G354" i="1"/>
  <c r="H354" i="1"/>
  <c r="I354" i="1"/>
  <c r="E355" i="1"/>
  <c r="F355" i="1"/>
  <c r="G355" i="1"/>
  <c r="H355" i="1"/>
  <c r="I355" i="1"/>
  <c r="E356" i="1"/>
  <c r="F356" i="1"/>
  <c r="G356" i="1"/>
  <c r="H356" i="1"/>
  <c r="I356" i="1"/>
  <c r="E357" i="1"/>
  <c r="F357" i="1"/>
  <c r="G357" i="1"/>
  <c r="H357" i="1"/>
  <c r="I357" i="1"/>
  <c r="E358" i="1"/>
  <c r="F358" i="1"/>
  <c r="G358" i="1"/>
  <c r="H358" i="1"/>
  <c r="I358" i="1"/>
  <c r="E359" i="1"/>
  <c r="F359" i="1"/>
  <c r="G359" i="1"/>
  <c r="H359" i="1"/>
  <c r="I359" i="1"/>
  <c r="E360" i="1"/>
  <c r="F360" i="1"/>
  <c r="G360" i="1"/>
  <c r="H360" i="1"/>
  <c r="I360" i="1"/>
  <c r="E361" i="1"/>
  <c r="F361" i="1"/>
  <c r="G361" i="1"/>
  <c r="H361" i="1"/>
  <c r="I361" i="1"/>
  <c r="E362" i="1"/>
  <c r="F362" i="1"/>
  <c r="G362" i="1"/>
  <c r="H362" i="1"/>
  <c r="I362" i="1"/>
  <c r="E363" i="1"/>
  <c r="F363" i="1"/>
  <c r="G363" i="1"/>
  <c r="H363" i="1"/>
  <c r="I363" i="1"/>
  <c r="E364" i="1"/>
  <c r="F364" i="1"/>
  <c r="G364" i="1"/>
  <c r="H364" i="1"/>
  <c r="I364" i="1"/>
  <c r="E365" i="1"/>
  <c r="F365" i="1"/>
  <c r="G365" i="1"/>
  <c r="H365" i="1"/>
  <c r="I365" i="1"/>
  <c r="E366" i="1"/>
  <c r="F366" i="1"/>
  <c r="G366" i="1"/>
  <c r="H366" i="1"/>
  <c r="I366" i="1"/>
  <c r="E367" i="1"/>
  <c r="F367" i="1"/>
  <c r="G367" i="1"/>
  <c r="H367" i="1"/>
  <c r="I367" i="1"/>
  <c r="E368" i="1"/>
  <c r="F368" i="1"/>
  <c r="G368" i="1"/>
  <c r="H368" i="1"/>
  <c r="I368" i="1"/>
  <c r="E369" i="1"/>
  <c r="F369" i="1"/>
  <c r="G369" i="1"/>
  <c r="H369" i="1"/>
  <c r="I369" i="1"/>
  <c r="E370" i="1"/>
  <c r="F370" i="1"/>
  <c r="G370" i="1"/>
  <c r="H370" i="1"/>
  <c r="I370" i="1"/>
  <c r="E371" i="1"/>
  <c r="F371" i="1"/>
  <c r="G371" i="1"/>
  <c r="H371" i="1"/>
  <c r="I371" i="1"/>
  <c r="E372" i="1"/>
  <c r="F372" i="1"/>
  <c r="G372" i="1"/>
  <c r="H372" i="1"/>
  <c r="I372" i="1"/>
  <c r="E373" i="1"/>
  <c r="F373" i="1"/>
  <c r="G373" i="1"/>
  <c r="H373" i="1"/>
  <c r="I373" i="1"/>
  <c r="E374" i="1"/>
  <c r="F374" i="1"/>
  <c r="G374" i="1"/>
  <c r="H374" i="1"/>
  <c r="I374" i="1"/>
  <c r="E375" i="1"/>
  <c r="F375" i="1"/>
  <c r="G375" i="1"/>
  <c r="H375" i="1"/>
  <c r="I375" i="1"/>
  <c r="E376" i="1"/>
  <c r="F376" i="1"/>
  <c r="G376" i="1"/>
  <c r="H376" i="1"/>
  <c r="I376" i="1"/>
  <c r="E377" i="1"/>
  <c r="F377" i="1"/>
  <c r="G377" i="1"/>
  <c r="H377" i="1"/>
  <c r="I377" i="1"/>
  <c r="E378" i="1"/>
  <c r="F378" i="1"/>
  <c r="G378" i="1"/>
  <c r="H378" i="1"/>
  <c r="I378" i="1"/>
  <c r="E379" i="1"/>
  <c r="F379" i="1"/>
  <c r="G379" i="1"/>
  <c r="H379" i="1"/>
  <c r="I379" i="1"/>
  <c r="E380" i="1"/>
  <c r="F380" i="1"/>
  <c r="G380" i="1"/>
  <c r="H380" i="1"/>
  <c r="I380" i="1"/>
  <c r="E381" i="1"/>
  <c r="F381" i="1"/>
  <c r="G381" i="1"/>
  <c r="H381" i="1"/>
  <c r="I381" i="1"/>
  <c r="E382" i="1"/>
  <c r="F382" i="1"/>
  <c r="G382" i="1"/>
  <c r="H382" i="1"/>
  <c r="I382" i="1"/>
  <c r="E383" i="1"/>
  <c r="F383" i="1"/>
  <c r="G383" i="1"/>
  <c r="H383" i="1"/>
  <c r="I383" i="1"/>
  <c r="E384" i="1"/>
  <c r="F384" i="1"/>
  <c r="G384" i="1"/>
  <c r="H384" i="1"/>
  <c r="I384" i="1"/>
  <c r="E385" i="1"/>
  <c r="F385" i="1"/>
  <c r="G385" i="1"/>
  <c r="H385" i="1"/>
  <c r="I385" i="1"/>
  <c r="E386" i="1"/>
  <c r="F386" i="1"/>
  <c r="G386" i="1"/>
  <c r="H386" i="1"/>
  <c r="I386" i="1"/>
  <c r="E387" i="1"/>
  <c r="F387" i="1"/>
  <c r="G387" i="1"/>
  <c r="H387" i="1"/>
  <c r="I387" i="1"/>
  <c r="E388" i="1"/>
  <c r="F388" i="1"/>
  <c r="G388" i="1"/>
  <c r="H388" i="1"/>
  <c r="I388" i="1"/>
  <c r="E389" i="1"/>
  <c r="F389" i="1"/>
  <c r="G389" i="1"/>
  <c r="H389" i="1"/>
  <c r="I389" i="1"/>
  <c r="E390" i="1"/>
  <c r="F390" i="1"/>
  <c r="G390" i="1"/>
  <c r="H390" i="1"/>
  <c r="I390" i="1"/>
  <c r="E391" i="1"/>
  <c r="F391" i="1"/>
  <c r="G391" i="1"/>
  <c r="H391" i="1"/>
  <c r="I391" i="1"/>
  <c r="E392" i="1"/>
  <c r="F392" i="1"/>
  <c r="G392" i="1"/>
  <c r="H392" i="1"/>
  <c r="I392" i="1"/>
  <c r="E393" i="1"/>
  <c r="F393" i="1"/>
  <c r="G393" i="1"/>
  <c r="H393" i="1"/>
  <c r="I393" i="1"/>
  <c r="E394" i="1"/>
  <c r="F394" i="1"/>
  <c r="G394" i="1"/>
  <c r="H394" i="1"/>
  <c r="I394" i="1"/>
  <c r="E395" i="1"/>
  <c r="F395" i="1"/>
  <c r="G395" i="1"/>
  <c r="H395" i="1"/>
  <c r="I395" i="1"/>
  <c r="E396" i="1"/>
  <c r="F396" i="1"/>
  <c r="G396" i="1"/>
  <c r="H396" i="1"/>
  <c r="I396" i="1"/>
  <c r="E397" i="1"/>
  <c r="F397" i="1"/>
  <c r="G397" i="1"/>
  <c r="H397" i="1"/>
  <c r="I397" i="1"/>
  <c r="E398" i="1"/>
  <c r="F398" i="1"/>
  <c r="G398" i="1"/>
  <c r="H398" i="1"/>
  <c r="I398" i="1"/>
  <c r="E399" i="1"/>
  <c r="F399" i="1"/>
  <c r="G399" i="1"/>
  <c r="H399" i="1"/>
  <c r="I399" i="1"/>
  <c r="E400" i="1"/>
  <c r="F400" i="1"/>
  <c r="G400" i="1"/>
  <c r="H400" i="1"/>
  <c r="I400" i="1"/>
  <c r="E401" i="1"/>
  <c r="F401" i="1"/>
  <c r="G401" i="1"/>
  <c r="H401" i="1"/>
  <c r="I401" i="1"/>
  <c r="E402" i="1"/>
  <c r="F402" i="1"/>
  <c r="G402" i="1"/>
  <c r="H402" i="1"/>
  <c r="I402" i="1"/>
  <c r="E403" i="1"/>
  <c r="F403" i="1"/>
  <c r="G403" i="1"/>
  <c r="H403" i="1"/>
  <c r="I403" i="1"/>
  <c r="E404" i="1"/>
  <c r="F404" i="1"/>
  <c r="G404" i="1"/>
  <c r="H404" i="1"/>
  <c r="I404" i="1"/>
  <c r="E405" i="1"/>
  <c r="F405" i="1"/>
  <c r="G405" i="1"/>
  <c r="H405" i="1"/>
  <c r="I405" i="1"/>
  <c r="E406" i="1"/>
  <c r="F406" i="1"/>
  <c r="G406" i="1"/>
  <c r="H406" i="1"/>
  <c r="I406" i="1"/>
  <c r="E407" i="1"/>
  <c r="F407" i="1"/>
  <c r="G407" i="1"/>
  <c r="H407" i="1"/>
  <c r="I407" i="1"/>
  <c r="E408" i="1"/>
  <c r="F408" i="1"/>
  <c r="G408" i="1"/>
  <c r="H408" i="1"/>
  <c r="I408" i="1"/>
  <c r="E409" i="1"/>
  <c r="F409" i="1"/>
  <c r="G409" i="1"/>
  <c r="H409" i="1"/>
  <c r="I409" i="1"/>
  <c r="E410" i="1"/>
  <c r="F410" i="1"/>
  <c r="G410" i="1"/>
  <c r="H410" i="1"/>
  <c r="I410" i="1"/>
  <c r="E411" i="1"/>
  <c r="F411" i="1"/>
  <c r="G411" i="1"/>
  <c r="H411" i="1"/>
  <c r="I411" i="1"/>
  <c r="E412" i="1"/>
  <c r="F412" i="1"/>
  <c r="G412" i="1"/>
  <c r="H412" i="1"/>
  <c r="I412" i="1"/>
  <c r="E413" i="1"/>
  <c r="F413" i="1"/>
  <c r="G413" i="1"/>
  <c r="H413" i="1"/>
  <c r="I413" i="1"/>
  <c r="E414" i="1"/>
  <c r="F414" i="1"/>
  <c r="G414" i="1"/>
  <c r="H414" i="1"/>
  <c r="I414" i="1"/>
  <c r="E415" i="1"/>
  <c r="F415" i="1"/>
  <c r="G415" i="1"/>
  <c r="H415" i="1"/>
  <c r="I415" i="1"/>
  <c r="E416" i="1"/>
  <c r="F416" i="1"/>
  <c r="G416" i="1"/>
  <c r="H416" i="1"/>
  <c r="I416" i="1"/>
  <c r="E417" i="1"/>
  <c r="F417" i="1"/>
  <c r="G417" i="1"/>
  <c r="H417" i="1"/>
  <c r="I417" i="1"/>
  <c r="E418" i="1"/>
  <c r="F418" i="1"/>
  <c r="G418" i="1"/>
  <c r="H418" i="1"/>
  <c r="I418" i="1"/>
  <c r="E419" i="1"/>
  <c r="F419" i="1"/>
  <c r="G419" i="1"/>
  <c r="H419" i="1"/>
  <c r="I419" i="1"/>
  <c r="E420" i="1"/>
  <c r="F420" i="1"/>
  <c r="G420" i="1"/>
  <c r="H420" i="1"/>
  <c r="I420" i="1"/>
  <c r="E421" i="1"/>
  <c r="F421" i="1"/>
  <c r="G421" i="1"/>
  <c r="H421" i="1"/>
  <c r="I421" i="1"/>
  <c r="E422" i="1"/>
  <c r="F422" i="1"/>
  <c r="G422" i="1"/>
  <c r="H422" i="1"/>
  <c r="I422" i="1"/>
  <c r="E423" i="1"/>
  <c r="F423" i="1"/>
  <c r="G423" i="1"/>
  <c r="H423" i="1"/>
  <c r="I423" i="1"/>
  <c r="E424" i="1"/>
  <c r="F424" i="1"/>
  <c r="G424" i="1"/>
  <c r="H424" i="1"/>
  <c r="I424" i="1"/>
  <c r="E425" i="1"/>
  <c r="F425" i="1"/>
  <c r="G425" i="1"/>
  <c r="H425" i="1"/>
  <c r="I425" i="1"/>
  <c r="E426" i="1"/>
  <c r="F426" i="1"/>
  <c r="G426" i="1"/>
  <c r="H426" i="1"/>
  <c r="I426" i="1"/>
  <c r="E427" i="1"/>
  <c r="F427" i="1"/>
  <c r="G427" i="1"/>
  <c r="H427" i="1"/>
  <c r="I427" i="1"/>
  <c r="E428" i="1"/>
  <c r="F428" i="1"/>
  <c r="G428" i="1"/>
  <c r="H428" i="1"/>
  <c r="I428" i="1"/>
  <c r="E429" i="1"/>
  <c r="F429" i="1"/>
  <c r="G429" i="1"/>
  <c r="H429" i="1"/>
  <c r="I429" i="1"/>
  <c r="E430" i="1"/>
  <c r="F430" i="1"/>
  <c r="G430" i="1"/>
  <c r="H430" i="1"/>
  <c r="I430" i="1"/>
  <c r="E431" i="1"/>
  <c r="F431" i="1"/>
  <c r="G431" i="1"/>
  <c r="H431" i="1"/>
  <c r="I431" i="1"/>
  <c r="E432" i="1"/>
  <c r="F432" i="1"/>
  <c r="G432" i="1"/>
  <c r="H432" i="1"/>
  <c r="I432" i="1"/>
  <c r="E433" i="1"/>
  <c r="F433" i="1"/>
  <c r="G433" i="1"/>
  <c r="H433" i="1"/>
  <c r="I433" i="1"/>
  <c r="E434" i="1"/>
  <c r="F434" i="1"/>
  <c r="G434" i="1"/>
  <c r="H434" i="1"/>
  <c r="I434" i="1"/>
  <c r="E435" i="1"/>
  <c r="F435" i="1"/>
  <c r="G435" i="1"/>
  <c r="H435" i="1"/>
  <c r="I435" i="1"/>
  <c r="E436" i="1"/>
  <c r="F436" i="1"/>
  <c r="G436" i="1"/>
  <c r="H436" i="1"/>
  <c r="I436" i="1"/>
  <c r="E437" i="1"/>
  <c r="F437" i="1"/>
  <c r="G437" i="1"/>
  <c r="H437" i="1"/>
  <c r="I437" i="1"/>
  <c r="E438" i="1"/>
  <c r="F438" i="1"/>
  <c r="G438" i="1"/>
  <c r="H438" i="1"/>
  <c r="I438" i="1"/>
  <c r="E439" i="1"/>
  <c r="F439" i="1"/>
  <c r="G439" i="1"/>
  <c r="H439" i="1"/>
  <c r="I439" i="1"/>
  <c r="E440" i="1"/>
  <c r="F440" i="1"/>
  <c r="G440" i="1"/>
  <c r="H440" i="1"/>
  <c r="I440" i="1"/>
  <c r="E441" i="1"/>
  <c r="F441" i="1"/>
  <c r="G441" i="1"/>
  <c r="H441" i="1"/>
  <c r="I441" i="1"/>
  <c r="E442" i="1"/>
  <c r="F442" i="1"/>
  <c r="G442" i="1"/>
  <c r="H442" i="1"/>
  <c r="I442" i="1"/>
  <c r="E443" i="1"/>
  <c r="F443" i="1"/>
  <c r="G443" i="1"/>
  <c r="H443" i="1"/>
  <c r="I443" i="1"/>
  <c r="E444" i="1"/>
  <c r="F444" i="1"/>
  <c r="G444" i="1"/>
  <c r="H444" i="1"/>
  <c r="I444" i="1"/>
  <c r="E445" i="1"/>
  <c r="F445" i="1"/>
  <c r="G445" i="1"/>
  <c r="H445" i="1"/>
  <c r="I445" i="1"/>
  <c r="E446" i="1"/>
  <c r="F446" i="1"/>
  <c r="G446" i="1"/>
  <c r="H446" i="1"/>
  <c r="I446" i="1"/>
  <c r="E447" i="1"/>
  <c r="F447" i="1"/>
  <c r="G447" i="1"/>
  <c r="H447" i="1"/>
  <c r="I447" i="1"/>
  <c r="E448" i="1"/>
  <c r="F448" i="1"/>
  <c r="G448" i="1"/>
  <c r="H448" i="1"/>
  <c r="I448" i="1"/>
  <c r="E449" i="1"/>
  <c r="F449" i="1"/>
  <c r="G449" i="1"/>
  <c r="H449" i="1"/>
  <c r="I449" i="1"/>
  <c r="E450" i="1"/>
  <c r="F450" i="1"/>
  <c r="G450" i="1"/>
  <c r="H450" i="1"/>
  <c r="I450" i="1"/>
  <c r="E451" i="1"/>
  <c r="F451" i="1"/>
  <c r="G451" i="1"/>
  <c r="H451" i="1"/>
  <c r="I451" i="1"/>
  <c r="E452" i="1"/>
  <c r="F452" i="1"/>
  <c r="G452" i="1"/>
  <c r="H452" i="1"/>
  <c r="I452" i="1"/>
  <c r="E453" i="1"/>
  <c r="F453" i="1"/>
  <c r="G453" i="1"/>
  <c r="H453" i="1"/>
  <c r="I453" i="1"/>
  <c r="E454" i="1"/>
  <c r="F454" i="1"/>
  <c r="G454" i="1"/>
  <c r="H454" i="1"/>
  <c r="I454" i="1"/>
  <c r="E455" i="1"/>
  <c r="F455" i="1"/>
  <c r="G455" i="1"/>
  <c r="H455" i="1"/>
  <c r="I455" i="1"/>
  <c r="E456" i="1"/>
  <c r="F456" i="1"/>
  <c r="G456" i="1"/>
  <c r="H456" i="1"/>
  <c r="I456" i="1"/>
  <c r="E457" i="1"/>
  <c r="F457" i="1"/>
  <c r="G457" i="1"/>
  <c r="H457" i="1"/>
  <c r="I457" i="1"/>
  <c r="E458" i="1"/>
  <c r="F458" i="1"/>
  <c r="G458" i="1"/>
  <c r="H458" i="1"/>
  <c r="I458" i="1"/>
  <c r="E459" i="1"/>
  <c r="F459" i="1"/>
  <c r="G459" i="1"/>
  <c r="H459" i="1"/>
  <c r="I459" i="1"/>
  <c r="E460" i="1"/>
  <c r="F460" i="1"/>
  <c r="G460" i="1"/>
  <c r="H460" i="1"/>
  <c r="I460" i="1"/>
  <c r="E461" i="1"/>
  <c r="F461" i="1"/>
  <c r="G461" i="1"/>
  <c r="H461" i="1"/>
  <c r="I461" i="1"/>
  <c r="E462" i="1"/>
  <c r="F462" i="1"/>
  <c r="G462" i="1"/>
  <c r="H462" i="1"/>
  <c r="I462" i="1"/>
  <c r="E463" i="1"/>
  <c r="F463" i="1"/>
  <c r="G463" i="1"/>
  <c r="H463" i="1"/>
  <c r="I463" i="1"/>
  <c r="E464" i="1"/>
  <c r="F464" i="1"/>
  <c r="G464" i="1"/>
  <c r="H464" i="1"/>
  <c r="I464" i="1"/>
  <c r="E465" i="1"/>
  <c r="F465" i="1"/>
  <c r="G465" i="1"/>
  <c r="H465" i="1"/>
  <c r="I465" i="1"/>
  <c r="E466" i="1"/>
  <c r="F466" i="1"/>
  <c r="G466" i="1"/>
  <c r="H466" i="1"/>
  <c r="I466" i="1"/>
  <c r="E467" i="1"/>
  <c r="F467" i="1"/>
  <c r="G467" i="1"/>
  <c r="H467" i="1"/>
  <c r="I467" i="1"/>
  <c r="E468" i="1"/>
  <c r="F468" i="1"/>
  <c r="G468" i="1"/>
  <c r="H468" i="1"/>
  <c r="I468" i="1"/>
  <c r="E469" i="1"/>
  <c r="F469" i="1"/>
  <c r="G469" i="1"/>
  <c r="H469" i="1"/>
  <c r="I469" i="1"/>
  <c r="E470" i="1"/>
  <c r="F470" i="1"/>
  <c r="G470" i="1"/>
  <c r="H470" i="1"/>
  <c r="I470" i="1"/>
  <c r="E471" i="1"/>
  <c r="F471" i="1"/>
  <c r="G471" i="1"/>
  <c r="H471" i="1"/>
  <c r="I471" i="1"/>
  <c r="E472" i="1"/>
  <c r="F472" i="1"/>
  <c r="G472" i="1"/>
  <c r="H472" i="1"/>
  <c r="I472" i="1"/>
  <c r="E473" i="1"/>
  <c r="F473" i="1"/>
  <c r="G473" i="1"/>
  <c r="H473" i="1"/>
  <c r="I473" i="1"/>
  <c r="E474" i="1"/>
  <c r="F474" i="1"/>
  <c r="G474" i="1"/>
  <c r="H474" i="1"/>
  <c r="I474" i="1"/>
  <c r="E475" i="1"/>
  <c r="F475" i="1"/>
  <c r="G475" i="1"/>
  <c r="H475" i="1"/>
  <c r="I475" i="1"/>
  <c r="E476" i="1"/>
  <c r="F476" i="1"/>
  <c r="G476" i="1"/>
  <c r="H476" i="1"/>
  <c r="I476" i="1"/>
  <c r="E477" i="1"/>
  <c r="F477" i="1"/>
  <c r="G477" i="1"/>
  <c r="H477" i="1"/>
  <c r="I477" i="1"/>
  <c r="E478" i="1"/>
  <c r="F478" i="1"/>
  <c r="G478" i="1"/>
  <c r="H478" i="1"/>
  <c r="I478" i="1"/>
  <c r="E479" i="1"/>
  <c r="F479" i="1"/>
  <c r="G479" i="1"/>
  <c r="H479" i="1"/>
  <c r="I479" i="1"/>
  <c r="E480" i="1"/>
  <c r="F480" i="1"/>
  <c r="G480" i="1"/>
  <c r="H480" i="1"/>
  <c r="I480" i="1"/>
  <c r="E481" i="1"/>
  <c r="F481" i="1"/>
  <c r="G481" i="1"/>
  <c r="H481" i="1"/>
  <c r="I481" i="1"/>
  <c r="E482" i="1"/>
  <c r="F482" i="1"/>
  <c r="G482" i="1"/>
  <c r="H482" i="1"/>
  <c r="I482" i="1"/>
  <c r="E483" i="1"/>
  <c r="F483" i="1"/>
  <c r="G483" i="1"/>
  <c r="H483" i="1"/>
  <c r="I483" i="1"/>
  <c r="E484" i="1"/>
  <c r="F484" i="1"/>
  <c r="G484" i="1"/>
  <c r="H484" i="1"/>
  <c r="I484" i="1"/>
  <c r="E485" i="1"/>
  <c r="F485" i="1"/>
  <c r="G485" i="1"/>
  <c r="H485" i="1"/>
  <c r="I485" i="1"/>
  <c r="E486" i="1"/>
  <c r="F486" i="1"/>
  <c r="G486" i="1"/>
  <c r="H486" i="1"/>
  <c r="I486" i="1"/>
  <c r="E487" i="1"/>
  <c r="F487" i="1"/>
  <c r="G487" i="1"/>
  <c r="H487" i="1"/>
  <c r="I487" i="1"/>
  <c r="E488" i="1"/>
  <c r="F488" i="1"/>
  <c r="G488" i="1"/>
  <c r="H488" i="1"/>
  <c r="I488" i="1"/>
  <c r="E489" i="1"/>
  <c r="F489" i="1"/>
  <c r="G489" i="1"/>
  <c r="H489" i="1"/>
  <c r="I489" i="1"/>
  <c r="E490" i="1"/>
  <c r="F490" i="1"/>
  <c r="G490" i="1"/>
  <c r="H490" i="1"/>
  <c r="I490" i="1"/>
  <c r="E491" i="1"/>
  <c r="F491" i="1"/>
  <c r="G491" i="1"/>
  <c r="H491" i="1"/>
  <c r="I491" i="1"/>
  <c r="E492" i="1"/>
  <c r="F492" i="1"/>
  <c r="G492" i="1"/>
  <c r="H492" i="1"/>
  <c r="I492" i="1"/>
  <c r="E493" i="1"/>
  <c r="F493" i="1"/>
  <c r="G493" i="1"/>
  <c r="H493" i="1"/>
  <c r="I493" i="1"/>
  <c r="E494" i="1"/>
  <c r="F494" i="1"/>
  <c r="G494" i="1"/>
  <c r="H494" i="1"/>
  <c r="I494" i="1"/>
  <c r="E495" i="1"/>
  <c r="F495" i="1"/>
  <c r="G495" i="1"/>
  <c r="H495" i="1"/>
  <c r="I495" i="1"/>
  <c r="E496" i="1"/>
  <c r="F496" i="1"/>
  <c r="G496" i="1"/>
  <c r="H496" i="1"/>
  <c r="I496" i="1"/>
  <c r="E497" i="1"/>
  <c r="F497" i="1"/>
  <c r="G497" i="1"/>
  <c r="H497" i="1"/>
  <c r="I497" i="1"/>
  <c r="E498" i="1"/>
  <c r="F498" i="1"/>
  <c r="G498" i="1"/>
  <c r="H498" i="1"/>
  <c r="I498" i="1"/>
  <c r="E499" i="1"/>
  <c r="F499" i="1"/>
  <c r="G499" i="1"/>
  <c r="H499" i="1"/>
  <c r="I499" i="1"/>
  <c r="E500" i="1"/>
  <c r="F500" i="1"/>
  <c r="G500" i="1"/>
  <c r="H500" i="1"/>
  <c r="I500" i="1"/>
  <c r="E501" i="1"/>
  <c r="F501" i="1"/>
  <c r="G501" i="1"/>
  <c r="H501" i="1"/>
  <c r="I501" i="1"/>
  <c r="E502" i="1"/>
  <c r="F502" i="1"/>
  <c r="G502" i="1"/>
  <c r="H502" i="1"/>
  <c r="I502" i="1"/>
  <c r="E503" i="1"/>
  <c r="F503" i="1"/>
  <c r="G503" i="1"/>
  <c r="H503" i="1"/>
  <c r="I503" i="1"/>
  <c r="E504" i="1"/>
  <c r="F504" i="1"/>
  <c r="G504" i="1"/>
  <c r="H504" i="1"/>
  <c r="I504" i="1"/>
  <c r="E505" i="1"/>
  <c r="F505" i="1"/>
  <c r="G505" i="1"/>
  <c r="H505" i="1"/>
  <c r="I505" i="1"/>
  <c r="E506" i="1"/>
  <c r="F506" i="1"/>
  <c r="G506" i="1"/>
  <c r="H506" i="1"/>
  <c r="I506" i="1"/>
  <c r="E507" i="1"/>
  <c r="F507" i="1"/>
  <c r="G507" i="1"/>
  <c r="H507" i="1"/>
  <c r="I507" i="1"/>
  <c r="E508" i="1"/>
  <c r="F508" i="1"/>
  <c r="G508" i="1"/>
  <c r="H508" i="1"/>
  <c r="I508" i="1"/>
  <c r="E509" i="1"/>
  <c r="F509" i="1"/>
  <c r="G509" i="1"/>
  <c r="H509" i="1"/>
  <c r="I509" i="1"/>
  <c r="E510" i="1"/>
  <c r="F510" i="1"/>
  <c r="G510" i="1"/>
  <c r="H510" i="1"/>
  <c r="I510" i="1"/>
  <c r="E511" i="1"/>
  <c r="F511" i="1"/>
  <c r="G511" i="1"/>
  <c r="H511" i="1"/>
  <c r="I511" i="1"/>
  <c r="E512" i="1"/>
  <c r="F512" i="1"/>
  <c r="G512" i="1"/>
  <c r="H512" i="1"/>
  <c r="I512" i="1"/>
  <c r="E513" i="1"/>
  <c r="F513" i="1"/>
  <c r="G513" i="1"/>
  <c r="H513" i="1"/>
  <c r="I513" i="1"/>
  <c r="E514" i="1"/>
  <c r="F514" i="1"/>
  <c r="G514" i="1"/>
  <c r="H514" i="1"/>
  <c r="I514" i="1"/>
  <c r="E515" i="1"/>
  <c r="F515" i="1"/>
  <c r="G515" i="1"/>
  <c r="H515" i="1"/>
  <c r="I515" i="1"/>
  <c r="E516" i="1"/>
  <c r="F516" i="1"/>
  <c r="G516" i="1"/>
  <c r="H516" i="1"/>
  <c r="I516" i="1"/>
  <c r="E517" i="1"/>
  <c r="F517" i="1"/>
  <c r="G517" i="1"/>
  <c r="H517" i="1"/>
  <c r="I517" i="1"/>
  <c r="E518" i="1"/>
  <c r="F518" i="1"/>
  <c r="G518" i="1"/>
  <c r="H518" i="1"/>
  <c r="I518" i="1"/>
  <c r="E519" i="1"/>
  <c r="F519" i="1"/>
  <c r="G519" i="1"/>
  <c r="H519" i="1"/>
  <c r="I519" i="1"/>
  <c r="E520" i="1"/>
  <c r="F520" i="1"/>
  <c r="G520" i="1"/>
  <c r="H520" i="1"/>
  <c r="I520" i="1"/>
  <c r="E521" i="1"/>
  <c r="F521" i="1"/>
  <c r="G521" i="1"/>
  <c r="H521" i="1"/>
  <c r="I521" i="1"/>
  <c r="E522" i="1"/>
  <c r="F522" i="1"/>
  <c r="G522" i="1"/>
  <c r="H522" i="1"/>
  <c r="I522" i="1"/>
  <c r="E523" i="1"/>
  <c r="F523" i="1"/>
  <c r="G523" i="1"/>
  <c r="H523" i="1"/>
  <c r="I523" i="1"/>
  <c r="E524" i="1"/>
  <c r="F524" i="1"/>
  <c r="G524" i="1"/>
  <c r="H524" i="1"/>
  <c r="I524" i="1"/>
  <c r="E525" i="1"/>
  <c r="F525" i="1"/>
  <c r="G525" i="1"/>
  <c r="H525" i="1"/>
  <c r="I525" i="1"/>
  <c r="E526" i="1"/>
  <c r="F526" i="1"/>
  <c r="G526" i="1"/>
  <c r="H526" i="1"/>
  <c r="I526" i="1"/>
  <c r="E527" i="1"/>
  <c r="F527" i="1"/>
  <c r="G527" i="1"/>
  <c r="H527" i="1"/>
  <c r="I527" i="1"/>
  <c r="E528" i="1"/>
  <c r="F528" i="1"/>
  <c r="G528" i="1"/>
  <c r="H528" i="1"/>
  <c r="I528" i="1"/>
  <c r="E529" i="1"/>
  <c r="F529" i="1"/>
  <c r="G529" i="1"/>
  <c r="H529" i="1"/>
  <c r="I529" i="1"/>
  <c r="E530" i="1"/>
  <c r="F530" i="1"/>
  <c r="G530" i="1"/>
  <c r="H530" i="1"/>
  <c r="I530" i="1"/>
  <c r="E531" i="1"/>
  <c r="F531" i="1"/>
  <c r="G531" i="1"/>
  <c r="H531" i="1"/>
  <c r="I531" i="1"/>
  <c r="E532" i="1"/>
  <c r="F532" i="1"/>
  <c r="G532" i="1"/>
  <c r="H532" i="1"/>
  <c r="I532" i="1"/>
  <c r="E533" i="1"/>
  <c r="F533" i="1"/>
  <c r="G533" i="1"/>
  <c r="H533" i="1"/>
  <c r="I533" i="1"/>
  <c r="E534" i="1"/>
  <c r="F534" i="1"/>
  <c r="G534" i="1"/>
  <c r="H534" i="1"/>
  <c r="I534" i="1"/>
  <c r="E535" i="1"/>
  <c r="F535" i="1"/>
  <c r="G535" i="1"/>
  <c r="H535" i="1"/>
  <c r="I535" i="1"/>
  <c r="E536" i="1"/>
  <c r="F536" i="1"/>
  <c r="G536" i="1"/>
  <c r="H536" i="1"/>
  <c r="I536" i="1"/>
  <c r="E537" i="1"/>
  <c r="F537" i="1"/>
  <c r="G537" i="1"/>
  <c r="H537" i="1"/>
  <c r="I537" i="1"/>
  <c r="E538" i="1"/>
  <c r="F538" i="1"/>
  <c r="G538" i="1"/>
  <c r="H538" i="1"/>
  <c r="I538" i="1"/>
  <c r="E539" i="1"/>
  <c r="F539" i="1"/>
  <c r="G539" i="1"/>
  <c r="H539" i="1"/>
  <c r="I539" i="1"/>
  <c r="E540" i="1"/>
  <c r="F540" i="1"/>
  <c r="G540" i="1"/>
  <c r="H540" i="1"/>
  <c r="I540" i="1"/>
  <c r="E541" i="1"/>
  <c r="F541" i="1"/>
  <c r="G541" i="1"/>
  <c r="H541" i="1"/>
  <c r="I541" i="1"/>
  <c r="E542" i="1"/>
  <c r="F542" i="1"/>
  <c r="G542" i="1"/>
  <c r="H542" i="1"/>
  <c r="I542" i="1"/>
  <c r="E543" i="1"/>
  <c r="F543" i="1"/>
  <c r="G543" i="1"/>
  <c r="H543" i="1"/>
  <c r="I543" i="1"/>
  <c r="E544" i="1"/>
  <c r="F544" i="1"/>
  <c r="G544" i="1"/>
  <c r="H544" i="1"/>
  <c r="I544" i="1"/>
  <c r="E545" i="1"/>
  <c r="F545" i="1"/>
  <c r="G545" i="1"/>
  <c r="H545" i="1"/>
  <c r="I545" i="1"/>
  <c r="E546" i="1"/>
  <c r="F546" i="1"/>
  <c r="G546" i="1"/>
  <c r="H546" i="1"/>
  <c r="I546" i="1"/>
  <c r="E547" i="1"/>
  <c r="F547" i="1"/>
  <c r="G547" i="1"/>
  <c r="H547" i="1"/>
  <c r="I547" i="1"/>
  <c r="E548" i="1"/>
  <c r="F548" i="1"/>
  <c r="G548" i="1"/>
  <c r="H548" i="1"/>
  <c r="I548" i="1"/>
  <c r="E549" i="1"/>
  <c r="F549" i="1"/>
  <c r="G549" i="1"/>
  <c r="H549" i="1"/>
  <c r="I549" i="1"/>
  <c r="E550" i="1"/>
  <c r="F550" i="1"/>
  <c r="G550" i="1"/>
  <c r="H550" i="1"/>
  <c r="I550" i="1"/>
  <c r="E551" i="1"/>
  <c r="F551" i="1"/>
  <c r="G551" i="1"/>
  <c r="H551" i="1"/>
  <c r="I551" i="1"/>
  <c r="E552" i="1"/>
  <c r="F552" i="1"/>
  <c r="G552" i="1"/>
  <c r="H552" i="1"/>
  <c r="I552" i="1"/>
  <c r="E553" i="1"/>
  <c r="F553" i="1"/>
  <c r="G553" i="1"/>
  <c r="H553" i="1"/>
  <c r="I553" i="1"/>
  <c r="E554" i="1"/>
  <c r="F554" i="1"/>
  <c r="G554" i="1"/>
  <c r="H554" i="1"/>
  <c r="I554" i="1"/>
  <c r="E555" i="1"/>
  <c r="F555" i="1"/>
  <c r="G555" i="1"/>
  <c r="H555" i="1"/>
  <c r="I555" i="1"/>
  <c r="E556" i="1"/>
  <c r="F556" i="1"/>
  <c r="G556" i="1"/>
  <c r="H556" i="1"/>
  <c r="I556" i="1"/>
  <c r="E557" i="1"/>
  <c r="F557" i="1"/>
  <c r="G557" i="1"/>
  <c r="H557" i="1"/>
  <c r="I557" i="1"/>
  <c r="E558" i="1"/>
  <c r="F558" i="1"/>
  <c r="G558" i="1"/>
  <c r="H558" i="1"/>
  <c r="I558" i="1"/>
  <c r="E559" i="1"/>
  <c r="F559" i="1"/>
  <c r="G559" i="1"/>
  <c r="H559" i="1"/>
  <c r="I559" i="1"/>
  <c r="E560" i="1"/>
  <c r="F560" i="1"/>
  <c r="G560" i="1"/>
  <c r="H560" i="1"/>
  <c r="I560" i="1"/>
  <c r="E561" i="1"/>
  <c r="F561" i="1"/>
  <c r="G561" i="1"/>
  <c r="H561" i="1"/>
  <c r="I561" i="1"/>
  <c r="E562" i="1"/>
  <c r="F562" i="1"/>
  <c r="G562" i="1"/>
  <c r="H562" i="1"/>
  <c r="I562" i="1"/>
  <c r="E563" i="1"/>
  <c r="F563" i="1"/>
  <c r="G563" i="1"/>
  <c r="H563" i="1"/>
  <c r="I563" i="1"/>
  <c r="E564" i="1"/>
  <c r="F564" i="1"/>
  <c r="G564" i="1"/>
  <c r="H564" i="1"/>
  <c r="I564" i="1"/>
  <c r="E565" i="1"/>
  <c r="F565" i="1"/>
  <c r="G565" i="1"/>
  <c r="H565" i="1"/>
  <c r="I565" i="1"/>
  <c r="E566" i="1"/>
  <c r="F566" i="1"/>
  <c r="G566" i="1"/>
  <c r="H566" i="1"/>
  <c r="I566" i="1"/>
  <c r="E567" i="1"/>
  <c r="F567" i="1"/>
  <c r="G567" i="1"/>
  <c r="H567" i="1"/>
  <c r="I567" i="1"/>
  <c r="E568" i="1"/>
  <c r="F568" i="1"/>
  <c r="G568" i="1"/>
  <c r="H568" i="1"/>
  <c r="I568" i="1"/>
  <c r="E569" i="1"/>
  <c r="F569" i="1"/>
  <c r="G569" i="1"/>
  <c r="H569" i="1"/>
  <c r="I569" i="1"/>
  <c r="E570" i="1"/>
  <c r="F570" i="1"/>
  <c r="G570" i="1"/>
  <c r="H570" i="1"/>
  <c r="I570" i="1"/>
  <c r="E571" i="1"/>
  <c r="F571" i="1"/>
  <c r="G571" i="1"/>
  <c r="H571" i="1"/>
  <c r="I571" i="1"/>
  <c r="E572" i="1"/>
  <c r="F572" i="1"/>
  <c r="G572" i="1"/>
  <c r="H572" i="1"/>
  <c r="I572" i="1"/>
  <c r="E573" i="1"/>
  <c r="F573" i="1"/>
  <c r="G573" i="1"/>
  <c r="H573" i="1"/>
  <c r="I573" i="1"/>
  <c r="E574" i="1"/>
  <c r="F574" i="1"/>
  <c r="G574" i="1"/>
  <c r="H574" i="1"/>
  <c r="I574" i="1"/>
  <c r="E575" i="1"/>
  <c r="F575" i="1"/>
  <c r="G575" i="1"/>
  <c r="H575" i="1"/>
  <c r="I575" i="1"/>
  <c r="E576" i="1"/>
  <c r="F576" i="1"/>
  <c r="G576" i="1"/>
  <c r="H576" i="1"/>
  <c r="I576" i="1"/>
  <c r="E577" i="1"/>
  <c r="F577" i="1"/>
  <c r="G577" i="1"/>
  <c r="H577" i="1"/>
  <c r="I577" i="1"/>
  <c r="E578" i="1"/>
  <c r="F578" i="1"/>
  <c r="G578" i="1"/>
  <c r="H578" i="1"/>
  <c r="I578" i="1"/>
  <c r="E579" i="1"/>
  <c r="F579" i="1"/>
  <c r="G579" i="1"/>
  <c r="H579" i="1"/>
  <c r="I579" i="1"/>
  <c r="E580" i="1"/>
  <c r="F580" i="1"/>
  <c r="G580" i="1"/>
  <c r="H580" i="1"/>
  <c r="I580" i="1"/>
  <c r="E581" i="1"/>
  <c r="F581" i="1"/>
  <c r="G581" i="1"/>
  <c r="H581" i="1"/>
  <c r="I581" i="1"/>
  <c r="E582" i="1"/>
  <c r="F582" i="1"/>
  <c r="G582" i="1"/>
  <c r="H582" i="1"/>
  <c r="I582" i="1"/>
  <c r="E583" i="1"/>
  <c r="F583" i="1"/>
  <c r="G583" i="1"/>
  <c r="H583" i="1"/>
  <c r="I583" i="1"/>
  <c r="E584" i="1"/>
  <c r="F584" i="1"/>
  <c r="G584" i="1"/>
  <c r="H584" i="1"/>
  <c r="I584" i="1"/>
  <c r="E585" i="1"/>
  <c r="F585" i="1"/>
  <c r="G585" i="1"/>
  <c r="H585" i="1"/>
  <c r="I585" i="1"/>
  <c r="E586" i="1"/>
  <c r="F586" i="1"/>
  <c r="G586" i="1"/>
  <c r="H586" i="1"/>
  <c r="I586" i="1"/>
  <c r="E587" i="1"/>
  <c r="F587" i="1"/>
  <c r="G587" i="1"/>
  <c r="H587" i="1"/>
  <c r="I587" i="1"/>
  <c r="E588" i="1"/>
  <c r="F588" i="1"/>
  <c r="G588" i="1"/>
  <c r="H588" i="1"/>
  <c r="I588" i="1"/>
  <c r="E589" i="1"/>
  <c r="F589" i="1"/>
  <c r="G589" i="1"/>
  <c r="H589" i="1"/>
  <c r="I589" i="1"/>
  <c r="E590" i="1"/>
  <c r="F590" i="1"/>
  <c r="G590" i="1"/>
  <c r="H590" i="1"/>
  <c r="I590" i="1"/>
  <c r="E591" i="1"/>
  <c r="F591" i="1"/>
  <c r="G591" i="1"/>
  <c r="H591" i="1"/>
  <c r="I591" i="1"/>
  <c r="E592" i="1"/>
  <c r="F592" i="1"/>
  <c r="G592" i="1"/>
  <c r="H592" i="1"/>
  <c r="I592" i="1"/>
  <c r="E593" i="1"/>
  <c r="F593" i="1"/>
  <c r="G593" i="1"/>
  <c r="H593" i="1"/>
  <c r="I593" i="1"/>
  <c r="E594" i="1"/>
  <c r="F594" i="1"/>
  <c r="G594" i="1"/>
  <c r="H594" i="1"/>
  <c r="I594" i="1"/>
  <c r="E595" i="1"/>
  <c r="F595" i="1"/>
  <c r="G595" i="1"/>
  <c r="H595" i="1"/>
  <c r="I595" i="1"/>
  <c r="E596" i="1"/>
  <c r="F596" i="1"/>
  <c r="G596" i="1"/>
  <c r="H596" i="1"/>
  <c r="I596" i="1"/>
  <c r="E597" i="1"/>
  <c r="F597" i="1"/>
  <c r="G597" i="1"/>
  <c r="H597" i="1"/>
  <c r="I597" i="1"/>
  <c r="E598" i="1"/>
  <c r="F598" i="1"/>
  <c r="G598" i="1"/>
  <c r="H598" i="1"/>
  <c r="I598" i="1"/>
  <c r="E599" i="1"/>
  <c r="F599" i="1"/>
  <c r="G599" i="1"/>
  <c r="H599" i="1"/>
  <c r="I599" i="1"/>
  <c r="E600" i="1"/>
  <c r="F600" i="1"/>
  <c r="G600" i="1"/>
  <c r="H600" i="1"/>
  <c r="I600" i="1"/>
  <c r="E601" i="1"/>
  <c r="F601" i="1"/>
  <c r="G601" i="1"/>
  <c r="H601" i="1"/>
  <c r="I601" i="1"/>
  <c r="E602" i="1"/>
  <c r="F602" i="1"/>
  <c r="G602" i="1"/>
  <c r="H602" i="1"/>
  <c r="I602" i="1"/>
  <c r="E603" i="1"/>
  <c r="F603" i="1"/>
  <c r="G603" i="1"/>
  <c r="H603" i="1"/>
  <c r="I603" i="1"/>
  <c r="E604" i="1"/>
  <c r="F604" i="1"/>
  <c r="G604" i="1"/>
  <c r="H604" i="1"/>
  <c r="I604" i="1"/>
  <c r="E605" i="1"/>
  <c r="F605" i="1"/>
  <c r="G605" i="1"/>
  <c r="H605" i="1"/>
  <c r="I605" i="1"/>
  <c r="E606" i="1"/>
  <c r="F606" i="1"/>
  <c r="G606" i="1"/>
  <c r="H606" i="1"/>
  <c r="I606" i="1"/>
  <c r="E607" i="1"/>
  <c r="F607" i="1"/>
  <c r="G607" i="1"/>
  <c r="H607" i="1"/>
  <c r="I607" i="1"/>
  <c r="E608" i="1"/>
  <c r="F608" i="1"/>
  <c r="G608" i="1"/>
  <c r="H608" i="1"/>
  <c r="I608" i="1"/>
  <c r="E609" i="1"/>
  <c r="F609" i="1"/>
  <c r="G609" i="1"/>
  <c r="H609" i="1"/>
  <c r="I609" i="1"/>
  <c r="E610" i="1"/>
  <c r="F610" i="1"/>
  <c r="G610" i="1"/>
  <c r="H610" i="1"/>
  <c r="I610" i="1"/>
  <c r="E611" i="1"/>
  <c r="F611" i="1"/>
  <c r="G611" i="1"/>
  <c r="H611" i="1"/>
  <c r="I611" i="1"/>
  <c r="E612" i="1"/>
  <c r="F612" i="1"/>
  <c r="G612" i="1"/>
  <c r="H612" i="1"/>
  <c r="I612" i="1"/>
  <c r="E613" i="1"/>
  <c r="F613" i="1"/>
  <c r="G613" i="1"/>
  <c r="H613" i="1"/>
  <c r="I613" i="1"/>
  <c r="E614" i="1"/>
  <c r="F614" i="1"/>
  <c r="G614" i="1"/>
  <c r="H614" i="1"/>
  <c r="I614" i="1"/>
  <c r="E615" i="1"/>
  <c r="F615" i="1"/>
  <c r="G615" i="1"/>
  <c r="H615" i="1"/>
  <c r="I615" i="1"/>
  <c r="E616" i="1"/>
  <c r="F616" i="1"/>
  <c r="G616" i="1"/>
  <c r="H616" i="1"/>
  <c r="I616" i="1"/>
  <c r="E617" i="1"/>
  <c r="F617" i="1"/>
  <c r="G617" i="1"/>
  <c r="H617" i="1"/>
  <c r="I617" i="1"/>
  <c r="E618" i="1"/>
  <c r="F618" i="1"/>
  <c r="G618" i="1"/>
  <c r="H618" i="1"/>
  <c r="I618" i="1"/>
  <c r="E619" i="1"/>
  <c r="F619" i="1"/>
  <c r="G619" i="1"/>
  <c r="H619" i="1"/>
  <c r="I619" i="1"/>
  <c r="E620" i="1"/>
  <c r="F620" i="1"/>
  <c r="G620" i="1"/>
  <c r="H620" i="1"/>
  <c r="I620" i="1"/>
  <c r="E621" i="1"/>
  <c r="F621" i="1"/>
  <c r="G621" i="1"/>
  <c r="H621" i="1"/>
  <c r="I621" i="1"/>
  <c r="E622" i="1"/>
  <c r="F622" i="1"/>
  <c r="G622" i="1"/>
  <c r="H622" i="1"/>
  <c r="I622" i="1"/>
  <c r="E623" i="1"/>
  <c r="F623" i="1"/>
  <c r="G623" i="1"/>
  <c r="H623" i="1"/>
  <c r="I623" i="1"/>
  <c r="E624" i="1"/>
  <c r="F624" i="1"/>
  <c r="G624" i="1"/>
  <c r="H624" i="1"/>
  <c r="I624" i="1"/>
  <c r="E625" i="1"/>
  <c r="F625" i="1"/>
  <c r="G625" i="1"/>
  <c r="H625" i="1"/>
  <c r="I625" i="1"/>
  <c r="E626" i="1"/>
  <c r="F626" i="1"/>
  <c r="G626" i="1"/>
  <c r="H626" i="1"/>
  <c r="I626" i="1"/>
  <c r="E627" i="1"/>
  <c r="F627" i="1"/>
  <c r="G627" i="1"/>
  <c r="H627" i="1"/>
  <c r="I627" i="1"/>
  <c r="E628" i="1"/>
  <c r="F628" i="1"/>
  <c r="G628" i="1"/>
  <c r="H628" i="1"/>
  <c r="I628" i="1"/>
  <c r="E629" i="1"/>
  <c r="F629" i="1"/>
  <c r="G629" i="1"/>
  <c r="H629" i="1"/>
  <c r="I629" i="1"/>
  <c r="E630" i="1"/>
  <c r="F630" i="1"/>
  <c r="G630" i="1"/>
  <c r="H630" i="1"/>
  <c r="I630" i="1"/>
  <c r="E631" i="1"/>
  <c r="F631" i="1"/>
  <c r="G631" i="1"/>
  <c r="H631" i="1"/>
  <c r="I631" i="1"/>
  <c r="E632" i="1"/>
  <c r="F632" i="1"/>
  <c r="G632" i="1"/>
  <c r="H632" i="1"/>
  <c r="I632" i="1"/>
  <c r="E633" i="1"/>
  <c r="F633" i="1"/>
  <c r="G633" i="1"/>
  <c r="H633" i="1"/>
  <c r="I633" i="1"/>
  <c r="E634" i="1"/>
  <c r="F634" i="1"/>
  <c r="G634" i="1"/>
  <c r="H634" i="1"/>
  <c r="I634" i="1"/>
  <c r="E635" i="1"/>
  <c r="F635" i="1"/>
  <c r="G635" i="1"/>
  <c r="H635" i="1"/>
  <c r="I635" i="1"/>
  <c r="E636" i="1"/>
  <c r="F636" i="1"/>
  <c r="G636" i="1"/>
  <c r="H636" i="1"/>
  <c r="I636" i="1"/>
  <c r="E637" i="1"/>
  <c r="F637" i="1"/>
  <c r="G637" i="1"/>
  <c r="H637" i="1"/>
  <c r="I637" i="1"/>
  <c r="E638" i="1"/>
  <c r="F638" i="1"/>
  <c r="G638" i="1"/>
  <c r="H638" i="1"/>
  <c r="I638" i="1"/>
  <c r="E639" i="1"/>
  <c r="F639" i="1"/>
  <c r="G639" i="1"/>
  <c r="H639" i="1"/>
  <c r="I639" i="1"/>
  <c r="E640" i="1"/>
  <c r="F640" i="1"/>
  <c r="G640" i="1"/>
  <c r="H640" i="1"/>
  <c r="I640" i="1"/>
  <c r="E641" i="1"/>
  <c r="F641" i="1"/>
  <c r="G641" i="1"/>
  <c r="H641" i="1"/>
  <c r="I641" i="1"/>
  <c r="E642" i="1"/>
  <c r="F642" i="1"/>
  <c r="G642" i="1"/>
  <c r="H642" i="1"/>
  <c r="I642" i="1"/>
  <c r="E643" i="1"/>
  <c r="F643" i="1"/>
  <c r="G643" i="1"/>
  <c r="H643" i="1"/>
  <c r="I643" i="1"/>
  <c r="E644" i="1"/>
  <c r="F644" i="1"/>
  <c r="G644" i="1"/>
  <c r="H644" i="1"/>
  <c r="I644" i="1"/>
  <c r="E645" i="1"/>
  <c r="F645" i="1"/>
  <c r="G645" i="1"/>
  <c r="H645" i="1"/>
  <c r="I645" i="1"/>
  <c r="E646" i="1"/>
  <c r="F646" i="1"/>
  <c r="G646" i="1"/>
  <c r="H646" i="1"/>
  <c r="I646" i="1"/>
  <c r="E647" i="1"/>
  <c r="F647" i="1"/>
  <c r="G647" i="1"/>
  <c r="H647" i="1"/>
  <c r="I647" i="1"/>
  <c r="E648" i="1"/>
  <c r="F648" i="1"/>
  <c r="G648" i="1"/>
  <c r="H648" i="1"/>
  <c r="I648" i="1"/>
  <c r="E649" i="1"/>
  <c r="F649" i="1"/>
  <c r="G649" i="1"/>
  <c r="H649" i="1"/>
  <c r="I649" i="1"/>
  <c r="E650" i="1"/>
  <c r="F650" i="1"/>
  <c r="G650" i="1"/>
  <c r="H650" i="1"/>
  <c r="I650" i="1"/>
  <c r="E651" i="1"/>
  <c r="F651" i="1"/>
  <c r="G651" i="1"/>
  <c r="H651" i="1"/>
  <c r="I651" i="1"/>
  <c r="E652" i="1"/>
  <c r="F652" i="1"/>
  <c r="G652" i="1"/>
  <c r="H652" i="1"/>
  <c r="I652" i="1"/>
  <c r="E653" i="1"/>
  <c r="F653" i="1"/>
  <c r="G653" i="1"/>
  <c r="H653" i="1"/>
  <c r="I653" i="1"/>
  <c r="E654" i="1"/>
  <c r="F654" i="1"/>
  <c r="G654" i="1"/>
  <c r="H654" i="1"/>
  <c r="I654" i="1"/>
  <c r="E655" i="1"/>
  <c r="F655" i="1"/>
  <c r="G655" i="1"/>
  <c r="H655" i="1"/>
  <c r="I655" i="1"/>
  <c r="E656" i="1"/>
  <c r="F656" i="1"/>
  <c r="G656" i="1"/>
  <c r="H656" i="1"/>
  <c r="I656" i="1"/>
  <c r="E657" i="1"/>
  <c r="F657" i="1"/>
  <c r="G657" i="1"/>
  <c r="H657" i="1"/>
  <c r="I657" i="1"/>
  <c r="E658" i="1"/>
  <c r="F658" i="1"/>
  <c r="G658" i="1"/>
  <c r="H658" i="1"/>
  <c r="I658" i="1"/>
  <c r="E659" i="1"/>
  <c r="F659" i="1"/>
  <c r="G659" i="1"/>
  <c r="H659" i="1"/>
  <c r="I659" i="1"/>
  <c r="E660" i="1"/>
  <c r="F660" i="1"/>
  <c r="G660" i="1"/>
  <c r="H660" i="1"/>
  <c r="I660" i="1"/>
  <c r="E661" i="1"/>
  <c r="F661" i="1"/>
  <c r="G661" i="1"/>
  <c r="H661" i="1"/>
  <c r="I661" i="1"/>
  <c r="E662" i="1"/>
  <c r="F662" i="1"/>
  <c r="G662" i="1"/>
  <c r="H662" i="1"/>
  <c r="I662" i="1"/>
  <c r="E663" i="1"/>
  <c r="F663" i="1"/>
  <c r="G663" i="1"/>
  <c r="H663" i="1"/>
  <c r="I663" i="1"/>
  <c r="E664" i="1"/>
  <c r="F664" i="1"/>
  <c r="G664" i="1"/>
  <c r="H664" i="1"/>
  <c r="I664" i="1"/>
  <c r="E665" i="1"/>
  <c r="F665" i="1"/>
  <c r="G665" i="1"/>
  <c r="H665" i="1"/>
  <c r="I665" i="1"/>
  <c r="E666" i="1"/>
  <c r="F666" i="1"/>
  <c r="G666" i="1"/>
  <c r="H666" i="1"/>
  <c r="I666" i="1"/>
  <c r="E667" i="1"/>
  <c r="F667" i="1"/>
  <c r="G667" i="1"/>
  <c r="H667" i="1"/>
  <c r="I667" i="1"/>
  <c r="E668" i="1"/>
  <c r="F668" i="1"/>
  <c r="G668" i="1"/>
  <c r="H668" i="1"/>
  <c r="I668" i="1"/>
  <c r="E669" i="1"/>
  <c r="F669" i="1"/>
  <c r="G669" i="1"/>
  <c r="H669" i="1"/>
  <c r="I669" i="1"/>
  <c r="E670" i="1"/>
  <c r="F670" i="1"/>
  <c r="G670" i="1"/>
  <c r="H670" i="1"/>
  <c r="I670" i="1"/>
  <c r="E671" i="1"/>
  <c r="F671" i="1"/>
  <c r="G671" i="1"/>
  <c r="H671" i="1"/>
  <c r="I671" i="1"/>
  <c r="E672" i="1"/>
  <c r="F672" i="1"/>
  <c r="G672" i="1"/>
  <c r="H672" i="1"/>
  <c r="I672" i="1"/>
  <c r="E673" i="1"/>
  <c r="F673" i="1"/>
  <c r="G673" i="1"/>
  <c r="H673" i="1"/>
  <c r="I673" i="1"/>
  <c r="E674" i="1"/>
  <c r="F674" i="1"/>
  <c r="G674" i="1"/>
  <c r="H674" i="1"/>
  <c r="I674" i="1"/>
  <c r="E675" i="1"/>
  <c r="F675" i="1"/>
  <c r="G675" i="1"/>
  <c r="H675" i="1"/>
  <c r="I675" i="1"/>
  <c r="E676" i="1"/>
  <c r="F676" i="1"/>
  <c r="G676" i="1"/>
  <c r="H676" i="1"/>
  <c r="I676" i="1"/>
  <c r="E677" i="1"/>
  <c r="F677" i="1"/>
  <c r="G677" i="1"/>
  <c r="H677" i="1"/>
  <c r="I677" i="1"/>
  <c r="E678" i="1"/>
  <c r="F678" i="1"/>
  <c r="G678" i="1"/>
  <c r="H678" i="1"/>
  <c r="I678" i="1"/>
  <c r="E679" i="1"/>
  <c r="F679" i="1"/>
  <c r="G679" i="1"/>
  <c r="H679" i="1"/>
  <c r="I679" i="1"/>
  <c r="E680" i="1"/>
  <c r="F680" i="1"/>
  <c r="G680" i="1"/>
  <c r="H680" i="1"/>
  <c r="I680" i="1"/>
  <c r="E681" i="1"/>
  <c r="F681" i="1"/>
  <c r="G681" i="1"/>
  <c r="H681" i="1"/>
  <c r="I681" i="1"/>
  <c r="E682" i="1"/>
  <c r="F682" i="1"/>
  <c r="G682" i="1"/>
  <c r="H682" i="1"/>
  <c r="I682" i="1"/>
  <c r="E683" i="1"/>
  <c r="F683" i="1"/>
  <c r="G683" i="1"/>
  <c r="H683" i="1"/>
  <c r="I683" i="1"/>
  <c r="E684" i="1"/>
  <c r="F684" i="1"/>
  <c r="G684" i="1"/>
  <c r="H684" i="1"/>
  <c r="I684" i="1"/>
  <c r="E685" i="1"/>
  <c r="F685" i="1"/>
  <c r="G685" i="1"/>
  <c r="H685" i="1"/>
  <c r="I685" i="1"/>
  <c r="E686" i="1"/>
  <c r="F686" i="1"/>
  <c r="G686" i="1"/>
  <c r="H686" i="1"/>
  <c r="I686" i="1"/>
  <c r="E687" i="1"/>
  <c r="F687" i="1"/>
  <c r="G687" i="1"/>
  <c r="H687" i="1"/>
  <c r="I687" i="1"/>
  <c r="E688" i="1"/>
  <c r="F688" i="1"/>
  <c r="G688" i="1"/>
  <c r="H688" i="1"/>
  <c r="I688" i="1"/>
  <c r="E689" i="1"/>
  <c r="F689" i="1"/>
  <c r="G689" i="1"/>
  <c r="H689" i="1"/>
  <c r="I689" i="1"/>
  <c r="E690" i="1"/>
  <c r="F690" i="1"/>
  <c r="G690" i="1"/>
  <c r="H690" i="1"/>
  <c r="I690" i="1"/>
  <c r="E691" i="1"/>
  <c r="F691" i="1"/>
  <c r="G691" i="1"/>
  <c r="H691" i="1"/>
  <c r="I691" i="1"/>
  <c r="E692" i="1"/>
  <c r="F692" i="1"/>
  <c r="G692" i="1"/>
  <c r="H692" i="1"/>
  <c r="I692" i="1"/>
  <c r="E693" i="1"/>
  <c r="F693" i="1"/>
  <c r="G693" i="1"/>
  <c r="H693" i="1"/>
  <c r="I693" i="1"/>
  <c r="E694" i="1"/>
  <c r="F694" i="1"/>
  <c r="G694" i="1"/>
  <c r="H694" i="1"/>
  <c r="I694" i="1"/>
  <c r="E695" i="1"/>
  <c r="F695" i="1"/>
  <c r="G695" i="1"/>
  <c r="H695" i="1"/>
  <c r="I695" i="1"/>
  <c r="E696" i="1"/>
  <c r="F696" i="1"/>
  <c r="G696" i="1"/>
  <c r="H696" i="1"/>
  <c r="I696" i="1"/>
  <c r="E697" i="1"/>
  <c r="F697" i="1"/>
  <c r="G697" i="1"/>
  <c r="H697" i="1"/>
  <c r="I697" i="1"/>
  <c r="E698" i="1"/>
  <c r="F698" i="1"/>
  <c r="G698" i="1"/>
  <c r="H698" i="1"/>
  <c r="I698" i="1"/>
  <c r="E699" i="1"/>
  <c r="F699" i="1"/>
  <c r="G699" i="1"/>
  <c r="H699" i="1"/>
  <c r="I699" i="1"/>
  <c r="E700" i="1"/>
  <c r="F700" i="1"/>
  <c r="G700" i="1"/>
  <c r="H700" i="1"/>
  <c r="I700" i="1"/>
  <c r="E701" i="1"/>
  <c r="F701" i="1"/>
  <c r="G701" i="1"/>
  <c r="H701" i="1"/>
  <c r="I701" i="1"/>
  <c r="E702" i="1"/>
  <c r="F702" i="1"/>
  <c r="G702" i="1"/>
  <c r="H702" i="1"/>
  <c r="I702" i="1"/>
  <c r="E703" i="1"/>
  <c r="F703" i="1"/>
  <c r="G703" i="1"/>
  <c r="H703" i="1"/>
  <c r="I703" i="1"/>
  <c r="E704" i="1"/>
  <c r="F704" i="1"/>
  <c r="G704" i="1"/>
  <c r="H704" i="1"/>
  <c r="I704" i="1"/>
  <c r="E705" i="1"/>
  <c r="F705" i="1"/>
  <c r="G705" i="1"/>
  <c r="H705" i="1"/>
  <c r="I705" i="1"/>
  <c r="E706" i="1"/>
  <c r="F706" i="1"/>
  <c r="G706" i="1"/>
  <c r="H706" i="1"/>
  <c r="I706" i="1"/>
  <c r="E707" i="1"/>
  <c r="F707" i="1"/>
  <c r="G707" i="1"/>
  <c r="H707" i="1"/>
  <c r="I707" i="1"/>
  <c r="E708" i="1"/>
  <c r="F708" i="1"/>
  <c r="G708" i="1"/>
  <c r="H708" i="1"/>
  <c r="I708" i="1"/>
  <c r="E709" i="1"/>
  <c r="F709" i="1"/>
  <c r="G709" i="1"/>
  <c r="H709" i="1"/>
  <c r="I709" i="1"/>
  <c r="E710" i="1"/>
  <c r="F710" i="1"/>
  <c r="G710" i="1"/>
  <c r="H710" i="1"/>
  <c r="I710" i="1"/>
  <c r="E711" i="1"/>
  <c r="F711" i="1"/>
  <c r="G711" i="1"/>
  <c r="H711" i="1"/>
  <c r="I711" i="1"/>
  <c r="E712" i="1"/>
  <c r="F712" i="1"/>
  <c r="G712" i="1"/>
  <c r="H712" i="1"/>
  <c r="I712" i="1"/>
  <c r="E713" i="1"/>
  <c r="F713" i="1"/>
  <c r="G713" i="1"/>
  <c r="H713" i="1"/>
  <c r="I713" i="1"/>
  <c r="E714" i="1"/>
  <c r="F714" i="1"/>
  <c r="G714" i="1"/>
  <c r="H714" i="1"/>
  <c r="I714" i="1"/>
  <c r="E715" i="1"/>
  <c r="F715" i="1"/>
  <c r="G715" i="1"/>
  <c r="H715" i="1"/>
  <c r="I715" i="1"/>
  <c r="E716" i="1"/>
  <c r="F716" i="1"/>
  <c r="G716" i="1"/>
  <c r="H716" i="1"/>
  <c r="I716" i="1"/>
  <c r="E717" i="1"/>
  <c r="F717" i="1"/>
  <c r="G717" i="1"/>
  <c r="H717" i="1"/>
  <c r="I717" i="1"/>
  <c r="E718" i="1"/>
  <c r="F718" i="1"/>
  <c r="G718" i="1"/>
  <c r="H718" i="1"/>
  <c r="I718" i="1"/>
  <c r="E719" i="1"/>
  <c r="F719" i="1"/>
  <c r="G719" i="1"/>
  <c r="H719" i="1"/>
  <c r="I719" i="1"/>
  <c r="E720" i="1"/>
  <c r="F720" i="1"/>
  <c r="G720" i="1"/>
  <c r="H720" i="1"/>
  <c r="I720" i="1"/>
  <c r="E721" i="1"/>
  <c r="F721" i="1"/>
  <c r="G721" i="1"/>
  <c r="H721" i="1"/>
  <c r="I721" i="1"/>
  <c r="E722" i="1"/>
  <c r="F722" i="1"/>
  <c r="G722" i="1"/>
  <c r="H722" i="1"/>
  <c r="I722" i="1"/>
  <c r="E723" i="1"/>
  <c r="F723" i="1"/>
  <c r="G723" i="1"/>
  <c r="H723" i="1"/>
  <c r="I723" i="1"/>
  <c r="E724" i="1"/>
  <c r="F724" i="1"/>
  <c r="G724" i="1"/>
  <c r="H724" i="1"/>
  <c r="I724" i="1"/>
  <c r="E725" i="1"/>
  <c r="F725" i="1"/>
  <c r="G725" i="1"/>
  <c r="H725" i="1"/>
  <c r="I725" i="1"/>
  <c r="E726" i="1"/>
  <c r="F726" i="1"/>
  <c r="G726" i="1"/>
  <c r="H726" i="1"/>
  <c r="I726" i="1"/>
  <c r="E727" i="1"/>
  <c r="F727" i="1"/>
  <c r="G727" i="1"/>
  <c r="H727" i="1"/>
  <c r="I727" i="1"/>
  <c r="E728" i="1"/>
  <c r="F728" i="1"/>
  <c r="G728" i="1"/>
  <c r="H728" i="1"/>
  <c r="I728" i="1"/>
  <c r="E729" i="1"/>
  <c r="F729" i="1"/>
  <c r="G729" i="1"/>
  <c r="H729" i="1"/>
  <c r="I729" i="1"/>
  <c r="E730" i="1"/>
  <c r="F730" i="1"/>
  <c r="G730" i="1"/>
  <c r="H730" i="1"/>
  <c r="I730" i="1"/>
  <c r="E731" i="1"/>
  <c r="F731" i="1"/>
  <c r="G731" i="1"/>
  <c r="H731" i="1"/>
  <c r="I731" i="1"/>
  <c r="E732" i="1"/>
  <c r="F732" i="1"/>
  <c r="G732" i="1"/>
  <c r="H732" i="1"/>
  <c r="I732" i="1"/>
  <c r="E733" i="1"/>
  <c r="F733" i="1"/>
  <c r="G733" i="1"/>
  <c r="H733" i="1"/>
  <c r="I733" i="1"/>
  <c r="E734" i="1"/>
  <c r="F734" i="1"/>
  <c r="G734" i="1"/>
  <c r="H734" i="1"/>
  <c r="I734" i="1"/>
  <c r="E735" i="1"/>
  <c r="F735" i="1"/>
  <c r="G735" i="1"/>
  <c r="H735" i="1"/>
  <c r="I735" i="1"/>
  <c r="E736" i="1"/>
  <c r="F736" i="1"/>
  <c r="G736" i="1"/>
  <c r="H736" i="1"/>
  <c r="I736" i="1"/>
  <c r="E737" i="1"/>
  <c r="F737" i="1"/>
  <c r="G737" i="1"/>
  <c r="H737" i="1"/>
  <c r="I737" i="1"/>
  <c r="E738" i="1"/>
  <c r="F738" i="1"/>
  <c r="G738" i="1"/>
  <c r="H738" i="1"/>
  <c r="I738" i="1"/>
  <c r="E739" i="1"/>
  <c r="F739" i="1"/>
  <c r="G739" i="1"/>
  <c r="H739" i="1"/>
  <c r="I739" i="1"/>
  <c r="E740" i="1"/>
  <c r="F740" i="1"/>
  <c r="G740" i="1"/>
  <c r="H740" i="1"/>
  <c r="I740" i="1"/>
  <c r="E741" i="1"/>
  <c r="F741" i="1"/>
  <c r="G741" i="1"/>
  <c r="H741" i="1"/>
  <c r="I741" i="1"/>
  <c r="E742" i="1"/>
  <c r="F742" i="1"/>
  <c r="G742" i="1"/>
  <c r="H742" i="1"/>
  <c r="I742" i="1"/>
  <c r="E743" i="1"/>
  <c r="F743" i="1"/>
  <c r="G743" i="1"/>
  <c r="H743" i="1"/>
  <c r="I743" i="1"/>
  <c r="E744" i="1"/>
  <c r="F744" i="1"/>
  <c r="G744" i="1"/>
  <c r="H744" i="1"/>
  <c r="I744" i="1"/>
  <c r="E745" i="1"/>
  <c r="F745" i="1"/>
  <c r="G745" i="1"/>
  <c r="H745" i="1"/>
  <c r="I745" i="1"/>
  <c r="E746" i="1"/>
  <c r="F746" i="1"/>
  <c r="G746" i="1"/>
  <c r="H746" i="1"/>
  <c r="I746" i="1"/>
  <c r="E747" i="1"/>
  <c r="F747" i="1"/>
  <c r="G747" i="1"/>
  <c r="H747" i="1"/>
  <c r="I747" i="1"/>
  <c r="E748" i="1"/>
  <c r="F748" i="1"/>
  <c r="G748" i="1"/>
  <c r="H748" i="1"/>
  <c r="I748" i="1"/>
  <c r="E749" i="1"/>
  <c r="F749" i="1"/>
  <c r="G749" i="1"/>
  <c r="H749" i="1"/>
  <c r="I749" i="1"/>
  <c r="E750" i="1"/>
  <c r="F750" i="1"/>
  <c r="G750" i="1"/>
  <c r="H750" i="1"/>
  <c r="I750" i="1"/>
  <c r="E751" i="1"/>
  <c r="F751" i="1"/>
  <c r="G751" i="1"/>
  <c r="H751" i="1"/>
  <c r="I751" i="1"/>
  <c r="E752" i="1"/>
  <c r="F752" i="1"/>
  <c r="G752" i="1"/>
  <c r="H752" i="1"/>
  <c r="I752" i="1"/>
  <c r="E753" i="1"/>
  <c r="F753" i="1"/>
  <c r="G753" i="1"/>
  <c r="H753" i="1"/>
  <c r="I753" i="1"/>
  <c r="E754" i="1"/>
  <c r="F754" i="1"/>
  <c r="G754" i="1"/>
  <c r="H754" i="1"/>
  <c r="I754" i="1"/>
  <c r="E755" i="1"/>
  <c r="F755" i="1"/>
  <c r="G755" i="1"/>
  <c r="H755" i="1"/>
  <c r="I755" i="1"/>
  <c r="E756" i="1"/>
  <c r="F756" i="1"/>
  <c r="G756" i="1"/>
  <c r="H756" i="1"/>
  <c r="I756" i="1"/>
  <c r="E757" i="1"/>
  <c r="F757" i="1"/>
  <c r="G757" i="1"/>
  <c r="H757" i="1"/>
  <c r="I757" i="1"/>
  <c r="E758" i="1"/>
  <c r="F758" i="1"/>
  <c r="G758" i="1"/>
  <c r="H758" i="1"/>
  <c r="I758" i="1"/>
  <c r="E759" i="1"/>
  <c r="F759" i="1"/>
  <c r="G759" i="1"/>
  <c r="H759" i="1"/>
  <c r="I759" i="1"/>
  <c r="E760" i="1"/>
  <c r="F760" i="1"/>
  <c r="G760" i="1"/>
  <c r="H760" i="1"/>
  <c r="I760" i="1"/>
  <c r="E761" i="1"/>
  <c r="F761" i="1"/>
  <c r="G761" i="1"/>
  <c r="H761" i="1"/>
  <c r="I761" i="1"/>
  <c r="E762" i="1"/>
  <c r="F762" i="1"/>
  <c r="G762" i="1"/>
  <c r="H762" i="1"/>
  <c r="I762" i="1"/>
  <c r="E763" i="1"/>
  <c r="F763" i="1"/>
  <c r="G763" i="1"/>
  <c r="H763" i="1"/>
  <c r="I763" i="1"/>
  <c r="E764" i="1"/>
  <c r="F764" i="1"/>
  <c r="G764" i="1"/>
  <c r="H764" i="1"/>
  <c r="I764" i="1"/>
  <c r="E765" i="1"/>
  <c r="F765" i="1"/>
  <c r="G765" i="1"/>
  <c r="H765" i="1"/>
  <c r="I765" i="1"/>
  <c r="E766" i="1"/>
  <c r="F766" i="1"/>
  <c r="G766" i="1"/>
  <c r="H766" i="1"/>
  <c r="I766" i="1"/>
  <c r="E767" i="1"/>
  <c r="F767" i="1"/>
  <c r="G767" i="1"/>
  <c r="H767" i="1"/>
  <c r="I767" i="1"/>
  <c r="E768" i="1"/>
  <c r="F768" i="1"/>
  <c r="G768" i="1"/>
  <c r="H768" i="1"/>
  <c r="I768" i="1"/>
  <c r="E769" i="1"/>
  <c r="F769" i="1"/>
  <c r="G769" i="1"/>
  <c r="H769" i="1"/>
  <c r="I769" i="1"/>
  <c r="E770" i="1"/>
  <c r="F770" i="1"/>
  <c r="G770" i="1"/>
  <c r="H770" i="1"/>
  <c r="I770" i="1"/>
  <c r="E771" i="1"/>
  <c r="F771" i="1"/>
  <c r="G771" i="1"/>
  <c r="H771" i="1"/>
  <c r="I771" i="1"/>
  <c r="E772" i="1"/>
  <c r="F772" i="1"/>
  <c r="G772" i="1"/>
  <c r="H772" i="1"/>
  <c r="I772" i="1"/>
  <c r="E773" i="1"/>
  <c r="F773" i="1"/>
  <c r="G773" i="1"/>
  <c r="H773" i="1"/>
  <c r="I773" i="1"/>
  <c r="E774" i="1"/>
  <c r="F774" i="1"/>
  <c r="G774" i="1"/>
  <c r="H774" i="1"/>
  <c r="I774" i="1"/>
  <c r="E775" i="1"/>
  <c r="F775" i="1"/>
  <c r="G775" i="1"/>
  <c r="H775" i="1"/>
  <c r="I775" i="1"/>
  <c r="E776" i="1"/>
  <c r="F776" i="1"/>
  <c r="G776" i="1"/>
  <c r="H776" i="1"/>
  <c r="I776" i="1"/>
  <c r="E777" i="1"/>
  <c r="F777" i="1"/>
  <c r="G777" i="1"/>
  <c r="H777" i="1"/>
  <c r="I777" i="1"/>
  <c r="E778" i="1"/>
  <c r="F778" i="1"/>
  <c r="G778" i="1"/>
  <c r="H778" i="1"/>
  <c r="I778" i="1"/>
  <c r="E779" i="1"/>
  <c r="F779" i="1"/>
  <c r="G779" i="1"/>
  <c r="H779" i="1"/>
  <c r="I779" i="1"/>
  <c r="E780" i="1"/>
  <c r="F780" i="1"/>
  <c r="G780" i="1"/>
  <c r="H780" i="1"/>
  <c r="I780" i="1"/>
  <c r="E781" i="1"/>
  <c r="F781" i="1"/>
  <c r="G781" i="1"/>
  <c r="H781" i="1"/>
  <c r="I781" i="1"/>
  <c r="E782" i="1"/>
  <c r="F782" i="1"/>
  <c r="G782" i="1"/>
  <c r="H782" i="1"/>
  <c r="I782" i="1"/>
  <c r="E783" i="1"/>
  <c r="F783" i="1"/>
  <c r="G783" i="1"/>
  <c r="H783" i="1"/>
  <c r="I783" i="1"/>
  <c r="E784" i="1"/>
  <c r="F784" i="1"/>
  <c r="G784" i="1"/>
  <c r="H784" i="1"/>
  <c r="I784" i="1"/>
  <c r="E785" i="1"/>
  <c r="F785" i="1"/>
  <c r="G785" i="1"/>
  <c r="H785" i="1"/>
  <c r="I785" i="1"/>
  <c r="E786" i="1"/>
  <c r="F786" i="1"/>
  <c r="G786" i="1"/>
  <c r="H786" i="1"/>
  <c r="I786" i="1"/>
  <c r="E787" i="1"/>
  <c r="F787" i="1"/>
  <c r="G787" i="1"/>
  <c r="H787" i="1"/>
  <c r="I787" i="1"/>
  <c r="E788" i="1"/>
  <c r="F788" i="1"/>
  <c r="G788" i="1"/>
  <c r="H788" i="1"/>
  <c r="I788" i="1"/>
  <c r="E789" i="1"/>
  <c r="F789" i="1"/>
  <c r="G789" i="1"/>
  <c r="H789" i="1"/>
  <c r="I789" i="1"/>
  <c r="E790" i="1"/>
  <c r="F790" i="1"/>
  <c r="G790" i="1"/>
  <c r="H790" i="1"/>
  <c r="I790" i="1"/>
  <c r="E791" i="1"/>
  <c r="F791" i="1"/>
  <c r="G791" i="1"/>
  <c r="H791" i="1"/>
  <c r="I791" i="1"/>
  <c r="E792" i="1"/>
  <c r="F792" i="1"/>
  <c r="G792" i="1"/>
  <c r="H792" i="1"/>
  <c r="I792" i="1"/>
  <c r="E793" i="1"/>
  <c r="F793" i="1"/>
  <c r="G793" i="1"/>
  <c r="H793" i="1"/>
  <c r="I793" i="1"/>
  <c r="E794" i="1"/>
  <c r="F794" i="1"/>
  <c r="G794" i="1"/>
  <c r="H794" i="1"/>
  <c r="I794" i="1"/>
  <c r="E795" i="1"/>
  <c r="F795" i="1"/>
  <c r="G795" i="1"/>
  <c r="H795" i="1"/>
  <c r="I795" i="1"/>
  <c r="E796" i="1"/>
  <c r="F796" i="1"/>
  <c r="G796" i="1"/>
  <c r="H796" i="1"/>
  <c r="I796" i="1"/>
  <c r="E797" i="1"/>
  <c r="F797" i="1"/>
  <c r="G797" i="1"/>
  <c r="H797" i="1"/>
  <c r="I797" i="1"/>
  <c r="E798" i="1"/>
  <c r="F798" i="1"/>
  <c r="G798" i="1"/>
  <c r="H798" i="1"/>
  <c r="I798" i="1"/>
  <c r="E799" i="1"/>
  <c r="F799" i="1"/>
  <c r="G799" i="1"/>
  <c r="H799" i="1"/>
  <c r="I799" i="1"/>
  <c r="E800" i="1"/>
  <c r="F800" i="1"/>
  <c r="G800" i="1"/>
  <c r="H800" i="1"/>
  <c r="I800" i="1"/>
  <c r="E801" i="1"/>
  <c r="F801" i="1"/>
  <c r="G801" i="1"/>
  <c r="H801" i="1"/>
  <c r="I801" i="1"/>
  <c r="E802" i="1"/>
  <c r="F802" i="1"/>
  <c r="G802" i="1"/>
  <c r="H802" i="1"/>
  <c r="I802" i="1"/>
  <c r="E803" i="1"/>
  <c r="F803" i="1"/>
  <c r="G803" i="1"/>
  <c r="H803" i="1"/>
  <c r="I803" i="1"/>
  <c r="E804" i="1"/>
  <c r="F804" i="1"/>
  <c r="G804" i="1"/>
  <c r="H804" i="1"/>
  <c r="I804" i="1"/>
  <c r="E805" i="1"/>
  <c r="F805" i="1"/>
  <c r="G805" i="1"/>
  <c r="H805" i="1"/>
  <c r="I805" i="1"/>
  <c r="E806" i="1"/>
  <c r="F806" i="1"/>
  <c r="G806" i="1"/>
  <c r="H806" i="1"/>
  <c r="I806" i="1"/>
  <c r="E807" i="1"/>
  <c r="F807" i="1"/>
  <c r="G807" i="1"/>
  <c r="H807" i="1"/>
  <c r="I807" i="1"/>
  <c r="E808" i="1"/>
  <c r="F808" i="1"/>
  <c r="G808" i="1"/>
  <c r="H808" i="1"/>
  <c r="I808" i="1"/>
  <c r="E809" i="1"/>
  <c r="F809" i="1"/>
  <c r="G809" i="1"/>
  <c r="H809" i="1"/>
  <c r="I809" i="1"/>
  <c r="E810" i="1"/>
  <c r="F810" i="1"/>
  <c r="G810" i="1"/>
  <c r="H810" i="1"/>
  <c r="I810" i="1"/>
  <c r="E811" i="1"/>
  <c r="F811" i="1"/>
  <c r="G811" i="1"/>
  <c r="H811" i="1"/>
  <c r="I811" i="1"/>
  <c r="E812" i="1"/>
  <c r="F812" i="1"/>
  <c r="G812" i="1"/>
  <c r="H812" i="1"/>
  <c r="I812" i="1"/>
  <c r="E813" i="1"/>
  <c r="F813" i="1"/>
  <c r="G813" i="1"/>
  <c r="H813" i="1"/>
  <c r="I813" i="1"/>
  <c r="E814" i="1"/>
  <c r="F814" i="1"/>
  <c r="G814" i="1"/>
  <c r="H814" i="1"/>
  <c r="I814" i="1"/>
  <c r="E815" i="1"/>
  <c r="F815" i="1"/>
  <c r="G815" i="1"/>
  <c r="H815" i="1"/>
  <c r="I815" i="1"/>
  <c r="E816" i="1"/>
  <c r="F816" i="1"/>
  <c r="G816" i="1"/>
  <c r="H816" i="1"/>
  <c r="I816" i="1"/>
  <c r="E817" i="1"/>
  <c r="F817" i="1"/>
  <c r="G817" i="1"/>
  <c r="H817" i="1"/>
  <c r="I817" i="1"/>
  <c r="E818" i="1"/>
  <c r="F818" i="1"/>
  <c r="G818" i="1"/>
  <c r="H818" i="1"/>
  <c r="I818" i="1"/>
  <c r="E819" i="1"/>
  <c r="F819" i="1"/>
  <c r="G819" i="1"/>
  <c r="H819" i="1"/>
  <c r="I819" i="1"/>
  <c r="E820" i="1"/>
  <c r="F820" i="1"/>
  <c r="G820" i="1"/>
  <c r="H820" i="1"/>
  <c r="I820" i="1"/>
  <c r="E821" i="1"/>
  <c r="F821" i="1"/>
  <c r="G821" i="1"/>
  <c r="H821" i="1"/>
  <c r="I821" i="1"/>
  <c r="E822" i="1"/>
  <c r="F822" i="1"/>
  <c r="G822" i="1"/>
  <c r="H822" i="1"/>
  <c r="I822" i="1"/>
  <c r="E823" i="1"/>
  <c r="F823" i="1"/>
  <c r="G823" i="1"/>
  <c r="H823" i="1"/>
  <c r="I823" i="1"/>
  <c r="E824" i="1"/>
  <c r="F824" i="1"/>
  <c r="G824" i="1"/>
  <c r="H824" i="1"/>
  <c r="I824" i="1"/>
  <c r="E825" i="1"/>
  <c r="F825" i="1"/>
  <c r="G825" i="1"/>
  <c r="H825" i="1"/>
  <c r="I825" i="1"/>
  <c r="E826" i="1"/>
  <c r="F826" i="1"/>
  <c r="G826" i="1"/>
  <c r="H826" i="1"/>
  <c r="I826" i="1"/>
  <c r="E827" i="1"/>
  <c r="F827" i="1"/>
  <c r="G827" i="1"/>
  <c r="H827" i="1"/>
  <c r="I827" i="1"/>
  <c r="E828" i="1"/>
  <c r="F828" i="1"/>
  <c r="G828" i="1"/>
  <c r="H828" i="1"/>
  <c r="I828" i="1"/>
  <c r="E829" i="1"/>
  <c r="F829" i="1"/>
  <c r="G829" i="1"/>
  <c r="H829" i="1"/>
  <c r="I829" i="1"/>
  <c r="E830" i="1"/>
  <c r="F830" i="1"/>
  <c r="G830" i="1"/>
  <c r="H830" i="1"/>
  <c r="I830" i="1"/>
  <c r="E831" i="1"/>
  <c r="F831" i="1"/>
  <c r="G831" i="1"/>
  <c r="H831" i="1"/>
  <c r="I831" i="1"/>
  <c r="E832" i="1"/>
  <c r="F832" i="1"/>
  <c r="G832" i="1"/>
  <c r="H832" i="1"/>
  <c r="I832" i="1"/>
  <c r="E833" i="1"/>
  <c r="F833" i="1"/>
  <c r="G833" i="1"/>
  <c r="H833" i="1"/>
  <c r="I833" i="1"/>
  <c r="E834" i="1"/>
  <c r="F834" i="1"/>
  <c r="G834" i="1"/>
  <c r="H834" i="1"/>
  <c r="I834" i="1"/>
  <c r="E835" i="1"/>
  <c r="F835" i="1"/>
  <c r="G835" i="1"/>
  <c r="H835" i="1"/>
  <c r="I835" i="1"/>
  <c r="E836" i="1"/>
  <c r="F836" i="1"/>
  <c r="G836" i="1"/>
  <c r="H836" i="1"/>
  <c r="I836" i="1"/>
  <c r="E837" i="1"/>
  <c r="F837" i="1"/>
  <c r="G837" i="1"/>
  <c r="H837" i="1"/>
  <c r="I837" i="1"/>
  <c r="E838" i="1"/>
  <c r="F838" i="1"/>
  <c r="G838" i="1"/>
  <c r="H838" i="1"/>
  <c r="I838" i="1"/>
  <c r="E839" i="1"/>
  <c r="F839" i="1"/>
  <c r="G839" i="1"/>
  <c r="H839" i="1"/>
  <c r="I839" i="1"/>
  <c r="E840" i="1"/>
  <c r="F840" i="1"/>
  <c r="G840" i="1"/>
  <c r="H840" i="1"/>
  <c r="I840" i="1"/>
  <c r="E841" i="1"/>
  <c r="F841" i="1"/>
  <c r="G841" i="1"/>
  <c r="H841" i="1"/>
  <c r="I841" i="1"/>
  <c r="E842" i="1"/>
  <c r="F842" i="1"/>
  <c r="G842" i="1"/>
  <c r="H842" i="1"/>
  <c r="I842" i="1"/>
  <c r="E843" i="1"/>
  <c r="F843" i="1"/>
  <c r="G843" i="1"/>
  <c r="H843" i="1"/>
  <c r="I843" i="1"/>
  <c r="E844" i="1"/>
  <c r="F844" i="1"/>
  <c r="G844" i="1"/>
  <c r="H844" i="1"/>
  <c r="I844" i="1"/>
  <c r="E845" i="1"/>
  <c r="F845" i="1"/>
  <c r="G845" i="1"/>
  <c r="H845" i="1"/>
  <c r="I845" i="1"/>
  <c r="E846" i="1"/>
  <c r="F846" i="1"/>
  <c r="G846" i="1"/>
  <c r="H846" i="1"/>
  <c r="I846" i="1"/>
  <c r="E847" i="1"/>
  <c r="F847" i="1"/>
  <c r="G847" i="1"/>
  <c r="H847" i="1"/>
  <c r="I847" i="1"/>
  <c r="E848" i="1"/>
  <c r="F848" i="1"/>
  <c r="G848" i="1"/>
  <c r="H848" i="1"/>
  <c r="I848" i="1"/>
  <c r="E849" i="1"/>
  <c r="F849" i="1"/>
  <c r="G849" i="1"/>
  <c r="H849" i="1"/>
  <c r="I849" i="1"/>
  <c r="E850" i="1"/>
  <c r="F850" i="1"/>
  <c r="G850" i="1"/>
  <c r="H850" i="1"/>
  <c r="I850" i="1"/>
  <c r="E851" i="1"/>
  <c r="F851" i="1"/>
  <c r="G851" i="1"/>
  <c r="H851" i="1"/>
  <c r="I851" i="1"/>
  <c r="E852" i="1"/>
  <c r="F852" i="1"/>
  <c r="G852" i="1"/>
  <c r="H852" i="1"/>
  <c r="I852" i="1"/>
  <c r="E853" i="1"/>
  <c r="F853" i="1"/>
  <c r="G853" i="1"/>
  <c r="H853" i="1"/>
  <c r="I853" i="1"/>
  <c r="E854" i="1"/>
  <c r="F854" i="1"/>
  <c r="G854" i="1"/>
  <c r="H854" i="1"/>
  <c r="I854" i="1"/>
  <c r="E855" i="1"/>
  <c r="F855" i="1"/>
  <c r="G855" i="1"/>
  <c r="H855" i="1"/>
  <c r="I855" i="1"/>
  <c r="E856" i="1"/>
  <c r="F856" i="1"/>
  <c r="G856" i="1"/>
  <c r="H856" i="1"/>
  <c r="I856" i="1"/>
  <c r="E857" i="1"/>
  <c r="F857" i="1"/>
  <c r="G857" i="1"/>
  <c r="H857" i="1"/>
  <c r="I857" i="1"/>
  <c r="E858" i="1"/>
  <c r="F858" i="1"/>
  <c r="G858" i="1"/>
  <c r="H858" i="1"/>
  <c r="I858" i="1"/>
  <c r="E859" i="1"/>
  <c r="F859" i="1"/>
  <c r="G859" i="1"/>
  <c r="H859" i="1"/>
  <c r="I859" i="1"/>
  <c r="E860" i="1"/>
  <c r="F860" i="1"/>
  <c r="G860" i="1"/>
  <c r="H860" i="1"/>
  <c r="I860" i="1"/>
  <c r="E861" i="1"/>
  <c r="F861" i="1"/>
  <c r="G861" i="1"/>
  <c r="H861" i="1"/>
  <c r="I861" i="1"/>
  <c r="E862" i="1"/>
  <c r="F862" i="1"/>
  <c r="G862" i="1"/>
  <c r="H862" i="1"/>
  <c r="I862" i="1"/>
  <c r="E863" i="1"/>
  <c r="F863" i="1"/>
  <c r="G863" i="1"/>
  <c r="H863" i="1"/>
  <c r="I863" i="1"/>
  <c r="E864" i="1"/>
  <c r="F864" i="1"/>
  <c r="G864" i="1"/>
  <c r="H864" i="1"/>
  <c r="I864" i="1"/>
  <c r="E865" i="1"/>
  <c r="F865" i="1"/>
  <c r="G865" i="1"/>
  <c r="H865" i="1"/>
  <c r="I865" i="1"/>
  <c r="E866" i="1"/>
  <c r="F866" i="1"/>
  <c r="G866" i="1"/>
  <c r="H866" i="1"/>
  <c r="I866" i="1"/>
  <c r="E867" i="1"/>
  <c r="F867" i="1"/>
  <c r="G867" i="1"/>
  <c r="H867" i="1"/>
  <c r="I867" i="1"/>
  <c r="E868" i="1"/>
  <c r="F868" i="1"/>
  <c r="G868" i="1"/>
  <c r="H868" i="1"/>
  <c r="I868" i="1"/>
  <c r="E869" i="1"/>
  <c r="F869" i="1"/>
  <c r="G869" i="1"/>
  <c r="H869" i="1"/>
  <c r="I869" i="1"/>
  <c r="E870" i="1"/>
  <c r="F870" i="1"/>
  <c r="G870" i="1"/>
  <c r="H870" i="1"/>
  <c r="I870" i="1"/>
  <c r="E871" i="1"/>
  <c r="F871" i="1"/>
  <c r="G871" i="1"/>
  <c r="H871" i="1"/>
  <c r="I871" i="1"/>
  <c r="E872" i="1"/>
  <c r="F872" i="1"/>
  <c r="G872" i="1"/>
  <c r="H872" i="1"/>
  <c r="I872" i="1"/>
  <c r="E873" i="1"/>
  <c r="F873" i="1"/>
  <c r="G873" i="1"/>
  <c r="H873" i="1"/>
  <c r="I873" i="1"/>
  <c r="E874" i="1"/>
  <c r="F874" i="1"/>
  <c r="G874" i="1"/>
  <c r="H874" i="1"/>
  <c r="I874" i="1"/>
  <c r="E875" i="1"/>
  <c r="F875" i="1"/>
  <c r="G875" i="1"/>
  <c r="H875" i="1"/>
  <c r="I875" i="1"/>
  <c r="E876" i="1"/>
  <c r="F876" i="1"/>
  <c r="G876" i="1"/>
  <c r="H876" i="1"/>
  <c r="I876" i="1"/>
  <c r="E877" i="1"/>
  <c r="F877" i="1"/>
  <c r="G877" i="1"/>
  <c r="H877" i="1"/>
  <c r="I877" i="1"/>
  <c r="E878" i="1"/>
  <c r="F878" i="1"/>
  <c r="G878" i="1"/>
  <c r="H878" i="1"/>
  <c r="I878" i="1"/>
  <c r="E879" i="1"/>
  <c r="F879" i="1"/>
  <c r="G879" i="1"/>
  <c r="H879" i="1"/>
  <c r="I879" i="1"/>
  <c r="E880" i="1"/>
  <c r="F880" i="1"/>
  <c r="G880" i="1"/>
  <c r="H880" i="1"/>
  <c r="I880" i="1"/>
  <c r="E881" i="1"/>
  <c r="F881" i="1"/>
  <c r="G881" i="1"/>
  <c r="H881" i="1"/>
  <c r="I881" i="1"/>
  <c r="E882" i="1"/>
  <c r="F882" i="1"/>
  <c r="G882" i="1"/>
  <c r="H882" i="1"/>
  <c r="I882" i="1"/>
  <c r="E883" i="1"/>
  <c r="F883" i="1"/>
  <c r="G883" i="1"/>
  <c r="H883" i="1"/>
  <c r="I883" i="1"/>
  <c r="E884" i="1"/>
  <c r="F884" i="1"/>
  <c r="G884" i="1"/>
  <c r="H884" i="1"/>
  <c r="I884" i="1"/>
  <c r="E885" i="1"/>
  <c r="F885" i="1"/>
  <c r="G885" i="1"/>
  <c r="H885" i="1"/>
  <c r="I885" i="1"/>
  <c r="E886" i="1"/>
  <c r="F886" i="1"/>
  <c r="G886" i="1"/>
  <c r="H886" i="1"/>
  <c r="I886" i="1"/>
  <c r="E887" i="1"/>
  <c r="F887" i="1"/>
  <c r="G887" i="1"/>
  <c r="H887" i="1"/>
  <c r="I887" i="1"/>
  <c r="E888" i="1"/>
  <c r="F888" i="1"/>
  <c r="G888" i="1"/>
  <c r="H888" i="1"/>
  <c r="I888" i="1"/>
  <c r="E889" i="1"/>
  <c r="F889" i="1"/>
  <c r="G889" i="1"/>
  <c r="H889" i="1"/>
  <c r="I889" i="1"/>
  <c r="E890" i="1"/>
  <c r="F890" i="1"/>
  <c r="G890" i="1"/>
  <c r="H890" i="1"/>
  <c r="I890" i="1"/>
  <c r="E891" i="1"/>
  <c r="F891" i="1"/>
  <c r="G891" i="1"/>
  <c r="H891" i="1"/>
  <c r="I891" i="1"/>
  <c r="E892" i="1"/>
  <c r="F892" i="1"/>
  <c r="G892" i="1"/>
  <c r="H892" i="1"/>
  <c r="I892" i="1"/>
  <c r="E893" i="1"/>
  <c r="F893" i="1"/>
  <c r="G893" i="1"/>
  <c r="H893" i="1"/>
  <c r="I893" i="1"/>
  <c r="E894" i="1"/>
  <c r="F894" i="1"/>
  <c r="G894" i="1"/>
  <c r="H894" i="1"/>
  <c r="I894" i="1"/>
  <c r="E895" i="1"/>
  <c r="F895" i="1"/>
  <c r="G895" i="1"/>
  <c r="H895" i="1"/>
  <c r="I895" i="1"/>
  <c r="E896" i="1"/>
  <c r="F896" i="1"/>
  <c r="G896" i="1"/>
  <c r="H896" i="1"/>
  <c r="I896" i="1"/>
  <c r="E897" i="1"/>
  <c r="F897" i="1"/>
  <c r="G897" i="1"/>
  <c r="H897" i="1"/>
  <c r="I897" i="1"/>
  <c r="E898" i="1"/>
  <c r="F898" i="1"/>
  <c r="G898" i="1"/>
  <c r="H898" i="1"/>
  <c r="I898" i="1"/>
  <c r="E899" i="1"/>
  <c r="F899" i="1"/>
  <c r="G899" i="1"/>
  <c r="H899" i="1"/>
  <c r="I899" i="1"/>
  <c r="E900" i="1"/>
  <c r="F900" i="1"/>
  <c r="G900" i="1"/>
  <c r="H900" i="1"/>
  <c r="I900" i="1"/>
  <c r="E901" i="1"/>
  <c r="F901" i="1"/>
  <c r="G901" i="1"/>
  <c r="H901" i="1"/>
  <c r="I901" i="1"/>
  <c r="E902" i="1"/>
  <c r="F902" i="1"/>
  <c r="G902" i="1"/>
  <c r="H902" i="1"/>
  <c r="I902" i="1"/>
  <c r="E903" i="1"/>
  <c r="F903" i="1"/>
  <c r="G903" i="1"/>
  <c r="H903" i="1"/>
  <c r="I903" i="1"/>
  <c r="E904" i="1"/>
  <c r="F904" i="1"/>
  <c r="G904" i="1"/>
  <c r="H904" i="1"/>
  <c r="I904" i="1"/>
  <c r="E905" i="1"/>
  <c r="F905" i="1"/>
  <c r="G905" i="1"/>
  <c r="H905" i="1"/>
  <c r="I905" i="1"/>
  <c r="E906" i="1"/>
  <c r="F906" i="1"/>
  <c r="G906" i="1"/>
  <c r="H906" i="1"/>
  <c r="I906" i="1"/>
  <c r="E907" i="1"/>
  <c r="F907" i="1"/>
  <c r="G907" i="1"/>
  <c r="H907" i="1"/>
  <c r="I907" i="1"/>
  <c r="E908" i="1"/>
  <c r="F908" i="1"/>
  <c r="G908" i="1"/>
  <c r="H908" i="1"/>
  <c r="I908" i="1"/>
  <c r="E909" i="1"/>
  <c r="F909" i="1"/>
  <c r="G909" i="1"/>
  <c r="H909" i="1"/>
  <c r="I909" i="1"/>
  <c r="E910" i="1"/>
  <c r="F910" i="1"/>
  <c r="G910" i="1"/>
  <c r="H910" i="1"/>
  <c r="I910" i="1"/>
  <c r="E911" i="1"/>
  <c r="F911" i="1"/>
  <c r="G911" i="1"/>
  <c r="H911" i="1"/>
  <c r="I911" i="1"/>
  <c r="E912" i="1"/>
  <c r="F912" i="1"/>
  <c r="G912" i="1"/>
  <c r="H912" i="1"/>
  <c r="I912" i="1"/>
  <c r="E913" i="1"/>
  <c r="F913" i="1"/>
  <c r="G913" i="1"/>
  <c r="H913" i="1"/>
  <c r="I913" i="1"/>
  <c r="E914" i="1"/>
  <c r="F914" i="1"/>
  <c r="G914" i="1"/>
  <c r="H914" i="1"/>
  <c r="I914" i="1"/>
  <c r="E915" i="1"/>
  <c r="F915" i="1"/>
  <c r="G915" i="1"/>
  <c r="H915" i="1"/>
  <c r="I915" i="1"/>
  <c r="E916" i="1"/>
  <c r="F916" i="1"/>
  <c r="G916" i="1"/>
  <c r="H916" i="1"/>
  <c r="I916" i="1"/>
  <c r="E917" i="1"/>
  <c r="F917" i="1"/>
  <c r="G917" i="1"/>
  <c r="H917" i="1"/>
  <c r="I917" i="1"/>
  <c r="E918" i="1"/>
  <c r="F918" i="1"/>
  <c r="G918" i="1"/>
  <c r="H918" i="1"/>
  <c r="I918" i="1"/>
  <c r="E919" i="1"/>
  <c r="F919" i="1"/>
  <c r="G919" i="1"/>
  <c r="H919" i="1"/>
  <c r="I919" i="1"/>
  <c r="E920" i="1"/>
  <c r="F920" i="1"/>
  <c r="G920" i="1"/>
  <c r="H920" i="1"/>
  <c r="I920" i="1"/>
  <c r="E921" i="1"/>
  <c r="F921" i="1"/>
  <c r="G921" i="1"/>
  <c r="H921" i="1"/>
  <c r="I921" i="1"/>
  <c r="E922" i="1"/>
  <c r="F922" i="1"/>
  <c r="G922" i="1"/>
  <c r="H922" i="1"/>
  <c r="I922" i="1"/>
  <c r="E923" i="1"/>
  <c r="F923" i="1"/>
  <c r="G923" i="1"/>
  <c r="H923" i="1"/>
  <c r="I923" i="1"/>
  <c r="E924" i="1"/>
  <c r="F924" i="1"/>
  <c r="G924" i="1"/>
  <c r="H924" i="1"/>
  <c r="I924" i="1"/>
  <c r="E925" i="1"/>
  <c r="F925" i="1"/>
  <c r="G925" i="1"/>
  <c r="H925" i="1"/>
  <c r="I925" i="1"/>
  <c r="E926" i="1"/>
  <c r="F926" i="1"/>
  <c r="G926" i="1"/>
  <c r="H926" i="1"/>
  <c r="I926" i="1"/>
  <c r="E927" i="1"/>
  <c r="F927" i="1"/>
  <c r="G927" i="1"/>
  <c r="H927" i="1"/>
  <c r="I927" i="1"/>
  <c r="E928" i="1"/>
  <c r="F928" i="1"/>
  <c r="G928" i="1"/>
  <c r="H928" i="1"/>
  <c r="I928" i="1"/>
  <c r="E929" i="1"/>
  <c r="F929" i="1"/>
  <c r="G929" i="1"/>
  <c r="H929" i="1"/>
  <c r="I929" i="1"/>
  <c r="E930" i="1"/>
  <c r="F930" i="1"/>
  <c r="G930" i="1"/>
  <c r="H930" i="1"/>
  <c r="I930" i="1"/>
  <c r="E931" i="1"/>
  <c r="F931" i="1"/>
  <c r="G931" i="1"/>
  <c r="H931" i="1"/>
  <c r="I931" i="1"/>
  <c r="E932" i="1"/>
  <c r="F932" i="1"/>
  <c r="G932" i="1"/>
  <c r="H932" i="1"/>
  <c r="I932" i="1"/>
  <c r="E933" i="1"/>
  <c r="F933" i="1"/>
  <c r="G933" i="1"/>
  <c r="H933" i="1"/>
  <c r="I933" i="1"/>
  <c r="E934" i="1"/>
  <c r="F934" i="1"/>
  <c r="G934" i="1"/>
  <c r="H934" i="1"/>
  <c r="I934" i="1"/>
  <c r="E935" i="1"/>
  <c r="F935" i="1"/>
  <c r="G935" i="1"/>
  <c r="H935" i="1"/>
  <c r="I935" i="1"/>
  <c r="E936" i="1"/>
  <c r="F936" i="1"/>
  <c r="G936" i="1"/>
  <c r="H936" i="1"/>
  <c r="I936" i="1"/>
  <c r="E937" i="1"/>
  <c r="F937" i="1"/>
  <c r="G937" i="1"/>
  <c r="H937" i="1"/>
  <c r="I937" i="1"/>
  <c r="E938" i="1"/>
  <c r="F938" i="1"/>
  <c r="G938" i="1"/>
  <c r="H938" i="1"/>
  <c r="I938" i="1"/>
  <c r="E939" i="1"/>
  <c r="F939" i="1"/>
  <c r="G939" i="1"/>
  <c r="H939" i="1"/>
  <c r="I939" i="1"/>
  <c r="E940" i="1"/>
  <c r="F940" i="1"/>
  <c r="G940" i="1"/>
  <c r="H940" i="1"/>
  <c r="I940" i="1"/>
  <c r="E941" i="1"/>
  <c r="F941" i="1"/>
  <c r="G941" i="1"/>
  <c r="H941" i="1"/>
  <c r="I941" i="1"/>
  <c r="E942" i="1"/>
  <c r="F942" i="1"/>
  <c r="G942" i="1"/>
  <c r="H942" i="1"/>
  <c r="I942" i="1"/>
  <c r="E943" i="1"/>
  <c r="F943" i="1"/>
  <c r="G943" i="1"/>
  <c r="H943" i="1"/>
  <c r="I943" i="1"/>
  <c r="E944" i="1"/>
  <c r="F944" i="1"/>
  <c r="G944" i="1"/>
  <c r="H944" i="1"/>
  <c r="I944" i="1"/>
  <c r="E945" i="1"/>
  <c r="F945" i="1"/>
  <c r="G945" i="1"/>
  <c r="H945" i="1"/>
  <c r="I945" i="1"/>
  <c r="E946" i="1"/>
  <c r="F946" i="1"/>
  <c r="G946" i="1"/>
  <c r="H946" i="1"/>
  <c r="I946" i="1"/>
  <c r="E947" i="1"/>
  <c r="F947" i="1"/>
  <c r="G947" i="1"/>
  <c r="H947" i="1"/>
  <c r="I947" i="1"/>
  <c r="E948" i="1"/>
  <c r="F948" i="1"/>
  <c r="G948" i="1"/>
  <c r="H948" i="1"/>
  <c r="I948" i="1"/>
  <c r="E949" i="1"/>
  <c r="F949" i="1"/>
  <c r="G949" i="1"/>
  <c r="H949" i="1"/>
  <c r="I949" i="1"/>
  <c r="E950" i="1"/>
  <c r="F950" i="1"/>
  <c r="G950" i="1"/>
  <c r="H950" i="1"/>
  <c r="I950" i="1"/>
  <c r="E951" i="1"/>
  <c r="F951" i="1"/>
  <c r="G951" i="1"/>
  <c r="H951" i="1"/>
  <c r="I951" i="1"/>
  <c r="E952" i="1"/>
  <c r="F952" i="1"/>
  <c r="G952" i="1"/>
  <c r="H952" i="1"/>
  <c r="I952" i="1"/>
  <c r="E953" i="1"/>
  <c r="F953" i="1"/>
  <c r="G953" i="1"/>
  <c r="H953" i="1"/>
  <c r="I953" i="1"/>
  <c r="E954" i="1"/>
  <c r="F954" i="1"/>
  <c r="G954" i="1"/>
  <c r="H954" i="1"/>
  <c r="I954" i="1"/>
  <c r="E955" i="1"/>
  <c r="F955" i="1"/>
  <c r="G955" i="1"/>
  <c r="H955" i="1"/>
  <c r="I955" i="1"/>
  <c r="E956" i="1"/>
  <c r="F956" i="1"/>
  <c r="G956" i="1"/>
  <c r="H956" i="1"/>
  <c r="I956" i="1"/>
  <c r="E957" i="1"/>
  <c r="F957" i="1"/>
  <c r="G957" i="1"/>
  <c r="H957" i="1"/>
  <c r="I957" i="1"/>
  <c r="E958" i="1"/>
  <c r="F958" i="1"/>
  <c r="G958" i="1"/>
  <c r="H958" i="1"/>
  <c r="I958" i="1"/>
  <c r="E959" i="1"/>
  <c r="F959" i="1"/>
  <c r="G959" i="1"/>
  <c r="H959" i="1"/>
  <c r="I959" i="1"/>
  <c r="E960" i="1"/>
  <c r="F960" i="1"/>
  <c r="G960" i="1"/>
  <c r="H960" i="1"/>
  <c r="I960" i="1"/>
  <c r="E961" i="1"/>
  <c r="F961" i="1"/>
  <c r="G961" i="1"/>
  <c r="H961" i="1"/>
  <c r="I961" i="1"/>
  <c r="E962" i="1"/>
  <c r="F962" i="1"/>
  <c r="G962" i="1"/>
  <c r="H962" i="1"/>
  <c r="I962" i="1"/>
  <c r="E963" i="1"/>
  <c r="F963" i="1"/>
  <c r="G963" i="1"/>
  <c r="H963" i="1"/>
  <c r="I963" i="1"/>
  <c r="E964" i="1"/>
  <c r="F964" i="1"/>
  <c r="G964" i="1"/>
  <c r="H964" i="1"/>
  <c r="I964" i="1"/>
  <c r="E965" i="1"/>
  <c r="F965" i="1"/>
  <c r="G965" i="1"/>
  <c r="H965" i="1"/>
  <c r="I965" i="1"/>
  <c r="E966" i="1"/>
  <c r="F966" i="1"/>
  <c r="G966" i="1"/>
  <c r="H966" i="1"/>
  <c r="I966" i="1"/>
  <c r="E967" i="1"/>
  <c r="F967" i="1"/>
  <c r="G967" i="1"/>
  <c r="H967" i="1"/>
  <c r="I967" i="1"/>
  <c r="E968" i="1"/>
  <c r="F968" i="1"/>
  <c r="G968" i="1"/>
  <c r="H968" i="1"/>
  <c r="I968" i="1"/>
  <c r="E969" i="1"/>
  <c r="F969" i="1"/>
  <c r="G969" i="1"/>
  <c r="H969" i="1"/>
  <c r="I969" i="1"/>
  <c r="E970" i="1"/>
  <c r="F970" i="1"/>
  <c r="G970" i="1"/>
  <c r="H970" i="1"/>
  <c r="I970" i="1"/>
  <c r="E971" i="1"/>
  <c r="F971" i="1"/>
  <c r="G971" i="1"/>
  <c r="H971" i="1"/>
  <c r="I971" i="1"/>
  <c r="E972" i="1"/>
  <c r="F972" i="1"/>
  <c r="G972" i="1"/>
  <c r="H972" i="1"/>
  <c r="I972" i="1"/>
  <c r="E973" i="1"/>
  <c r="F973" i="1"/>
  <c r="G973" i="1"/>
  <c r="H973" i="1"/>
  <c r="I973" i="1"/>
  <c r="E974" i="1"/>
  <c r="F974" i="1"/>
  <c r="G974" i="1"/>
  <c r="H974" i="1"/>
  <c r="I974" i="1"/>
  <c r="E975" i="1"/>
  <c r="F975" i="1"/>
  <c r="G975" i="1"/>
  <c r="H975" i="1"/>
  <c r="I975" i="1"/>
  <c r="E976" i="1"/>
  <c r="F976" i="1"/>
  <c r="G976" i="1"/>
  <c r="H976" i="1"/>
  <c r="I976" i="1"/>
  <c r="E977" i="1"/>
  <c r="F977" i="1"/>
  <c r="G977" i="1"/>
  <c r="H977" i="1"/>
  <c r="I977" i="1"/>
  <c r="E978" i="1"/>
  <c r="F978" i="1"/>
  <c r="G978" i="1"/>
  <c r="H978" i="1"/>
  <c r="I978" i="1"/>
  <c r="E979" i="1"/>
  <c r="F979" i="1"/>
  <c r="G979" i="1"/>
  <c r="H979" i="1"/>
  <c r="I979" i="1"/>
  <c r="E980" i="1"/>
  <c r="F980" i="1"/>
  <c r="G980" i="1"/>
  <c r="H980" i="1"/>
  <c r="I980" i="1"/>
  <c r="E981" i="1"/>
  <c r="F981" i="1"/>
  <c r="G981" i="1"/>
  <c r="H981" i="1"/>
  <c r="I981" i="1"/>
  <c r="E982" i="1"/>
  <c r="F982" i="1"/>
  <c r="G982" i="1"/>
  <c r="H982" i="1"/>
  <c r="I982" i="1"/>
  <c r="E983" i="1"/>
  <c r="F983" i="1"/>
  <c r="G983" i="1"/>
  <c r="H983" i="1"/>
  <c r="I983" i="1"/>
  <c r="E984" i="1"/>
  <c r="F984" i="1"/>
  <c r="G984" i="1"/>
  <c r="H984" i="1"/>
  <c r="I984" i="1"/>
  <c r="E985" i="1"/>
  <c r="F985" i="1"/>
  <c r="G985" i="1"/>
  <c r="H985" i="1"/>
  <c r="I985" i="1"/>
  <c r="E986" i="1"/>
  <c r="F986" i="1"/>
  <c r="G986" i="1"/>
  <c r="H986" i="1"/>
  <c r="I986" i="1"/>
  <c r="E987" i="1"/>
  <c r="F987" i="1"/>
  <c r="G987" i="1"/>
  <c r="H987" i="1"/>
  <c r="I987" i="1"/>
  <c r="E988" i="1"/>
  <c r="F988" i="1"/>
  <c r="G988" i="1"/>
  <c r="H988" i="1"/>
  <c r="I988" i="1"/>
  <c r="E989" i="1"/>
  <c r="F989" i="1"/>
  <c r="G989" i="1"/>
  <c r="H989" i="1"/>
  <c r="I989" i="1"/>
  <c r="E990" i="1"/>
  <c r="F990" i="1"/>
  <c r="G990" i="1"/>
  <c r="H990" i="1"/>
  <c r="I990" i="1"/>
  <c r="E991" i="1"/>
  <c r="F991" i="1"/>
  <c r="G991" i="1"/>
  <c r="H991" i="1"/>
  <c r="I991" i="1"/>
  <c r="E992" i="1"/>
  <c r="F992" i="1"/>
  <c r="G992" i="1"/>
  <c r="H992" i="1"/>
  <c r="I992" i="1"/>
  <c r="E993" i="1"/>
  <c r="F993" i="1"/>
  <c r="G993" i="1"/>
  <c r="H993" i="1"/>
  <c r="I993" i="1"/>
  <c r="E994" i="1"/>
  <c r="F994" i="1"/>
  <c r="G994" i="1"/>
  <c r="H994" i="1"/>
  <c r="I994" i="1"/>
  <c r="E995" i="1"/>
  <c r="F995" i="1"/>
  <c r="G995" i="1"/>
  <c r="H995" i="1"/>
  <c r="I995" i="1"/>
  <c r="E996" i="1"/>
  <c r="F996" i="1"/>
  <c r="G996" i="1"/>
  <c r="H996" i="1"/>
  <c r="I996" i="1"/>
  <c r="E997" i="1"/>
  <c r="F997" i="1"/>
  <c r="G997" i="1"/>
  <c r="H997" i="1"/>
  <c r="I997" i="1"/>
  <c r="E998" i="1"/>
  <c r="F998" i="1"/>
  <c r="G998" i="1"/>
  <c r="H998" i="1"/>
  <c r="I998" i="1"/>
  <c r="E999" i="1"/>
  <c r="F999" i="1"/>
  <c r="G999" i="1"/>
  <c r="H999" i="1"/>
  <c r="I999" i="1"/>
  <c r="E1000" i="1"/>
  <c r="F1000" i="1"/>
  <c r="G1000" i="1"/>
  <c r="H1000" i="1"/>
  <c r="I1000" i="1"/>
  <c r="H12" i="1"/>
  <c r="G12" i="1"/>
  <c r="F12" i="1"/>
  <c r="E12" i="1"/>
  <c r="K711" i="1" l="1"/>
  <c r="K707" i="1"/>
  <c r="K703" i="1"/>
  <c r="K699" i="1"/>
  <c r="K695" i="1"/>
  <c r="K691" i="1"/>
  <c r="K687" i="1"/>
  <c r="K683" i="1"/>
  <c r="K679" i="1"/>
  <c r="K675" i="1"/>
  <c r="K671" i="1"/>
  <c r="K667" i="1"/>
  <c r="K663" i="1"/>
  <c r="K659" i="1"/>
  <c r="K655" i="1"/>
  <c r="K651" i="1"/>
  <c r="K647" i="1"/>
  <c r="K643" i="1"/>
  <c r="K639" i="1"/>
  <c r="K635" i="1"/>
  <c r="K631" i="1"/>
  <c r="K627" i="1"/>
  <c r="K623" i="1"/>
  <c r="K619" i="1"/>
  <c r="K615" i="1"/>
  <c r="K611" i="1"/>
  <c r="K607" i="1"/>
  <c r="K603" i="1"/>
  <c r="K599" i="1"/>
  <c r="K595" i="1"/>
  <c r="K591" i="1"/>
  <c r="K587" i="1"/>
  <c r="K583" i="1"/>
  <c r="K579" i="1"/>
  <c r="K575" i="1"/>
  <c r="K571" i="1"/>
  <c r="K567" i="1"/>
  <c r="K563" i="1"/>
  <c r="K559" i="1"/>
  <c r="K555" i="1"/>
  <c r="K551" i="1"/>
  <c r="K547" i="1"/>
  <c r="K543" i="1"/>
  <c r="K539" i="1"/>
  <c r="K535" i="1"/>
  <c r="K531" i="1"/>
  <c r="K527" i="1"/>
  <c r="K523" i="1"/>
  <c r="K519" i="1"/>
  <c r="K515" i="1"/>
  <c r="K511" i="1"/>
  <c r="K507" i="1"/>
  <c r="K299" i="1"/>
  <c r="K283" i="1"/>
  <c r="K267" i="1"/>
  <c r="K251" i="1"/>
  <c r="K235" i="1"/>
  <c r="K219" i="1"/>
  <c r="K203" i="1"/>
  <c r="K187" i="1"/>
  <c r="K171" i="1"/>
  <c r="K155" i="1"/>
  <c r="K139" i="1"/>
  <c r="K123" i="1"/>
  <c r="K107" i="1"/>
  <c r="K91" i="1"/>
  <c r="K75" i="1"/>
  <c r="K59" i="1"/>
  <c r="K43" i="1"/>
  <c r="K12" i="1"/>
  <c r="K998" i="1"/>
  <c r="K994" i="1"/>
  <c r="K990" i="1"/>
  <c r="K986" i="1"/>
  <c r="K982" i="1"/>
  <c r="K978" i="1"/>
  <c r="K974" i="1"/>
  <c r="K970" i="1"/>
  <c r="K966" i="1"/>
  <c r="K962" i="1"/>
  <c r="K958" i="1"/>
  <c r="K954" i="1"/>
  <c r="K950" i="1"/>
  <c r="K946" i="1"/>
  <c r="K942" i="1"/>
  <c r="K938" i="1"/>
  <c r="K934" i="1"/>
  <c r="K930" i="1"/>
  <c r="K926" i="1"/>
  <c r="K922" i="1"/>
  <c r="K918" i="1"/>
  <c r="K914" i="1"/>
  <c r="K910" i="1"/>
  <c r="K906" i="1"/>
  <c r="K902" i="1"/>
  <c r="K898" i="1"/>
  <c r="K894" i="1"/>
  <c r="K890" i="1"/>
  <c r="K886" i="1"/>
  <c r="K882" i="1"/>
  <c r="K878" i="1"/>
  <c r="K874" i="1"/>
  <c r="K870" i="1"/>
  <c r="K866" i="1"/>
  <c r="K862" i="1"/>
  <c r="K858" i="1"/>
  <c r="K854" i="1"/>
  <c r="K850" i="1"/>
  <c r="K846" i="1"/>
  <c r="K842" i="1"/>
  <c r="K838" i="1"/>
  <c r="K834" i="1"/>
  <c r="K830" i="1"/>
  <c r="K826" i="1"/>
  <c r="K822" i="1"/>
  <c r="K818" i="1"/>
  <c r="K814" i="1"/>
  <c r="K810" i="1"/>
  <c r="K806" i="1"/>
  <c r="K802" i="1"/>
  <c r="K798" i="1"/>
  <c r="K794" i="1"/>
  <c r="K790" i="1"/>
  <c r="K786" i="1"/>
  <c r="K782" i="1"/>
  <c r="K778" i="1"/>
  <c r="K774" i="1"/>
  <c r="K770" i="1"/>
  <c r="K766" i="1"/>
  <c r="K762" i="1"/>
  <c r="K758" i="1"/>
  <c r="K754" i="1"/>
  <c r="K750" i="1"/>
  <c r="K746" i="1"/>
  <c r="K742" i="1"/>
  <c r="K738" i="1"/>
  <c r="K734" i="1"/>
  <c r="K730" i="1"/>
  <c r="K726" i="1"/>
  <c r="K722" i="1"/>
  <c r="K718" i="1"/>
  <c r="K714" i="1"/>
  <c r="K710" i="1"/>
  <c r="K706" i="1"/>
  <c r="K702" i="1"/>
  <c r="K698" i="1"/>
  <c r="K694" i="1"/>
  <c r="K690" i="1"/>
  <c r="K686" i="1"/>
  <c r="K682" i="1"/>
  <c r="K678" i="1"/>
  <c r="K674" i="1"/>
  <c r="K670" i="1"/>
  <c r="K666" i="1"/>
  <c r="K662" i="1"/>
  <c r="K658" i="1"/>
  <c r="K654" i="1"/>
  <c r="K650" i="1"/>
  <c r="K646" i="1"/>
  <c r="K642" i="1"/>
  <c r="K638" i="1"/>
  <c r="K634" i="1"/>
  <c r="K630" i="1"/>
  <c r="K626" i="1"/>
  <c r="K622" i="1"/>
  <c r="K618" i="1"/>
  <c r="K614" i="1"/>
  <c r="K610" i="1"/>
  <c r="K606" i="1"/>
  <c r="K602" i="1"/>
  <c r="K598" i="1"/>
  <c r="K594" i="1"/>
  <c r="K590" i="1"/>
  <c r="K586" i="1"/>
  <c r="K582" i="1"/>
  <c r="K578" i="1"/>
  <c r="K574" i="1"/>
  <c r="K570" i="1"/>
  <c r="K566" i="1"/>
  <c r="K562" i="1"/>
  <c r="K558" i="1"/>
  <c r="K554" i="1"/>
  <c r="K550" i="1"/>
  <c r="K546" i="1"/>
  <c r="K542" i="1"/>
  <c r="K538" i="1"/>
  <c r="K534" i="1"/>
  <c r="K530" i="1"/>
  <c r="K526" i="1"/>
  <c r="K522" i="1"/>
  <c r="K518" i="1"/>
  <c r="K514" i="1"/>
  <c r="K510" i="1"/>
  <c r="K506" i="1"/>
  <c r="K502" i="1"/>
  <c r="K498" i="1"/>
  <c r="K494" i="1"/>
  <c r="K490" i="1"/>
  <c r="K486" i="1"/>
  <c r="K482" i="1"/>
  <c r="K478" i="1"/>
  <c r="K474" i="1"/>
  <c r="K470" i="1"/>
  <c r="K466" i="1"/>
  <c r="K462" i="1"/>
  <c r="K458" i="1"/>
  <c r="K454" i="1"/>
  <c r="K450" i="1"/>
  <c r="K446" i="1"/>
  <c r="K442" i="1"/>
  <c r="K438" i="1"/>
  <c r="K434" i="1"/>
  <c r="K677" i="1"/>
  <c r="K673" i="1"/>
  <c r="K669" i="1"/>
  <c r="K665" i="1"/>
  <c r="K661" i="1"/>
  <c r="K657" i="1"/>
  <c r="K653" i="1"/>
  <c r="K649" i="1"/>
  <c r="K645" i="1"/>
  <c r="K641" i="1"/>
  <c r="K637" i="1"/>
  <c r="K633" i="1"/>
  <c r="K629" i="1"/>
  <c r="K625" i="1"/>
  <c r="K621" i="1"/>
  <c r="K617" i="1"/>
  <c r="K613" i="1"/>
  <c r="K609" i="1"/>
  <c r="K605" i="1"/>
  <c r="K601" i="1"/>
  <c r="K597" i="1"/>
  <c r="K593" i="1"/>
  <c r="K589" i="1"/>
  <c r="K585" i="1"/>
  <c r="K581" i="1"/>
  <c r="K577" i="1"/>
  <c r="K573" i="1"/>
  <c r="K569" i="1"/>
  <c r="K565" i="1"/>
  <c r="K561" i="1"/>
  <c r="K557" i="1"/>
  <c r="K553" i="1"/>
  <c r="K549" i="1"/>
  <c r="K545" i="1"/>
  <c r="K541" i="1"/>
  <c r="K537" i="1"/>
  <c r="K533" i="1"/>
  <c r="K529" i="1"/>
  <c r="K525" i="1"/>
  <c r="K521" i="1"/>
  <c r="K517" i="1"/>
  <c r="K513" i="1"/>
  <c r="K509" i="1"/>
  <c r="K505" i="1"/>
  <c r="K501" i="1"/>
  <c r="K497" i="1"/>
  <c r="K493" i="1"/>
  <c r="K489" i="1"/>
  <c r="K485" i="1"/>
  <c r="K481" i="1"/>
  <c r="K477" i="1"/>
  <c r="K473" i="1"/>
  <c r="K469" i="1"/>
  <c r="K465" i="1"/>
  <c r="K461" i="1"/>
  <c r="K457" i="1"/>
  <c r="K453" i="1"/>
  <c r="K449" i="1"/>
  <c r="K445" i="1"/>
  <c r="K441" i="1"/>
  <c r="K437" i="1"/>
  <c r="K433" i="1"/>
  <c r="K429" i="1"/>
  <c r="K425" i="1"/>
  <c r="K421" i="1"/>
  <c r="K417" i="1"/>
  <c r="K413" i="1"/>
  <c r="K409" i="1"/>
  <c r="K405" i="1"/>
  <c r="K401" i="1"/>
  <c r="K397" i="1"/>
  <c r="K393" i="1"/>
  <c r="K389" i="1"/>
  <c r="K385" i="1"/>
  <c r="K381" i="1"/>
  <c r="K377" i="1"/>
  <c r="K373" i="1"/>
  <c r="K369" i="1"/>
  <c r="K365" i="1"/>
  <c r="K361" i="1"/>
  <c r="K357" i="1"/>
  <c r="K353" i="1"/>
  <c r="K349" i="1"/>
  <c r="K18" i="1"/>
  <c r="K345" i="1"/>
  <c r="K341" i="1"/>
  <c r="K337" i="1"/>
  <c r="K333" i="1"/>
  <c r="K329" i="1"/>
  <c r="K325" i="1"/>
  <c r="K321" i="1"/>
  <c r="K317" i="1"/>
  <c r="K313" i="1"/>
  <c r="K309" i="1"/>
  <c r="K305" i="1"/>
  <c r="K301" i="1"/>
  <c r="K297" i="1"/>
  <c r="K293" i="1"/>
  <c r="K289" i="1"/>
  <c r="K285" i="1"/>
  <c r="K281" i="1"/>
  <c r="K277" i="1"/>
  <c r="K273" i="1"/>
  <c r="K269" i="1"/>
  <c r="K265" i="1"/>
  <c r="K261" i="1"/>
  <c r="K257" i="1"/>
  <c r="K253" i="1"/>
  <c r="K249" i="1"/>
  <c r="K245" i="1"/>
  <c r="K241" i="1"/>
  <c r="K237" i="1"/>
  <c r="K233" i="1"/>
  <c r="K229" i="1"/>
  <c r="K225" i="1"/>
  <c r="K221" i="1"/>
  <c r="K217" i="1"/>
  <c r="K213" i="1"/>
  <c r="K209" i="1"/>
  <c r="K205" i="1"/>
  <c r="K201" i="1"/>
  <c r="K197" i="1"/>
  <c r="K193" i="1"/>
  <c r="K189" i="1"/>
  <c r="K185" i="1"/>
  <c r="K181" i="1"/>
  <c r="K177" i="1"/>
  <c r="K173" i="1"/>
  <c r="K169" i="1"/>
  <c r="K165" i="1"/>
  <c r="K161" i="1"/>
  <c r="K157" i="1"/>
  <c r="K153" i="1"/>
  <c r="K149" i="1"/>
  <c r="K145" i="1"/>
  <c r="K141" i="1"/>
  <c r="K137" i="1"/>
  <c r="K133" i="1"/>
  <c r="K129" i="1"/>
  <c r="K125" i="1"/>
  <c r="K121" i="1"/>
  <c r="K117" i="1"/>
  <c r="K113" i="1"/>
  <c r="K109" i="1"/>
  <c r="K105" i="1"/>
  <c r="K101" i="1"/>
  <c r="K97" i="1"/>
  <c r="K93" i="1"/>
  <c r="K89" i="1"/>
  <c r="K85" i="1"/>
  <c r="K81" i="1"/>
  <c r="K77" i="1"/>
  <c r="K73" i="1"/>
  <c r="K69" i="1"/>
  <c r="K65" i="1"/>
  <c r="K61" i="1"/>
  <c r="K57" i="1"/>
  <c r="K53" i="1"/>
  <c r="K49" i="1"/>
  <c r="K45" i="1"/>
  <c r="K41" i="1"/>
  <c r="K37" i="1"/>
  <c r="K33" i="1"/>
  <c r="K29" i="1"/>
  <c r="K25" i="1"/>
  <c r="K21" i="1"/>
  <c r="K17" i="1"/>
  <c r="K13" i="1"/>
  <c r="K993" i="1"/>
  <c r="K985" i="1"/>
  <c r="K973" i="1"/>
  <c r="K965" i="1"/>
  <c r="K953" i="1"/>
  <c r="K941" i="1"/>
  <c r="K933" i="1"/>
  <c r="K925" i="1"/>
  <c r="K897" i="1"/>
  <c r="K889" i="1"/>
  <c r="K989" i="1"/>
  <c r="K977" i="1"/>
  <c r="K961" i="1"/>
  <c r="K949" i="1"/>
  <c r="K937" i="1"/>
  <c r="K921" i="1"/>
  <c r="K917" i="1"/>
  <c r="K901" i="1"/>
  <c r="K881" i="1"/>
  <c r="K873" i="1"/>
  <c r="K997" i="1"/>
  <c r="K981" i="1"/>
  <c r="K969" i="1"/>
  <c r="K957" i="1"/>
  <c r="K945" i="1"/>
  <c r="K929" i="1"/>
  <c r="K913" i="1"/>
  <c r="K909" i="1"/>
  <c r="K905" i="1"/>
  <c r="K893" i="1"/>
  <c r="K885" i="1"/>
  <c r="K877" i="1"/>
  <c r="K869" i="1"/>
  <c r="K857" i="1"/>
  <c r="K845" i="1"/>
  <c r="K833" i="1"/>
  <c r="K817" i="1"/>
  <c r="K805" i="1"/>
  <c r="K793" i="1"/>
  <c r="K781" i="1"/>
  <c r="K769" i="1"/>
  <c r="K757" i="1"/>
  <c r="K745" i="1"/>
  <c r="K741" i="1"/>
  <c r="K729" i="1"/>
  <c r="K999" i="1"/>
  <c r="K995" i="1"/>
  <c r="K991" i="1"/>
  <c r="K987" i="1"/>
  <c r="K983" i="1"/>
  <c r="K979" i="1"/>
  <c r="K975" i="1"/>
  <c r="K971" i="1"/>
  <c r="K967" i="1"/>
  <c r="K963" i="1"/>
  <c r="K959" i="1"/>
  <c r="K955" i="1"/>
  <c r="K951" i="1"/>
  <c r="K947" i="1"/>
  <c r="K943" i="1"/>
  <c r="K939" i="1"/>
  <c r="K935" i="1"/>
  <c r="K931" i="1"/>
  <c r="K927" i="1"/>
  <c r="K923" i="1"/>
  <c r="K919" i="1"/>
  <c r="K915" i="1"/>
  <c r="K911" i="1"/>
  <c r="K907" i="1"/>
  <c r="K903" i="1"/>
  <c r="K899" i="1"/>
  <c r="K895" i="1"/>
  <c r="K891" i="1"/>
  <c r="K887" i="1"/>
  <c r="K883" i="1"/>
  <c r="K879" i="1"/>
  <c r="K875" i="1"/>
  <c r="K871" i="1"/>
  <c r="K867" i="1"/>
  <c r="K863" i="1"/>
  <c r="K859" i="1"/>
  <c r="K855" i="1"/>
  <c r="K851" i="1"/>
  <c r="K847" i="1"/>
  <c r="K843" i="1"/>
  <c r="K839" i="1"/>
  <c r="K835" i="1"/>
  <c r="K831" i="1"/>
  <c r="K827" i="1"/>
  <c r="K823" i="1"/>
  <c r="K819" i="1"/>
  <c r="K815" i="1"/>
  <c r="K811" i="1"/>
  <c r="K807" i="1"/>
  <c r="K803" i="1"/>
  <c r="K799" i="1"/>
  <c r="K795" i="1"/>
  <c r="K791" i="1"/>
  <c r="K787" i="1"/>
  <c r="K783" i="1"/>
  <c r="K779" i="1"/>
  <c r="K775" i="1"/>
  <c r="K771" i="1"/>
  <c r="K767" i="1"/>
  <c r="K763" i="1"/>
  <c r="K759" i="1"/>
  <c r="K755" i="1"/>
  <c r="K751" i="1"/>
  <c r="K747" i="1"/>
  <c r="K743" i="1"/>
  <c r="K739" i="1"/>
  <c r="K735" i="1"/>
  <c r="K731" i="1"/>
  <c r="K727" i="1"/>
  <c r="K723" i="1"/>
  <c r="K719" i="1"/>
  <c r="K715" i="1"/>
  <c r="K861" i="1"/>
  <c r="K853" i="1"/>
  <c r="K837" i="1"/>
  <c r="K829" i="1"/>
  <c r="K825" i="1"/>
  <c r="K809" i="1"/>
  <c r="K801" i="1"/>
  <c r="K789" i="1"/>
  <c r="K773" i="1"/>
  <c r="K765" i="1"/>
  <c r="K753" i="1"/>
  <c r="K733" i="1"/>
  <c r="K717" i="1"/>
  <c r="K865" i="1"/>
  <c r="K849" i="1"/>
  <c r="K841" i="1"/>
  <c r="K821" i="1"/>
  <c r="K813" i="1"/>
  <c r="K797" i="1"/>
  <c r="K785" i="1"/>
  <c r="K777" i="1"/>
  <c r="K761" i="1"/>
  <c r="K749" i="1"/>
  <c r="K737" i="1"/>
  <c r="K725" i="1"/>
  <c r="K721" i="1"/>
  <c r="K1000" i="1"/>
  <c r="K996" i="1"/>
  <c r="K992" i="1"/>
  <c r="K988" i="1"/>
  <c r="K984" i="1"/>
  <c r="K980" i="1"/>
  <c r="K976" i="1"/>
  <c r="K972" i="1"/>
  <c r="K968" i="1"/>
  <c r="K701" i="1"/>
  <c r="K689" i="1"/>
  <c r="K705" i="1"/>
  <c r="K697" i="1"/>
  <c r="K685" i="1"/>
  <c r="K964" i="1"/>
  <c r="K960" i="1"/>
  <c r="K956" i="1"/>
  <c r="K952" i="1"/>
  <c r="K948" i="1"/>
  <c r="K944" i="1"/>
  <c r="K940" i="1"/>
  <c r="K936" i="1"/>
  <c r="K932" i="1"/>
  <c r="K928" i="1"/>
  <c r="K924" i="1"/>
  <c r="K920" i="1"/>
  <c r="K916" i="1"/>
  <c r="K912" i="1"/>
  <c r="K908" i="1"/>
  <c r="K904" i="1"/>
  <c r="K900" i="1"/>
  <c r="K896" i="1"/>
  <c r="K892" i="1"/>
  <c r="K888" i="1"/>
  <c r="K884" i="1"/>
  <c r="K880" i="1"/>
  <c r="K876" i="1"/>
  <c r="K872" i="1"/>
  <c r="K868" i="1"/>
  <c r="K864" i="1"/>
  <c r="K860" i="1"/>
  <c r="K856" i="1"/>
  <c r="K852" i="1"/>
  <c r="K848" i="1"/>
  <c r="K844" i="1"/>
  <c r="K840" i="1"/>
  <c r="K836" i="1"/>
  <c r="K832" i="1"/>
  <c r="K828" i="1"/>
  <c r="K824" i="1"/>
  <c r="K820" i="1"/>
  <c r="K816" i="1"/>
  <c r="K812" i="1"/>
  <c r="K808" i="1"/>
  <c r="K804" i="1"/>
  <c r="K800" i="1"/>
  <c r="K796" i="1"/>
  <c r="K792" i="1"/>
  <c r="K788" i="1"/>
  <c r="K784" i="1"/>
  <c r="K780" i="1"/>
  <c r="K776" i="1"/>
  <c r="K772" i="1"/>
  <c r="K768" i="1"/>
  <c r="K764" i="1"/>
  <c r="K760" i="1"/>
  <c r="K756" i="1"/>
  <c r="K752" i="1"/>
  <c r="K748" i="1"/>
  <c r="K744" i="1"/>
  <c r="K740" i="1"/>
  <c r="K736" i="1"/>
  <c r="K732" i="1"/>
  <c r="K728" i="1"/>
  <c r="K724" i="1"/>
  <c r="K720" i="1"/>
  <c r="K716" i="1"/>
  <c r="K712" i="1"/>
  <c r="K708" i="1"/>
  <c r="K704" i="1"/>
  <c r="K700" i="1"/>
  <c r="K696" i="1"/>
  <c r="K692" i="1"/>
  <c r="K688" i="1"/>
  <c r="K684" i="1"/>
  <c r="K680" i="1"/>
  <c r="K676" i="1"/>
  <c r="K672" i="1"/>
  <c r="K668" i="1"/>
  <c r="K664" i="1"/>
  <c r="K660" i="1"/>
  <c r="K656" i="1"/>
  <c r="K652" i="1"/>
  <c r="K648" i="1"/>
  <c r="K644" i="1"/>
  <c r="K640" i="1"/>
  <c r="K636" i="1"/>
  <c r="K632" i="1"/>
  <c r="K628" i="1"/>
  <c r="K624" i="1"/>
  <c r="K620" i="1"/>
  <c r="K616" i="1"/>
  <c r="K612" i="1"/>
  <c r="K608" i="1"/>
  <c r="K604" i="1"/>
  <c r="K600" i="1"/>
  <c r="K596" i="1"/>
  <c r="K592" i="1"/>
  <c r="K588" i="1"/>
  <c r="K584" i="1"/>
  <c r="K580" i="1"/>
  <c r="K576" i="1"/>
  <c r="K572" i="1"/>
  <c r="K568" i="1"/>
  <c r="K564" i="1"/>
  <c r="K560" i="1"/>
  <c r="K556" i="1"/>
  <c r="K552" i="1"/>
  <c r="K548" i="1"/>
  <c r="K544" i="1"/>
  <c r="K540" i="1"/>
  <c r="K536" i="1"/>
  <c r="K532" i="1"/>
  <c r="K528" i="1"/>
  <c r="K524" i="1"/>
  <c r="K520" i="1"/>
  <c r="K516" i="1"/>
  <c r="K512" i="1"/>
  <c r="K508" i="1"/>
  <c r="K504" i="1"/>
  <c r="K500" i="1"/>
  <c r="K496" i="1"/>
  <c r="K492" i="1"/>
  <c r="K488" i="1"/>
  <c r="K484" i="1"/>
  <c r="K480" i="1"/>
  <c r="K476" i="1"/>
  <c r="K472" i="1"/>
  <c r="K468" i="1"/>
  <c r="K464" i="1"/>
  <c r="K460" i="1"/>
  <c r="K456" i="1"/>
  <c r="K452" i="1"/>
  <c r="K448" i="1"/>
  <c r="K444" i="1"/>
  <c r="K440" i="1"/>
  <c r="K436" i="1"/>
  <c r="K432" i="1"/>
  <c r="K428" i="1"/>
  <c r="K424" i="1"/>
  <c r="K420" i="1"/>
  <c r="K416" i="1"/>
  <c r="K412" i="1"/>
  <c r="K408" i="1"/>
  <c r="K404" i="1"/>
  <c r="K400" i="1"/>
  <c r="K396" i="1"/>
  <c r="K392" i="1"/>
  <c r="K388" i="1"/>
  <c r="K384" i="1"/>
  <c r="K380" i="1"/>
  <c r="K376" i="1"/>
  <c r="K372" i="1"/>
  <c r="K368" i="1"/>
  <c r="K364" i="1"/>
  <c r="K360" i="1"/>
  <c r="K356" i="1"/>
  <c r="K352" i="1"/>
  <c r="K348" i="1"/>
  <c r="K344" i="1"/>
  <c r="K340" i="1"/>
  <c r="K336" i="1"/>
  <c r="K332" i="1"/>
  <c r="K328" i="1"/>
  <c r="K324" i="1"/>
  <c r="K320" i="1"/>
  <c r="K316" i="1"/>
  <c r="K312" i="1"/>
  <c r="K308" i="1"/>
  <c r="K304" i="1"/>
  <c r="K300" i="1"/>
  <c r="K296" i="1"/>
  <c r="K292" i="1"/>
  <c r="K288" i="1"/>
  <c r="K284" i="1"/>
  <c r="K280" i="1"/>
  <c r="K276" i="1"/>
  <c r="K272" i="1"/>
  <c r="K268" i="1"/>
  <c r="K264" i="1"/>
  <c r="K260" i="1"/>
  <c r="K256" i="1"/>
  <c r="K252" i="1"/>
  <c r="K248" i="1"/>
  <c r="K244" i="1"/>
  <c r="K240" i="1"/>
  <c r="K236" i="1"/>
  <c r="K232" i="1"/>
  <c r="K228" i="1"/>
  <c r="K224" i="1"/>
  <c r="K220" i="1"/>
  <c r="K216" i="1"/>
  <c r="K212" i="1"/>
  <c r="K208" i="1"/>
  <c r="K204" i="1"/>
  <c r="K200" i="1"/>
  <c r="K196" i="1"/>
  <c r="K192" i="1"/>
  <c r="K188" i="1"/>
  <c r="K184" i="1"/>
  <c r="K180" i="1"/>
  <c r="K176" i="1"/>
  <c r="K172" i="1"/>
  <c r="K168" i="1"/>
  <c r="K164" i="1"/>
  <c r="K160" i="1"/>
  <c r="K156" i="1"/>
  <c r="K152" i="1"/>
  <c r="K148" i="1"/>
  <c r="K144" i="1"/>
  <c r="K140" i="1"/>
  <c r="K136" i="1"/>
  <c r="K132" i="1"/>
  <c r="K128" i="1"/>
  <c r="K124" i="1"/>
  <c r="K120" i="1"/>
  <c r="K116" i="1"/>
  <c r="K112" i="1"/>
  <c r="K108" i="1"/>
  <c r="K104" i="1"/>
  <c r="K100" i="1"/>
  <c r="K96" i="1"/>
  <c r="K92" i="1"/>
  <c r="K88" i="1"/>
  <c r="K84" i="1"/>
  <c r="K80" i="1"/>
  <c r="K76" i="1"/>
  <c r="K72" i="1"/>
  <c r="K68" i="1"/>
  <c r="K64" i="1"/>
  <c r="K60" i="1"/>
  <c r="K56" i="1"/>
  <c r="K52" i="1"/>
  <c r="K48" i="1"/>
  <c r="K44" i="1"/>
  <c r="K40" i="1"/>
  <c r="K36" i="1"/>
  <c r="K32" i="1"/>
  <c r="K28" i="1"/>
  <c r="K24" i="1"/>
  <c r="K20" i="1"/>
  <c r="K16" i="1"/>
  <c r="K713" i="1"/>
  <c r="K709" i="1"/>
  <c r="K693" i="1"/>
  <c r="K681" i="1"/>
  <c r="K503" i="1"/>
  <c r="K499" i="1"/>
  <c r="K495" i="1"/>
  <c r="K491" i="1"/>
  <c r="K487" i="1"/>
  <c r="K483" i="1"/>
  <c r="K479" i="1"/>
  <c r="K475" i="1"/>
  <c r="K471" i="1"/>
  <c r="K467" i="1"/>
  <c r="K463" i="1"/>
  <c r="K459" i="1"/>
  <c r="K455" i="1"/>
  <c r="K451" i="1"/>
  <c r="K447" i="1"/>
  <c r="K443" i="1"/>
  <c r="K439" i="1"/>
  <c r="K435" i="1"/>
  <c r="K431" i="1"/>
  <c r="K427" i="1"/>
  <c r="K423" i="1"/>
  <c r="K419" i="1"/>
  <c r="K415" i="1"/>
  <c r="K411" i="1"/>
  <c r="K407" i="1"/>
  <c r="K403" i="1"/>
  <c r="K399" i="1"/>
  <c r="K395" i="1"/>
  <c r="K391" i="1"/>
  <c r="K387" i="1"/>
  <c r="K383" i="1"/>
  <c r="K379" i="1"/>
  <c r="K375" i="1"/>
  <c r="K371" i="1"/>
  <c r="K367" i="1"/>
  <c r="K363" i="1"/>
  <c r="K359" i="1"/>
  <c r="K355" i="1"/>
  <c r="K351" i="1"/>
  <c r="K347" i="1"/>
  <c r="K343" i="1"/>
  <c r="K339" i="1"/>
  <c r="K335" i="1"/>
  <c r="K331" i="1"/>
  <c r="K327" i="1"/>
  <c r="K323" i="1"/>
  <c r="K319" i="1"/>
  <c r="K315" i="1"/>
  <c r="K311" i="1"/>
  <c r="K307" i="1"/>
  <c r="K303" i="1"/>
  <c r="K295" i="1"/>
  <c r="K291" i="1"/>
  <c r="K287" i="1"/>
  <c r="K279" i="1"/>
  <c r="K275" i="1"/>
  <c r="K271" i="1"/>
  <c r="K263" i="1"/>
  <c r="K259" i="1"/>
  <c r="K255" i="1"/>
  <c r="K247" i="1"/>
  <c r="K243" i="1"/>
  <c r="K239" i="1"/>
  <c r="K231" i="1"/>
  <c r="K227" i="1"/>
  <c r="K223" i="1"/>
  <c r="K215" i="1"/>
  <c r="K211" i="1"/>
  <c r="K207" i="1"/>
  <c r="K199" i="1"/>
  <c r="K195" i="1"/>
  <c r="K191" i="1"/>
  <c r="K183" i="1"/>
  <c r="K179" i="1"/>
  <c r="K175" i="1"/>
  <c r="K167" i="1"/>
  <c r="K163" i="1"/>
  <c r="K159" i="1"/>
  <c r="K151" i="1"/>
  <c r="K147" i="1"/>
  <c r="K143" i="1"/>
  <c r="K135" i="1"/>
  <c r="K131" i="1"/>
  <c r="K127" i="1"/>
  <c r="K119" i="1"/>
  <c r="K115" i="1"/>
  <c r="K111" i="1"/>
  <c r="K103" i="1"/>
  <c r="K99" i="1"/>
  <c r="K95" i="1"/>
  <c r="K87" i="1"/>
  <c r="K83" i="1"/>
  <c r="K79" i="1"/>
  <c r="K71" i="1"/>
  <c r="K67" i="1"/>
  <c r="K63" i="1"/>
  <c r="K55" i="1"/>
  <c r="K51" i="1"/>
  <c r="K47" i="1"/>
  <c r="K39" i="1"/>
  <c r="K35" i="1"/>
  <c r="K31" i="1"/>
  <c r="K27" i="1"/>
  <c r="K23" i="1"/>
  <c r="K19" i="1"/>
  <c r="K15" i="1"/>
  <c r="K430" i="1"/>
  <c r="K426" i="1"/>
  <c r="K422" i="1"/>
  <c r="K418" i="1"/>
  <c r="K414" i="1"/>
  <c r="K410" i="1"/>
  <c r="K406" i="1"/>
  <c r="K402" i="1"/>
  <c r="K398" i="1"/>
  <c r="K394" i="1"/>
  <c r="K390" i="1"/>
  <c r="K386" i="1"/>
  <c r="K382" i="1"/>
  <c r="K378" i="1"/>
  <c r="K374" i="1"/>
  <c r="K370" i="1"/>
  <c r="K366" i="1"/>
  <c r="K362" i="1"/>
  <c r="K358" i="1"/>
  <c r="K354" i="1"/>
  <c r="K350" i="1"/>
  <c r="K346" i="1"/>
  <c r="K342" i="1"/>
  <c r="K338" i="1"/>
  <c r="K334" i="1"/>
  <c r="K330" i="1"/>
  <c r="K326" i="1"/>
  <c r="K322" i="1"/>
  <c r="K318" i="1"/>
  <c r="K314" i="1"/>
  <c r="K310" i="1"/>
  <c r="K306" i="1"/>
  <c r="K302" i="1"/>
  <c r="K298" i="1"/>
  <c r="K294" i="1"/>
  <c r="K290" i="1"/>
  <c r="K286" i="1"/>
  <c r="K282" i="1"/>
  <c r="K278" i="1"/>
  <c r="K274" i="1"/>
  <c r="K270" i="1"/>
  <c r="K266" i="1"/>
  <c r="K262" i="1"/>
  <c r="K258" i="1"/>
  <c r="K254" i="1"/>
  <c r="K250" i="1"/>
  <c r="K246" i="1"/>
  <c r="K242" i="1"/>
  <c r="K238" i="1"/>
  <c r="K234" i="1"/>
  <c r="K230" i="1"/>
  <c r="K226" i="1"/>
  <c r="K222" i="1"/>
  <c r="K218" i="1"/>
  <c r="K214" i="1"/>
  <c r="K210" i="1"/>
  <c r="K206" i="1"/>
  <c r="K202" i="1"/>
  <c r="K198" i="1"/>
  <c r="K194" i="1"/>
  <c r="K190" i="1"/>
  <c r="K186" i="1"/>
  <c r="K182" i="1"/>
  <c r="K178" i="1"/>
  <c r="K174" i="1"/>
  <c r="K170" i="1"/>
  <c r="K166" i="1"/>
  <c r="K162" i="1"/>
  <c r="K158" i="1"/>
  <c r="K154" i="1"/>
  <c r="K150" i="1"/>
  <c r="K146" i="1"/>
  <c r="K142" i="1"/>
  <c r="K138" i="1"/>
  <c r="K134" i="1"/>
  <c r="K130" i="1"/>
  <c r="K126" i="1"/>
  <c r="K122" i="1"/>
  <c r="K118" i="1"/>
  <c r="K114" i="1"/>
  <c r="K110" i="1"/>
  <c r="K106" i="1"/>
  <c r="K102" i="1"/>
  <c r="K98" i="1"/>
  <c r="K94" i="1"/>
  <c r="K90" i="1"/>
  <c r="K86" i="1"/>
  <c r="K82" i="1"/>
  <c r="K78" i="1"/>
  <c r="K74" i="1"/>
  <c r="K70" i="1"/>
  <c r="K66" i="1"/>
  <c r="K62" i="1"/>
  <c r="K58" i="1"/>
  <c r="K54" i="1"/>
  <c r="K50" i="1"/>
  <c r="K46" i="1"/>
  <c r="K42" i="1"/>
  <c r="K38" i="1"/>
  <c r="K34" i="1"/>
  <c r="K30" i="1"/>
  <c r="K26" i="1"/>
  <c r="K22" i="1"/>
  <c r="K14" i="1"/>
  <c r="M5" i="2"/>
  <c r="L5" i="2"/>
  <c r="L6" i="2"/>
  <c r="L7" i="2"/>
  <c r="L9" i="2"/>
  <c r="L10" i="2"/>
  <c r="L12" i="2"/>
  <c r="L13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9" i="2"/>
  <c r="L90" i="2"/>
  <c r="L91" i="2"/>
  <c r="L92" i="2"/>
  <c r="L93" i="2"/>
  <c r="L94" i="2"/>
  <c r="L95" i="2"/>
  <c r="L96" i="2"/>
  <c r="L97" i="2"/>
  <c r="L98" i="2"/>
  <c r="L99" i="2"/>
  <c r="L100" i="2"/>
  <c r="L102" i="2"/>
  <c r="L104" i="2"/>
  <c r="L106" i="2"/>
  <c r="L108" i="2"/>
  <c r="L110" i="2"/>
  <c r="L111" i="2"/>
  <c r="L112" i="2"/>
  <c r="L113" i="2"/>
  <c r="L114" i="2"/>
  <c r="L115" i="2"/>
  <c r="L116" i="2"/>
  <c r="L117" i="2"/>
  <c r="L118" i="2"/>
  <c r="L120" i="2"/>
  <c r="L121" i="2"/>
  <c r="L122" i="2"/>
  <c r="L123" i="2"/>
  <c r="L124" i="2"/>
  <c r="L126" i="2"/>
  <c r="L128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7" i="2"/>
  <c r="L168" i="2"/>
  <c r="L169" i="2"/>
  <c r="L171" i="2"/>
  <c r="L173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7" i="2"/>
  <c r="L208" i="2"/>
  <c r="L209" i="2"/>
  <c r="L211" i="2"/>
  <c r="L213" i="2"/>
  <c r="L214" i="2"/>
  <c r="L215" i="2"/>
  <c r="L216" i="2"/>
  <c r="L218" i="2"/>
  <c r="L220" i="2"/>
  <c r="L221" i="2"/>
  <c r="L223" i="2"/>
  <c r="L224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3" i="2"/>
  <c r="L264" i="2"/>
  <c r="L265" i="2"/>
  <c r="L266" i="2"/>
  <c r="L267" i="2"/>
  <c r="L268" i="2"/>
  <c r="L270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90" i="2"/>
  <c r="L291" i="2"/>
  <c r="L293" i="2"/>
  <c r="L295" i="2"/>
  <c r="L296" i="2"/>
  <c r="L298" i="2"/>
  <c r="L299" i="2"/>
  <c r="L300" i="2"/>
  <c r="L302" i="2"/>
  <c r="L303" i="2"/>
  <c r="L304" i="2"/>
  <c r="L306" i="2"/>
  <c r="L308" i="2"/>
  <c r="L309" i="2"/>
  <c r="L310" i="2"/>
  <c r="L311" i="2"/>
  <c r="L312" i="2"/>
  <c r="L313" i="2"/>
  <c r="L314" i="2"/>
  <c r="L315" i="2"/>
  <c r="L317" i="2"/>
  <c r="L318" i="2"/>
  <c r="L320" i="2"/>
  <c r="L321" i="2"/>
  <c r="L322" i="2"/>
  <c r="L324" i="2"/>
  <c r="L325" i="2"/>
  <c r="L326" i="2"/>
  <c r="L328" i="2"/>
  <c r="L329" i="2"/>
  <c r="L331" i="2"/>
  <c r="L332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2" i="2"/>
  <c r="L403" i="2"/>
  <c r="L404" i="2"/>
  <c r="L405" i="2"/>
  <c r="L406" i="2"/>
  <c r="L407" i="2"/>
  <c r="L409" i="2"/>
  <c r="L410" i="2"/>
  <c r="L8" i="2" l="1"/>
  <c r="M6" i="2"/>
  <c r="M4" i="1"/>
  <c r="M3" i="1"/>
  <c r="M12" i="1"/>
  <c r="M2" i="1" s="1"/>
  <c r="M13" i="1"/>
  <c r="N13" i="1" s="1"/>
  <c r="P13" i="1" s="1"/>
  <c r="M14" i="1"/>
  <c r="M15" i="1"/>
  <c r="N15" i="1" s="1"/>
  <c r="P15" i="1" s="1"/>
  <c r="M16" i="1"/>
  <c r="M17" i="1"/>
  <c r="N17" i="1" s="1"/>
  <c r="P17" i="1" s="1"/>
  <c r="M18" i="1"/>
  <c r="N18" i="1" s="1"/>
  <c r="P18" i="1" s="1"/>
  <c r="M19" i="1"/>
  <c r="N19" i="1" s="1"/>
  <c r="P19" i="1" s="1"/>
  <c r="M20" i="1"/>
  <c r="N20" i="1" s="1"/>
  <c r="P20" i="1" s="1"/>
  <c r="M21" i="1"/>
  <c r="N21" i="1" s="1"/>
  <c r="P21" i="1" s="1"/>
  <c r="M22" i="1"/>
  <c r="N22" i="1" s="1"/>
  <c r="P22" i="1" s="1"/>
  <c r="M23" i="1"/>
  <c r="N23" i="1" s="1"/>
  <c r="P23" i="1" s="1"/>
  <c r="R23" i="1"/>
  <c r="M24" i="1"/>
  <c r="N24" i="1" s="1"/>
  <c r="P24" i="1" s="1"/>
  <c r="R24" i="1"/>
  <c r="M25" i="1"/>
  <c r="N25" i="1" s="1"/>
  <c r="P25" i="1" s="1"/>
  <c r="R25" i="1"/>
  <c r="M26" i="1"/>
  <c r="N26" i="1" s="1"/>
  <c r="P26" i="1" s="1"/>
  <c r="R26" i="1"/>
  <c r="M27" i="1"/>
  <c r="N27" i="1" s="1"/>
  <c r="P27" i="1" s="1"/>
  <c r="R27" i="1"/>
  <c r="M28" i="1"/>
  <c r="N28" i="1" s="1"/>
  <c r="P28" i="1" s="1"/>
  <c r="R28" i="1"/>
  <c r="M29" i="1"/>
  <c r="N29" i="1" s="1"/>
  <c r="P29" i="1" s="1"/>
  <c r="R29" i="1"/>
  <c r="M30" i="1"/>
  <c r="N30" i="1" s="1"/>
  <c r="P30" i="1" s="1"/>
  <c r="R30" i="1"/>
  <c r="M31" i="1"/>
  <c r="N31" i="1" s="1"/>
  <c r="P31" i="1" s="1"/>
  <c r="R31" i="1"/>
  <c r="M32" i="1"/>
  <c r="N32" i="1" s="1"/>
  <c r="P32" i="1" s="1"/>
  <c r="R32" i="1"/>
  <c r="M33" i="1"/>
  <c r="N33" i="1" s="1"/>
  <c r="P33" i="1" s="1"/>
  <c r="R33" i="1"/>
  <c r="M34" i="1"/>
  <c r="N34" i="1" s="1"/>
  <c r="P34" i="1" s="1"/>
  <c r="R34" i="1"/>
  <c r="M35" i="1"/>
  <c r="N35" i="1" s="1"/>
  <c r="P35" i="1" s="1"/>
  <c r="R35" i="1"/>
  <c r="M36" i="1"/>
  <c r="N36" i="1" s="1"/>
  <c r="P36" i="1" s="1"/>
  <c r="R36" i="1"/>
  <c r="M37" i="1"/>
  <c r="N37" i="1" s="1"/>
  <c r="P37" i="1" s="1"/>
  <c r="R37" i="1"/>
  <c r="M38" i="1"/>
  <c r="N38" i="1" s="1"/>
  <c r="P38" i="1" s="1"/>
  <c r="R38" i="1"/>
  <c r="M39" i="1"/>
  <c r="N39" i="1" s="1"/>
  <c r="P39" i="1" s="1"/>
  <c r="R39" i="1"/>
  <c r="M40" i="1"/>
  <c r="N40" i="1" s="1"/>
  <c r="P40" i="1" s="1"/>
  <c r="R40" i="1"/>
  <c r="M41" i="1"/>
  <c r="N41" i="1" s="1"/>
  <c r="P41" i="1" s="1"/>
  <c r="R41" i="1"/>
  <c r="M42" i="1"/>
  <c r="N42" i="1" s="1"/>
  <c r="P42" i="1" s="1"/>
  <c r="R42" i="1"/>
  <c r="M43" i="1"/>
  <c r="N43" i="1" s="1"/>
  <c r="P43" i="1" s="1"/>
  <c r="R43" i="1"/>
  <c r="M44" i="1"/>
  <c r="N44" i="1" s="1"/>
  <c r="P44" i="1" s="1"/>
  <c r="R44" i="1"/>
  <c r="M45" i="1"/>
  <c r="N45" i="1" s="1"/>
  <c r="P45" i="1" s="1"/>
  <c r="R45" i="1"/>
  <c r="M46" i="1"/>
  <c r="N46" i="1" s="1"/>
  <c r="P46" i="1" s="1"/>
  <c r="R46" i="1"/>
  <c r="M47" i="1"/>
  <c r="N47" i="1" s="1"/>
  <c r="P47" i="1" s="1"/>
  <c r="R47" i="1"/>
  <c r="M48" i="1"/>
  <c r="N48" i="1" s="1"/>
  <c r="P48" i="1" s="1"/>
  <c r="R48" i="1"/>
  <c r="M49" i="1"/>
  <c r="N49" i="1" s="1"/>
  <c r="P49" i="1" s="1"/>
  <c r="R49" i="1"/>
  <c r="M50" i="1"/>
  <c r="N50" i="1" s="1"/>
  <c r="P50" i="1" s="1"/>
  <c r="R50" i="1"/>
  <c r="M51" i="1"/>
  <c r="N51" i="1" s="1"/>
  <c r="P51" i="1" s="1"/>
  <c r="R51" i="1"/>
  <c r="M52" i="1"/>
  <c r="N52" i="1" s="1"/>
  <c r="P52" i="1" s="1"/>
  <c r="R52" i="1"/>
  <c r="M53" i="1"/>
  <c r="N53" i="1" s="1"/>
  <c r="P53" i="1" s="1"/>
  <c r="R53" i="1"/>
  <c r="M54" i="1"/>
  <c r="N54" i="1" s="1"/>
  <c r="P54" i="1" s="1"/>
  <c r="R54" i="1"/>
  <c r="M55" i="1"/>
  <c r="N55" i="1" s="1"/>
  <c r="P55" i="1" s="1"/>
  <c r="R55" i="1"/>
  <c r="M56" i="1"/>
  <c r="N56" i="1" s="1"/>
  <c r="P56" i="1" s="1"/>
  <c r="R56" i="1"/>
  <c r="M57" i="1"/>
  <c r="N57" i="1" s="1"/>
  <c r="P57" i="1" s="1"/>
  <c r="R57" i="1"/>
  <c r="M58" i="1"/>
  <c r="N58" i="1" s="1"/>
  <c r="P58" i="1" s="1"/>
  <c r="R58" i="1"/>
  <c r="M59" i="1"/>
  <c r="N59" i="1" s="1"/>
  <c r="P59" i="1" s="1"/>
  <c r="R59" i="1"/>
  <c r="M60" i="1"/>
  <c r="N60" i="1" s="1"/>
  <c r="P60" i="1" s="1"/>
  <c r="R60" i="1"/>
  <c r="M61" i="1"/>
  <c r="N61" i="1" s="1"/>
  <c r="P61" i="1" s="1"/>
  <c r="R61" i="1"/>
  <c r="M62" i="1"/>
  <c r="N62" i="1" s="1"/>
  <c r="P62" i="1" s="1"/>
  <c r="R62" i="1"/>
  <c r="M63" i="1"/>
  <c r="N63" i="1" s="1"/>
  <c r="P63" i="1" s="1"/>
  <c r="R63" i="1"/>
  <c r="M64" i="1"/>
  <c r="N64" i="1" s="1"/>
  <c r="P64" i="1" s="1"/>
  <c r="R64" i="1"/>
  <c r="M65" i="1"/>
  <c r="N65" i="1" s="1"/>
  <c r="P65" i="1" s="1"/>
  <c r="R65" i="1"/>
  <c r="M66" i="1"/>
  <c r="N66" i="1" s="1"/>
  <c r="P66" i="1" s="1"/>
  <c r="R66" i="1"/>
  <c r="M67" i="1"/>
  <c r="N67" i="1" s="1"/>
  <c r="P67" i="1" s="1"/>
  <c r="R67" i="1"/>
  <c r="M68" i="1"/>
  <c r="N68" i="1" s="1"/>
  <c r="P68" i="1" s="1"/>
  <c r="R68" i="1"/>
  <c r="M69" i="1"/>
  <c r="N69" i="1" s="1"/>
  <c r="P69" i="1" s="1"/>
  <c r="R69" i="1"/>
  <c r="M70" i="1"/>
  <c r="N70" i="1" s="1"/>
  <c r="P70" i="1" s="1"/>
  <c r="R70" i="1"/>
  <c r="M71" i="1"/>
  <c r="N71" i="1" s="1"/>
  <c r="P71" i="1" s="1"/>
  <c r="R71" i="1"/>
  <c r="M72" i="1"/>
  <c r="N72" i="1" s="1"/>
  <c r="P72" i="1" s="1"/>
  <c r="R72" i="1"/>
  <c r="M73" i="1"/>
  <c r="N73" i="1" s="1"/>
  <c r="P73" i="1" s="1"/>
  <c r="R73" i="1"/>
  <c r="M74" i="1"/>
  <c r="N74" i="1" s="1"/>
  <c r="P74" i="1" s="1"/>
  <c r="R74" i="1"/>
  <c r="M75" i="1"/>
  <c r="N75" i="1" s="1"/>
  <c r="P75" i="1" s="1"/>
  <c r="R75" i="1"/>
  <c r="M76" i="1"/>
  <c r="N76" i="1" s="1"/>
  <c r="P76" i="1" s="1"/>
  <c r="R76" i="1"/>
  <c r="M77" i="1"/>
  <c r="N77" i="1" s="1"/>
  <c r="P77" i="1" s="1"/>
  <c r="R77" i="1"/>
  <c r="M78" i="1"/>
  <c r="N78" i="1" s="1"/>
  <c r="P78" i="1" s="1"/>
  <c r="R78" i="1"/>
  <c r="M79" i="1"/>
  <c r="N79" i="1" s="1"/>
  <c r="P79" i="1" s="1"/>
  <c r="R79" i="1"/>
  <c r="M80" i="1"/>
  <c r="N80" i="1" s="1"/>
  <c r="P80" i="1" s="1"/>
  <c r="R80" i="1"/>
  <c r="M81" i="1"/>
  <c r="N81" i="1" s="1"/>
  <c r="P81" i="1" s="1"/>
  <c r="R81" i="1"/>
  <c r="M82" i="1"/>
  <c r="N82" i="1" s="1"/>
  <c r="P82" i="1" s="1"/>
  <c r="R82" i="1"/>
  <c r="M83" i="1"/>
  <c r="N83" i="1" s="1"/>
  <c r="P83" i="1" s="1"/>
  <c r="R83" i="1"/>
  <c r="M84" i="1"/>
  <c r="N84" i="1" s="1"/>
  <c r="P84" i="1" s="1"/>
  <c r="R84" i="1"/>
  <c r="M85" i="1"/>
  <c r="N85" i="1" s="1"/>
  <c r="P85" i="1" s="1"/>
  <c r="R85" i="1"/>
  <c r="M86" i="1"/>
  <c r="N86" i="1" s="1"/>
  <c r="P86" i="1" s="1"/>
  <c r="R86" i="1"/>
  <c r="M87" i="1"/>
  <c r="N87" i="1" s="1"/>
  <c r="P87" i="1" s="1"/>
  <c r="R87" i="1"/>
  <c r="M88" i="1"/>
  <c r="N88" i="1" s="1"/>
  <c r="P88" i="1" s="1"/>
  <c r="R88" i="1"/>
  <c r="M89" i="1"/>
  <c r="N89" i="1" s="1"/>
  <c r="P89" i="1" s="1"/>
  <c r="R89" i="1"/>
  <c r="M90" i="1"/>
  <c r="N90" i="1" s="1"/>
  <c r="P90" i="1" s="1"/>
  <c r="R90" i="1"/>
  <c r="M91" i="1"/>
  <c r="N91" i="1" s="1"/>
  <c r="P91" i="1" s="1"/>
  <c r="R91" i="1"/>
  <c r="M92" i="1"/>
  <c r="N92" i="1" s="1"/>
  <c r="P92" i="1" s="1"/>
  <c r="R92" i="1"/>
  <c r="M93" i="1"/>
  <c r="N93" i="1" s="1"/>
  <c r="P93" i="1" s="1"/>
  <c r="R93" i="1"/>
  <c r="M94" i="1"/>
  <c r="N94" i="1" s="1"/>
  <c r="P94" i="1" s="1"/>
  <c r="R94" i="1"/>
  <c r="M95" i="1"/>
  <c r="N95" i="1" s="1"/>
  <c r="P95" i="1" s="1"/>
  <c r="R95" i="1"/>
  <c r="M96" i="1"/>
  <c r="N96" i="1" s="1"/>
  <c r="P96" i="1" s="1"/>
  <c r="R96" i="1"/>
  <c r="M97" i="1"/>
  <c r="N97" i="1" s="1"/>
  <c r="P97" i="1" s="1"/>
  <c r="R97" i="1"/>
  <c r="M98" i="1"/>
  <c r="N98" i="1" s="1"/>
  <c r="P98" i="1" s="1"/>
  <c r="R98" i="1"/>
  <c r="M99" i="1"/>
  <c r="N99" i="1" s="1"/>
  <c r="P99" i="1" s="1"/>
  <c r="R99" i="1"/>
  <c r="M100" i="1"/>
  <c r="N100" i="1" s="1"/>
  <c r="P100" i="1" s="1"/>
  <c r="R100" i="1"/>
  <c r="M101" i="1"/>
  <c r="N101" i="1" s="1"/>
  <c r="P101" i="1" s="1"/>
  <c r="R101" i="1"/>
  <c r="M102" i="1"/>
  <c r="N102" i="1" s="1"/>
  <c r="P102" i="1" s="1"/>
  <c r="R102" i="1"/>
  <c r="M103" i="1"/>
  <c r="N103" i="1" s="1"/>
  <c r="P103" i="1" s="1"/>
  <c r="R103" i="1"/>
  <c r="M104" i="1"/>
  <c r="N104" i="1" s="1"/>
  <c r="P104" i="1" s="1"/>
  <c r="R104" i="1"/>
  <c r="M105" i="1"/>
  <c r="N105" i="1" s="1"/>
  <c r="P105" i="1" s="1"/>
  <c r="R105" i="1"/>
  <c r="M106" i="1"/>
  <c r="N106" i="1" s="1"/>
  <c r="P106" i="1" s="1"/>
  <c r="R106" i="1"/>
  <c r="M107" i="1"/>
  <c r="N107" i="1" s="1"/>
  <c r="P107" i="1" s="1"/>
  <c r="R107" i="1"/>
  <c r="M108" i="1"/>
  <c r="N108" i="1" s="1"/>
  <c r="P108" i="1" s="1"/>
  <c r="R108" i="1"/>
  <c r="M109" i="1"/>
  <c r="N109" i="1" s="1"/>
  <c r="P109" i="1" s="1"/>
  <c r="R109" i="1"/>
  <c r="M110" i="1"/>
  <c r="N110" i="1" s="1"/>
  <c r="P110" i="1" s="1"/>
  <c r="R110" i="1"/>
  <c r="M111" i="1"/>
  <c r="N111" i="1" s="1"/>
  <c r="P111" i="1" s="1"/>
  <c r="R111" i="1"/>
  <c r="M112" i="1"/>
  <c r="N112" i="1" s="1"/>
  <c r="P112" i="1" s="1"/>
  <c r="R112" i="1"/>
  <c r="M113" i="1"/>
  <c r="N113" i="1" s="1"/>
  <c r="P113" i="1" s="1"/>
  <c r="R113" i="1"/>
  <c r="M114" i="1"/>
  <c r="N114" i="1" s="1"/>
  <c r="P114" i="1" s="1"/>
  <c r="R114" i="1"/>
  <c r="M115" i="1"/>
  <c r="N115" i="1" s="1"/>
  <c r="P115" i="1" s="1"/>
  <c r="R115" i="1"/>
  <c r="M116" i="1"/>
  <c r="N116" i="1" s="1"/>
  <c r="P116" i="1" s="1"/>
  <c r="R116" i="1"/>
  <c r="M117" i="1"/>
  <c r="N117" i="1" s="1"/>
  <c r="P117" i="1" s="1"/>
  <c r="R117" i="1"/>
  <c r="M118" i="1"/>
  <c r="N118" i="1" s="1"/>
  <c r="P118" i="1" s="1"/>
  <c r="R118" i="1"/>
  <c r="M119" i="1"/>
  <c r="N119" i="1" s="1"/>
  <c r="P119" i="1" s="1"/>
  <c r="R119" i="1"/>
  <c r="M120" i="1"/>
  <c r="N120" i="1" s="1"/>
  <c r="P120" i="1" s="1"/>
  <c r="R120" i="1"/>
  <c r="M121" i="1"/>
  <c r="N121" i="1" s="1"/>
  <c r="P121" i="1" s="1"/>
  <c r="R121" i="1"/>
  <c r="M122" i="1"/>
  <c r="N122" i="1" s="1"/>
  <c r="P122" i="1" s="1"/>
  <c r="R122" i="1"/>
  <c r="M123" i="1"/>
  <c r="N123" i="1" s="1"/>
  <c r="P123" i="1" s="1"/>
  <c r="R123" i="1"/>
  <c r="M124" i="1"/>
  <c r="N124" i="1" s="1"/>
  <c r="P124" i="1" s="1"/>
  <c r="R124" i="1"/>
  <c r="M125" i="1"/>
  <c r="N125" i="1" s="1"/>
  <c r="P125" i="1" s="1"/>
  <c r="R125" i="1"/>
  <c r="M126" i="1"/>
  <c r="N126" i="1" s="1"/>
  <c r="P126" i="1" s="1"/>
  <c r="R126" i="1"/>
  <c r="M127" i="1"/>
  <c r="N127" i="1" s="1"/>
  <c r="P127" i="1" s="1"/>
  <c r="R127" i="1"/>
  <c r="M128" i="1"/>
  <c r="N128" i="1" s="1"/>
  <c r="P128" i="1" s="1"/>
  <c r="R128" i="1"/>
  <c r="M129" i="1"/>
  <c r="N129" i="1" s="1"/>
  <c r="P129" i="1" s="1"/>
  <c r="R129" i="1"/>
  <c r="M130" i="1"/>
  <c r="N130" i="1" s="1"/>
  <c r="P130" i="1" s="1"/>
  <c r="R130" i="1"/>
  <c r="M131" i="1"/>
  <c r="N131" i="1" s="1"/>
  <c r="P131" i="1" s="1"/>
  <c r="R131" i="1"/>
  <c r="M132" i="1"/>
  <c r="N132" i="1" s="1"/>
  <c r="P132" i="1" s="1"/>
  <c r="R132" i="1"/>
  <c r="M133" i="1"/>
  <c r="N133" i="1" s="1"/>
  <c r="P133" i="1" s="1"/>
  <c r="R133" i="1"/>
  <c r="M134" i="1"/>
  <c r="N134" i="1" s="1"/>
  <c r="P134" i="1" s="1"/>
  <c r="R134" i="1"/>
  <c r="M135" i="1"/>
  <c r="N135" i="1" s="1"/>
  <c r="P135" i="1" s="1"/>
  <c r="R135" i="1"/>
  <c r="M136" i="1"/>
  <c r="N136" i="1" s="1"/>
  <c r="P136" i="1" s="1"/>
  <c r="R136" i="1"/>
  <c r="M137" i="1"/>
  <c r="N137" i="1" s="1"/>
  <c r="P137" i="1" s="1"/>
  <c r="R137" i="1"/>
  <c r="M138" i="1"/>
  <c r="N138" i="1" s="1"/>
  <c r="P138" i="1" s="1"/>
  <c r="R138" i="1"/>
  <c r="M139" i="1"/>
  <c r="N139" i="1" s="1"/>
  <c r="P139" i="1" s="1"/>
  <c r="R139" i="1"/>
  <c r="M140" i="1"/>
  <c r="N140" i="1" s="1"/>
  <c r="P140" i="1" s="1"/>
  <c r="R140" i="1"/>
  <c r="M141" i="1"/>
  <c r="N141" i="1" s="1"/>
  <c r="P141" i="1" s="1"/>
  <c r="R141" i="1"/>
  <c r="M142" i="1"/>
  <c r="N142" i="1" s="1"/>
  <c r="P142" i="1" s="1"/>
  <c r="R142" i="1"/>
  <c r="M143" i="1"/>
  <c r="N143" i="1" s="1"/>
  <c r="P143" i="1" s="1"/>
  <c r="R143" i="1"/>
  <c r="M144" i="1"/>
  <c r="N144" i="1" s="1"/>
  <c r="P144" i="1" s="1"/>
  <c r="R144" i="1"/>
  <c r="M145" i="1"/>
  <c r="N145" i="1" s="1"/>
  <c r="P145" i="1" s="1"/>
  <c r="R145" i="1"/>
  <c r="M146" i="1"/>
  <c r="N146" i="1" s="1"/>
  <c r="P146" i="1" s="1"/>
  <c r="R146" i="1"/>
  <c r="M147" i="1"/>
  <c r="N147" i="1" s="1"/>
  <c r="P147" i="1" s="1"/>
  <c r="R147" i="1"/>
  <c r="M148" i="1"/>
  <c r="N148" i="1" s="1"/>
  <c r="P148" i="1" s="1"/>
  <c r="R148" i="1"/>
  <c r="M149" i="1"/>
  <c r="N149" i="1" s="1"/>
  <c r="P149" i="1" s="1"/>
  <c r="R149" i="1"/>
  <c r="M150" i="1"/>
  <c r="N150" i="1" s="1"/>
  <c r="P150" i="1" s="1"/>
  <c r="R150" i="1"/>
  <c r="M151" i="1"/>
  <c r="N151" i="1" s="1"/>
  <c r="P151" i="1" s="1"/>
  <c r="R151" i="1"/>
  <c r="M152" i="1"/>
  <c r="N152" i="1" s="1"/>
  <c r="P152" i="1" s="1"/>
  <c r="R152" i="1"/>
  <c r="M153" i="1"/>
  <c r="N153" i="1" s="1"/>
  <c r="P153" i="1" s="1"/>
  <c r="R153" i="1"/>
  <c r="M154" i="1"/>
  <c r="N154" i="1" s="1"/>
  <c r="P154" i="1" s="1"/>
  <c r="R154" i="1"/>
  <c r="M155" i="1"/>
  <c r="N155" i="1" s="1"/>
  <c r="P155" i="1" s="1"/>
  <c r="R155" i="1"/>
  <c r="M156" i="1"/>
  <c r="N156" i="1" s="1"/>
  <c r="P156" i="1" s="1"/>
  <c r="R156" i="1"/>
  <c r="M157" i="1"/>
  <c r="N157" i="1" s="1"/>
  <c r="P157" i="1" s="1"/>
  <c r="R157" i="1"/>
  <c r="M158" i="1"/>
  <c r="N158" i="1" s="1"/>
  <c r="P158" i="1" s="1"/>
  <c r="R158" i="1"/>
  <c r="M159" i="1"/>
  <c r="N159" i="1" s="1"/>
  <c r="P159" i="1" s="1"/>
  <c r="R159" i="1"/>
  <c r="M160" i="1"/>
  <c r="N160" i="1" s="1"/>
  <c r="P160" i="1" s="1"/>
  <c r="R160" i="1"/>
  <c r="M161" i="1"/>
  <c r="N161" i="1" s="1"/>
  <c r="P161" i="1" s="1"/>
  <c r="R161" i="1"/>
  <c r="M162" i="1"/>
  <c r="N162" i="1" s="1"/>
  <c r="P162" i="1" s="1"/>
  <c r="R162" i="1"/>
  <c r="M163" i="1"/>
  <c r="N163" i="1" s="1"/>
  <c r="P163" i="1" s="1"/>
  <c r="R163" i="1"/>
  <c r="M164" i="1"/>
  <c r="N164" i="1" s="1"/>
  <c r="P164" i="1" s="1"/>
  <c r="R164" i="1"/>
  <c r="M165" i="1"/>
  <c r="N165" i="1" s="1"/>
  <c r="P165" i="1" s="1"/>
  <c r="R165" i="1"/>
  <c r="M166" i="1"/>
  <c r="N166" i="1" s="1"/>
  <c r="P166" i="1" s="1"/>
  <c r="R166" i="1"/>
  <c r="M167" i="1"/>
  <c r="N167" i="1" s="1"/>
  <c r="P167" i="1" s="1"/>
  <c r="R167" i="1"/>
  <c r="M168" i="1"/>
  <c r="N168" i="1" s="1"/>
  <c r="P168" i="1" s="1"/>
  <c r="R168" i="1"/>
  <c r="M169" i="1"/>
  <c r="N169" i="1" s="1"/>
  <c r="P169" i="1" s="1"/>
  <c r="R169" i="1"/>
  <c r="M170" i="1"/>
  <c r="N170" i="1" s="1"/>
  <c r="P170" i="1" s="1"/>
  <c r="R170" i="1"/>
  <c r="M171" i="1"/>
  <c r="N171" i="1" s="1"/>
  <c r="P171" i="1" s="1"/>
  <c r="R171" i="1"/>
  <c r="M172" i="1"/>
  <c r="N172" i="1" s="1"/>
  <c r="P172" i="1" s="1"/>
  <c r="R172" i="1"/>
  <c r="M173" i="1"/>
  <c r="N173" i="1" s="1"/>
  <c r="P173" i="1" s="1"/>
  <c r="R173" i="1"/>
  <c r="M174" i="1"/>
  <c r="N174" i="1" s="1"/>
  <c r="P174" i="1" s="1"/>
  <c r="R174" i="1"/>
  <c r="M175" i="1"/>
  <c r="N175" i="1" s="1"/>
  <c r="P175" i="1" s="1"/>
  <c r="R175" i="1"/>
  <c r="M176" i="1"/>
  <c r="N176" i="1" s="1"/>
  <c r="P176" i="1" s="1"/>
  <c r="R176" i="1"/>
  <c r="M177" i="1"/>
  <c r="N177" i="1" s="1"/>
  <c r="P177" i="1" s="1"/>
  <c r="R177" i="1"/>
  <c r="M178" i="1"/>
  <c r="N178" i="1" s="1"/>
  <c r="P178" i="1" s="1"/>
  <c r="R178" i="1"/>
  <c r="M179" i="1"/>
  <c r="N179" i="1" s="1"/>
  <c r="P179" i="1" s="1"/>
  <c r="R179" i="1"/>
  <c r="M180" i="1"/>
  <c r="N180" i="1" s="1"/>
  <c r="P180" i="1" s="1"/>
  <c r="R180" i="1"/>
  <c r="M181" i="1"/>
  <c r="N181" i="1" s="1"/>
  <c r="P181" i="1" s="1"/>
  <c r="R181" i="1"/>
  <c r="M182" i="1"/>
  <c r="N182" i="1" s="1"/>
  <c r="P182" i="1" s="1"/>
  <c r="R182" i="1"/>
  <c r="M183" i="1"/>
  <c r="N183" i="1" s="1"/>
  <c r="P183" i="1" s="1"/>
  <c r="R183" i="1"/>
  <c r="M184" i="1"/>
  <c r="N184" i="1" s="1"/>
  <c r="P184" i="1" s="1"/>
  <c r="R184" i="1"/>
  <c r="M185" i="1"/>
  <c r="N185" i="1" s="1"/>
  <c r="P185" i="1" s="1"/>
  <c r="R185" i="1"/>
  <c r="M186" i="1"/>
  <c r="N186" i="1" s="1"/>
  <c r="P186" i="1" s="1"/>
  <c r="R186" i="1"/>
  <c r="M187" i="1"/>
  <c r="N187" i="1" s="1"/>
  <c r="P187" i="1" s="1"/>
  <c r="R187" i="1"/>
  <c r="M188" i="1"/>
  <c r="N188" i="1" s="1"/>
  <c r="P188" i="1" s="1"/>
  <c r="R188" i="1"/>
  <c r="M189" i="1"/>
  <c r="N189" i="1" s="1"/>
  <c r="P189" i="1" s="1"/>
  <c r="R189" i="1"/>
  <c r="M190" i="1"/>
  <c r="N190" i="1" s="1"/>
  <c r="P190" i="1" s="1"/>
  <c r="R190" i="1"/>
  <c r="M191" i="1"/>
  <c r="N191" i="1" s="1"/>
  <c r="P191" i="1" s="1"/>
  <c r="R191" i="1"/>
  <c r="M192" i="1"/>
  <c r="N192" i="1" s="1"/>
  <c r="P192" i="1" s="1"/>
  <c r="R192" i="1"/>
  <c r="M193" i="1"/>
  <c r="N193" i="1" s="1"/>
  <c r="P193" i="1" s="1"/>
  <c r="R193" i="1"/>
  <c r="M194" i="1"/>
  <c r="N194" i="1" s="1"/>
  <c r="P194" i="1" s="1"/>
  <c r="R194" i="1"/>
  <c r="M195" i="1"/>
  <c r="N195" i="1" s="1"/>
  <c r="P195" i="1" s="1"/>
  <c r="R195" i="1"/>
  <c r="M196" i="1"/>
  <c r="N196" i="1" s="1"/>
  <c r="P196" i="1" s="1"/>
  <c r="R196" i="1"/>
  <c r="M197" i="1"/>
  <c r="N197" i="1" s="1"/>
  <c r="P197" i="1" s="1"/>
  <c r="R197" i="1"/>
  <c r="M198" i="1"/>
  <c r="N198" i="1" s="1"/>
  <c r="P198" i="1" s="1"/>
  <c r="R198" i="1"/>
  <c r="M199" i="1"/>
  <c r="N199" i="1" s="1"/>
  <c r="P199" i="1" s="1"/>
  <c r="R199" i="1"/>
  <c r="M200" i="1"/>
  <c r="N200" i="1" s="1"/>
  <c r="P200" i="1" s="1"/>
  <c r="R200" i="1"/>
  <c r="M201" i="1"/>
  <c r="N201" i="1" s="1"/>
  <c r="P201" i="1" s="1"/>
  <c r="R201" i="1"/>
  <c r="M202" i="1"/>
  <c r="N202" i="1" s="1"/>
  <c r="P202" i="1" s="1"/>
  <c r="R202" i="1"/>
  <c r="M203" i="1"/>
  <c r="N203" i="1" s="1"/>
  <c r="P203" i="1" s="1"/>
  <c r="R203" i="1"/>
  <c r="M204" i="1"/>
  <c r="N204" i="1" s="1"/>
  <c r="P204" i="1" s="1"/>
  <c r="R204" i="1"/>
  <c r="M205" i="1"/>
  <c r="N205" i="1" s="1"/>
  <c r="P205" i="1" s="1"/>
  <c r="R205" i="1"/>
  <c r="M206" i="1"/>
  <c r="N206" i="1" s="1"/>
  <c r="P206" i="1" s="1"/>
  <c r="R206" i="1"/>
  <c r="M207" i="1"/>
  <c r="N207" i="1" s="1"/>
  <c r="P207" i="1" s="1"/>
  <c r="R207" i="1"/>
  <c r="M208" i="1"/>
  <c r="N208" i="1" s="1"/>
  <c r="P208" i="1" s="1"/>
  <c r="R208" i="1"/>
  <c r="M209" i="1"/>
  <c r="N209" i="1" s="1"/>
  <c r="P209" i="1" s="1"/>
  <c r="R209" i="1"/>
  <c r="M210" i="1"/>
  <c r="N210" i="1" s="1"/>
  <c r="P210" i="1" s="1"/>
  <c r="R210" i="1"/>
  <c r="M211" i="1"/>
  <c r="N211" i="1" s="1"/>
  <c r="P211" i="1" s="1"/>
  <c r="R211" i="1"/>
  <c r="M212" i="1"/>
  <c r="N212" i="1" s="1"/>
  <c r="P212" i="1" s="1"/>
  <c r="R212" i="1"/>
  <c r="M213" i="1"/>
  <c r="N213" i="1" s="1"/>
  <c r="P213" i="1" s="1"/>
  <c r="R213" i="1"/>
  <c r="M214" i="1"/>
  <c r="N214" i="1" s="1"/>
  <c r="P214" i="1" s="1"/>
  <c r="R214" i="1"/>
  <c r="M215" i="1"/>
  <c r="N215" i="1" s="1"/>
  <c r="P215" i="1" s="1"/>
  <c r="R215" i="1"/>
  <c r="M216" i="1"/>
  <c r="N216" i="1" s="1"/>
  <c r="P216" i="1" s="1"/>
  <c r="R216" i="1"/>
  <c r="M217" i="1"/>
  <c r="N217" i="1" s="1"/>
  <c r="P217" i="1" s="1"/>
  <c r="R217" i="1"/>
  <c r="M218" i="1"/>
  <c r="N218" i="1" s="1"/>
  <c r="P218" i="1" s="1"/>
  <c r="R218" i="1"/>
  <c r="M219" i="1"/>
  <c r="N219" i="1" s="1"/>
  <c r="P219" i="1" s="1"/>
  <c r="R219" i="1"/>
  <c r="M220" i="1"/>
  <c r="N220" i="1" s="1"/>
  <c r="P220" i="1" s="1"/>
  <c r="R220" i="1"/>
  <c r="M221" i="1"/>
  <c r="N221" i="1" s="1"/>
  <c r="P221" i="1" s="1"/>
  <c r="R221" i="1"/>
  <c r="M222" i="1"/>
  <c r="N222" i="1" s="1"/>
  <c r="P222" i="1" s="1"/>
  <c r="R222" i="1"/>
  <c r="M223" i="1"/>
  <c r="N223" i="1" s="1"/>
  <c r="P223" i="1" s="1"/>
  <c r="R223" i="1"/>
  <c r="M224" i="1"/>
  <c r="N224" i="1" s="1"/>
  <c r="P224" i="1" s="1"/>
  <c r="R224" i="1"/>
  <c r="M225" i="1"/>
  <c r="N225" i="1" s="1"/>
  <c r="P225" i="1" s="1"/>
  <c r="R225" i="1"/>
  <c r="M226" i="1"/>
  <c r="N226" i="1" s="1"/>
  <c r="P226" i="1" s="1"/>
  <c r="R226" i="1"/>
  <c r="M227" i="1"/>
  <c r="N227" i="1" s="1"/>
  <c r="P227" i="1" s="1"/>
  <c r="R227" i="1"/>
  <c r="M228" i="1"/>
  <c r="N228" i="1" s="1"/>
  <c r="P228" i="1" s="1"/>
  <c r="R228" i="1"/>
  <c r="M229" i="1"/>
  <c r="N229" i="1" s="1"/>
  <c r="P229" i="1" s="1"/>
  <c r="R229" i="1"/>
  <c r="M230" i="1"/>
  <c r="N230" i="1" s="1"/>
  <c r="P230" i="1" s="1"/>
  <c r="R230" i="1"/>
  <c r="M231" i="1"/>
  <c r="N231" i="1" s="1"/>
  <c r="P231" i="1" s="1"/>
  <c r="R231" i="1"/>
  <c r="M232" i="1"/>
  <c r="N232" i="1" s="1"/>
  <c r="P232" i="1" s="1"/>
  <c r="R232" i="1"/>
  <c r="M233" i="1"/>
  <c r="N233" i="1" s="1"/>
  <c r="P233" i="1" s="1"/>
  <c r="R233" i="1"/>
  <c r="M234" i="1"/>
  <c r="N234" i="1" s="1"/>
  <c r="P234" i="1" s="1"/>
  <c r="R234" i="1"/>
  <c r="M235" i="1"/>
  <c r="N235" i="1" s="1"/>
  <c r="P235" i="1" s="1"/>
  <c r="R235" i="1"/>
  <c r="M236" i="1"/>
  <c r="N236" i="1" s="1"/>
  <c r="P236" i="1" s="1"/>
  <c r="R236" i="1"/>
  <c r="M237" i="1"/>
  <c r="N237" i="1" s="1"/>
  <c r="P237" i="1" s="1"/>
  <c r="R237" i="1"/>
  <c r="M238" i="1"/>
  <c r="N238" i="1" s="1"/>
  <c r="P238" i="1" s="1"/>
  <c r="R238" i="1"/>
  <c r="M239" i="1"/>
  <c r="N239" i="1" s="1"/>
  <c r="P239" i="1" s="1"/>
  <c r="R239" i="1"/>
  <c r="M240" i="1"/>
  <c r="N240" i="1" s="1"/>
  <c r="P240" i="1" s="1"/>
  <c r="R240" i="1"/>
  <c r="M241" i="1"/>
  <c r="N241" i="1" s="1"/>
  <c r="P241" i="1" s="1"/>
  <c r="R241" i="1"/>
  <c r="M242" i="1"/>
  <c r="N242" i="1" s="1"/>
  <c r="P242" i="1" s="1"/>
  <c r="R242" i="1"/>
  <c r="M243" i="1"/>
  <c r="N243" i="1" s="1"/>
  <c r="P243" i="1" s="1"/>
  <c r="R243" i="1"/>
  <c r="M244" i="1"/>
  <c r="N244" i="1" s="1"/>
  <c r="P244" i="1" s="1"/>
  <c r="R244" i="1"/>
  <c r="M245" i="1"/>
  <c r="N245" i="1" s="1"/>
  <c r="P245" i="1" s="1"/>
  <c r="R245" i="1"/>
  <c r="M246" i="1"/>
  <c r="N246" i="1" s="1"/>
  <c r="P246" i="1" s="1"/>
  <c r="R246" i="1"/>
  <c r="M247" i="1"/>
  <c r="N247" i="1" s="1"/>
  <c r="P247" i="1" s="1"/>
  <c r="R247" i="1"/>
  <c r="M248" i="1"/>
  <c r="N248" i="1" s="1"/>
  <c r="P248" i="1" s="1"/>
  <c r="R248" i="1"/>
  <c r="M249" i="1"/>
  <c r="N249" i="1" s="1"/>
  <c r="P249" i="1" s="1"/>
  <c r="R249" i="1"/>
  <c r="M250" i="1"/>
  <c r="N250" i="1" s="1"/>
  <c r="P250" i="1" s="1"/>
  <c r="R250" i="1"/>
  <c r="M251" i="1"/>
  <c r="N251" i="1" s="1"/>
  <c r="P251" i="1" s="1"/>
  <c r="R251" i="1"/>
  <c r="M252" i="1"/>
  <c r="N252" i="1" s="1"/>
  <c r="P252" i="1" s="1"/>
  <c r="R252" i="1"/>
  <c r="M253" i="1"/>
  <c r="N253" i="1" s="1"/>
  <c r="P253" i="1" s="1"/>
  <c r="R253" i="1"/>
  <c r="M254" i="1"/>
  <c r="N254" i="1" s="1"/>
  <c r="P254" i="1" s="1"/>
  <c r="R254" i="1"/>
  <c r="M255" i="1"/>
  <c r="N255" i="1" s="1"/>
  <c r="P255" i="1" s="1"/>
  <c r="R255" i="1"/>
  <c r="M256" i="1"/>
  <c r="N256" i="1" s="1"/>
  <c r="P256" i="1" s="1"/>
  <c r="R256" i="1"/>
  <c r="M257" i="1"/>
  <c r="N257" i="1" s="1"/>
  <c r="P257" i="1" s="1"/>
  <c r="R257" i="1"/>
  <c r="M258" i="1"/>
  <c r="N258" i="1" s="1"/>
  <c r="P258" i="1" s="1"/>
  <c r="R258" i="1"/>
  <c r="M259" i="1"/>
  <c r="N259" i="1" s="1"/>
  <c r="P259" i="1" s="1"/>
  <c r="R259" i="1"/>
  <c r="M260" i="1"/>
  <c r="N260" i="1" s="1"/>
  <c r="P260" i="1" s="1"/>
  <c r="R260" i="1"/>
  <c r="M261" i="1"/>
  <c r="N261" i="1" s="1"/>
  <c r="P261" i="1" s="1"/>
  <c r="R261" i="1"/>
  <c r="M262" i="1"/>
  <c r="N262" i="1" s="1"/>
  <c r="P262" i="1" s="1"/>
  <c r="R262" i="1"/>
  <c r="M263" i="1"/>
  <c r="N263" i="1" s="1"/>
  <c r="P263" i="1" s="1"/>
  <c r="R263" i="1"/>
  <c r="M264" i="1"/>
  <c r="N264" i="1" s="1"/>
  <c r="P264" i="1" s="1"/>
  <c r="R264" i="1"/>
  <c r="M265" i="1"/>
  <c r="N265" i="1" s="1"/>
  <c r="P265" i="1" s="1"/>
  <c r="R265" i="1"/>
  <c r="M266" i="1"/>
  <c r="N266" i="1" s="1"/>
  <c r="P266" i="1" s="1"/>
  <c r="R266" i="1"/>
  <c r="M267" i="1"/>
  <c r="N267" i="1" s="1"/>
  <c r="P267" i="1" s="1"/>
  <c r="R267" i="1"/>
  <c r="M268" i="1"/>
  <c r="N268" i="1" s="1"/>
  <c r="P268" i="1" s="1"/>
  <c r="R268" i="1"/>
  <c r="M269" i="1"/>
  <c r="N269" i="1" s="1"/>
  <c r="P269" i="1" s="1"/>
  <c r="R269" i="1"/>
  <c r="M270" i="1"/>
  <c r="N270" i="1" s="1"/>
  <c r="P270" i="1" s="1"/>
  <c r="R270" i="1"/>
  <c r="M271" i="1"/>
  <c r="N271" i="1" s="1"/>
  <c r="P271" i="1" s="1"/>
  <c r="R271" i="1"/>
  <c r="M272" i="1"/>
  <c r="N272" i="1" s="1"/>
  <c r="P272" i="1" s="1"/>
  <c r="R272" i="1"/>
  <c r="M273" i="1"/>
  <c r="N273" i="1" s="1"/>
  <c r="P273" i="1" s="1"/>
  <c r="R273" i="1"/>
  <c r="M274" i="1"/>
  <c r="N274" i="1" s="1"/>
  <c r="P274" i="1" s="1"/>
  <c r="R274" i="1"/>
  <c r="M275" i="1"/>
  <c r="N275" i="1" s="1"/>
  <c r="P275" i="1" s="1"/>
  <c r="R275" i="1"/>
  <c r="M276" i="1"/>
  <c r="N276" i="1" s="1"/>
  <c r="P276" i="1" s="1"/>
  <c r="R276" i="1"/>
  <c r="M277" i="1"/>
  <c r="N277" i="1" s="1"/>
  <c r="P277" i="1" s="1"/>
  <c r="R277" i="1"/>
  <c r="M278" i="1"/>
  <c r="N278" i="1" s="1"/>
  <c r="P278" i="1" s="1"/>
  <c r="R278" i="1"/>
  <c r="M279" i="1"/>
  <c r="N279" i="1" s="1"/>
  <c r="P279" i="1" s="1"/>
  <c r="R279" i="1"/>
  <c r="M280" i="1"/>
  <c r="N280" i="1" s="1"/>
  <c r="P280" i="1" s="1"/>
  <c r="R280" i="1"/>
  <c r="M281" i="1"/>
  <c r="N281" i="1" s="1"/>
  <c r="P281" i="1" s="1"/>
  <c r="R281" i="1"/>
  <c r="M282" i="1"/>
  <c r="N282" i="1" s="1"/>
  <c r="P282" i="1" s="1"/>
  <c r="R282" i="1"/>
  <c r="M283" i="1"/>
  <c r="N283" i="1" s="1"/>
  <c r="P283" i="1" s="1"/>
  <c r="R283" i="1"/>
  <c r="M284" i="1"/>
  <c r="N284" i="1" s="1"/>
  <c r="P284" i="1" s="1"/>
  <c r="R284" i="1"/>
  <c r="M285" i="1"/>
  <c r="N285" i="1" s="1"/>
  <c r="P285" i="1" s="1"/>
  <c r="R285" i="1"/>
  <c r="M286" i="1"/>
  <c r="N286" i="1" s="1"/>
  <c r="P286" i="1" s="1"/>
  <c r="R286" i="1"/>
  <c r="M287" i="1"/>
  <c r="N287" i="1" s="1"/>
  <c r="P287" i="1" s="1"/>
  <c r="R287" i="1"/>
  <c r="M288" i="1"/>
  <c r="N288" i="1" s="1"/>
  <c r="P288" i="1" s="1"/>
  <c r="R288" i="1"/>
  <c r="M289" i="1"/>
  <c r="N289" i="1" s="1"/>
  <c r="P289" i="1" s="1"/>
  <c r="R289" i="1"/>
  <c r="M290" i="1"/>
  <c r="N290" i="1" s="1"/>
  <c r="P290" i="1" s="1"/>
  <c r="R290" i="1"/>
  <c r="M291" i="1"/>
  <c r="N291" i="1" s="1"/>
  <c r="P291" i="1" s="1"/>
  <c r="R291" i="1"/>
  <c r="M292" i="1"/>
  <c r="N292" i="1" s="1"/>
  <c r="P292" i="1" s="1"/>
  <c r="R292" i="1"/>
  <c r="M293" i="1"/>
  <c r="N293" i="1" s="1"/>
  <c r="P293" i="1" s="1"/>
  <c r="R293" i="1"/>
  <c r="M294" i="1"/>
  <c r="N294" i="1" s="1"/>
  <c r="P294" i="1" s="1"/>
  <c r="R294" i="1"/>
  <c r="M295" i="1"/>
  <c r="N295" i="1" s="1"/>
  <c r="P295" i="1" s="1"/>
  <c r="R295" i="1"/>
  <c r="M296" i="1"/>
  <c r="N296" i="1" s="1"/>
  <c r="P296" i="1" s="1"/>
  <c r="R296" i="1"/>
  <c r="M297" i="1"/>
  <c r="N297" i="1" s="1"/>
  <c r="P297" i="1" s="1"/>
  <c r="R297" i="1"/>
  <c r="M298" i="1"/>
  <c r="N298" i="1" s="1"/>
  <c r="P298" i="1" s="1"/>
  <c r="R298" i="1"/>
  <c r="M299" i="1"/>
  <c r="N299" i="1" s="1"/>
  <c r="P299" i="1" s="1"/>
  <c r="R299" i="1"/>
  <c r="M300" i="1"/>
  <c r="N300" i="1" s="1"/>
  <c r="P300" i="1" s="1"/>
  <c r="R300" i="1"/>
  <c r="M301" i="1"/>
  <c r="N301" i="1" s="1"/>
  <c r="P301" i="1" s="1"/>
  <c r="R301" i="1"/>
  <c r="M302" i="1"/>
  <c r="N302" i="1" s="1"/>
  <c r="P302" i="1" s="1"/>
  <c r="R302" i="1"/>
  <c r="M303" i="1"/>
  <c r="N303" i="1" s="1"/>
  <c r="P303" i="1" s="1"/>
  <c r="R303" i="1"/>
  <c r="M304" i="1"/>
  <c r="N304" i="1" s="1"/>
  <c r="P304" i="1" s="1"/>
  <c r="R304" i="1"/>
  <c r="M305" i="1"/>
  <c r="N305" i="1" s="1"/>
  <c r="P305" i="1" s="1"/>
  <c r="R305" i="1"/>
  <c r="M306" i="1"/>
  <c r="N306" i="1" s="1"/>
  <c r="P306" i="1" s="1"/>
  <c r="R306" i="1"/>
  <c r="M307" i="1"/>
  <c r="N307" i="1" s="1"/>
  <c r="P307" i="1" s="1"/>
  <c r="R307" i="1"/>
  <c r="M308" i="1"/>
  <c r="N308" i="1" s="1"/>
  <c r="P308" i="1" s="1"/>
  <c r="R308" i="1"/>
  <c r="M309" i="1"/>
  <c r="N309" i="1" s="1"/>
  <c r="P309" i="1" s="1"/>
  <c r="R309" i="1"/>
  <c r="M310" i="1"/>
  <c r="N310" i="1" s="1"/>
  <c r="P310" i="1" s="1"/>
  <c r="R310" i="1"/>
  <c r="M311" i="1"/>
  <c r="N311" i="1" s="1"/>
  <c r="P311" i="1" s="1"/>
  <c r="R311" i="1"/>
  <c r="M312" i="1"/>
  <c r="N312" i="1" s="1"/>
  <c r="P312" i="1" s="1"/>
  <c r="R312" i="1"/>
  <c r="M313" i="1"/>
  <c r="N313" i="1" s="1"/>
  <c r="P313" i="1" s="1"/>
  <c r="R313" i="1"/>
  <c r="M314" i="1"/>
  <c r="N314" i="1" s="1"/>
  <c r="P314" i="1" s="1"/>
  <c r="R314" i="1"/>
  <c r="M315" i="1"/>
  <c r="N315" i="1" s="1"/>
  <c r="P315" i="1" s="1"/>
  <c r="R315" i="1"/>
  <c r="M316" i="1"/>
  <c r="N316" i="1" s="1"/>
  <c r="P316" i="1" s="1"/>
  <c r="R316" i="1"/>
  <c r="M317" i="1"/>
  <c r="N317" i="1" s="1"/>
  <c r="P317" i="1" s="1"/>
  <c r="R317" i="1"/>
  <c r="M318" i="1"/>
  <c r="N318" i="1" s="1"/>
  <c r="P318" i="1" s="1"/>
  <c r="R318" i="1"/>
  <c r="M319" i="1"/>
  <c r="N319" i="1" s="1"/>
  <c r="P319" i="1" s="1"/>
  <c r="R319" i="1"/>
  <c r="M320" i="1"/>
  <c r="N320" i="1" s="1"/>
  <c r="P320" i="1" s="1"/>
  <c r="R320" i="1"/>
  <c r="M321" i="1"/>
  <c r="N321" i="1" s="1"/>
  <c r="P321" i="1" s="1"/>
  <c r="R321" i="1"/>
  <c r="M322" i="1"/>
  <c r="N322" i="1" s="1"/>
  <c r="P322" i="1" s="1"/>
  <c r="R322" i="1"/>
  <c r="M323" i="1"/>
  <c r="N323" i="1" s="1"/>
  <c r="P323" i="1" s="1"/>
  <c r="R323" i="1"/>
  <c r="M324" i="1"/>
  <c r="N324" i="1" s="1"/>
  <c r="P324" i="1" s="1"/>
  <c r="R324" i="1"/>
  <c r="M325" i="1"/>
  <c r="N325" i="1" s="1"/>
  <c r="P325" i="1" s="1"/>
  <c r="R325" i="1"/>
  <c r="M326" i="1"/>
  <c r="N326" i="1" s="1"/>
  <c r="P326" i="1" s="1"/>
  <c r="R326" i="1"/>
  <c r="M327" i="1"/>
  <c r="N327" i="1" s="1"/>
  <c r="P327" i="1" s="1"/>
  <c r="R327" i="1"/>
  <c r="M328" i="1"/>
  <c r="N328" i="1" s="1"/>
  <c r="P328" i="1" s="1"/>
  <c r="R328" i="1"/>
  <c r="M329" i="1"/>
  <c r="N329" i="1" s="1"/>
  <c r="P329" i="1" s="1"/>
  <c r="R329" i="1"/>
  <c r="M330" i="1"/>
  <c r="N330" i="1" s="1"/>
  <c r="P330" i="1" s="1"/>
  <c r="R330" i="1"/>
  <c r="M331" i="1"/>
  <c r="N331" i="1" s="1"/>
  <c r="P331" i="1" s="1"/>
  <c r="R331" i="1"/>
  <c r="M332" i="1"/>
  <c r="N332" i="1" s="1"/>
  <c r="P332" i="1" s="1"/>
  <c r="R332" i="1"/>
  <c r="M333" i="1"/>
  <c r="N333" i="1" s="1"/>
  <c r="P333" i="1" s="1"/>
  <c r="R333" i="1"/>
  <c r="M334" i="1"/>
  <c r="N334" i="1" s="1"/>
  <c r="P334" i="1" s="1"/>
  <c r="R334" i="1"/>
  <c r="M335" i="1"/>
  <c r="N335" i="1" s="1"/>
  <c r="P335" i="1" s="1"/>
  <c r="R335" i="1"/>
  <c r="M336" i="1"/>
  <c r="N336" i="1" s="1"/>
  <c r="P336" i="1" s="1"/>
  <c r="R336" i="1"/>
  <c r="M337" i="1"/>
  <c r="N337" i="1" s="1"/>
  <c r="P337" i="1" s="1"/>
  <c r="R337" i="1"/>
  <c r="M338" i="1"/>
  <c r="N338" i="1" s="1"/>
  <c r="P338" i="1" s="1"/>
  <c r="R338" i="1"/>
  <c r="M339" i="1"/>
  <c r="N339" i="1" s="1"/>
  <c r="P339" i="1" s="1"/>
  <c r="R339" i="1"/>
  <c r="M340" i="1"/>
  <c r="N340" i="1" s="1"/>
  <c r="P340" i="1" s="1"/>
  <c r="R340" i="1"/>
  <c r="M341" i="1"/>
  <c r="N341" i="1" s="1"/>
  <c r="P341" i="1" s="1"/>
  <c r="R341" i="1"/>
  <c r="M342" i="1"/>
  <c r="N342" i="1" s="1"/>
  <c r="P342" i="1" s="1"/>
  <c r="R342" i="1"/>
  <c r="M343" i="1"/>
  <c r="N343" i="1" s="1"/>
  <c r="P343" i="1" s="1"/>
  <c r="R343" i="1"/>
  <c r="M344" i="1"/>
  <c r="N344" i="1" s="1"/>
  <c r="P344" i="1" s="1"/>
  <c r="R344" i="1"/>
  <c r="M345" i="1"/>
  <c r="N345" i="1" s="1"/>
  <c r="P345" i="1" s="1"/>
  <c r="R345" i="1"/>
  <c r="M346" i="1"/>
  <c r="N346" i="1" s="1"/>
  <c r="P346" i="1" s="1"/>
  <c r="R346" i="1"/>
  <c r="M347" i="1"/>
  <c r="N347" i="1" s="1"/>
  <c r="P347" i="1" s="1"/>
  <c r="R347" i="1"/>
  <c r="M348" i="1"/>
  <c r="N348" i="1" s="1"/>
  <c r="P348" i="1" s="1"/>
  <c r="R348" i="1"/>
  <c r="M349" i="1"/>
  <c r="N349" i="1" s="1"/>
  <c r="P349" i="1" s="1"/>
  <c r="R349" i="1"/>
  <c r="M350" i="1"/>
  <c r="N350" i="1" s="1"/>
  <c r="P350" i="1" s="1"/>
  <c r="R350" i="1"/>
  <c r="M351" i="1"/>
  <c r="N351" i="1" s="1"/>
  <c r="P351" i="1" s="1"/>
  <c r="R351" i="1"/>
  <c r="M352" i="1"/>
  <c r="N352" i="1" s="1"/>
  <c r="P352" i="1" s="1"/>
  <c r="R352" i="1"/>
  <c r="M353" i="1"/>
  <c r="N353" i="1" s="1"/>
  <c r="P353" i="1" s="1"/>
  <c r="R353" i="1"/>
  <c r="M354" i="1"/>
  <c r="N354" i="1" s="1"/>
  <c r="P354" i="1" s="1"/>
  <c r="R354" i="1"/>
  <c r="M355" i="1"/>
  <c r="N355" i="1" s="1"/>
  <c r="P355" i="1" s="1"/>
  <c r="R355" i="1"/>
  <c r="M356" i="1"/>
  <c r="N356" i="1" s="1"/>
  <c r="P356" i="1" s="1"/>
  <c r="R356" i="1"/>
  <c r="M357" i="1"/>
  <c r="N357" i="1" s="1"/>
  <c r="P357" i="1" s="1"/>
  <c r="R357" i="1"/>
  <c r="M358" i="1"/>
  <c r="N358" i="1" s="1"/>
  <c r="P358" i="1" s="1"/>
  <c r="R358" i="1"/>
  <c r="M359" i="1"/>
  <c r="N359" i="1" s="1"/>
  <c r="P359" i="1" s="1"/>
  <c r="R359" i="1"/>
  <c r="M360" i="1"/>
  <c r="N360" i="1" s="1"/>
  <c r="P360" i="1" s="1"/>
  <c r="R360" i="1"/>
  <c r="M361" i="1"/>
  <c r="N361" i="1" s="1"/>
  <c r="P361" i="1" s="1"/>
  <c r="R361" i="1"/>
  <c r="M362" i="1"/>
  <c r="N362" i="1" s="1"/>
  <c r="P362" i="1" s="1"/>
  <c r="R362" i="1"/>
  <c r="M363" i="1"/>
  <c r="N363" i="1" s="1"/>
  <c r="P363" i="1" s="1"/>
  <c r="R363" i="1"/>
  <c r="M364" i="1"/>
  <c r="N364" i="1" s="1"/>
  <c r="P364" i="1" s="1"/>
  <c r="R364" i="1"/>
  <c r="M365" i="1"/>
  <c r="N365" i="1" s="1"/>
  <c r="P365" i="1" s="1"/>
  <c r="R365" i="1"/>
  <c r="M366" i="1"/>
  <c r="N366" i="1" s="1"/>
  <c r="P366" i="1" s="1"/>
  <c r="R366" i="1"/>
  <c r="M367" i="1"/>
  <c r="N367" i="1" s="1"/>
  <c r="P367" i="1" s="1"/>
  <c r="R367" i="1"/>
  <c r="M368" i="1"/>
  <c r="N368" i="1" s="1"/>
  <c r="P368" i="1" s="1"/>
  <c r="R368" i="1"/>
  <c r="M369" i="1"/>
  <c r="N369" i="1" s="1"/>
  <c r="P369" i="1" s="1"/>
  <c r="R369" i="1"/>
  <c r="M370" i="1"/>
  <c r="N370" i="1" s="1"/>
  <c r="P370" i="1" s="1"/>
  <c r="R370" i="1"/>
  <c r="M371" i="1"/>
  <c r="N371" i="1" s="1"/>
  <c r="P371" i="1" s="1"/>
  <c r="R371" i="1"/>
  <c r="M372" i="1"/>
  <c r="N372" i="1" s="1"/>
  <c r="P372" i="1" s="1"/>
  <c r="R372" i="1"/>
  <c r="M373" i="1"/>
  <c r="N373" i="1" s="1"/>
  <c r="P373" i="1" s="1"/>
  <c r="R373" i="1"/>
  <c r="M374" i="1"/>
  <c r="N374" i="1" s="1"/>
  <c r="P374" i="1" s="1"/>
  <c r="R374" i="1"/>
  <c r="M375" i="1"/>
  <c r="N375" i="1" s="1"/>
  <c r="P375" i="1" s="1"/>
  <c r="R375" i="1"/>
  <c r="M376" i="1"/>
  <c r="N376" i="1" s="1"/>
  <c r="P376" i="1" s="1"/>
  <c r="R376" i="1"/>
  <c r="M377" i="1"/>
  <c r="N377" i="1" s="1"/>
  <c r="P377" i="1" s="1"/>
  <c r="R377" i="1"/>
  <c r="M378" i="1"/>
  <c r="N378" i="1" s="1"/>
  <c r="P378" i="1" s="1"/>
  <c r="R378" i="1"/>
  <c r="M379" i="1"/>
  <c r="N379" i="1" s="1"/>
  <c r="P379" i="1" s="1"/>
  <c r="R379" i="1"/>
  <c r="M380" i="1"/>
  <c r="N380" i="1" s="1"/>
  <c r="P380" i="1" s="1"/>
  <c r="R380" i="1"/>
  <c r="M381" i="1"/>
  <c r="N381" i="1" s="1"/>
  <c r="P381" i="1" s="1"/>
  <c r="R381" i="1"/>
  <c r="M382" i="1"/>
  <c r="N382" i="1" s="1"/>
  <c r="P382" i="1" s="1"/>
  <c r="R382" i="1"/>
  <c r="M383" i="1"/>
  <c r="N383" i="1" s="1"/>
  <c r="P383" i="1" s="1"/>
  <c r="R383" i="1"/>
  <c r="M384" i="1"/>
  <c r="N384" i="1" s="1"/>
  <c r="P384" i="1" s="1"/>
  <c r="R384" i="1"/>
  <c r="M385" i="1"/>
  <c r="N385" i="1" s="1"/>
  <c r="P385" i="1" s="1"/>
  <c r="R385" i="1"/>
  <c r="M386" i="1"/>
  <c r="N386" i="1" s="1"/>
  <c r="P386" i="1" s="1"/>
  <c r="R386" i="1"/>
  <c r="M387" i="1"/>
  <c r="N387" i="1" s="1"/>
  <c r="P387" i="1" s="1"/>
  <c r="R387" i="1"/>
  <c r="M388" i="1"/>
  <c r="N388" i="1" s="1"/>
  <c r="P388" i="1" s="1"/>
  <c r="R388" i="1"/>
  <c r="M389" i="1"/>
  <c r="N389" i="1" s="1"/>
  <c r="P389" i="1" s="1"/>
  <c r="R389" i="1"/>
  <c r="M390" i="1"/>
  <c r="N390" i="1" s="1"/>
  <c r="P390" i="1" s="1"/>
  <c r="R390" i="1"/>
  <c r="M391" i="1"/>
  <c r="N391" i="1" s="1"/>
  <c r="P391" i="1" s="1"/>
  <c r="R391" i="1"/>
  <c r="M392" i="1"/>
  <c r="N392" i="1" s="1"/>
  <c r="P392" i="1" s="1"/>
  <c r="R392" i="1"/>
  <c r="M393" i="1"/>
  <c r="N393" i="1" s="1"/>
  <c r="P393" i="1" s="1"/>
  <c r="R393" i="1"/>
  <c r="M394" i="1"/>
  <c r="N394" i="1" s="1"/>
  <c r="P394" i="1" s="1"/>
  <c r="R394" i="1"/>
  <c r="M395" i="1"/>
  <c r="N395" i="1" s="1"/>
  <c r="P395" i="1" s="1"/>
  <c r="R395" i="1"/>
  <c r="M396" i="1"/>
  <c r="N396" i="1" s="1"/>
  <c r="P396" i="1" s="1"/>
  <c r="R396" i="1"/>
  <c r="M397" i="1"/>
  <c r="N397" i="1" s="1"/>
  <c r="P397" i="1" s="1"/>
  <c r="R397" i="1"/>
  <c r="M398" i="1"/>
  <c r="N398" i="1" s="1"/>
  <c r="P398" i="1" s="1"/>
  <c r="R398" i="1"/>
  <c r="M399" i="1"/>
  <c r="N399" i="1" s="1"/>
  <c r="P399" i="1" s="1"/>
  <c r="R399" i="1"/>
  <c r="M400" i="1"/>
  <c r="N400" i="1" s="1"/>
  <c r="P400" i="1" s="1"/>
  <c r="R400" i="1"/>
  <c r="M401" i="1"/>
  <c r="N401" i="1" s="1"/>
  <c r="P401" i="1" s="1"/>
  <c r="R401" i="1"/>
  <c r="M402" i="1"/>
  <c r="N402" i="1" s="1"/>
  <c r="P402" i="1" s="1"/>
  <c r="R402" i="1"/>
  <c r="M403" i="1"/>
  <c r="N403" i="1" s="1"/>
  <c r="P403" i="1" s="1"/>
  <c r="R403" i="1"/>
  <c r="M404" i="1"/>
  <c r="N404" i="1" s="1"/>
  <c r="P404" i="1" s="1"/>
  <c r="R404" i="1"/>
  <c r="M405" i="1"/>
  <c r="N405" i="1" s="1"/>
  <c r="P405" i="1" s="1"/>
  <c r="R405" i="1"/>
  <c r="M406" i="1"/>
  <c r="N406" i="1" s="1"/>
  <c r="P406" i="1" s="1"/>
  <c r="R406" i="1"/>
  <c r="M407" i="1"/>
  <c r="N407" i="1" s="1"/>
  <c r="P407" i="1" s="1"/>
  <c r="R407" i="1"/>
  <c r="M408" i="1"/>
  <c r="N408" i="1" s="1"/>
  <c r="P408" i="1" s="1"/>
  <c r="R408" i="1"/>
  <c r="M409" i="1"/>
  <c r="N409" i="1" s="1"/>
  <c r="P409" i="1" s="1"/>
  <c r="R409" i="1"/>
  <c r="M410" i="1"/>
  <c r="N410" i="1" s="1"/>
  <c r="P410" i="1" s="1"/>
  <c r="R410" i="1"/>
  <c r="M411" i="1"/>
  <c r="N411" i="1" s="1"/>
  <c r="P411" i="1" s="1"/>
  <c r="R411" i="1"/>
  <c r="M412" i="1"/>
  <c r="N412" i="1" s="1"/>
  <c r="P412" i="1" s="1"/>
  <c r="R412" i="1"/>
  <c r="M413" i="1"/>
  <c r="N413" i="1" s="1"/>
  <c r="P413" i="1" s="1"/>
  <c r="R413" i="1"/>
  <c r="M414" i="1"/>
  <c r="N414" i="1" s="1"/>
  <c r="P414" i="1" s="1"/>
  <c r="R414" i="1"/>
  <c r="M415" i="1"/>
  <c r="N415" i="1" s="1"/>
  <c r="P415" i="1" s="1"/>
  <c r="R415" i="1"/>
  <c r="M416" i="1"/>
  <c r="N416" i="1" s="1"/>
  <c r="P416" i="1" s="1"/>
  <c r="R416" i="1"/>
  <c r="M417" i="1"/>
  <c r="N417" i="1" s="1"/>
  <c r="P417" i="1" s="1"/>
  <c r="R417" i="1"/>
  <c r="M418" i="1"/>
  <c r="N418" i="1" s="1"/>
  <c r="P418" i="1" s="1"/>
  <c r="R418" i="1"/>
  <c r="M419" i="1"/>
  <c r="N419" i="1" s="1"/>
  <c r="P419" i="1" s="1"/>
  <c r="R419" i="1"/>
  <c r="M420" i="1"/>
  <c r="N420" i="1" s="1"/>
  <c r="P420" i="1" s="1"/>
  <c r="R420" i="1"/>
  <c r="M421" i="1"/>
  <c r="N421" i="1" s="1"/>
  <c r="P421" i="1" s="1"/>
  <c r="R421" i="1"/>
  <c r="M422" i="1"/>
  <c r="N422" i="1" s="1"/>
  <c r="P422" i="1" s="1"/>
  <c r="R422" i="1"/>
  <c r="M423" i="1"/>
  <c r="N423" i="1" s="1"/>
  <c r="P423" i="1" s="1"/>
  <c r="R423" i="1"/>
  <c r="M424" i="1"/>
  <c r="N424" i="1" s="1"/>
  <c r="P424" i="1" s="1"/>
  <c r="R424" i="1"/>
  <c r="M425" i="1"/>
  <c r="N425" i="1" s="1"/>
  <c r="P425" i="1" s="1"/>
  <c r="R425" i="1"/>
  <c r="M426" i="1"/>
  <c r="N426" i="1" s="1"/>
  <c r="P426" i="1" s="1"/>
  <c r="R426" i="1"/>
  <c r="M427" i="1"/>
  <c r="N427" i="1" s="1"/>
  <c r="P427" i="1" s="1"/>
  <c r="R427" i="1"/>
  <c r="M428" i="1"/>
  <c r="N428" i="1" s="1"/>
  <c r="P428" i="1" s="1"/>
  <c r="R428" i="1"/>
  <c r="M429" i="1"/>
  <c r="N429" i="1" s="1"/>
  <c r="P429" i="1" s="1"/>
  <c r="R429" i="1"/>
  <c r="M430" i="1"/>
  <c r="N430" i="1" s="1"/>
  <c r="P430" i="1" s="1"/>
  <c r="R430" i="1"/>
  <c r="M431" i="1"/>
  <c r="N431" i="1" s="1"/>
  <c r="P431" i="1" s="1"/>
  <c r="R431" i="1"/>
  <c r="M432" i="1"/>
  <c r="N432" i="1" s="1"/>
  <c r="P432" i="1" s="1"/>
  <c r="R432" i="1"/>
  <c r="M433" i="1"/>
  <c r="N433" i="1" s="1"/>
  <c r="P433" i="1" s="1"/>
  <c r="R433" i="1"/>
  <c r="M434" i="1"/>
  <c r="N434" i="1" s="1"/>
  <c r="P434" i="1" s="1"/>
  <c r="R434" i="1"/>
  <c r="M435" i="1"/>
  <c r="N435" i="1" s="1"/>
  <c r="P435" i="1" s="1"/>
  <c r="R435" i="1"/>
  <c r="M436" i="1"/>
  <c r="N436" i="1" s="1"/>
  <c r="P436" i="1" s="1"/>
  <c r="R436" i="1"/>
  <c r="M437" i="1"/>
  <c r="N437" i="1" s="1"/>
  <c r="P437" i="1" s="1"/>
  <c r="R437" i="1"/>
  <c r="M438" i="1"/>
  <c r="N438" i="1" s="1"/>
  <c r="P438" i="1" s="1"/>
  <c r="R438" i="1"/>
  <c r="M439" i="1"/>
  <c r="N439" i="1" s="1"/>
  <c r="P439" i="1" s="1"/>
  <c r="R439" i="1"/>
  <c r="M440" i="1"/>
  <c r="N440" i="1" s="1"/>
  <c r="P440" i="1" s="1"/>
  <c r="R440" i="1"/>
  <c r="M441" i="1"/>
  <c r="N441" i="1" s="1"/>
  <c r="P441" i="1" s="1"/>
  <c r="R441" i="1"/>
  <c r="M442" i="1"/>
  <c r="N442" i="1" s="1"/>
  <c r="P442" i="1" s="1"/>
  <c r="R442" i="1"/>
  <c r="M443" i="1"/>
  <c r="N443" i="1" s="1"/>
  <c r="P443" i="1" s="1"/>
  <c r="R443" i="1"/>
  <c r="M444" i="1"/>
  <c r="N444" i="1" s="1"/>
  <c r="P444" i="1" s="1"/>
  <c r="R444" i="1"/>
  <c r="M445" i="1"/>
  <c r="N445" i="1" s="1"/>
  <c r="P445" i="1" s="1"/>
  <c r="R445" i="1"/>
  <c r="M446" i="1"/>
  <c r="N446" i="1" s="1"/>
  <c r="P446" i="1" s="1"/>
  <c r="R446" i="1"/>
  <c r="M447" i="1"/>
  <c r="N447" i="1" s="1"/>
  <c r="P447" i="1" s="1"/>
  <c r="R447" i="1"/>
  <c r="M448" i="1"/>
  <c r="N448" i="1" s="1"/>
  <c r="P448" i="1" s="1"/>
  <c r="R448" i="1"/>
  <c r="M449" i="1"/>
  <c r="N449" i="1" s="1"/>
  <c r="P449" i="1" s="1"/>
  <c r="R449" i="1"/>
  <c r="M450" i="1"/>
  <c r="N450" i="1" s="1"/>
  <c r="P450" i="1" s="1"/>
  <c r="R450" i="1"/>
  <c r="M451" i="1"/>
  <c r="N451" i="1" s="1"/>
  <c r="P451" i="1" s="1"/>
  <c r="R451" i="1"/>
  <c r="M452" i="1"/>
  <c r="N452" i="1" s="1"/>
  <c r="P452" i="1" s="1"/>
  <c r="R452" i="1"/>
  <c r="M453" i="1"/>
  <c r="N453" i="1" s="1"/>
  <c r="P453" i="1" s="1"/>
  <c r="R453" i="1"/>
  <c r="M454" i="1"/>
  <c r="N454" i="1" s="1"/>
  <c r="P454" i="1" s="1"/>
  <c r="R454" i="1"/>
  <c r="M455" i="1"/>
  <c r="N455" i="1" s="1"/>
  <c r="P455" i="1" s="1"/>
  <c r="R455" i="1"/>
  <c r="M456" i="1"/>
  <c r="N456" i="1" s="1"/>
  <c r="P456" i="1" s="1"/>
  <c r="R456" i="1"/>
  <c r="M457" i="1"/>
  <c r="N457" i="1" s="1"/>
  <c r="P457" i="1" s="1"/>
  <c r="R457" i="1"/>
  <c r="M458" i="1"/>
  <c r="N458" i="1" s="1"/>
  <c r="P458" i="1" s="1"/>
  <c r="R458" i="1"/>
  <c r="M459" i="1"/>
  <c r="N459" i="1" s="1"/>
  <c r="P459" i="1" s="1"/>
  <c r="R459" i="1"/>
  <c r="M460" i="1"/>
  <c r="N460" i="1" s="1"/>
  <c r="P460" i="1" s="1"/>
  <c r="R460" i="1"/>
  <c r="M461" i="1"/>
  <c r="N461" i="1" s="1"/>
  <c r="P461" i="1" s="1"/>
  <c r="R461" i="1"/>
  <c r="M462" i="1"/>
  <c r="N462" i="1" s="1"/>
  <c r="P462" i="1" s="1"/>
  <c r="R462" i="1"/>
  <c r="M463" i="1"/>
  <c r="N463" i="1" s="1"/>
  <c r="P463" i="1" s="1"/>
  <c r="R463" i="1"/>
  <c r="M464" i="1"/>
  <c r="N464" i="1" s="1"/>
  <c r="P464" i="1" s="1"/>
  <c r="R464" i="1"/>
  <c r="M465" i="1"/>
  <c r="N465" i="1" s="1"/>
  <c r="P465" i="1" s="1"/>
  <c r="R465" i="1"/>
  <c r="M466" i="1"/>
  <c r="N466" i="1" s="1"/>
  <c r="P466" i="1" s="1"/>
  <c r="R466" i="1"/>
  <c r="M467" i="1"/>
  <c r="N467" i="1" s="1"/>
  <c r="P467" i="1" s="1"/>
  <c r="R467" i="1"/>
  <c r="M468" i="1"/>
  <c r="N468" i="1" s="1"/>
  <c r="P468" i="1" s="1"/>
  <c r="R468" i="1"/>
  <c r="M469" i="1"/>
  <c r="N469" i="1" s="1"/>
  <c r="P469" i="1" s="1"/>
  <c r="R469" i="1"/>
  <c r="M470" i="1"/>
  <c r="N470" i="1" s="1"/>
  <c r="P470" i="1" s="1"/>
  <c r="R470" i="1"/>
  <c r="M471" i="1"/>
  <c r="N471" i="1" s="1"/>
  <c r="P471" i="1" s="1"/>
  <c r="R471" i="1"/>
  <c r="M472" i="1"/>
  <c r="N472" i="1" s="1"/>
  <c r="P472" i="1" s="1"/>
  <c r="R472" i="1"/>
  <c r="M473" i="1"/>
  <c r="N473" i="1" s="1"/>
  <c r="P473" i="1" s="1"/>
  <c r="R473" i="1"/>
  <c r="M474" i="1"/>
  <c r="N474" i="1" s="1"/>
  <c r="P474" i="1" s="1"/>
  <c r="R474" i="1"/>
  <c r="M475" i="1"/>
  <c r="N475" i="1" s="1"/>
  <c r="P475" i="1" s="1"/>
  <c r="R475" i="1"/>
  <c r="M476" i="1"/>
  <c r="N476" i="1" s="1"/>
  <c r="P476" i="1" s="1"/>
  <c r="R476" i="1"/>
  <c r="M477" i="1"/>
  <c r="N477" i="1" s="1"/>
  <c r="P477" i="1" s="1"/>
  <c r="R477" i="1"/>
  <c r="M478" i="1"/>
  <c r="N478" i="1" s="1"/>
  <c r="P478" i="1" s="1"/>
  <c r="R478" i="1"/>
  <c r="M479" i="1"/>
  <c r="N479" i="1" s="1"/>
  <c r="P479" i="1" s="1"/>
  <c r="R479" i="1"/>
  <c r="M480" i="1"/>
  <c r="N480" i="1" s="1"/>
  <c r="P480" i="1" s="1"/>
  <c r="R480" i="1"/>
  <c r="M481" i="1"/>
  <c r="N481" i="1" s="1"/>
  <c r="P481" i="1" s="1"/>
  <c r="R481" i="1"/>
  <c r="M482" i="1"/>
  <c r="N482" i="1" s="1"/>
  <c r="P482" i="1" s="1"/>
  <c r="R482" i="1"/>
  <c r="M483" i="1"/>
  <c r="N483" i="1" s="1"/>
  <c r="P483" i="1" s="1"/>
  <c r="R483" i="1"/>
  <c r="M484" i="1"/>
  <c r="N484" i="1" s="1"/>
  <c r="P484" i="1" s="1"/>
  <c r="R484" i="1"/>
  <c r="M485" i="1"/>
  <c r="N485" i="1" s="1"/>
  <c r="P485" i="1" s="1"/>
  <c r="R485" i="1"/>
  <c r="M486" i="1"/>
  <c r="N486" i="1" s="1"/>
  <c r="P486" i="1" s="1"/>
  <c r="R486" i="1"/>
  <c r="M487" i="1"/>
  <c r="N487" i="1" s="1"/>
  <c r="P487" i="1" s="1"/>
  <c r="R487" i="1"/>
  <c r="M488" i="1"/>
  <c r="N488" i="1" s="1"/>
  <c r="P488" i="1" s="1"/>
  <c r="R488" i="1"/>
  <c r="M489" i="1"/>
  <c r="N489" i="1" s="1"/>
  <c r="P489" i="1" s="1"/>
  <c r="R489" i="1"/>
  <c r="M490" i="1"/>
  <c r="N490" i="1" s="1"/>
  <c r="P490" i="1" s="1"/>
  <c r="R490" i="1"/>
  <c r="M491" i="1"/>
  <c r="N491" i="1" s="1"/>
  <c r="P491" i="1" s="1"/>
  <c r="R491" i="1"/>
  <c r="M492" i="1"/>
  <c r="N492" i="1" s="1"/>
  <c r="P492" i="1" s="1"/>
  <c r="R492" i="1"/>
  <c r="M493" i="1"/>
  <c r="N493" i="1" s="1"/>
  <c r="P493" i="1" s="1"/>
  <c r="R493" i="1"/>
  <c r="M494" i="1"/>
  <c r="N494" i="1" s="1"/>
  <c r="P494" i="1" s="1"/>
  <c r="R494" i="1"/>
  <c r="M495" i="1"/>
  <c r="N495" i="1" s="1"/>
  <c r="P495" i="1" s="1"/>
  <c r="R495" i="1"/>
  <c r="M496" i="1"/>
  <c r="N496" i="1" s="1"/>
  <c r="P496" i="1" s="1"/>
  <c r="R496" i="1"/>
  <c r="M497" i="1"/>
  <c r="N497" i="1" s="1"/>
  <c r="P497" i="1" s="1"/>
  <c r="R497" i="1"/>
  <c r="M498" i="1"/>
  <c r="N498" i="1" s="1"/>
  <c r="P498" i="1" s="1"/>
  <c r="R498" i="1"/>
  <c r="M499" i="1"/>
  <c r="N499" i="1" s="1"/>
  <c r="P499" i="1" s="1"/>
  <c r="R499" i="1"/>
  <c r="M500" i="1"/>
  <c r="N500" i="1" s="1"/>
  <c r="P500" i="1" s="1"/>
  <c r="R500" i="1"/>
  <c r="M501" i="1"/>
  <c r="N501" i="1" s="1"/>
  <c r="P501" i="1" s="1"/>
  <c r="R501" i="1"/>
  <c r="M502" i="1"/>
  <c r="N502" i="1" s="1"/>
  <c r="P502" i="1" s="1"/>
  <c r="R502" i="1"/>
  <c r="M503" i="1"/>
  <c r="N503" i="1" s="1"/>
  <c r="P503" i="1" s="1"/>
  <c r="R503" i="1"/>
  <c r="M504" i="1"/>
  <c r="N504" i="1" s="1"/>
  <c r="P504" i="1" s="1"/>
  <c r="R504" i="1"/>
  <c r="M505" i="1"/>
  <c r="N505" i="1" s="1"/>
  <c r="P505" i="1" s="1"/>
  <c r="R505" i="1"/>
  <c r="M506" i="1"/>
  <c r="N506" i="1" s="1"/>
  <c r="P506" i="1" s="1"/>
  <c r="R506" i="1"/>
  <c r="M507" i="1"/>
  <c r="N507" i="1" s="1"/>
  <c r="P507" i="1" s="1"/>
  <c r="R507" i="1"/>
  <c r="M508" i="1"/>
  <c r="N508" i="1" s="1"/>
  <c r="P508" i="1" s="1"/>
  <c r="R508" i="1"/>
  <c r="M509" i="1"/>
  <c r="N509" i="1" s="1"/>
  <c r="P509" i="1" s="1"/>
  <c r="R509" i="1"/>
  <c r="M510" i="1"/>
  <c r="N510" i="1" s="1"/>
  <c r="P510" i="1" s="1"/>
  <c r="R510" i="1"/>
  <c r="M511" i="1"/>
  <c r="N511" i="1" s="1"/>
  <c r="P511" i="1" s="1"/>
  <c r="R511" i="1"/>
  <c r="M512" i="1"/>
  <c r="N512" i="1" s="1"/>
  <c r="P512" i="1" s="1"/>
  <c r="R512" i="1"/>
  <c r="M513" i="1"/>
  <c r="N513" i="1" s="1"/>
  <c r="P513" i="1" s="1"/>
  <c r="R513" i="1"/>
  <c r="M514" i="1"/>
  <c r="N514" i="1" s="1"/>
  <c r="P514" i="1" s="1"/>
  <c r="R514" i="1"/>
  <c r="M515" i="1"/>
  <c r="N515" i="1" s="1"/>
  <c r="P515" i="1" s="1"/>
  <c r="R515" i="1"/>
  <c r="M516" i="1"/>
  <c r="N516" i="1" s="1"/>
  <c r="P516" i="1" s="1"/>
  <c r="R516" i="1"/>
  <c r="M517" i="1"/>
  <c r="N517" i="1" s="1"/>
  <c r="P517" i="1" s="1"/>
  <c r="R517" i="1"/>
  <c r="M518" i="1"/>
  <c r="N518" i="1" s="1"/>
  <c r="P518" i="1" s="1"/>
  <c r="R518" i="1"/>
  <c r="M519" i="1"/>
  <c r="N519" i="1" s="1"/>
  <c r="P519" i="1" s="1"/>
  <c r="R519" i="1"/>
  <c r="M520" i="1"/>
  <c r="N520" i="1" s="1"/>
  <c r="P520" i="1" s="1"/>
  <c r="R520" i="1"/>
  <c r="M521" i="1"/>
  <c r="N521" i="1" s="1"/>
  <c r="P521" i="1" s="1"/>
  <c r="R521" i="1"/>
  <c r="M522" i="1"/>
  <c r="N522" i="1" s="1"/>
  <c r="P522" i="1" s="1"/>
  <c r="R522" i="1"/>
  <c r="M523" i="1"/>
  <c r="N523" i="1" s="1"/>
  <c r="P523" i="1" s="1"/>
  <c r="R523" i="1"/>
  <c r="M524" i="1"/>
  <c r="N524" i="1" s="1"/>
  <c r="P524" i="1" s="1"/>
  <c r="R524" i="1"/>
  <c r="M525" i="1"/>
  <c r="N525" i="1" s="1"/>
  <c r="P525" i="1" s="1"/>
  <c r="R525" i="1"/>
  <c r="M526" i="1"/>
  <c r="N526" i="1" s="1"/>
  <c r="P526" i="1" s="1"/>
  <c r="R526" i="1"/>
  <c r="M527" i="1"/>
  <c r="N527" i="1" s="1"/>
  <c r="P527" i="1" s="1"/>
  <c r="R527" i="1"/>
  <c r="M528" i="1"/>
  <c r="N528" i="1" s="1"/>
  <c r="P528" i="1" s="1"/>
  <c r="R528" i="1"/>
  <c r="M529" i="1"/>
  <c r="N529" i="1" s="1"/>
  <c r="P529" i="1" s="1"/>
  <c r="R529" i="1"/>
  <c r="M530" i="1"/>
  <c r="N530" i="1" s="1"/>
  <c r="P530" i="1" s="1"/>
  <c r="R530" i="1"/>
  <c r="M531" i="1"/>
  <c r="N531" i="1" s="1"/>
  <c r="P531" i="1" s="1"/>
  <c r="R531" i="1"/>
  <c r="M532" i="1"/>
  <c r="N532" i="1" s="1"/>
  <c r="P532" i="1" s="1"/>
  <c r="R532" i="1"/>
  <c r="M533" i="1"/>
  <c r="N533" i="1" s="1"/>
  <c r="P533" i="1" s="1"/>
  <c r="R533" i="1"/>
  <c r="M534" i="1"/>
  <c r="N534" i="1" s="1"/>
  <c r="P534" i="1" s="1"/>
  <c r="R534" i="1"/>
  <c r="M535" i="1"/>
  <c r="N535" i="1" s="1"/>
  <c r="P535" i="1" s="1"/>
  <c r="R535" i="1"/>
  <c r="M536" i="1"/>
  <c r="N536" i="1" s="1"/>
  <c r="P536" i="1" s="1"/>
  <c r="R536" i="1"/>
  <c r="M537" i="1"/>
  <c r="N537" i="1" s="1"/>
  <c r="P537" i="1" s="1"/>
  <c r="R537" i="1"/>
  <c r="M538" i="1"/>
  <c r="N538" i="1" s="1"/>
  <c r="P538" i="1" s="1"/>
  <c r="R538" i="1"/>
  <c r="M539" i="1"/>
  <c r="N539" i="1" s="1"/>
  <c r="P539" i="1" s="1"/>
  <c r="R539" i="1"/>
  <c r="M540" i="1"/>
  <c r="N540" i="1" s="1"/>
  <c r="P540" i="1" s="1"/>
  <c r="R540" i="1"/>
  <c r="M541" i="1"/>
  <c r="N541" i="1" s="1"/>
  <c r="P541" i="1" s="1"/>
  <c r="R541" i="1"/>
  <c r="M542" i="1"/>
  <c r="N542" i="1" s="1"/>
  <c r="P542" i="1" s="1"/>
  <c r="R542" i="1"/>
  <c r="M543" i="1"/>
  <c r="N543" i="1" s="1"/>
  <c r="P543" i="1" s="1"/>
  <c r="R543" i="1"/>
  <c r="M544" i="1"/>
  <c r="N544" i="1" s="1"/>
  <c r="P544" i="1" s="1"/>
  <c r="R544" i="1"/>
  <c r="M545" i="1"/>
  <c r="N545" i="1" s="1"/>
  <c r="P545" i="1" s="1"/>
  <c r="R545" i="1"/>
  <c r="M546" i="1"/>
  <c r="N546" i="1" s="1"/>
  <c r="P546" i="1" s="1"/>
  <c r="R546" i="1"/>
  <c r="M547" i="1"/>
  <c r="N547" i="1" s="1"/>
  <c r="P547" i="1" s="1"/>
  <c r="R547" i="1"/>
  <c r="M548" i="1"/>
  <c r="N548" i="1" s="1"/>
  <c r="P548" i="1" s="1"/>
  <c r="R548" i="1"/>
  <c r="M549" i="1"/>
  <c r="N549" i="1" s="1"/>
  <c r="P549" i="1" s="1"/>
  <c r="R549" i="1"/>
  <c r="M550" i="1"/>
  <c r="N550" i="1" s="1"/>
  <c r="P550" i="1" s="1"/>
  <c r="R550" i="1"/>
  <c r="M551" i="1"/>
  <c r="N551" i="1" s="1"/>
  <c r="P551" i="1" s="1"/>
  <c r="R551" i="1"/>
  <c r="M552" i="1"/>
  <c r="N552" i="1" s="1"/>
  <c r="P552" i="1" s="1"/>
  <c r="R552" i="1"/>
  <c r="M553" i="1"/>
  <c r="N553" i="1" s="1"/>
  <c r="P553" i="1" s="1"/>
  <c r="R553" i="1"/>
  <c r="M554" i="1"/>
  <c r="N554" i="1" s="1"/>
  <c r="P554" i="1" s="1"/>
  <c r="R554" i="1"/>
  <c r="M555" i="1"/>
  <c r="N555" i="1" s="1"/>
  <c r="P555" i="1" s="1"/>
  <c r="R555" i="1"/>
  <c r="M556" i="1"/>
  <c r="N556" i="1" s="1"/>
  <c r="P556" i="1" s="1"/>
  <c r="R556" i="1"/>
  <c r="M557" i="1"/>
  <c r="N557" i="1" s="1"/>
  <c r="P557" i="1" s="1"/>
  <c r="R557" i="1"/>
  <c r="M558" i="1"/>
  <c r="N558" i="1" s="1"/>
  <c r="P558" i="1" s="1"/>
  <c r="R558" i="1"/>
  <c r="M559" i="1"/>
  <c r="N559" i="1" s="1"/>
  <c r="P559" i="1" s="1"/>
  <c r="R559" i="1"/>
  <c r="M560" i="1"/>
  <c r="N560" i="1" s="1"/>
  <c r="P560" i="1" s="1"/>
  <c r="R560" i="1"/>
  <c r="M561" i="1"/>
  <c r="N561" i="1" s="1"/>
  <c r="P561" i="1" s="1"/>
  <c r="R561" i="1"/>
  <c r="M562" i="1"/>
  <c r="N562" i="1" s="1"/>
  <c r="P562" i="1" s="1"/>
  <c r="R562" i="1"/>
  <c r="M563" i="1"/>
  <c r="N563" i="1" s="1"/>
  <c r="P563" i="1" s="1"/>
  <c r="R563" i="1"/>
  <c r="M564" i="1"/>
  <c r="N564" i="1" s="1"/>
  <c r="P564" i="1" s="1"/>
  <c r="R564" i="1"/>
  <c r="M565" i="1"/>
  <c r="N565" i="1" s="1"/>
  <c r="P565" i="1" s="1"/>
  <c r="R565" i="1"/>
  <c r="M566" i="1"/>
  <c r="N566" i="1" s="1"/>
  <c r="P566" i="1" s="1"/>
  <c r="R566" i="1"/>
  <c r="M567" i="1"/>
  <c r="N567" i="1" s="1"/>
  <c r="P567" i="1" s="1"/>
  <c r="R567" i="1"/>
  <c r="M568" i="1"/>
  <c r="N568" i="1" s="1"/>
  <c r="P568" i="1" s="1"/>
  <c r="R568" i="1"/>
  <c r="M569" i="1"/>
  <c r="N569" i="1" s="1"/>
  <c r="P569" i="1" s="1"/>
  <c r="R569" i="1"/>
  <c r="M570" i="1"/>
  <c r="N570" i="1" s="1"/>
  <c r="P570" i="1" s="1"/>
  <c r="R570" i="1"/>
  <c r="M571" i="1"/>
  <c r="N571" i="1" s="1"/>
  <c r="P571" i="1" s="1"/>
  <c r="R571" i="1"/>
  <c r="M572" i="1"/>
  <c r="N572" i="1" s="1"/>
  <c r="P572" i="1" s="1"/>
  <c r="R572" i="1"/>
  <c r="M573" i="1"/>
  <c r="N573" i="1" s="1"/>
  <c r="P573" i="1" s="1"/>
  <c r="R573" i="1"/>
  <c r="M574" i="1"/>
  <c r="N574" i="1" s="1"/>
  <c r="P574" i="1" s="1"/>
  <c r="R574" i="1"/>
  <c r="M575" i="1"/>
  <c r="N575" i="1" s="1"/>
  <c r="P575" i="1" s="1"/>
  <c r="R575" i="1"/>
  <c r="M576" i="1"/>
  <c r="N576" i="1" s="1"/>
  <c r="P576" i="1" s="1"/>
  <c r="R576" i="1"/>
  <c r="M577" i="1"/>
  <c r="N577" i="1" s="1"/>
  <c r="P577" i="1" s="1"/>
  <c r="R577" i="1"/>
  <c r="M578" i="1"/>
  <c r="N578" i="1" s="1"/>
  <c r="P578" i="1" s="1"/>
  <c r="R578" i="1"/>
  <c r="M579" i="1"/>
  <c r="N579" i="1" s="1"/>
  <c r="P579" i="1" s="1"/>
  <c r="R579" i="1"/>
  <c r="M580" i="1"/>
  <c r="N580" i="1" s="1"/>
  <c r="P580" i="1" s="1"/>
  <c r="R580" i="1"/>
  <c r="M581" i="1"/>
  <c r="N581" i="1" s="1"/>
  <c r="P581" i="1" s="1"/>
  <c r="R581" i="1"/>
  <c r="M582" i="1"/>
  <c r="N582" i="1" s="1"/>
  <c r="P582" i="1" s="1"/>
  <c r="R582" i="1"/>
  <c r="M583" i="1"/>
  <c r="N583" i="1" s="1"/>
  <c r="P583" i="1" s="1"/>
  <c r="R583" i="1"/>
  <c r="M584" i="1"/>
  <c r="N584" i="1" s="1"/>
  <c r="P584" i="1" s="1"/>
  <c r="R584" i="1"/>
  <c r="M585" i="1"/>
  <c r="N585" i="1" s="1"/>
  <c r="P585" i="1" s="1"/>
  <c r="R585" i="1"/>
  <c r="M586" i="1"/>
  <c r="N586" i="1" s="1"/>
  <c r="P586" i="1" s="1"/>
  <c r="R586" i="1"/>
  <c r="M587" i="1"/>
  <c r="N587" i="1" s="1"/>
  <c r="P587" i="1" s="1"/>
  <c r="R587" i="1"/>
  <c r="M588" i="1"/>
  <c r="N588" i="1" s="1"/>
  <c r="P588" i="1" s="1"/>
  <c r="R588" i="1"/>
  <c r="M589" i="1"/>
  <c r="N589" i="1" s="1"/>
  <c r="P589" i="1" s="1"/>
  <c r="R589" i="1"/>
  <c r="M590" i="1"/>
  <c r="N590" i="1" s="1"/>
  <c r="P590" i="1" s="1"/>
  <c r="R590" i="1"/>
  <c r="M591" i="1"/>
  <c r="N591" i="1" s="1"/>
  <c r="P591" i="1" s="1"/>
  <c r="R591" i="1"/>
  <c r="M592" i="1"/>
  <c r="N592" i="1" s="1"/>
  <c r="P592" i="1" s="1"/>
  <c r="R592" i="1"/>
  <c r="M593" i="1"/>
  <c r="N593" i="1" s="1"/>
  <c r="P593" i="1" s="1"/>
  <c r="R593" i="1"/>
  <c r="M594" i="1"/>
  <c r="N594" i="1" s="1"/>
  <c r="P594" i="1" s="1"/>
  <c r="R594" i="1"/>
  <c r="M595" i="1"/>
  <c r="N595" i="1" s="1"/>
  <c r="P595" i="1" s="1"/>
  <c r="R595" i="1"/>
  <c r="M596" i="1"/>
  <c r="N596" i="1" s="1"/>
  <c r="P596" i="1" s="1"/>
  <c r="R596" i="1"/>
  <c r="M597" i="1"/>
  <c r="N597" i="1" s="1"/>
  <c r="P597" i="1" s="1"/>
  <c r="R597" i="1"/>
  <c r="M598" i="1"/>
  <c r="N598" i="1" s="1"/>
  <c r="P598" i="1" s="1"/>
  <c r="R598" i="1"/>
  <c r="M599" i="1"/>
  <c r="N599" i="1" s="1"/>
  <c r="P599" i="1" s="1"/>
  <c r="R599" i="1"/>
  <c r="M600" i="1"/>
  <c r="N600" i="1" s="1"/>
  <c r="P600" i="1" s="1"/>
  <c r="R600" i="1"/>
  <c r="M601" i="1"/>
  <c r="N601" i="1" s="1"/>
  <c r="P601" i="1" s="1"/>
  <c r="R601" i="1"/>
  <c r="M602" i="1"/>
  <c r="N602" i="1" s="1"/>
  <c r="P602" i="1" s="1"/>
  <c r="R602" i="1"/>
  <c r="M603" i="1"/>
  <c r="N603" i="1" s="1"/>
  <c r="P603" i="1" s="1"/>
  <c r="R603" i="1"/>
  <c r="M604" i="1"/>
  <c r="N604" i="1" s="1"/>
  <c r="P604" i="1" s="1"/>
  <c r="R604" i="1"/>
  <c r="M605" i="1"/>
  <c r="N605" i="1" s="1"/>
  <c r="P605" i="1" s="1"/>
  <c r="R605" i="1"/>
  <c r="M606" i="1"/>
  <c r="N606" i="1" s="1"/>
  <c r="P606" i="1" s="1"/>
  <c r="R606" i="1"/>
  <c r="M607" i="1"/>
  <c r="N607" i="1" s="1"/>
  <c r="P607" i="1" s="1"/>
  <c r="R607" i="1"/>
  <c r="M608" i="1"/>
  <c r="N608" i="1" s="1"/>
  <c r="P608" i="1" s="1"/>
  <c r="R608" i="1"/>
  <c r="M609" i="1"/>
  <c r="N609" i="1" s="1"/>
  <c r="P609" i="1" s="1"/>
  <c r="R609" i="1"/>
  <c r="M610" i="1"/>
  <c r="N610" i="1" s="1"/>
  <c r="P610" i="1" s="1"/>
  <c r="R610" i="1"/>
  <c r="M611" i="1"/>
  <c r="N611" i="1" s="1"/>
  <c r="P611" i="1" s="1"/>
  <c r="R611" i="1"/>
  <c r="M612" i="1"/>
  <c r="N612" i="1" s="1"/>
  <c r="P612" i="1" s="1"/>
  <c r="R612" i="1"/>
  <c r="M613" i="1"/>
  <c r="N613" i="1" s="1"/>
  <c r="P613" i="1" s="1"/>
  <c r="R613" i="1"/>
  <c r="M614" i="1"/>
  <c r="N614" i="1" s="1"/>
  <c r="P614" i="1" s="1"/>
  <c r="R614" i="1"/>
  <c r="M615" i="1"/>
  <c r="N615" i="1" s="1"/>
  <c r="P615" i="1" s="1"/>
  <c r="R615" i="1"/>
  <c r="M616" i="1"/>
  <c r="N616" i="1" s="1"/>
  <c r="P616" i="1" s="1"/>
  <c r="R616" i="1"/>
  <c r="M617" i="1"/>
  <c r="N617" i="1" s="1"/>
  <c r="P617" i="1" s="1"/>
  <c r="R617" i="1"/>
  <c r="M618" i="1"/>
  <c r="N618" i="1" s="1"/>
  <c r="P618" i="1" s="1"/>
  <c r="R618" i="1"/>
  <c r="M619" i="1"/>
  <c r="N619" i="1" s="1"/>
  <c r="P619" i="1" s="1"/>
  <c r="R619" i="1"/>
  <c r="M620" i="1"/>
  <c r="N620" i="1" s="1"/>
  <c r="P620" i="1" s="1"/>
  <c r="R620" i="1"/>
  <c r="M621" i="1"/>
  <c r="N621" i="1" s="1"/>
  <c r="P621" i="1" s="1"/>
  <c r="R621" i="1"/>
  <c r="M622" i="1"/>
  <c r="N622" i="1" s="1"/>
  <c r="P622" i="1" s="1"/>
  <c r="R622" i="1"/>
  <c r="M623" i="1"/>
  <c r="N623" i="1" s="1"/>
  <c r="P623" i="1" s="1"/>
  <c r="R623" i="1"/>
  <c r="M624" i="1"/>
  <c r="N624" i="1" s="1"/>
  <c r="P624" i="1" s="1"/>
  <c r="R624" i="1"/>
  <c r="M625" i="1"/>
  <c r="N625" i="1" s="1"/>
  <c r="P625" i="1" s="1"/>
  <c r="R625" i="1"/>
  <c r="M626" i="1"/>
  <c r="N626" i="1" s="1"/>
  <c r="P626" i="1" s="1"/>
  <c r="R626" i="1"/>
  <c r="M627" i="1"/>
  <c r="N627" i="1" s="1"/>
  <c r="P627" i="1" s="1"/>
  <c r="R627" i="1"/>
  <c r="M628" i="1"/>
  <c r="N628" i="1" s="1"/>
  <c r="P628" i="1" s="1"/>
  <c r="R628" i="1"/>
  <c r="M629" i="1"/>
  <c r="N629" i="1" s="1"/>
  <c r="P629" i="1" s="1"/>
  <c r="R629" i="1"/>
  <c r="M630" i="1"/>
  <c r="N630" i="1" s="1"/>
  <c r="P630" i="1" s="1"/>
  <c r="R630" i="1"/>
  <c r="M631" i="1"/>
  <c r="N631" i="1" s="1"/>
  <c r="P631" i="1" s="1"/>
  <c r="R631" i="1"/>
  <c r="M632" i="1"/>
  <c r="N632" i="1" s="1"/>
  <c r="P632" i="1" s="1"/>
  <c r="R632" i="1"/>
  <c r="M633" i="1"/>
  <c r="N633" i="1" s="1"/>
  <c r="P633" i="1" s="1"/>
  <c r="R633" i="1"/>
  <c r="M634" i="1"/>
  <c r="N634" i="1" s="1"/>
  <c r="P634" i="1" s="1"/>
  <c r="R634" i="1"/>
  <c r="M635" i="1"/>
  <c r="N635" i="1" s="1"/>
  <c r="P635" i="1" s="1"/>
  <c r="R635" i="1"/>
  <c r="M636" i="1"/>
  <c r="N636" i="1" s="1"/>
  <c r="P636" i="1" s="1"/>
  <c r="R636" i="1"/>
  <c r="M637" i="1"/>
  <c r="N637" i="1" s="1"/>
  <c r="P637" i="1" s="1"/>
  <c r="R637" i="1"/>
  <c r="M638" i="1"/>
  <c r="N638" i="1" s="1"/>
  <c r="P638" i="1" s="1"/>
  <c r="R638" i="1"/>
  <c r="M639" i="1"/>
  <c r="N639" i="1" s="1"/>
  <c r="P639" i="1" s="1"/>
  <c r="R639" i="1"/>
  <c r="M640" i="1"/>
  <c r="N640" i="1" s="1"/>
  <c r="P640" i="1" s="1"/>
  <c r="R640" i="1"/>
  <c r="M641" i="1"/>
  <c r="N641" i="1" s="1"/>
  <c r="P641" i="1" s="1"/>
  <c r="R641" i="1"/>
  <c r="M642" i="1"/>
  <c r="N642" i="1" s="1"/>
  <c r="P642" i="1" s="1"/>
  <c r="R642" i="1"/>
  <c r="M643" i="1"/>
  <c r="N643" i="1" s="1"/>
  <c r="P643" i="1" s="1"/>
  <c r="R643" i="1"/>
  <c r="M644" i="1"/>
  <c r="N644" i="1" s="1"/>
  <c r="P644" i="1" s="1"/>
  <c r="R644" i="1"/>
  <c r="M645" i="1"/>
  <c r="N645" i="1" s="1"/>
  <c r="P645" i="1" s="1"/>
  <c r="R645" i="1"/>
  <c r="M646" i="1"/>
  <c r="N646" i="1" s="1"/>
  <c r="P646" i="1" s="1"/>
  <c r="R646" i="1"/>
  <c r="M647" i="1"/>
  <c r="N647" i="1" s="1"/>
  <c r="P647" i="1" s="1"/>
  <c r="R647" i="1"/>
  <c r="M648" i="1"/>
  <c r="N648" i="1" s="1"/>
  <c r="P648" i="1" s="1"/>
  <c r="R648" i="1"/>
  <c r="M649" i="1"/>
  <c r="N649" i="1" s="1"/>
  <c r="P649" i="1" s="1"/>
  <c r="R649" i="1"/>
  <c r="M650" i="1"/>
  <c r="N650" i="1" s="1"/>
  <c r="P650" i="1" s="1"/>
  <c r="R650" i="1"/>
  <c r="M651" i="1"/>
  <c r="N651" i="1" s="1"/>
  <c r="P651" i="1" s="1"/>
  <c r="R651" i="1"/>
  <c r="M652" i="1"/>
  <c r="N652" i="1" s="1"/>
  <c r="P652" i="1" s="1"/>
  <c r="R652" i="1"/>
  <c r="M653" i="1"/>
  <c r="N653" i="1" s="1"/>
  <c r="P653" i="1" s="1"/>
  <c r="R653" i="1"/>
  <c r="M654" i="1"/>
  <c r="N654" i="1" s="1"/>
  <c r="P654" i="1" s="1"/>
  <c r="R654" i="1"/>
  <c r="M655" i="1"/>
  <c r="N655" i="1" s="1"/>
  <c r="P655" i="1" s="1"/>
  <c r="R655" i="1"/>
  <c r="M656" i="1"/>
  <c r="N656" i="1" s="1"/>
  <c r="P656" i="1" s="1"/>
  <c r="R656" i="1"/>
  <c r="M657" i="1"/>
  <c r="N657" i="1" s="1"/>
  <c r="P657" i="1" s="1"/>
  <c r="R657" i="1"/>
  <c r="M658" i="1"/>
  <c r="N658" i="1" s="1"/>
  <c r="P658" i="1" s="1"/>
  <c r="R658" i="1"/>
  <c r="M659" i="1"/>
  <c r="N659" i="1" s="1"/>
  <c r="P659" i="1" s="1"/>
  <c r="R659" i="1"/>
  <c r="M660" i="1"/>
  <c r="N660" i="1" s="1"/>
  <c r="P660" i="1" s="1"/>
  <c r="R660" i="1"/>
  <c r="M661" i="1"/>
  <c r="N661" i="1" s="1"/>
  <c r="P661" i="1" s="1"/>
  <c r="R661" i="1"/>
  <c r="M662" i="1"/>
  <c r="N662" i="1" s="1"/>
  <c r="P662" i="1" s="1"/>
  <c r="R662" i="1"/>
  <c r="M663" i="1"/>
  <c r="N663" i="1" s="1"/>
  <c r="P663" i="1" s="1"/>
  <c r="R663" i="1"/>
  <c r="M664" i="1"/>
  <c r="N664" i="1" s="1"/>
  <c r="P664" i="1" s="1"/>
  <c r="R664" i="1"/>
  <c r="M665" i="1"/>
  <c r="N665" i="1" s="1"/>
  <c r="P665" i="1" s="1"/>
  <c r="R665" i="1"/>
  <c r="M666" i="1"/>
  <c r="N666" i="1" s="1"/>
  <c r="P666" i="1" s="1"/>
  <c r="R666" i="1"/>
  <c r="M667" i="1"/>
  <c r="N667" i="1" s="1"/>
  <c r="P667" i="1" s="1"/>
  <c r="R667" i="1"/>
  <c r="M668" i="1"/>
  <c r="N668" i="1" s="1"/>
  <c r="P668" i="1" s="1"/>
  <c r="R668" i="1"/>
  <c r="M669" i="1"/>
  <c r="N669" i="1" s="1"/>
  <c r="P669" i="1" s="1"/>
  <c r="R669" i="1"/>
  <c r="M670" i="1"/>
  <c r="N670" i="1" s="1"/>
  <c r="P670" i="1" s="1"/>
  <c r="R670" i="1"/>
  <c r="M671" i="1"/>
  <c r="N671" i="1" s="1"/>
  <c r="P671" i="1" s="1"/>
  <c r="R671" i="1"/>
  <c r="M672" i="1"/>
  <c r="N672" i="1" s="1"/>
  <c r="P672" i="1" s="1"/>
  <c r="R672" i="1"/>
  <c r="M673" i="1"/>
  <c r="N673" i="1" s="1"/>
  <c r="P673" i="1" s="1"/>
  <c r="R673" i="1"/>
  <c r="M674" i="1"/>
  <c r="N674" i="1" s="1"/>
  <c r="P674" i="1" s="1"/>
  <c r="R674" i="1"/>
  <c r="M675" i="1"/>
  <c r="N675" i="1" s="1"/>
  <c r="P675" i="1" s="1"/>
  <c r="R675" i="1"/>
  <c r="M676" i="1"/>
  <c r="N676" i="1" s="1"/>
  <c r="P676" i="1" s="1"/>
  <c r="R676" i="1"/>
  <c r="M677" i="1"/>
  <c r="N677" i="1" s="1"/>
  <c r="P677" i="1" s="1"/>
  <c r="R677" i="1"/>
  <c r="M678" i="1"/>
  <c r="N678" i="1" s="1"/>
  <c r="P678" i="1" s="1"/>
  <c r="R678" i="1"/>
  <c r="M679" i="1"/>
  <c r="N679" i="1" s="1"/>
  <c r="P679" i="1" s="1"/>
  <c r="R679" i="1"/>
  <c r="M680" i="1"/>
  <c r="N680" i="1" s="1"/>
  <c r="P680" i="1" s="1"/>
  <c r="R680" i="1"/>
  <c r="M681" i="1"/>
  <c r="N681" i="1" s="1"/>
  <c r="P681" i="1" s="1"/>
  <c r="R681" i="1"/>
  <c r="M682" i="1"/>
  <c r="N682" i="1" s="1"/>
  <c r="P682" i="1" s="1"/>
  <c r="R682" i="1"/>
  <c r="M683" i="1"/>
  <c r="N683" i="1" s="1"/>
  <c r="P683" i="1" s="1"/>
  <c r="R683" i="1"/>
  <c r="M684" i="1"/>
  <c r="N684" i="1" s="1"/>
  <c r="P684" i="1" s="1"/>
  <c r="R684" i="1"/>
  <c r="M685" i="1"/>
  <c r="N685" i="1" s="1"/>
  <c r="P685" i="1" s="1"/>
  <c r="R685" i="1"/>
  <c r="M686" i="1"/>
  <c r="N686" i="1" s="1"/>
  <c r="P686" i="1" s="1"/>
  <c r="R686" i="1"/>
  <c r="M687" i="1"/>
  <c r="N687" i="1" s="1"/>
  <c r="P687" i="1" s="1"/>
  <c r="R687" i="1"/>
  <c r="M688" i="1"/>
  <c r="N688" i="1" s="1"/>
  <c r="P688" i="1" s="1"/>
  <c r="R688" i="1"/>
  <c r="M689" i="1"/>
  <c r="N689" i="1" s="1"/>
  <c r="P689" i="1" s="1"/>
  <c r="R689" i="1"/>
  <c r="M690" i="1"/>
  <c r="N690" i="1" s="1"/>
  <c r="P690" i="1" s="1"/>
  <c r="R690" i="1"/>
  <c r="M691" i="1"/>
  <c r="N691" i="1" s="1"/>
  <c r="P691" i="1" s="1"/>
  <c r="R691" i="1"/>
  <c r="M692" i="1"/>
  <c r="N692" i="1" s="1"/>
  <c r="P692" i="1" s="1"/>
  <c r="R692" i="1"/>
  <c r="M693" i="1"/>
  <c r="N693" i="1" s="1"/>
  <c r="P693" i="1" s="1"/>
  <c r="R693" i="1"/>
  <c r="M694" i="1"/>
  <c r="N694" i="1" s="1"/>
  <c r="P694" i="1" s="1"/>
  <c r="R694" i="1"/>
  <c r="M695" i="1"/>
  <c r="N695" i="1" s="1"/>
  <c r="P695" i="1" s="1"/>
  <c r="R695" i="1"/>
  <c r="M696" i="1"/>
  <c r="N696" i="1" s="1"/>
  <c r="P696" i="1" s="1"/>
  <c r="R696" i="1"/>
  <c r="M697" i="1"/>
  <c r="N697" i="1" s="1"/>
  <c r="P697" i="1" s="1"/>
  <c r="R697" i="1"/>
  <c r="M698" i="1"/>
  <c r="N698" i="1" s="1"/>
  <c r="P698" i="1" s="1"/>
  <c r="R698" i="1"/>
  <c r="M699" i="1"/>
  <c r="N699" i="1" s="1"/>
  <c r="P699" i="1" s="1"/>
  <c r="R699" i="1"/>
  <c r="M700" i="1"/>
  <c r="N700" i="1" s="1"/>
  <c r="P700" i="1" s="1"/>
  <c r="R700" i="1"/>
  <c r="M701" i="1"/>
  <c r="N701" i="1" s="1"/>
  <c r="P701" i="1" s="1"/>
  <c r="R701" i="1"/>
  <c r="M702" i="1"/>
  <c r="N702" i="1" s="1"/>
  <c r="P702" i="1" s="1"/>
  <c r="R702" i="1"/>
  <c r="M703" i="1"/>
  <c r="N703" i="1" s="1"/>
  <c r="P703" i="1" s="1"/>
  <c r="R703" i="1"/>
  <c r="M704" i="1"/>
  <c r="N704" i="1" s="1"/>
  <c r="P704" i="1" s="1"/>
  <c r="R704" i="1"/>
  <c r="M705" i="1"/>
  <c r="N705" i="1" s="1"/>
  <c r="P705" i="1" s="1"/>
  <c r="R705" i="1"/>
  <c r="M706" i="1"/>
  <c r="N706" i="1" s="1"/>
  <c r="P706" i="1" s="1"/>
  <c r="R706" i="1"/>
  <c r="M707" i="1"/>
  <c r="N707" i="1" s="1"/>
  <c r="P707" i="1" s="1"/>
  <c r="R707" i="1"/>
  <c r="M708" i="1"/>
  <c r="N708" i="1" s="1"/>
  <c r="P708" i="1" s="1"/>
  <c r="R708" i="1"/>
  <c r="M709" i="1"/>
  <c r="N709" i="1" s="1"/>
  <c r="P709" i="1" s="1"/>
  <c r="R709" i="1"/>
  <c r="M710" i="1"/>
  <c r="N710" i="1" s="1"/>
  <c r="P710" i="1" s="1"/>
  <c r="R710" i="1"/>
  <c r="M711" i="1"/>
  <c r="N711" i="1" s="1"/>
  <c r="P711" i="1" s="1"/>
  <c r="R711" i="1"/>
  <c r="M712" i="1"/>
  <c r="N712" i="1" s="1"/>
  <c r="P712" i="1" s="1"/>
  <c r="R712" i="1"/>
  <c r="M713" i="1"/>
  <c r="N713" i="1" s="1"/>
  <c r="P713" i="1" s="1"/>
  <c r="R713" i="1"/>
  <c r="M714" i="1"/>
  <c r="N714" i="1" s="1"/>
  <c r="P714" i="1" s="1"/>
  <c r="R714" i="1"/>
  <c r="M715" i="1"/>
  <c r="N715" i="1" s="1"/>
  <c r="P715" i="1" s="1"/>
  <c r="R715" i="1"/>
  <c r="M716" i="1"/>
  <c r="N716" i="1" s="1"/>
  <c r="P716" i="1" s="1"/>
  <c r="R716" i="1"/>
  <c r="M717" i="1"/>
  <c r="N717" i="1" s="1"/>
  <c r="P717" i="1" s="1"/>
  <c r="R717" i="1"/>
  <c r="M718" i="1"/>
  <c r="N718" i="1" s="1"/>
  <c r="P718" i="1" s="1"/>
  <c r="R718" i="1"/>
  <c r="M719" i="1"/>
  <c r="N719" i="1" s="1"/>
  <c r="P719" i="1" s="1"/>
  <c r="R719" i="1"/>
  <c r="M720" i="1"/>
  <c r="N720" i="1" s="1"/>
  <c r="P720" i="1" s="1"/>
  <c r="R720" i="1"/>
  <c r="M721" i="1"/>
  <c r="N721" i="1" s="1"/>
  <c r="P721" i="1" s="1"/>
  <c r="R721" i="1"/>
  <c r="M722" i="1"/>
  <c r="N722" i="1" s="1"/>
  <c r="P722" i="1" s="1"/>
  <c r="R722" i="1"/>
  <c r="M723" i="1"/>
  <c r="N723" i="1" s="1"/>
  <c r="P723" i="1" s="1"/>
  <c r="R723" i="1"/>
  <c r="M724" i="1"/>
  <c r="N724" i="1" s="1"/>
  <c r="P724" i="1" s="1"/>
  <c r="R724" i="1"/>
  <c r="M725" i="1"/>
  <c r="N725" i="1" s="1"/>
  <c r="P725" i="1" s="1"/>
  <c r="R725" i="1"/>
  <c r="M726" i="1"/>
  <c r="N726" i="1" s="1"/>
  <c r="P726" i="1" s="1"/>
  <c r="R726" i="1"/>
  <c r="M727" i="1"/>
  <c r="N727" i="1" s="1"/>
  <c r="P727" i="1" s="1"/>
  <c r="R727" i="1"/>
  <c r="M728" i="1"/>
  <c r="N728" i="1" s="1"/>
  <c r="P728" i="1" s="1"/>
  <c r="R728" i="1"/>
  <c r="M729" i="1"/>
  <c r="N729" i="1" s="1"/>
  <c r="P729" i="1" s="1"/>
  <c r="R729" i="1"/>
  <c r="M730" i="1"/>
  <c r="N730" i="1" s="1"/>
  <c r="P730" i="1" s="1"/>
  <c r="R730" i="1"/>
  <c r="M731" i="1"/>
  <c r="N731" i="1" s="1"/>
  <c r="P731" i="1" s="1"/>
  <c r="R731" i="1"/>
  <c r="M732" i="1"/>
  <c r="N732" i="1" s="1"/>
  <c r="P732" i="1" s="1"/>
  <c r="R732" i="1"/>
  <c r="M733" i="1"/>
  <c r="N733" i="1" s="1"/>
  <c r="P733" i="1" s="1"/>
  <c r="R733" i="1"/>
  <c r="M734" i="1"/>
  <c r="N734" i="1" s="1"/>
  <c r="P734" i="1" s="1"/>
  <c r="R734" i="1"/>
  <c r="M735" i="1"/>
  <c r="N735" i="1" s="1"/>
  <c r="P735" i="1" s="1"/>
  <c r="R735" i="1"/>
  <c r="M736" i="1"/>
  <c r="N736" i="1" s="1"/>
  <c r="P736" i="1" s="1"/>
  <c r="R736" i="1"/>
  <c r="M737" i="1"/>
  <c r="N737" i="1" s="1"/>
  <c r="P737" i="1" s="1"/>
  <c r="R737" i="1"/>
  <c r="M738" i="1"/>
  <c r="N738" i="1" s="1"/>
  <c r="P738" i="1" s="1"/>
  <c r="R738" i="1"/>
  <c r="M739" i="1"/>
  <c r="N739" i="1" s="1"/>
  <c r="P739" i="1" s="1"/>
  <c r="R739" i="1"/>
  <c r="M740" i="1"/>
  <c r="N740" i="1" s="1"/>
  <c r="P740" i="1" s="1"/>
  <c r="R740" i="1"/>
  <c r="M741" i="1"/>
  <c r="N741" i="1" s="1"/>
  <c r="P741" i="1" s="1"/>
  <c r="R741" i="1"/>
  <c r="M742" i="1"/>
  <c r="N742" i="1" s="1"/>
  <c r="P742" i="1" s="1"/>
  <c r="R742" i="1"/>
  <c r="M743" i="1"/>
  <c r="N743" i="1" s="1"/>
  <c r="P743" i="1" s="1"/>
  <c r="R743" i="1"/>
  <c r="M744" i="1"/>
  <c r="N744" i="1" s="1"/>
  <c r="P744" i="1" s="1"/>
  <c r="R744" i="1"/>
  <c r="M745" i="1"/>
  <c r="N745" i="1" s="1"/>
  <c r="P745" i="1" s="1"/>
  <c r="R745" i="1"/>
  <c r="M746" i="1"/>
  <c r="N746" i="1" s="1"/>
  <c r="P746" i="1" s="1"/>
  <c r="R746" i="1"/>
  <c r="M747" i="1"/>
  <c r="N747" i="1" s="1"/>
  <c r="P747" i="1" s="1"/>
  <c r="R747" i="1"/>
  <c r="M748" i="1"/>
  <c r="N748" i="1" s="1"/>
  <c r="P748" i="1" s="1"/>
  <c r="R748" i="1"/>
  <c r="M749" i="1"/>
  <c r="N749" i="1" s="1"/>
  <c r="P749" i="1" s="1"/>
  <c r="R749" i="1"/>
  <c r="M750" i="1"/>
  <c r="N750" i="1" s="1"/>
  <c r="P750" i="1" s="1"/>
  <c r="R750" i="1"/>
  <c r="M751" i="1"/>
  <c r="N751" i="1" s="1"/>
  <c r="P751" i="1" s="1"/>
  <c r="R751" i="1"/>
  <c r="M752" i="1"/>
  <c r="N752" i="1" s="1"/>
  <c r="P752" i="1" s="1"/>
  <c r="R752" i="1"/>
  <c r="M753" i="1"/>
  <c r="N753" i="1" s="1"/>
  <c r="P753" i="1" s="1"/>
  <c r="R753" i="1"/>
  <c r="M754" i="1"/>
  <c r="N754" i="1" s="1"/>
  <c r="P754" i="1" s="1"/>
  <c r="R754" i="1"/>
  <c r="M755" i="1"/>
  <c r="N755" i="1" s="1"/>
  <c r="P755" i="1" s="1"/>
  <c r="R755" i="1"/>
  <c r="M756" i="1"/>
  <c r="N756" i="1" s="1"/>
  <c r="P756" i="1" s="1"/>
  <c r="R756" i="1"/>
  <c r="M757" i="1"/>
  <c r="N757" i="1" s="1"/>
  <c r="P757" i="1" s="1"/>
  <c r="R757" i="1"/>
  <c r="M758" i="1"/>
  <c r="N758" i="1" s="1"/>
  <c r="P758" i="1" s="1"/>
  <c r="R758" i="1"/>
  <c r="M759" i="1"/>
  <c r="N759" i="1" s="1"/>
  <c r="P759" i="1" s="1"/>
  <c r="R759" i="1"/>
  <c r="M760" i="1"/>
  <c r="N760" i="1" s="1"/>
  <c r="P760" i="1" s="1"/>
  <c r="R760" i="1"/>
  <c r="M761" i="1"/>
  <c r="N761" i="1" s="1"/>
  <c r="P761" i="1" s="1"/>
  <c r="R761" i="1"/>
  <c r="M762" i="1"/>
  <c r="N762" i="1" s="1"/>
  <c r="P762" i="1" s="1"/>
  <c r="R762" i="1"/>
  <c r="M763" i="1"/>
  <c r="N763" i="1" s="1"/>
  <c r="P763" i="1" s="1"/>
  <c r="R763" i="1"/>
  <c r="M764" i="1"/>
  <c r="N764" i="1" s="1"/>
  <c r="P764" i="1" s="1"/>
  <c r="R764" i="1"/>
  <c r="M765" i="1"/>
  <c r="N765" i="1" s="1"/>
  <c r="P765" i="1" s="1"/>
  <c r="R765" i="1"/>
  <c r="M766" i="1"/>
  <c r="N766" i="1" s="1"/>
  <c r="P766" i="1" s="1"/>
  <c r="R766" i="1"/>
  <c r="M767" i="1"/>
  <c r="N767" i="1" s="1"/>
  <c r="P767" i="1" s="1"/>
  <c r="R767" i="1"/>
  <c r="M768" i="1"/>
  <c r="N768" i="1" s="1"/>
  <c r="P768" i="1" s="1"/>
  <c r="R768" i="1"/>
  <c r="M769" i="1"/>
  <c r="N769" i="1" s="1"/>
  <c r="P769" i="1" s="1"/>
  <c r="R769" i="1"/>
  <c r="M770" i="1"/>
  <c r="N770" i="1" s="1"/>
  <c r="P770" i="1" s="1"/>
  <c r="R770" i="1"/>
  <c r="M771" i="1"/>
  <c r="N771" i="1" s="1"/>
  <c r="P771" i="1" s="1"/>
  <c r="R771" i="1"/>
  <c r="M772" i="1"/>
  <c r="N772" i="1" s="1"/>
  <c r="P772" i="1" s="1"/>
  <c r="R772" i="1"/>
  <c r="M773" i="1"/>
  <c r="N773" i="1" s="1"/>
  <c r="P773" i="1" s="1"/>
  <c r="R773" i="1"/>
  <c r="M774" i="1"/>
  <c r="N774" i="1" s="1"/>
  <c r="P774" i="1" s="1"/>
  <c r="R774" i="1"/>
  <c r="M775" i="1"/>
  <c r="N775" i="1" s="1"/>
  <c r="P775" i="1" s="1"/>
  <c r="R775" i="1"/>
  <c r="M776" i="1"/>
  <c r="N776" i="1" s="1"/>
  <c r="P776" i="1" s="1"/>
  <c r="R776" i="1"/>
  <c r="M777" i="1"/>
  <c r="N777" i="1" s="1"/>
  <c r="P777" i="1" s="1"/>
  <c r="R777" i="1"/>
  <c r="M778" i="1"/>
  <c r="N778" i="1" s="1"/>
  <c r="P778" i="1" s="1"/>
  <c r="R778" i="1"/>
  <c r="M779" i="1"/>
  <c r="N779" i="1" s="1"/>
  <c r="P779" i="1" s="1"/>
  <c r="R779" i="1"/>
  <c r="M780" i="1"/>
  <c r="N780" i="1" s="1"/>
  <c r="P780" i="1" s="1"/>
  <c r="R780" i="1"/>
  <c r="M781" i="1"/>
  <c r="N781" i="1" s="1"/>
  <c r="P781" i="1" s="1"/>
  <c r="R781" i="1"/>
  <c r="M782" i="1"/>
  <c r="N782" i="1" s="1"/>
  <c r="P782" i="1" s="1"/>
  <c r="R782" i="1"/>
  <c r="M783" i="1"/>
  <c r="N783" i="1" s="1"/>
  <c r="P783" i="1" s="1"/>
  <c r="R783" i="1"/>
  <c r="M784" i="1"/>
  <c r="N784" i="1" s="1"/>
  <c r="P784" i="1" s="1"/>
  <c r="R784" i="1"/>
  <c r="M785" i="1"/>
  <c r="N785" i="1" s="1"/>
  <c r="P785" i="1" s="1"/>
  <c r="R785" i="1"/>
  <c r="M786" i="1"/>
  <c r="N786" i="1" s="1"/>
  <c r="P786" i="1" s="1"/>
  <c r="R786" i="1"/>
  <c r="M787" i="1"/>
  <c r="N787" i="1" s="1"/>
  <c r="P787" i="1" s="1"/>
  <c r="R787" i="1"/>
  <c r="M788" i="1"/>
  <c r="N788" i="1" s="1"/>
  <c r="P788" i="1" s="1"/>
  <c r="R788" i="1"/>
  <c r="M789" i="1"/>
  <c r="N789" i="1" s="1"/>
  <c r="P789" i="1" s="1"/>
  <c r="R789" i="1"/>
  <c r="M790" i="1"/>
  <c r="N790" i="1" s="1"/>
  <c r="P790" i="1" s="1"/>
  <c r="R790" i="1"/>
  <c r="M791" i="1"/>
  <c r="N791" i="1" s="1"/>
  <c r="P791" i="1" s="1"/>
  <c r="R791" i="1"/>
  <c r="M792" i="1"/>
  <c r="N792" i="1" s="1"/>
  <c r="P792" i="1" s="1"/>
  <c r="R792" i="1"/>
  <c r="M793" i="1"/>
  <c r="N793" i="1" s="1"/>
  <c r="P793" i="1" s="1"/>
  <c r="R793" i="1"/>
  <c r="M794" i="1"/>
  <c r="N794" i="1" s="1"/>
  <c r="P794" i="1" s="1"/>
  <c r="R794" i="1"/>
  <c r="M795" i="1"/>
  <c r="N795" i="1" s="1"/>
  <c r="P795" i="1" s="1"/>
  <c r="R795" i="1"/>
  <c r="M796" i="1"/>
  <c r="N796" i="1" s="1"/>
  <c r="P796" i="1" s="1"/>
  <c r="R796" i="1"/>
  <c r="M797" i="1"/>
  <c r="N797" i="1" s="1"/>
  <c r="P797" i="1" s="1"/>
  <c r="R797" i="1"/>
  <c r="M798" i="1"/>
  <c r="N798" i="1" s="1"/>
  <c r="P798" i="1" s="1"/>
  <c r="R798" i="1"/>
  <c r="M799" i="1"/>
  <c r="N799" i="1" s="1"/>
  <c r="P799" i="1" s="1"/>
  <c r="R799" i="1"/>
  <c r="M800" i="1"/>
  <c r="N800" i="1" s="1"/>
  <c r="P800" i="1" s="1"/>
  <c r="R800" i="1"/>
  <c r="M801" i="1"/>
  <c r="N801" i="1" s="1"/>
  <c r="P801" i="1" s="1"/>
  <c r="R801" i="1"/>
  <c r="M802" i="1"/>
  <c r="N802" i="1" s="1"/>
  <c r="P802" i="1" s="1"/>
  <c r="R802" i="1"/>
  <c r="M803" i="1"/>
  <c r="N803" i="1" s="1"/>
  <c r="P803" i="1" s="1"/>
  <c r="R803" i="1"/>
  <c r="M804" i="1"/>
  <c r="N804" i="1" s="1"/>
  <c r="P804" i="1" s="1"/>
  <c r="R804" i="1"/>
  <c r="M805" i="1"/>
  <c r="N805" i="1" s="1"/>
  <c r="P805" i="1" s="1"/>
  <c r="R805" i="1"/>
  <c r="M806" i="1"/>
  <c r="N806" i="1" s="1"/>
  <c r="P806" i="1" s="1"/>
  <c r="R806" i="1"/>
  <c r="M807" i="1"/>
  <c r="N807" i="1" s="1"/>
  <c r="P807" i="1" s="1"/>
  <c r="R807" i="1"/>
  <c r="M808" i="1"/>
  <c r="N808" i="1" s="1"/>
  <c r="P808" i="1" s="1"/>
  <c r="R808" i="1"/>
  <c r="M809" i="1"/>
  <c r="N809" i="1" s="1"/>
  <c r="P809" i="1" s="1"/>
  <c r="R809" i="1"/>
  <c r="M810" i="1"/>
  <c r="N810" i="1" s="1"/>
  <c r="P810" i="1" s="1"/>
  <c r="R810" i="1"/>
  <c r="M811" i="1"/>
  <c r="N811" i="1" s="1"/>
  <c r="P811" i="1" s="1"/>
  <c r="R811" i="1"/>
  <c r="M812" i="1"/>
  <c r="N812" i="1" s="1"/>
  <c r="P812" i="1" s="1"/>
  <c r="R812" i="1"/>
  <c r="M813" i="1"/>
  <c r="N813" i="1" s="1"/>
  <c r="P813" i="1" s="1"/>
  <c r="R813" i="1"/>
  <c r="M814" i="1"/>
  <c r="N814" i="1" s="1"/>
  <c r="P814" i="1" s="1"/>
  <c r="R814" i="1"/>
  <c r="M815" i="1"/>
  <c r="N815" i="1" s="1"/>
  <c r="P815" i="1" s="1"/>
  <c r="R815" i="1"/>
  <c r="M816" i="1"/>
  <c r="N816" i="1" s="1"/>
  <c r="P816" i="1" s="1"/>
  <c r="R816" i="1"/>
  <c r="M817" i="1"/>
  <c r="N817" i="1" s="1"/>
  <c r="P817" i="1" s="1"/>
  <c r="R817" i="1"/>
  <c r="M818" i="1"/>
  <c r="N818" i="1" s="1"/>
  <c r="P818" i="1" s="1"/>
  <c r="R818" i="1"/>
  <c r="M819" i="1"/>
  <c r="N819" i="1" s="1"/>
  <c r="P819" i="1" s="1"/>
  <c r="R819" i="1"/>
  <c r="M820" i="1"/>
  <c r="N820" i="1" s="1"/>
  <c r="P820" i="1" s="1"/>
  <c r="R820" i="1"/>
  <c r="M821" i="1"/>
  <c r="N821" i="1" s="1"/>
  <c r="P821" i="1" s="1"/>
  <c r="R821" i="1"/>
  <c r="M822" i="1"/>
  <c r="N822" i="1" s="1"/>
  <c r="P822" i="1" s="1"/>
  <c r="R822" i="1"/>
  <c r="M823" i="1"/>
  <c r="N823" i="1" s="1"/>
  <c r="P823" i="1" s="1"/>
  <c r="R823" i="1"/>
  <c r="M824" i="1"/>
  <c r="N824" i="1" s="1"/>
  <c r="P824" i="1" s="1"/>
  <c r="R824" i="1"/>
  <c r="M825" i="1"/>
  <c r="N825" i="1" s="1"/>
  <c r="P825" i="1" s="1"/>
  <c r="R825" i="1"/>
  <c r="M826" i="1"/>
  <c r="N826" i="1" s="1"/>
  <c r="P826" i="1" s="1"/>
  <c r="R826" i="1"/>
  <c r="M827" i="1"/>
  <c r="N827" i="1" s="1"/>
  <c r="P827" i="1" s="1"/>
  <c r="R827" i="1"/>
  <c r="M828" i="1"/>
  <c r="N828" i="1" s="1"/>
  <c r="P828" i="1" s="1"/>
  <c r="R828" i="1"/>
  <c r="M829" i="1"/>
  <c r="N829" i="1" s="1"/>
  <c r="P829" i="1" s="1"/>
  <c r="R829" i="1"/>
  <c r="M830" i="1"/>
  <c r="N830" i="1" s="1"/>
  <c r="P830" i="1" s="1"/>
  <c r="R830" i="1"/>
  <c r="M831" i="1"/>
  <c r="N831" i="1" s="1"/>
  <c r="P831" i="1" s="1"/>
  <c r="R831" i="1"/>
  <c r="M832" i="1"/>
  <c r="N832" i="1" s="1"/>
  <c r="P832" i="1" s="1"/>
  <c r="R832" i="1"/>
  <c r="M833" i="1"/>
  <c r="N833" i="1" s="1"/>
  <c r="P833" i="1" s="1"/>
  <c r="R833" i="1"/>
  <c r="M834" i="1"/>
  <c r="N834" i="1" s="1"/>
  <c r="P834" i="1" s="1"/>
  <c r="R834" i="1"/>
  <c r="M835" i="1"/>
  <c r="N835" i="1" s="1"/>
  <c r="P835" i="1" s="1"/>
  <c r="R835" i="1"/>
  <c r="M836" i="1"/>
  <c r="N836" i="1" s="1"/>
  <c r="P836" i="1" s="1"/>
  <c r="R836" i="1"/>
  <c r="M837" i="1"/>
  <c r="N837" i="1" s="1"/>
  <c r="P837" i="1" s="1"/>
  <c r="R837" i="1"/>
  <c r="M838" i="1"/>
  <c r="N838" i="1" s="1"/>
  <c r="P838" i="1" s="1"/>
  <c r="R838" i="1"/>
  <c r="M839" i="1"/>
  <c r="N839" i="1" s="1"/>
  <c r="P839" i="1" s="1"/>
  <c r="R839" i="1"/>
  <c r="M840" i="1"/>
  <c r="N840" i="1" s="1"/>
  <c r="P840" i="1" s="1"/>
  <c r="R840" i="1"/>
  <c r="M841" i="1"/>
  <c r="N841" i="1" s="1"/>
  <c r="P841" i="1" s="1"/>
  <c r="R841" i="1"/>
  <c r="M842" i="1"/>
  <c r="N842" i="1" s="1"/>
  <c r="P842" i="1" s="1"/>
  <c r="R842" i="1"/>
  <c r="M843" i="1"/>
  <c r="N843" i="1" s="1"/>
  <c r="P843" i="1" s="1"/>
  <c r="R843" i="1"/>
  <c r="M844" i="1"/>
  <c r="N844" i="1" s="1"/>
  <c r="P844" i="1" s="1"/>
  <c r="R844" i="1"/>
  <c r="M845" i="1"/>
  <c r="N845" i="1" s="1"/>
  <c r="P845" i="1" s="1"/>
  <c r="R845" i="1"/>
  <c r="M846" i="1"/>
  <c r="N846" i="1" s="1"/>
  <c r="P846" i="1" s="1"/>
  <c r="R846" i="1"/>
  <c r="M847" i="1"/>
  <c r="N847" i="1" s="1"/>
  <c r="P847" i="1" s="1"/>
  <c r="R847" i="1"/>
  <c r="M848" i="1"/>
  <c r="N848" i="1" s="1"/>
  <c r="P848" i="1" s="1"/>
  <c r="R848" i="1"/>
  <c r="M849" i="1"/>
  <c r="N849" i="1" s="1"/>
  <c r="P849" i="1" s="1"/>
  <c r="R849" i="1"/>
  <c r="M850" i="1"/>
  <c r="N850" i="1" s="1"/>
  <c r="P850" i="1" s="1"/>
  <c r="R850" i="1"/>
  <c r="M851" i="1"/>
  <c r="N851" i="1" s="1"/>
  <c r="P851" i="1" s="1"/>
  <c r="R851" i="1"/>
  <c r="M852" i="1"/>
  <c r="N852" i="1" s="1"/>
  <c r="P852" i="1" s="1"/>
  <c r="R852" i="1"/>
  <c r="M853" i="1"/>
  <c r="N853" i="1" s="1"/>
  <c r="P853" i="1" s="1"/>
  <c r="R853" i="1"/>
  <c r="M854" i="1"/>
  <c r="N854" i="1" s="1"/>
  <c r="P854" i="1" s="1"/>
  <c r="R854" i="1"/>
  <c r="M855" i="1"/>
  <c r="N855" i="1" s="1"/>
  <c r="P855" i="1" s="1"/>
  <c r="R855" i="1"/>
  <c r="M856" i="1"/>
  <c r="N856" i="1" s="1"/>
  <c r="P856" i="1" s="1"/>
  <c r="R856" i="1"/>
  <c r="M857" i="1"/>
  <c r="N857" i="1" s="1"/>
  <c r="P857" i="1" s="1"/>
  <c r="R857" i="1"/>
  <c r="M858" i="1"/>
  <c r="N858" i="1" s="1"/>
  <c r="P858" i="1" s="1"/>
  <c r="R858" i="1"/>
  <c r="M859" i="1"/>
  <c r="N859" i="1" s="1"/>
  <c r="P859" i="1" s="1"/>
  <c r="R859" i="1"/>
  <c r="M860" i="1"/>
  <c r="N860" i="1" s="1"/>
  <c r="P860" i="1" s="1"/>
  <c r="R860" i="1"/>
  <c r="M861" i="1"/>
  <c r="N861" i="1" s="1"/>
  <c r="P861" i="1" s="1"/>
  <c r="R861" i="1"/>
  <c r="M862" i="1"/>
  <c r="N862" i="1" s="1"/>
  <c r="P862" i="1" s="1"/>
  <c r="R862" i="1"/>
  <c r="M863" i="1"/>
  <c r="N863" i="1" s="1"/>
  <c r="P863" i="1" s="1"/>
  <c r="R863" i="1"/>
  <c r="M864" i="1"/>
  <c r="N864" i="1" s="1"/>
  <c r="P864" i="1" s="1"/>
  <c r="R864" i="1"/>
  <c r="M865" i="1"/>
  <c r="N865" i="1" s="1"/>
  <c r="P865" i="1" s="1"/>
  <c r="R865" i="1"/>
  <c r="M866" i="1"/>
  <c r="N866" i="1" s="1"/>
  <c r="P866" i="1" s="1"/>
  <c r="R866" i="1"/>
  <c r="M867" i="1"/>
  <c r="N867" i="1" s="1"/>
  <c r="P867" i="1" s="1"/>
  <c r="R867" i="1"/>
  <c r="M868" i="1"/>
  <c r="N868" i="1" s="1"/>
  <c r="P868" i="1" s="1"/>
  <c r="R868" i="1"/>
  <c r="M869" i="1"/>
  <c r="N869" i="1" s="1"/>
  <c r="P869" i="1" s="1"/>
  <c r="R869" i="1"/>
  <c r="M870" i="1"/>
  <c r="N870" i="1" s="1"/>
  <c r="P870" i="1" s="1"/>
  <c r="R870" i="1"/>
  <c r="M871" i="1"/>
  <c r="N871" i="1" s="1"/>
  <c r="P871" i="1" s="1"/>
  <c r="R871" i="1"/>
  <c r="M872" i="1"/>
  <c r="N872" i="1" s="1"/>
  <c r="P872" i="1" s="1"/>
  <c r="R872" i="1"/>
  <c r="M873" i="1"/>
  <c r="N873" i="1" s="1"/>
  <c r="P873" i="1" s="1"/>
  <c r="R873" i="1"/>
  <c r="M874" i="1"/>
  <c r="N874" i="1" s="1"/>
  <c r="P874" i="1" s="1"/>
  <c r="R874" i="1"/>
  <c r="M875" i="1"/>
  <c r="N875" i="1" s="1"/>
  <c r="P875" i="1" s="1"/>
  <c r="R875" i="1"/>
  <c r="M876" i="1"/>
  <c r="N876" i="1" s="1"/>
  <c r="P876" i="1" s="1"/>
  <c r="R876" i="1"/>
  <c r="M877" i="1"/>
  <c r="N877" i="1" s="1"/>
  <c r="P877" i="1" s="1"/>
  <c r="R877" i="1"/>
  <c r="M878" i="1"/>
  <c r="N878" i="1" s="1"/>
  <c r="P878" i="1" s="1"/>
  <c r="R878" i="1"/>
  <c r="M879" i="1"/>
  <c r="N879" i="1" s="1"/>
  <c r="P879" i="1" s="1"/>
  <c r="R879" i="1"/>
  <c r="M880" i="1"/>
  <c r="N880" i="1" s="1"/>
  <c r="P880" i="1" s="1"/>
  <c r="R880" i="1"/>
  <c r="M881" i="1"/>
  <c r="N881" i="1" s="1"/>
  <c r="P881" i="1" s="1"/>
  <c r="R881" i="1"/>
  <c r="M882" i="1"/>
  <c r="N882" i="1" s="1"/>
  <c r="P882" i="1" s="1"/>
  <c r="R882" i="1"/>
  <c r="M883" i="1"/>
  <c r="N883" i="1" s="1"/>
  <c r="P883" i="1" s="1"/>
  <c r="R883" i="1"/>
  <c r="M884" i="1"/>
  <c r="N884" i="1" s="1"/>
  <c r="P884" i="1" s="1"/>
  <c r="R884" i="1"/>
  <c r="M885" i="1"/>
  <c r="N885" i="1" s="1"/>
  <c r="P885" i="1" s="1"/>
  <c r="R885" i="1"/>
  <c r="M886" i="1"/>
  <c r="N886" i="1" s="1"/>
  <c r="P886" i="1" s="1"/>
  <c r="R886" i="1"/>
  <c r="M887" i="1"/>
  <c r="N887" i="1" s="1"/>
  <c r="P887" i="1" s="1"/>
  <c r="R887" i="1"/>
  <c r="M888" i="1"/>
  <c r="N888" i="1" s="1"/>
  <c r="P888" i="1" s="1"/>
  <c r="R888" i="1"/>
  <c r="M889" i="1"/>
  <c r="N889" i="1" s="1"/>
  <c r="P889" i="1" s="1"/>
  <c r="R889" i="1"/>
  <c r="M890" i="1"/>
  <c r="N890" i="1" s="1"/>
  <c r="P890" i="1" s="1"/>
  <c r="R890" i="1"/>
  <c r="M891" i="1"/>
  <c r="N891" i="1" s="1"/>
  <c r="P891" i="1" s="1"/>
  <c r="R891" i="1"/>
  <c r="M892" i="1"/>
  <c r="N892" i="1" s="1"/>
  <c r="P892" i="1" s="1"/>
  <c r="R892" i="1"/>
  <c r="M893" i="1"/>
  <c r="N893" i="1" s="1"/>
  <c r="P893" i="1" s="1"/>
  <c r="R893" i="1"/>
  <c r="M894" i="1"/>
  <c r="N894" i="1" s="1"/>
  <c r="P894" i="1" s="1"/>
  <c r="R894" i="1"/>
  <c r="M895" i="1"/>
  <c r="N895" i="1" s="1"/>
  <c r="P895" i="1" s="1"/>
  <c r="R895" i="1"/>
  <c r="M896" i="1"/>
  <c r="N896" i="1" s="1"/>
  <c r="P896" i="1" s="1"/>
  <c r="R896" i="1"/>
  <c r="M897" i="1"/>
  <c r="N897" i="1" s="1"/>
  <c r="P897" i="1" s="1"/>
  <c r="R897" i="1"/>
  <c r="M898" i="1"/>
  <c r="N898" i="1" s="1"/>
  <c r="P898" i="1" s="1"/>
  <c r="R898" i="1"/>
  <c r="M899" i="1"/>
  <c r="N899" i="1" s="1"/>
  <c r="P899" i="1" s="1"/>
  <c r="R899" i="1"/>
  <c r="M900" i="1"/>
  <c r="N900" i="1" s="1"/>
  <c r="P900" i="1" s="1"/>
  <c r="R900" i="1"/>
  <c r="M901" i="1"/>
  <c r="N901" i="1" s="1"/>
  <c r="P901" i="1" s="1"/>
  <c r="R901" i="1"/>
  <c r="M902" i="1"/>
  <c r="N902" i="1" s="1"/>
  <c r="P902" i="1" s="1"/>
  <c r="R902" i="1"/>
  <c r="M903" i="1"/>
  <c r="N903" i="1" s="1"/>
  <c r="P903" i="1" s="1"/>
  <c r="R903" i="1"/>
  <c r="M904" i="1"/>
  <c r="N904" i="1" s="1"/>
  <c r="P904" i="1" s="1"/>
  <c r="R904" i="1"/>
  <c r="M905" i="1"/>
  <c r="N905" i="1" s="1"/>
  <c r="P905" i="1" s="1"/>
  <c r="R905" i="1"/>
  <c r="M906" i="1"/>
  <c r="N906" i="1" s="1"/>
  <c r="P906" i="1" s="1"/>
  <c r="R906" i="1"/>
  <c r="M907" i="1"/>
  <c r="N907" i="1" s="1"/>
  <c r="P907" i="1" s="1"/>
  <c r="R907" i="1"/>
  <c r="M908" i="1"/>
  <c r="N908" i="1" s="1"/>
  <c r="P908" i="1" s="1"/>
  <c r="R908" i="1"/>
  <c r="M909" i="1"/>
  <c r="N909" i="1" s="1"/>
  <c r="P909" i="1" s="1"/>
  <c r="R909" i="1"/>
  <c r="M910" i="1"/>
  <c r="N910" i="1" s="1"/>
  <c r="P910" i="1" s="1"/>
  <c r="R910" i="1"/>
  <c r="M911" i="1"/>
  <c r="N911" i="1" s="1"/>
  <c r="P911" i="1" s="1"/>
  <c r="R911" i="1"/>
  <c r="M912" i="1"/>
  <c r="N912" i="1" s="1"/>
  <c r="P912" i="1" s="1"/>
  <c r="R912" i="1"/>
  <c r="M913" i="1"/>
  <c r="N913" i="1" s="1"/>
  <c r="P913" i="1" s="1"/>
  <c r="R913" i="1"/>
  <c r="M914" i="1"/>
  <c r="N914" i="1" s="1"/>
  <c r="P914" i="1" s="1"/>
  <c r="R914" i="1"/>
  <c r="M915" i="1"/>
  <c r="N915" i="1" s="1"/>
  <c r="P915" i="1" s="1"/>
  <c r="R915" i="1"/>
  <c r="M916" i="1"/>
  <c r="N916" i="1" s="1"/>
  <c r="P916" i="1" s="1"/>
  <c r="R916" i="1"/>
  <c r="M917" i="1"/>
  <c r="N917" i="1" s="1"/>
  <c r="P917" i="1" s="1"/>
  <c r="R917" i="1"/>
  <c r="M918" i="1"/>
  <c r="N918" i="1" s="1"/>
  <c r="P918" i="1" s="1"/>
  <c r="R918" i="1"/>
  <c r="M919" i="1"/>
  <c r="N919" i="1" s="1"/>
  <c r="P919" i="1" s="1"/>
  <c r="R919" i="1"/>
  <c r="M920" i="1"/>
  <c r="N920" i="1" s="1"/>
  <c r="P920" i="1" s="1"/>
  <c r="R920" i="1"/>
  <c r="M921" i="1"/>
  <c r="N921" i="1" s="1"/>
  <c r="P921" i="1" s="1"/>
  <c r="R921" i="1"/>
  <c r="M922" i="1"/>
  <c r="N922" i="1" s="1"/>
  <c r="P922" i="1" s="1"/>
  <c r="R922" i="1"/>
  <c r="M923" i="1"/>
  <c r="N923" i="1" s="1"/>
  <c r="P923" i="1" s="1"/>
  <c r="R923" i="1"/>
  <c r="M924" i="1"/>
  <c r="N924" i="1" s="1"/>
  <c r="P924" i="1" s="1"/>
  <c r="R924" i="1"/>
  <c r="M925" i="1"/>
  <c r="N925" i="1" s="1"/>
  <c r="P925" i="1" s="1"/>
  <c r="R925" i="1"/>
  <c r="M926" i="1"/>
  <c r="N926" i="1" s="1"/>
  <c r="P926" i="1" s="1"/>
  <c r="R926" i="1"/>
  <c r="M927" i="1"/>
  <c r="N927" i="1" s="1"/>
  <c r="P927" i="1" s="1"/>
  <c r="R927" i="1"/>
  <c r="M928" i="1"/>
  <c r="N928" i="1" s="1"/>
  <c r="P928" i="1" s="1"/>
  <c r="R928" i="1"/>
  <c r="M929" i="1"/>
  <c r="N929" i="1" s="1"/>
  <c r="P929" i="1" s="1"/>
  <c r="R929" i="1"/>
  <c r="M930" i="1"/>
  <c r="N930" i="1" s="1"/>
  <c r="P930" i="1" s="1"/>
  <c r="R930" i="1"/>
  <c r="M931" i="1"/>
  <c r="N931" i="1" s="1"/>
  <c r="P931" i="1" s="1"/>
  <c r="R931" i="1"/>
  <c r="M932" i="1"/>
  <c r="N932" i="1" s="1"/>
  <c r="P932" i="1" s="1"/>
  <c r="R932" i="1"/>
  <c r="M933" i="1"/>
  <c r="N933" i="1" s="1"/>
  <c r="P933" i="1" s="1"/>
  <c r="R933" i="1"/>
  <c r="M934" i="1"/>
  <c r="N934" i="1" s="1"/>
  <c r="P934" i="1" s="1"/>
  <c r="R934" i="1"/>
  <c r="M935" i="1"/>
  <c r="N935" i="1" s="1"/>
  <c r="P935" i="1" s="1"/>
  <c r="R935" i="1"/>
  <c r="M936" i="1"/>
  <c r="N936" i="1" s="1"/>
  <c r="P936" i="1" s="1"/>
  <c r="R936" i="1"/>
  <c r="M937" i="1"/>
  <c r="N937" i="1" s="1"/>
  <c r="P937" i="1" s="1"/>
  <c r="R937" i="1"/>
  <c r="M938" i="1"/>
  <c r="N938" i="1" s="1"/>
  <c r="P938" i="1" s="1"/>
  <c r="R938" i="1"/>
  <c r="M939" i="1"/>
  <c r="N939" i="1" s="1"/>
  <c r="P939" i="1" s="1"/>
  <c r="R939" i="1"/>
  <c r="M940" i="1"/>
  <c r="N940" i="1" s="1"/>
  <c r="P940" i="1" s="1"/>
  <c r="R940" i="1"/>
  <c r="M941" i="1"/>
  <c r="N941" i="1" s="1"/>
  <c r="P941" i="1" s="1"/>
  <c r="R941" i="1"/>
  <c r="M942" i="1"/>
  <c r="N942" i="1" s="1"/>
  <c r="P942" i="1" s="1"/>
  <c r="R942" i="1"/>
  <c r="M943" i="1"/>
  <c r="N943" i="1" s="1"/>
  <c r="P943" i="1" s="1"/>
  <c r="R943" i="1"/>
  <c r="M944" i="1"/>
  <c r="N944" i="1" s="1"/>
  <c r="P944" i="1" s="1"/>
  <c r="R944" i="1"/>
  <c r="M945" i="1"/>
  <c r="N945" i="1" s="1"/>
  <c r="P945" i="1" s="1"/>
  <c r="R945" i="1"/>
  <c r="M946" i="1"/>
  <c r="N946" i="1" s="1"/>
  <c r="P946" i="1" s="1"/>
  <c r="R946" i="1"/>
  <c r="M947" i="1"/>
  <c r="N947" i="1" s="1"/>
  <c r="P947" i="1" s="1"/>
  <c r="R947" i="1"/>
  <c r="M948" i="1"/>
  <c r="N948" i="1" s="1"/>
  <c r="P948" i="1" s="1"/>
  <c r="R948" i="1"/>
  <c r="M949" i="1"/>
  <c r="N949" i="1" s="1"/>
  <c r="P949" i="1" s="1"/>
  <c r="R949" i="1"/>
  <c r="M950" i="1"/>
  <c r="N950" i="1" s="1"/>
  <c r="P950" i="1" s="1"/>
  <c r="R950" i="1"/>
  <c r="M951" i="1"/>
  <c r="N951" i="1" s="1"/>
  <c r="P951" i="1" s="1"/>
  <c r="R951" i="1"/>
  <c r="M952" i="1"/>
  <c r="N952" i="1" s="1"/>
  <c r="P952" i="1" s="1"/>
  <c r="R952" i="1"/>
  <c r="M953" i="1"/>
  <c r="N953" i="1" s="1"/>
  <c r="P953" i="1" s="1"/>
  <c r="R953" i="1"/>
  <c r="M954" i="1"/>
  <c r="N954" i="1" s="1"/>
  <c r="P954" i="1" s="1"/>
  <c r="R954" i="1"/>
  <c r="M955" i="1"/>
  <c r="N955" i="1" s="1"/>
  <c r="P955" i="1" s="1"/>
  <c r="R955" i="1"/>
  <c r="M956" i="1"/>
  <c r="N956" i="1" s="1"/>
  <c r="P956" i="1" s="1"/>
  <c r="R956" i="1"/>
  <c r="M957" i="1"/>
  <c r="N957" i="1" s="1"/>
  <c r="P957" i="1" s="1"/>
  <c r="R957" i="1"/>
  <c r="M958" i="1"/>
  <c r="N958" i="1" s="1"/>
  <c r="P958" i="1" s="1"/>
  <c r="R958" i="1"/>
  <c r="M959" i="1"/>
  <c r="N959" i="1" s="1"/>
  <c r="P959" i="1" s="1"/>
  <c r="R959" i="1"/>
  <c r="M960" i="1"/>
  <c r="N960" i="1" s="1"/>
  <c r="P960" i="1" s="1"/>
  <c r="R960" i="1"/>
  <c r="M961" i="1"/>
  <c r="N961" i="1" s="1"/>
  <c r="P961" i="1" s="1"/>
  <c r="R961" i="1"/>
  <c r="M962" i="1"/>
  <c r="N962" i="1" s="1"/>
  <c r="P962" i="1" s="1"/>
  <c r="R962" i="1"/>
  <c r="M963" i="1"/>
  <c r="N963" i="1" s="1"/>
  <c r="P963" i="1" s="1"/>
  <c r="R963" i="1"/>
  <c r="M964" i="1"/>
  <c r="N964" i="1" s="1"/>
  <c r="P964" i="1" s="1"/>
  <c r="R964" i="1"/>
  <c r="M965" i="1"/>
  <c r="N965" i="1" s="1"/>
  <c r="P965" i="1" s="1"/>
  <c r="R965" i="1"/>
  <c r="M966" i="1"/>
  <c r="N966" i="1" s="1"/>
  <c r="P966" i="1" s="1"/>
  <c r="R966" i="1"/>
  <c r="M967" i="1"/>
  <c r="N967" i="1" s="1"/>
  <c r="P967" i="1" s="1"/>
  <c r="R967" i="1"/>
  <c r="M968" i="1"/>
  <c r="N968" i="1" s="1"/>
  <c r="P968" i="1" s="1"/>
  <c r="R968" i="1"/>
  <c r="M969" i="1"/>
  <c r="N969" i="1" s="1"/>
  <c r="P969" i="1" s="1"/>
  <c r="R969" i="1"/>
  <c r="M970" i="1"/>
  <c r="N970" i="1" s="1"/>
  <c r="P970" i="1" s="1"/>
  <c r="R970" i="1"/>
  <c r="M971" i="1"/>
  <c r="N971" i="1" s="1"/>
  <c r="P971" i="1" s="1"/>
  <c r="R971" i="1"/>
  <c r="M972" i="1"/>
  <c r="N972" i="1" s="1"/>
  <c r="P972" i="1" s="1"/>
  <c r="R972" i="1"/>
  <c r="M973" i="1"/>
  <c r="N973" i="1" s="1"/>
  <c r="P973" i="1" s="1"/>
  <c r="R973" i="1"/>
  <c r="M974" i="1"/>
  <c r="N974" i="1" s="1"/>
  <c r="P974" i="1" s="1"/>
  <c r="R974" i="1"/>
  <c r="M975" i="1"/>
  <c r="N975" i="1" s="1"/>
  <c r="P975" i="1" s="1"/>
  <c r="R975" i="1"/>
  <c r="M976" i="1"/>
  <c r="N976" i="1" s="1"/>
  <c r="P976" i="1" s="1"/>
  <c r="R976" i="1"/>
  <c r="M977" i="1"/>
  <c r="N977" i="1" s="1"/>
  <c r="P977" i="1" s="1"/>
  <c r="R977" i="1"/>
  <c r="M978" i="1"/>
  <c r="N978" i="1" s="1"/>
  <c r="P978" i="1" s="1"/>
  <c r="R978" i="1"/>
  <c r="M979" i="1"/>
  <c r="N979" i="1" s="1"/>
  <c r="P979" i="1" s="1"/>
  <c r="R979" i="1"/>
  <c r="M980" i="1"/>
  <c r="N980" i="1" s="1"/>
  <c r="P980" i="1" s="1"/>
  <c r="R980" i="1"/>
  <c r="M981" i="1"/>
  <c r="N981" i="1" s="1"/>
  <c r="P981" i="1" s="1"/>
  <c r="R981" i="1"/>
  <c r="M982" i="1"/>
  <c r="N982" i="1" s="1"/>
  <c r="P982" i="1" s="1"/>
  <c r="R982" i="1"/>
  <c r="M983" i="1"/>
  <c r="N983" i="1" s="1"/>
  <c r="P983" i="1" s="1"/>
  <c r="R983" i="1"/>
  <c r="M984" i="1"/>
  <c r="N984" i="1" s="1"/>
  <c r="P984" i="1" s="1"/>
  <c r="R984" i="1"/>
  <c r="M985" i="1"/>
  <c r="N985" i="1" s="1"/>
  <c r="P985" i="1" s="1"/>
  <c r="R985" i="1"/>
  <c r="M986" i="1"/>
  <c r="N986" i="1" s="1"/>
  <c r="P986" i="1" s="1"/>
  <c r="R986" i="1"/>
  <c r="M987" i="1"/>
  <c r="N987" i="1" s="1"/>
  <c r="P987" i="1" s="1"/>
  <c r="R987" i="1"/>
  <c r="M988" i="1"/>
  <c r="N988" i="1" s="1"/>
  <c r="P988" i="1" s="1"/>
  <c r="R988" i="1"/>
  <c r="M989" i="1"/>
  <c r="N989" i="1" s="1"/>
  <c r="P989" i="1" s="1"/>
  <c r="R989" i="1"/>
  <c r="M990" i="1"/>
  <c r="N990" i="1" s="1"/>
  <c r="P990" i="1" s="1"/>
  <c r="R990" i="1"/>
  <c r="M991" i="1"/>
  <c r="N991" i="1" s="1"/>
  <c r="P991" i="1" s="1"/>
  <c r="R991" i="1"/>
  <c r="M992" i="1"/>
  <c r="N992" i="1" s="1"/>
  <c r="P992" i="1" s="1"/>
  <c r="R992" i="1"/>
  <c r="M993" i="1"/>
  <c r="N993" i="1" s="1"/>
  <c r="P993" i="1" s="1"/>
  <c r="R993" i="1"/>
  <c r="M994" i="1"/>
  <c r="N994" i="1" s="1"/>
  <c r="P994" i="1" s="1"/>
  <c r="R994" i="1"/>
  <c r="M995" i="1"/>
  <c r="N995" i="1" s="1"/>
  <c r="P995" i="1" s="1"/>
  <c r="R995" i="1"/>
  <c r="M996" i="1"/>
  <c r="N996" i="1" s="1"/>
  <c r="P996" i="1" s="1"/>
  <c r="R996" i="1"/>
  <c r="M997" i="1"/>
  <c r="N997" i="1" s="1"/>
  <c r="P997" i="1" s="1"/>
  <c r="R997" i="1"/>
  <c r="M998" i="1"/>
  <c r="N998" i="1" s="1"/>
  <c r="P998" i="1" s="1"/>
  <c r="R998" i="1"/>
  <c r="M999" i="1"/>
  <c r="N999" i="1" s="1"/>
  <c r="P999" i="1" s="1"/>
  <c r="R999" i="1"/>
  <c r="M1000" i="1"/>
  <c r="N1000" i="1" s="1"/>
  <c r="P1000" i="1" s="1"/>
  <c r="R1000" i="1"/>
  <c r="R4" i="1" l="1"/>
  <c r="M7" i="1"/>
  <c r="M6" i="1"/>
  <c r="M5" i="1"/>
  <c r="M7" i="2"/>
  <c r="L11" i="2"/>
  <c r="M8" i="2"/>
  <c r="R5" i="1"/>
  <c r="R7" i="1"/>
  <c r="R8" i="1"/>
  <c r="R3" i="1"/>
  <c r="N16" i="1"/>
  <c r="P16" i="1" s="1"/>
  <c r="N14" i="1"/>
  <c r="P14" i="1" s="1"/>
  <c r="K5" i="2"/>
  <c r="K6" i="2"/>
  <c r="K7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7" i="2"/>
  <c r="K58" i="2"/>
  <c r="K59" i="2"/>
  <c r="K60" i="2"/>
  <c r="K61" i="2"/>
  <c r="K62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L14" i="2" l="1"/>
  <c r="M9" i="2"/>
  <c r="R2" i="1"/>
  <c r="K8" i="2"/>
  <c r="H66" i="2"/>
  <c r="H65" i="2"/>
  <c r="H64" i="2"/>
  <c r="S4" i="1"/>
  <c r="S5" i="1"/>
  <c r="L53" i="2" l="1"/>
  <c r="M10" i="2"/>
  <c r="K56" i="2"/>
  <c r="H74" i="2"/>
  <c r="H73" i="2"/>
  <c r="H72" i="2"/>
  <c r="H71" i="2"/>
  <c r="H70" i="2"/>
  <c r="H69" i="2"/>
  <c r="I12" i="1" s="1"/>
  <c r="N12" i="1" s="1"/>
  <c r="P12" i="1" s="1"/>
  <c r="H4" i="1" s="1"/>
  <c r="H68" i="2"/>
  <c r="H67" i="2"/>
  <c r="L63" i="2" l="1"/>
  <c r="M11" i="2"/>
  <c r="K63" i="2"/>
  <c r="R11" i="1"/>
  <c r="H5" i="1" s="1"/>
  <c r="N7" i="1"/>
  <c r="S8" i="1"/>
  <c r="N6" i="1"/>
  <c r="S7" i="1"/>
  <c r="N5" i="1"/>
  <c r="S3" i="1"/>
  <c r="N4" i="1"/>
  <c r="N3" i="1"/>
  <c r="N2" i="1"/>
  <c r="L88" i="2" l="1"/>
  <c r="M12" i="2"/>
  <c r="S2" i="1"/>
  <c r="K78" i="2"/>
  <c r="H8" i="1"/>
  <c r="L101" i="2" l="1"/>
  <c r="L103" i="2" s="1"/>
  <c r="L105" i="2" s="1"/>
  <c r="M13" i="2"/>
  <c r="K307" i="2"/>
  <c r="H374" i="2"/>
  <c r="K412" i="2" l="1"/>
  <c r="L107" i="2"/>
  <c r="M14" i="2"/>
  <c r="L109" i="2" l="1"/>
  <c r="L119" i="2" s="1"/>
  <c r="M15" i="2"/>
  <c r="M16" i="2" s="1"/>
  <c r="L125" i="2" l="1"/>
  <c r="L127" i="2" s="1"/>
  <c r="L129" i="2" s="1"/>
  <c r="L166" i="2" s="1"/>
  <c r="L170" i="2" s="1"/>
  <c r="L172" i="2" s="1"/>
  <c r="L174" i="2" s="1"/>
  <c r="L206" i="2" s="1"/>
  <c r="L210" i="2" s="1"/>
  <c r="L212" i="2" s="1"/>
  <c r="L217" i="2" s="1"/>
  <c r="L219" i="2" s="1"/>
  <c r="L222" i="2" s="1"/>
  <c r="L225" i="2" s="1"/>
  <c r="L262" i="2" s="1"/>
  <c r="L269" i="2" s="1"/>
  <c r="L271" i="2" s="1"/>
  <c r="L272" i="2" s="1"/>
  <c r="L289" i="2" s="1"/>
  <c r="L292" i="2" s="1"/>
  <c r="L294" i="2" s="1"/>
  <c r="L297" i="2" s="1"/>
  <c r="L301" i="2" s="1"/>
  <c r="L305" i="2" s="1"/>
  <c r="L307" i="2" s="1"/>
  <c r="L316" i="2" s="1"/>
  <c r="L319" i="2" s="1"/>
  <c r="L323" i="2" s="1"/>
  <c r="L327" i="2" s="1"/>
  <c r="M17" i="2"/>
  <c r="L330" i="2" l="1"/>
  <c r="M18" i="2"/>
  <c r="L333" i="2" l="1"/>
  <c r="M19" i="2"/>
  <c r="L355" i="2" l="1"/>
  <c r="M20" i="2"/>
  <c r="L401" i="2" l="1"/>
  <c r="L408" i="2" s="1"/>
  <c r="L412" i="2" s="1"/>
  <c r="M21" i="2"/>
  <c r="M22" i="2" l="1"/>
  <c r="M23" i="2" l="1"/>
  <c r="M24" i="2" l="1"/>
  <c r="M25" i="2" l="1"/>
  <c r="M26" i="2" l="1"/>
  <c r="M27" i="2" l="1"/>
  <c r="M28" i="2" l="1"/>
  <c r="M29" i="2" l="1"/>
  <c r="M30" i="2" l="1"/>
  <c r="M31" i="2" l="1"/>
  <c r="M32" i="2" l="1"/>
  <c r="M33" i="2" l="1"/>
  <c r="M34" i="2" l="1"/>
  <c r="M35" i="2" l="1"/>
  <c r="M36" i="2" l="1"/>
  <c r="M37" i="2" l="1"/>
  <c r="M38" i="2" l="1"/>
  <c r="M39" i="2" l="1"/>
  <c r="M40" i="2" l="1"/>
  <c r="M41" i="2" l="1"/>
  <c r="M42" i="2" l="1"/>
  <c r="M43" i="2" l="1"/>
  <c r="M44" i="2" l="1"/>
  <c r="M45" i="2" l="1"/>
  <c r="M46" i="2" l="1"/>
  <c r="M47" i="2" l="1"/>
  <c r="M48" i="2" l="1"/>
  <c r="M49" i="2" l="1"/>
  <c r="M50" i="2" l="1"/>
  <c r="M51" i="2" l="1"/>
  <c r="M52" i="2" l="1"/>
  <c r="M53" i="2" l="1"/>
  <c r="M54" i="2" l="1"/>
  <c r="M55" i="2" l="1"/>
  <c r="M56" i="2" l="1"/>
  <c r="M57" i="2" l="1"/>
  <c r="M58" i="2" l="1"/>
  <c r="M59" i="2" l="1"/>
  <c r="M60" i="2" s="1"/>
  <c r="M61" i="2" s="1"/>
  <c r="M62" i="2" s="1"/>
  <c r="M63" i="2" s="1"/>
  <c r="M64" i="2" s="1"/>
  <c r="M65" i="2" s="1"/>
  <c r="M66" i="2" s="1"/>
  <c r="M67" i="2" s="1"/>
  <c r="M68" i="2" s="1"/>
  <c r="M69" i="2" s="1"/>
  <c r="M70" i="2" s="1"/>
  <c r="M71" i="2" s="1"/>
  <c r="M72" i="2" s="1"/>
  <c r="M73" i="2" s="1"/>
  <c r="M74" i="2" s="1"/>
  <c r="M75" i="2" s="1"/>
  <c r="M76" i="2" s="1"/>
  <c r="M77" i="2" s="1"/>
  <c r="M78" i="2" s="1"/>
  <c r="M79" i="2" s="1"/>
  <c r="M80" i="2" s="1"/>
  <c r="M81" i="2" s="1"/>
  <c r="M82" i="2" s="1"/>
  <c r="M83" i="2" s="1"/>
  <c r="M84" i="2" s="1"/>
  <c r="M85" i="2" s="1"/>
  <c r="M86" i="2" s="1"/>
  <c r="M87" i="2" s="1"/>
  <c r="M88" i="2" s="1"/>
  <c r="M89" i="2" s="1"/>
  <c r="M90" i="2" s="1"/>
  <c r="M91" i="2" s="1"/>
  <c r="M92" i="2" s="1"/>
  <c r="M93" i="2" s="1"/>
  <c r="M94" i="2" s="1"/>
  <c r="M95" i="2" s="1"/>
  <c r="M96" i="2" s="1"/>
  <c r="M97" i="2" s="1"/>
  <c r="M98" i="2" l="1"/>
  <c r="M99" i="2" s="1"/>
  <c r="M100" i="2" s="1"/>
  <c r="M101" i="2" l="1"/>
  <c r="M102" i="2" s="1"/>
  <c r="M103" i="2" s="1"/>
  <c r="M104" i="2" s="1"/>
  <c r="M105" i="2" s="1"/>
  <c r="M106" i="2" s="1"/>
  <c r="M107" i="2" s="1"/>
  <c r="M108" i="2" s="1"/>
  <c r="M109" i="2" s="1"/>
  <c r="M110" i="2" s="1"/>
  <c r="M111" i="2" s="1"/>
  <c r="M112" i="2" s="1"/>
  <c r="M113" i="2" s="1"/>
  <c r="M114" i="2" s="1"/>
  <c r="M115" i="2" s="1"/>
  <c r="M116" i="2" s="1"/>
  <c r="M117" i="2" s="1"/>
  <c r="M118" i="2" s="1"/>
  <c r="M119" i="2" s="1"/>
  <c r="M120" i="2" s="1"/>
  <c r="M121" i="2" s="1"/>
  <c r="M122" i="2" s="1"/>
  <c r="M123" i="2" s="1"/>
  <c r="M124" i="2" s="1"/>
  <c r="M125" i="2" s="1"/>
  <c r="M126" i="2" l="1"/>
  <c r="M127" i="2" s="1"/>
  <c r="M128" i="2" s="1"/>
  <c r="M129" i="2" s="1"/>
  <c r="M130" i="2" s="1"/>
  <c r="M131" i="2" s="1"/>
  <c r="M132" i="2" s="1"/>
  <c r="M133" i="2" s="1"/>
  <c r="M134" i="2" s="1"/>
  <c r="M135" i="2" s="1"/>
  <c r="M136" i="2" s="1"/>
  <c r="M137" i="2" s="1"/>
  <c r="M138" i="2" s="1"/>
  <c r="M139" i="2" s="1"/>
  <c r="M140" i="2" s="1"/>
  <c r="M141" i="2" s="1"/>
  <c r="M142" i="2" s="1"/>
  <c r="M143" i="2" s="1"/>
  <c r="M144" i="2" s="1"/>
  <c r="M145" i="2" s="1"/>
  <c r="M146" i="2" s="1"/>
  <c r="M147" i="2" s="1"/>
  <c r="M148" i="2" s="1"/>
  <c r="M149" i="2" s="1"/>
  <c r="M150" i="2" s="1"/>
  <c r="M151" i="2" s="1"/>
  <c r="M152" i="2" s="1"/>
  <c r="M153" i="2" s="1"/>
  <c r="M154" i="2" s="1"/>
  <c r="M155" i="2" s="1"/>
  <c r="M156" i="2" s="1"/>
  <c r="M157" i="2" s="1"/>
  <c r="M158" i="2" s="1"/>
  <c r="M159" i="2" s="1"/>
  <c r="M160" i="2" s="1"/>
  <c r="M161" i="2" s="1"/>
  <c r="M162" i="2" s="1"/>
  <c r="M163" i="2" s="1"/>
  <c r="M164" i="2" s="1"/>
  <c r="M165" i="2" s="1"/>
  <c r="M166" i="2" s="1"/>
  <c r="M167" i="2" s="1"/>
  <c r="M168" i="2" s="1"/>
  <c r="M169" i="2" s="1"/>
  <c r="M170" i="2" s="1"/>
  <c r="M171" i="2" s="1"/>
  <c r="M172" i="2" s="1"/>
  <c r="M173" i="2" s="1"/>
  <c r="M174" i="2" s="1"/>
  <c r="M175" i="2" s="1"/>
  <c r="M176" i="2" s="1"/>
  <c r="M177" i="2" s="1"/>
  <c r="M178" i="2" s="1"/>
  <c r="M179" i="2" s="1"/>
  <c r="M180" i="2" s="1"/>
  <c r="M181" i="2" s="1"/>
  <c r="M182" i="2" s="1"/>
  <c r="M183" i="2" s="1"/>
  <c r="M184" i="2" s="1"/>
  <c r="M185" i="2" s="1"/>
  <c r="M186" i="2" s="1"/>
  <c r="M187" i="2" s="1"/>
  <c r="M188" i="2" s="1"/>
  <c r="M189" i="2" s="1"/>
  <c r="M190" i="2" s="1"/>
  <c r="M191" i="2" s="1"/>
  <c r="M192" i="2" s="1"/>
  <c r="M193" i="2" s="1"/>
  <c r="M194" i="2" s="1"/>
  <c r="M195" i="2" s="1"/>
  <c r="M196" i="2" l="1"/>
  <c r="M197" i="2" s="1"/>
  <c r="M198" i="2" s="1"/>
  <c r="M199" i="2" s="1"/>
  <c r="M200" i="2" s="1"/>
  <c r="M201" i="2" s="1"/>
  <c r="M202" i="2" s="1"/>
  <c r="M203" i="2" s="1"/>
  <c r="M204" i="2" s="1"/>
  <c r="M205" i="2" s="1"/>
  <c r="M206" i="2" s="1"/>
  <c r="M207" i="2" s="1"/>
  <c r="M208" i="2" s="1"/>
  <c r="M209" i="2" s="1"/>
  <c r="M210" i="2" s="1"/>
  <c r="M211" i="2" l="1"/>
  <c r="M212" i="2" s="1"/>
  <c r="M213" i="2" s="1"/>
  <c r="M214" i="2" s="1"/>
  <c r="M215" i="2" s="1"/>
  <c r="M216" i="2" s="1"/>
  <c r="M217" i="2" s="1"/>
  <c r="M218" i="2" s="1"/>
  <c r="M219" i="2" s="1"/>
  <c r="M220" i="2" l="1"/>
  <c r="M221" i="2" s="1"/>
  <c r="M222" i="2" l="1"/>
  <c r="M223" i="2" s="1"/>
  <c r="M224" i="2" s="1"/>
  <c r="M225" i="2" s="1"/>
  <c r="M226" i="2" s="1"/>
  <c r="M227" i="2" s="1"/>
  <c r="M228" i="2" l="1"/>
  <c r="M229" i="2" l="1"/>
  <c r="M230" i="2" l="1"/>
  <c r="M231" i="2" s="1"/>
  <c r="M232" i="2" s="1"/>
  <c r="M233" i="2" s="1"/>
  <c r="M234" i="2" s="1"/>
  <c r="M235" i="2" s="1"/>
  <c r="M236" i="2" s="1"/>
  <c r="M237" i="2" s="1"/>
  <c r="M238" i="2" s="1"/>
  <c r="M239" i="2" s="1"/>
  <c r="M240" i="2" s="1"/>
  <c r="M241" i="2" s="1"/>
  <c r="M242" i="2" s="1"/>
  <c r="M243" i="2" s="1"/>
  <c r="M244" i="2" s="1"/>
  <c r="M245" i="2" s="1"/>
  <c r="M246" i="2" s="1"/>
  <c r="M247" i="2" l="1"/>
  <c r="M248" i="2" l="1"/>
  <c r="M249" i="2" l="1"/>
  <c r="M250" i="2" s="1"/>
  <c r="M251" i="2" s="1"/>
  <c r="M252" i="2" s="1"/>
  <c r="M253" i="2" s="1"/>
  <c r="M254" i="2" s="1"/>
  <c r="M255" i="2" s="1"/>
  <c r="M256" i="2" l="1"/>
  <c r="M257" i="2" s="1"/>
  <c r="M258" i="2" s="1"/>
  <c r="M259" i="2" s="1"/>
  <c r="M260" i="2" s="1"/>
  <c r="M261" i="2" s="1"/>
  <c r="M262" i="2" s="1"/>
  <c r="M263" i="2" s="1"/>
  <c r="M264" i="2" s="1"/>
  <c r="M265" i="2" s="1"/>
  <c r="M266" i="2" s="1"/>
  <c r="M267" i="2" l="1"/>
  <c r="M268" i="2" s="1"/>
  <c r="M269" i="2" s="1"/>
  <c r="M270" i="2" s="1"/>
  <c r="M271" i="2" s="1"/>
  <c r="M272" i="2" s="1"/>
  <c r="M273" i="2" s="1"/>
  <c r="M274" i="2" l="1"/>
  <c r="M275" i="2" s="1"/>
  <c r="M276" i="2" l="1"/>
  <c r="M277" i="2" s="1"/>
  <c r="M278" i="2" s="1"/>
  <c r="M279" i="2" s="1"/>
  <c r="M280" i="2" s="1"/>
  <c r="M281" i="2" s="1"/>
  <c r="M282" i="2" s="1"/>
  <c r="M283" i="2" s="1"/>
  <c r="M284" i="2" s="1"/>
  <c r="M285" i="2" s="1"/>
  <c r="M286" i="2" s="1"/>
  <c r="M287" i="2" s="1"/>
  <c r="M288" i="2" s="1"/>
  <c r="M289" i="2" s="1"/>
  <c r="M290" i="2" s="1"/>
  <c r="M291" i="2" s="1"/>
  <c r="M292" i="2" s="1"/>
  <c r="M293" i="2" s="1"/>
  <c r="M294" i="2" s="1"/>
  <c r="M295" i="2" s="1"/>
  <c r="M296" i="2" s="1"/>
  <c r="M297" i="2" s="1"/>
  <c r="M298" i="2" s="1"/>
  <c r="M299" i="2" s="1"/>
  <c r="M300" i="2" s="1"/>
  <c r="M301" i="2" s="1"/>
  <c r="M302" i="2" s="1"/>
  <c r="M303" i="2" s="1"/>
  <c r="M304" i="2" s="1"/>
  <c r="M305" i="2" s="1"/>
  <c r="M306" i="2" s="1"/>
  <c r="M307" i="2" s="1"/>
  <c r="M308" i="2" s="1"/>
  <c r="M309" i="2" s="1"/>
  <c r="M310" i="2" s="1"/>
  <c r="M311" i="2" s="1"/>
  <c r="M312" i="2" s="1"/>
  <c r="M313" i="2" s="1"/>
  <c r="M314" i="2" s="1"/>
  <c r="M315" i="2" s="1"/>
  <c r="M316" i="2" s="1"/>
  <c r="M317" i="2" l="1"/>
  <c r="M318" i="2" l="1"/>
  <c r="M319" i="2" s="1"/>
  <c r="M320" i="2" s="1"/>
  <c r="M321" i="2" s="1"/>
  <c r="M322" i="2" s="1"/>
  <c r="M323" i="2" s="1"/>
  <c r="M324" i="2" s="1"/>
  <c r="M325" i="2" s="1"/>
  <c r="M326" i="2" l="1"/>
  <c r="M327" i="2" s="1"/>
  <c r="M328" i="2" s="1"/>
  <c r="M329" i="2" s="1"/>
  <c r="M330" i="2" s="1"/>
  <c r="M331" i="2" l="1"/>
  <c r="M332" i="2" s="1"/>
  <c r="M333" i="2" l="1"/>
  <c r="M334" i="2" s="1"/>
  <c r="M335" i="2" s="1"/>
  <c r="M336" i="2" s="1"/>
  <c r="M337" i="2" s="1"/>
  <c r="M338" i="2" s="1"/>
  <c r="M339" i="2" s="1"/>
  <c r="M340" i="2" l="1"/>
  <c r="M341" i="2" l="1"/>
  <c r="M342" i="2" s="1"/>
  <c r="M343" i="2" s="1"/>
  <c r="M344" i="2" s="1"/>
  <c r="M345" i="2" s="1"/>
  <c r="M346" i="2" s="1"/>
  <c r="M347" i="2" s="1"/>
  <c r="M348" i="2" l="1"/>
  <c r="M349" i="2" s="1"/>
  <c r="M350" i="2" l="1"/>
  <c r="M351" i="2" l="1"/>
  <c r="M352" i="2" l="1"/>
  <c r="M353" i="2" s="1"/>
  <c r="M354" i="2" s="1"/>
  <c r="M355" i="2" s="1"/>
  <c r="M356" i="2" l="1"/>
  <c r="M357" i="2" s="1"/>
  <c r="M358" i="2" s="1"/>
  <c r="M359" i="2" l="1"/>
  <c r="M360" i="2" l="1"/>
  <c r="M361" i="2" s="1"/>
  <c r="M362" i="2" l="1"/>
  <c r="M363" i="2" l="1"/>
  <c r="M364" i="2" s="1"/>
  <c r="M365" i="2" s="1"/>
  <c r="M366" i="2" s="1"/>
  <c r="M367" i="2" s="1"/>
  <c r="M368" i="2" l="1"/>
  <c r="M369" i="2" s="1"/>
  <c r="M370" i="2" s="1"/>
  <c r="M371" i="2" l="1"/>
  <c r="M372" i="2" l="1"/>
  <c r="M373" i="2" l="1"/>
  <c r="M374" i="2" l="1"/>
  <c r="M375" i="2" l="1"/>
  <c r="M376" i="2" s="1"/>
  <c r="M377" i="2" s="1"/>
  <c r="M378" i="2" s="1"/>
  <c r="M379" i="2" s="1"/>
  <c r="M380" i="2" l="1"/>
  <c r="M381" i="2" s="1"/>
  <c r="M382" i="2" s="1"/>
  <c r="M383" i="2" s="1"/>
  <c r="M384" i="2" s="1"/>
  <c r="M385" i="2" s="1"/>
  <c r="M386" i="2" l="1"/>
  <c r="M387" i="2" l="1"/>
  <c r="M388" i="2" s="1"/>
  <c r="M389" i="2" s="1"/>
  <c r="M390" i="2" l="1"/>
  <c r="M391" i="2" s="1"/>
  <c r="M392" i="2" s="1"/>
  <c r="M393" i="2" l="1"/>
  <c r="M394" i="2" s="1"/>
  <c r="M395" i="2" s="1"/>
  <c r="M396" i="2" s="1"/>
  <c r="M397" i="2" s="1"/>
  <c r="M398" i="2" s="1"/>
  <c r="M399" i="2" l="1"/>
  <c r="M400" i="2" s="1"/>
  <c r="M401" i="2" s="1"/>
  <c r="M402" i="2" s="1"/>
  <c r="M403" i="2" s="1"/>
  <c r="M404" i="2" s="1"/>
  <c r="M405" i="2" s="1"/>
  <c r="M406" i="2" l="1"/>
  <c r="M407" i="2" s="1"/>
  <c r="M408" i="2" l="1"/>
  <c r="M409" i="2" s="1"/>
  <c r="M410" i="2" s="1"/>
  <c r="M411" i="2" s="1"/>
  <c r="M412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895BBDB-F1C8-4480-9880-6772CB0486D4}" keepAlive="1" name="Requête - Désignation" description="Connexion à la requête « Désignation » dans le classeur." type="5" refreshedVersion="6" background="1" saveData="1">
    <dbPr connection="Provider=Microsoft.Mashup.OleDb.1;Data Source=$Workbook$;Location=Désignation;Extended Properties=&quot;&quot;" command="SELECT * FROM [Désignation]"/>
  </connection>
  <connection id="2" xr16:uid="{F43EA155-DEC3-49E5-B935-AF3441BAC091}" keepAlive="1" name="Requête - Détail" description="Connexion à la requête « Détail » dans le classeur." type="5" refreshedVersion="6" background="1" saveData="1">
    <dbPr connection="Provider=Microsoft.Mashup.OleDb.1;Data Source=$Workbook$;Location=Détail;Extended Properties=&quot;&quot;" command="SELECT * FROM [Détail]"/>
  </connection>
  <connection id="3" xr16:uid="{8A62EBD9-5EB2-4693-B03B-F5D9A4865086}" keepAlive="1" name="Requête - Fournisseur" description="Connexion à la requête « Fournisseur » dans le classeur." type="5" refreshedVersion="6" background="1" saveData="1">
    <dbPr connection="Provider=Microsoft.Mashup.OleDb.1;Data Source=$Workbook$;Location=Fournisseur;Extended Properties=&quot;&quot;" command="SELECT * FROM [Fournisseur]"/>
  </connection>
</connections>
</file>

<file path=xl/sharedStrings.xml><?xml version="1.0" encoding="utf-8"?>
<sst xmlns="http://schemas.openxmlformats.org/spreadsheetml/2006/main" count="2896" uniqueCount="648">
  <si>
    <t>Client</t>
  </si>
  <si>
    <t>Ouvrage</t>
  </si>
  <si>
    <t>Total HT</t>
  </si>
  <si>
    <t>TVA</t>
  </si>
  <si>
    <t>Total TTC</t>
  </si>
  <si>
    <t>date</t>
  </si>
  <si>
    <t>Marge</t>
  </si>
  <si>
    <t>Désignation</t>
  </si>
  <si>
    <t xml:space="preserve">fournisseur </t>
  </si>
  <si>
    <t>Détails</t>
  </si>
  <si>
    <t>code article</t>
  </si>
  <si>
    <t>longueur</t>
  </si>
  <si>
    <t>largeur</t>
  </si>
  <si>
    <t>epaisseur</t>
  </si>
  <si>
    <t>prix HT</t>
  </si>
  <si>
    <t>Quantité</t>
  </si>
  <si>
    <t>Volume</t>
  </si>
  <si>
    <t>Coefficient de perte</t>
  </si>
  <si>
    <t>Volume Cfté</t>
  </si>
  <si>
    <t>Sous total</t>
  </si>
  <si>
    <t>Coefficient de vente</t>
  </si>
  <si>
    <t>Prix de vente</t>
  </si>
  <si>
    <t>Prix 1</t>
  </si>
  <si>
    <t>MP</t>
  </si>
  <si>
    <t>MO</t>
  </si>
  <si>
    <t>FO</t>
  </si>
  <si>
    <t>QU</t>
  </si>
  <si>
    <t>EM</t>
  </si>
  <si>
    <t>Liste</t>
  </si>
  <si>
    <t>Abet laminati</t>
  </si>
  <si>
    <t>877 Morbida</t>
  </si>
  <si>
    <t>Polaris noir</t>
  </si>
  <si>
    <t>Print HPL</t>
  </si>
  <si>
    <t>Accuride</t>
  </si>
  <si>
    <t xml:space="preserve">100% course 500 mm </t>
  </si>
  <si>
    <t xml:space="preserve">100% course 400 mm </t>
  </si>
  <si>
    <t>Coulisse push lache</t>
  </si>
  <si>
    <t>300 mm</t>
  </si>
  <si>
    <t>AJ Timber</t>
  </si>
  <si>
    <t>Plan de travail chêne 38 mm</t>
  </si>
  <si>
    <t>PLACHE3006538</t>
  </si>
  <si>
    <t>Plan de travail hêtre 38 mm</t>
  </si>
  <si>
    <t>PLAHETRE20006526</t>
  </si>
  <si>
    <t xml:space="preserve">CP bouleau 15 mm </t>
  </si>
  <si>
    <t>B/BB</t>
  </si>
  <si>
    <t>Barillet</t>
  </si>
  <si>
    <t>Hêtre toute épaisseur</t>
  </si>
  <si>
    <t>CP Peuplier 30 mm</t>
  </si>
  <si>
    <t>ordinaire</t>
  </si>
  <si>
    <t xml:space="preserve">CP bouleau 30 mm </t>
  </si>
  <si>
    <t>S/BB</t>
  </si>
  <si>
    <t>CP bouleau 18 mm</t>
  </si>
  <si>
    <t>CP bouleau 9 mm</t>
  </si>
  <si>
    <t xml:space="preserve">CP peulpier 30 mm </t>
  </si>
  <si>
    <t>Aggloméré CTBH 38mm</t>
  </si>
  <si>
    <t>Hydro</t>
  </si>
  <si>
    <t xml:space="preserve">Aggloméré CTBH 30mm </t>
  </si>
  <si>
    <t xml:space="preserve">Aggloméré CTBH 22 mm </t>
  </si>
  <si>
    <t xml:space="preserve">AggloméréCTBH 19 mm </t>
  </si>
  <si>
    <t xml:space="preserve">Aggloméré CTBH 19 mm </t>
  </si>
  <si>
    <t>Aggloméré 30mm</t>
  </si>
  <si>
    <t>Standart</t>
  </si>
  <si>
    <t xml:space="preserve">Aggloméré22 mm </t>
  </si>
  <si>
    <t>Aggloméré19 mm</t>
  </si>
  <si>
    <t>Chêne BME</t>
  </si>
  <si>
    <t>CP cintrable 9mm</t>
  </si>
  <si>
    <t>CP hêtre 9 mm</t>
  </si>
  <si>
    <t>Contre-balancement</t>
  </si>
  <si>
    <t>3 plis épicéa</t>
  </si>
  <si>
    <t>19 mm</t>
  </si>
  <si>
    <t>Sipo Avivé</t>
  </si>
  <si>
    <t>54 mm / 3350</t>
  </si>
  <si>
    <t>Bois d'ossature</t>
  </si>
  <si>
    <t>45 x 95</t>
  </si>
  <si>
    <t>sapin menuiserie</t>
  </si>
  <si>
    <t>38 x 200</t>
  </si>
  <si>
    <t>Parquet</t>
  </si>
  <si>
    <t>Colle parquet</t>
  </si>
  <si>
    <t>H3991</t>
  </si>
  <si>
    <t>Mélamine</t>
  </si>
  <si>
    <t>Stratifié</t>
  </si>
  <si>
    <t xml:space="preserve">CP filmé </t>
  </si>
  <si>
    <t>9 mm</t>
  </si>
  <si>
    <t>12 mm</t>
  </si>
  <si>
    <t>CP bouleau 21 mm</t>
  </si>
  <si>
    <t>CP bouleau 40 mm</t>
  </si>
  <si>
    <t>Compact</t>
  </si>
  <si>
    <t>basic</t>
  </si>
  <si>
    <t xml:space="preserve">CP chêne </t>
  </si>
  <si>
    <t>18 mm</t>
  </si>
  <si>
    <t>CP peuplier</t>
  </si>
  <si>
    <t>3 plis douglas</t>
  </si>
  <si>
    <t>sapin charpente</t>
  </si>
  <si>
    <t>45 x 120</t>
  </si>
  <si>
    <t>Cp Okoumé int</t>
  </si>
  <si>
    <t>Sapin rouge</t>
  </si>
  <si>
    <t>planche</t>
  </si>
  <si>
    <t>CP</t>
  </si>
  <si>
    <t>5mm</t>
  </si>
  <si>
    <t>Berner</t>
  </si>
  <si>
    <t xml:space="preserve">Colle MS </t>
  </si>
  <si>
    <t>colle néoprène</t>
  </si>
  <si>
    <t>Forfait visserie</t>
  </si>
  <si>
    <t>Vis</t>
  </si>
  <si>
    <t>clé allen</t>
  </si>
  <si>
    <t>Vis TBHC 8*50</t>
  </si>
  <si>
    <t>Rivet 4 x12 noir</t>
  </si>
  <si>
    <t>Boulon 4 x 12</t>
  </si>
  <si>
    <t>Ecrou 4</t>
  </si>
  <si>
    <t>Sintobois</t>
  </si>
  <si>
    <t>Kit placard</t>
  </si>
  <si>
    <t>Blomkal</t>
  </si>
  <si>
    <t>BE caché</t>
  </si>
  <si>
    <t>Normal</t>
  </si>
  <si>
    <t>BE</t>
  </si>
  <si>
    <t>Mise à plat</t>
  </si>
  <si>
    <t>Essence</t>
  </si>
  <si>
    <t>Minoré</t>
  </si>
  <si>
    <t>LMC</t>
  </si>
  <si>
    <t>Poignée coquille</t>
  </si>
  <si>
    <t>POI454NM</t>
  </si>
  <si>
    <t>Hotel</t>
  </si>
  <si>
    <t>Repas</t>
  </si>
  <si>
    <t>Colette</t>
  </si>
  <si>
    <t>XL</t>
  </si>
  <si>
    <t>Pied compas</t>
  </si>
  <si>
    <t>L</t>
  </si>
  <si>
    <t>Pied tourné</t>
  </si>
  <si>
    <t>Tray</t>
  </si>
  <si>
    <t>??b</t>
  </si>
  <si>
    <t>Miroir Normand</t>
  </si>
  <si>
    <t>Miroir André</t>
  </si>
  <si>
    <t>Rail Rose</t>
  </si>
  <si>
    <t>Apoline</t>
  </si>
  <si>
    <t>Patère</t>
  </si>
  <si>
    <t>Bastien</t>
  </si>
  <si>
    <t>Blum</t>
  </si>
  <si>
    <t>Charnière porte applique</t>
  </si>
  <si>
    <t>Embase droite</t>
  </si>
  <si>
    <t>Charnière porte rentrante</t>
  </si>
  <si>
    <t>Boitier pousse lache</t>
  </si>
  <si>
    <t>226779 </t>
  </si>
  <si>
    <t>pousse lache</t>
  </si>
  <si>
    <t>226702 </t>
  </si>
  <si>
    <t>Tiroir legrabox moyenne</t>
  </si>
  <si>
    <t>Calle d'angle +-5</t>
  </si>
  <si>
    <t>Charnière -45°</t>
  </si>
  <si>
    <t>Embase en croix</t>
  </si>
  <si>
    <t>Aventos HF standard</t>
  </si>
  <si>
    <t>Noir</t>
  </si>
  <si>
    <t>Bonnemazou</t>
  </si>
  <si>
    <t>Poignée x2</t>
  </si>
  <si>
    <t>Plaque x2</t>
  </si>
  <si>
    <t>Bostik</t>
  </si>
  <si>
    <t>Colle blanche m²</t>
  </si>
  <si>
    <t>colle blanche biberon</t>
  </si>
  <si>
    <t>Bouton</t>
  </si>
  <si>
    <t>Poignée cuir</t>
  </si>
  <si>
    <t>333171-11</t>
  </si>
  <si>
    <t xml:space="preserve">Poignée LIP laiton </t>
  </si>
  <si>
    <t> 343451-11</t>
  </si>
  <si>
    <t>CACC</t>
  </si>
  <si>
    <t>Tube acier D50mm</t>
  </si>
  <si>
    <t>ep 2mm</t>
  </si>
  <si>
    <t>acier</t>
  </si>
  <si>
    <t>Cenpac</t>
  </si>
  <si>
    <t>Cornières carton</t>
  </si>
  <si>
    <t>cornières mousse</t>
  </si>
  <si>
    <t>calle crémaière</t>
  </si>
  <si>
    <t>rouleau doufine</t>
  </si>
  <si>
    <t>rouleau bulle</t>
  </si>
  <si>
    <t>carton</t>
  </si>
  <si>
    <t>pochette tissu</t>
  </si>
  <si>
    <t>pochette BL</t>
  </si>
  <si>
    <t>carte merci</t>
  </si>
  <si>
    <t>autocollant livraison</t>
  </si>
  <si>
    <t>Corian</t>
  </si>
  <si>
    <t>Spicy 965</t>
  </si>
  <si>
    <t>Cameo White</t>
  </si>
  <si>
    <t xml:space="preserve">Limestone prima </t>
  </si>
  <si>
    <t>3658 x 760</t>
  </si>
  <si>
    <t>Colle</t>
  </si>
  <si>
    <t>caton de 10</t>
  </si>
  <si>
    <t>Spicy 967</t>
  </si>
  <si>
    <t>Glacier White</t>
  </si>
  <si>
    <t>3650x760</t>
  </si>
  <si>
    <t>Bomde</t>
  </si>
  <si>
    <t xml:space="preserve">Dix6 </t>
  </si>
  <si>
    <t>sticker</t>
  </si>
  <si>
    <t>orocal 551702</t>
  </si>
  <si>
    <t>poubelle</t>
  </si>
  <si>
    <t>Ebene</t>
  </si>
  <si>
    <t>Noyer d'amérique</t>
  </si>
  <si>
    <t>Chêne</t>
  </si>
  <si>
    <t>Egger</t>
  </si>
  <si>
    <t>U 708 ST9 19mm</t>
  </si>
  <si>
    <t>H 110 ST9</t>
  </si>
  <si>
    <t>W980 st2</t>
  </si>
  <si>
    <t>30 mm</t>
  </si>
  <si>
    <t>Stratifié blanc pleine masse</t>
  </si>
  <si>
    <t>Mélamine chêne Vicenza</t>
  </si>
  <si>
    <t>H3157 ST12</t>
  </si>
  <si>
    <t>Stratifié chêne Vicenza</t>
  </si>
  <si>
    <t>W980</t>
  </si>
  <si>
    <t>8 mm</t>
  </si>
  <si>
    <t xml:space="preserve">19 mm </t>
  </si>
  <si>
    <t xml:space="preserve">16 mm </t>
  </si>
  <si>
    <t>U201 ST9</t>
  </si>
  <si>
    <t>H3331</t>
  </si>
  <si>
    <t>U999 ST2</t>
  </si>
  <si>
    <t>H3404</t>
  </si>
  <si>
    <t>U775</t>
  </si>
  <si>
    <t>stratifié</t>
  </si>
  <si>
    <t>F105</t>
  </si>
  <si>
    <t>U708</t>
  </si>
  <si>
    <t>U216 ST9</t>
  </si>
  <si>
    <t>U999 / PM</t>
  </si>
  <si>
    <t>MDF</t>
  </si>
  <si>
    <t>Poirier Trano H3114 ST9</t>
  </si>
  <si>
    <t>Hêtre Country H3991 ST10</t>
  </si>
  <si>
    <t>Erable H3840</t>
  </si>
  <si>
    <t>Frêne de Lion</t>
  </si>
  <si>
    <t>U608 ST9</t>
  </si>
  <si>
    <t>Vert Fjord U636 ST9</t>
  </si>
  <si>
    <t>U708 ST9</t>
  </si>
  <si>
    <t>U113</t>
  </si>
  <si>
    <t>Gris ombre U963</t>
  </si>
  <si>
    <t>Gris fumé U773</t>
  </si>
  <si>
    <t>Falbala</t>
  </si>
  <si>
    <t>ancrage plafond</t>
  </si>
  <si>
    <t>QFLA-21ANC</t>
  </si>
  <si>
    <t>Bloc filin réglable</t>
  </si>
  <si>
    <t>QFLA-21BLO</t>
  </si>
  <si>
    <t>Bloc filin fixe</t>
  </si>
  <si>
    <t>QFLA-21ANC2</t>
  </si>
  <si>
    <t>Filin</t>
  </si>
  <si>
    <t>QFL-12200</t>
  </si>
  <si>
    <t>Festool</t>
  </si>
  <si>
    <t>Domino 10 barre ML</t>
  </si>
  <si>
    <t>Domino 8 x 50</t>
  </si>
  <si>
    <t>Foussier</t>
  </si>
  <si>
    <t>Verrin M6</t>
  </si>
  <si>
    <t>Pieds de 100</t>
  </si>
  <si>
    <t>Vérin sur platine</t>
  </si>
  <si>
    <t>VER901</t>
  </si>
  <si>
    <t>Attache plinthe</t>
  </si>
  <si>
    <t>cornière alu 20x20x2000</t>
  </si>
  <si>
    <t> 252084 </t>
  </si>
  <si>
    <t>Roulette charge 60 KG</t>
  </si>
  <si>
    <t>Serrure de meuble</t>
  </si>
  <si>
    <t>Barillet de serrue</t>
  </si>
  <si>
    <t>Gache serrure</t>
  </si>
  <si>
    <t>Verrin M8 x 10</t>
  </si>
  <si>
    <t>Insert M10</t>
  </si>
  <si>
    <t>Passe cable métalique</t>
  </si>
  <si>
    <t>Tourillon lisse 10</t>
  </si>
  <si>
    <t>Barre de penderie 3m</t>
  </si>
  <si>
    <t>Support penderie</t>
  </si>
  <si>
    <t xml:space="preserve">Paumelle inox noir x12 </t>
  </si>
  <si>
    <t>Panier linge</t>
  </si>
  <si>
    <t> 236425 </t>
  </si>
  <si>
    <t>Compas</t>
  </si>
  <si>
    <t>penderie escamotable</t>
  </si>
  <si>
    <t>Raidisseur de porte</t>
  </si>
  <si>
    <t>EKU clipo 36 hm</t>
  </si>
  <si>
    <t>EKU clipo 26/36 rail haut L2500</t>
  </si>
  <si>
    <t>EKU clipo rail bas L 2500</t>
  </si>
  <si>
    <t>Tourillon 8 x 30 par 100</t>
  </si>
  <si>
    <t>Colonne épice</t>
  </si>
  <si>
    <t>Paumelle noir</t>
  </si>
  <si>
    <t>Butée de porte</t>
  </si>
  <si>
    <t>Mastic vitier</t>
  </si>
  <si>
    <t>Bateuse</t>
  </si>
  <si>
    <t>Rol 22</t>
  </si>
  <si>
    <t>charnière inox</t>
  </si>
  <si>
    <t>Loqueteau</t>
  </si>
  <si>
    <t>charnière piano</t>
  </si>
  <si>
    <t>Glass solution</t>
  </si>
  <si>
    <t>Verre 33/2</t>
  </si>
  <si>
    <t>STADIP PROTECT</t>
  </si>
  <si>
    <t>Vitrage 8 mm JPP</t>
  </si>
  <si>
    <t>PLANICLEAR 8</t>
  </si>
  <si>
    <t>Verre armé</t>
  </si>
  <si>
    <t>4 mm</t>
  </si>
  <si>
    <t>Verre 5 mm coupe brute</t>
  </si>
  <si>
    <t>Groom</t>
  </si>
  <si>
    <t>Charnière double action</t>
  </si>
  <si>
    <t>Hubler</t>
  </si>
  <si>
    <t>Mélamine S218</t>
  </si>
  <si>
    <t>ZPBS128P1</t>
  </si>
  <si>
    <t>Stratifié LR28</t>
  </si>
  <si>
    <t>ZSALR28FS</t>
  </si>
  <si>
    <t>Stratifié cuivre</t>
  </si>
  <si>
    <t>D447</t>
  </si>
  <si>
    <t>Hêtre blanc ramageux</t>
  </si>
  <si>
    <t>Merisier d'amérique</t>
  </si>
  <si>
    <t>Ikea</t>
  </si>
  <si>
    <t>Evier 1 bac inox</t>
  </si>
  <si>
    <t>LÅNGUDDEN</t>
  </si>
  <si>
    <t>Desserte avec rangement fermé</t>
  </si>
  <si>
    <t>Bror</t>
  </si>
  <si>
    <t>Krono</t>
  </si>
  <si>
    <t xml:space="preserve">U119 VL </t>
  </si>
  <si>
    <t>Couleur</t>
  </si>
  <si>
    <t>straifié</t>
  </si>
  <si>
    <t>Lamello</t>
  </si>
  <si>
    <t>Clamex P14</t>
  </si>
  <si>
    <t>Tenso</t>
  </si>
  <si>
    <t>Divario</t>
  </si>
  <si>
    <t>Leroy Merlin</t>
  </si>
  <si>
    <t>Barre de seuil</t>
  </si>
  <si>
    <t>Nez de marche</t>
  </si>
  <si>
    <t>POI522BVF</t>
  </si>
  <si>
    <t>AVENTOS HKS</t>
  </si>
  <si>
    <t>SET2322</t>
  </si>
  <si>
    <t>Chapelle</t>
  </si>
  <si>
    <t>FER517</t>
  </si>
  <si>
    <t>Poignée marine</t>
  </si>
  <si>
    <t>POI587NM</t>
  </si>
  <si>
    <t>Spot Led 12V</t>
  </si>
  <si>
    <t>SPO246GR</t>
  </si>
  <si>
    <t>Transfo 12V / 15W</t>
  </si>
  <si>
    <t>TRA2515</t>
  </si>
  <si>
    <t>Interrupteur Contacteur</t>
  </si>
  <si>
    <t>INT513</t>
  </si>
  <si>
    <t>Bandeaux LED</t>
  </si>
  <si>
    <t>BAN513BLC</t>
  </si>
  <si>
    <t>Transfo LED</t>
  </si>
  <si>
    <t>TRA4950</t>
  </si>
  <si>
    <t>Profil alu LED 2M</t>
  </si>
  <si>
    <t>PRO667AR</t>
  </si>
  <si>
    <t>Profil diffusant</t>
  </si>
  <si>
    <t>PRO670</t>
  </si>
  <si>
    <t>Coullisant</t>
  </si>
  <si>
    <t>Hawa80</t>
  </si>
  <si>
    <t>poignée pour coulissant</t>
  </si>
  <si>
    <t>POI3250NO</t>
  </si>
  <si>
    <t>Bouton mini tour</t>
  </si>
  <si>
    <t>BOU825NM</t>
  </si>
  <si>
    <t>Prise USB</t>
  </si>
  <si>
    <t>PRI574</t>
  </si>
  <si>
    <t>support invisible 110</t>
  </si>
  <si>
    <t>CON112</t>
  </si>
  <si>
    <t>Attache invisible</t>
  </si>
  <si>
    <t>ATT817D</t>
  </si>
  <si>
    <t>Rail attache</t>
  </si>
  <si>
    <t>PRO1204</t>
  </si>
  <si>
    <t>Eku clipso</t>
  </si>
  <si>
    <t>BUT3540IN</t>
  </si>
  <si>
    <t>Brosse à visser</t>
  </si>
  <si>
    <t>PRO2018AL</t>
  </si>
  <si>
    <t>Poubelle plan de travail</t>
  </si>
  <si>
    <t>POU6015</t>
  </si>
  <si>
    <t>Poignée nina</t>
  </si>
  <si>
    <t>PO38160NO</t>
  </si>
  <si>
    <t>Console d'étagère</t>
  </si>
  <si>
    <t>CON402NM</t>
  </si>
  <si>
    <t>Béquille Fold</t>
  </si>
  <si>
    <t>BEQ412NO</t>
  </si>
  <si>
    <t>Rosace clé</t>
  </si>
  <si>
    <t>ROS122NO</t>
  </si>
  <si>
    <t>Rosace condannation</t>
  </si>
  <si>
    <t>ROS124NO</t>
  </si>
  <si>
    <t>Serrure Vachette</t>
  </si>
  <si>
    <t>GAC22BL</t>
  </si>
  <si>
    <t>Poignée Fall</t>
  </si>
  <si>
    <t>POI320224NO</t>
  </si>
  <si>
    <t>Bouton forge</t>
  </si>
  <si>
    <t>BOU29456NO</t>
  </si>
  <si>
    <t>Barre penderie inox</t>
  </si>
  <si>
    <t>TUB1125IN</t>
  </si>
  <si>
    <t>Naissance droite</t>
  </si>
  <si>
    <t>SUP2525IN</t>
  </si>
  <si>
    <t>Naissante dessous</t>
  </si>
  <si>
    <t>SUP163CH</t>
  </si>
  <si>
    <t>Médiland</t>
  </si>
  <si>
    <t xml:space="preserve">MDF 19 mm </t>
  </si>
  <si>
    <t xml:space="preserve">MDF 30 mm </t>
  </si>
  <si>
    <t xml:space="preserve">MDF 25 mm </t>
  </si>
  <si>
    <t xml:space="preserve">MDF 10 mm </t>
  </si>
  <si>
    <t xml:space="preserve">MDF 3 mm </t>
  </si>
  <si>
    <t>MDF 12 mm</t>
  </si>
  <si>
    <t>Oberflex</t>
  </si>
  <si>
    <t>Stratifié allu brossé</t>
  </si>
  <si>
    <t>Stratifié chêne</t>
  </si>
  <si>
    <t>Brut d'Ober</t>
  </si>
  <si>
    <t>Objet insolite</t>
  </si>
  <si>
    <t>Poignée de tirage</t>
  </si>
  <si>
    <t>Liane</t>
  </si>
  <si>
    <t>Osterman</t>
  </si>
  <si>
    <t>chant U708 ST9</t>
  </si>
  <si>
    <t>1 mm / 19 mm</t>
  </si>
  <si>
    <t>chant H028 SEV</t>
  </si>
  <si>
    <t>1 mm / 43 mm</t>
  </si>
  <si>
    <t xml:space="preserve">Chant W980 </t>
  </si>
  <si>
    <t>04B.0102.03310</t>
  </si>
  <si>
    <t>Chant H3157</t>
  </si>
  <si>
    <t>046.1009.02310</t>
  </si>
  <si>
    <t>Chant U201 ST9 1mm</t>
  </si>
  <si>
    <t>U41.2545.02310</t>
  </si>
  <si>
    <t>Chant H3331</t>
  </si>
  <si>
    <t>046.1174</t>
  </si>
  <si>
    <t>23 x 1</t>
  </si>
  <si>
    <t>1mm/23mm</t>
  </si>
  <si>
    <t>23 mm/1 mm</t>
  </si>
  <si>
    <t>1mm/23</t>
  </si>
  <si>
    <t>U963</t>
  </si>
  <si>
    <t>43 mm/1 mm</t>
  </si>
  <si>
    <t>Panofrance</t>
  </si>
  <si>
    <t>Panneau hetre latté</t>
  </si>
  <si>
    <t>Panneaux chêne lame entière</t>
  </si>
  <si>
    <t>22 mm</t>
  </si>
  <si>
    <t>Panneaux hêtre 2,5*1,22</t>
  </si>
  <si>
    <t>Périgord bois</t>
  </si>
  <si>
    <t>CP 40 mm Okoumé</t>
  </si>
  <si>
    <t>Extérieur</t>
  </si>
  <si>
    <t>Ordinaire</t>
  </si>
  <si>
    <t xml:space="preserve">Polyrey </t>
  </si>
  <si>
    <t>H028 SEV</t>
  </si>
  <si>
    <t>Stratifié jaune mimosa</t>
  </si>
  <si>
    <t>M103 FA</t>
  </si>
  <si>
    <t>Retif</t>
  </si>
  <si>
    <t>Joint T Urban</t>
  </si>
  <si>
    <t>Coude Urban</t>
  </si>
  <si>
    <t>Tube Urban</t>
  </si>
  <si>
    <t>Départ Urban</t>
  </si>
  <si>
    <t>Rétif</t>
  </si>
  <si>
    <t>Urban T</t>
  </si>
  <si>
    <t>Urban tube 3 m</t>
  </si>
  <si>
    <t>Urban coude</t>
  </si>
  <si>
    <t>Urban base</t>
  </si>
  <si>
    <t>Rotin filé</t>
  </si>
  <si>
    <t>cannage 1/2 maille</t>
  </si>
  <si>
    <t>cannage grosse maille</t>
  </si>
  <si>
    <t>PE</t>
  </si>
  <si>
    <t>Soromap</t>
  </si>
  <si>
    <t>Vernis hydro m²</t>
  </si>
  <si>
    <t>HSC6036</t>
  </si>
  <si>
    <t>Laque hydro m²</t>
  </si>
  <si>
    <t>HKR</t>
  </si>
  <si>
    <t>Apprêt hydro m²</t>
  </si>
  <si>
    <t>HBT603</t>
  </si>
  <si>
    <t>Saturateur</t>
  </si>
  <si>
    <t>XGC21902</t>
  </si>
  <si>
    <t>Peinture tableau</t>
  </si>
  <si>
    <t>2 KG</t>
  </si>
  <si>
    <t>Vitrificateur/m2 fini</t>
  </si>
  <si>
    <t>HPC34</t>
  </si>
  <si>
    <t>LUA436</t>
  </si>
  <si>
    <t>5L</t>
  </si>
  <si>
    <t>Vernis PU en 2 x 3 couches</t>
  </si>
  <si>
    <t>m carré</t>
  </si>
  <si>
    <t>Teinte deux faces</t>
  </si>
  <si>
    <t>Staron</t>
  </si>
  <si>
    <t>Aspen Fiesta</t>
  </si>
  <si>
    <t>3680 x 760</t>
  </si>
  <si>
    <t>Mosaic dalmatian</t>
  </si>
  <si>
    <t>Sunclear</t>
  </si>
  <si>
    <t>Altuglas</t>
  </si>
  <si>
    <t>3,05 x 2,03</t>
  </si>
  <si>
    <t>Komacel</t>
  </si>
  <si>
    <t>3 x 1,56</t>
  </si>
  <si>
    <t>Paligh</t>
  </si>
  <si>
    <t>3,05 x 1,56</t>
  </si>
  <si>
    <t>PMMA</t>
  </si>
  <si>
    <t>6 mm</t>
  </si>
  <si>
    <t>TDB</t>
  </si>
  <si>
    <t>Tasseaux 40x40</t>
  </si>
  <si>
    <t>Hêtre</t>
  </si>
  <si>
    <t>Tasseaux 30x30</t>
  </si>
  <si>
    <t xml:space="preserve">Chêne </t>
  </si>
  <si>
    <t>20 mm</t>
  </si>
  <si>
    <t>38 mm</t>
  </si>
  <si>
    <t>Unikalo</t>
  </si>
  <si>
    <t>bache feutre</t>
  </si>
  <si>
    <t>DUL0097</t>
  </si>
  <si>
    <t>3D bois debout Huilé</t>
  </si>
  <si>
    <t>Colle Sika</t>
  </si>
  <si>
    <t>1 pour 2 m2</t>
  </si>
  <si>
    <t>Vink</t>
  </si>
  <si>
    <t>Tableau aiment / velleda</t>
  </si>
  <si>
    <t>3,05/1,22</t>
  </si>
  <si>
    <t>mélamine</t>
  </si>
  <si>
    <t>Tente</t>
  </si>
  <si>
    <t>Roulette atlier</t>
  </si>
  <si>
    <t>Console renforcé</t>
  </si>
  <si>
    <t>Chêne Kendal H3171</t>
  </si>
  <si>
    <t>Soie rose U313</t>
  </si>
  <si>
    <t>W1101</t>
  </si>
  <si>
    <t>U788</t>
  </si>
  <si>
    <t>W908</t>
  </si>
  <si>
    <t>Mélaminé 19 mm</t>
  </si>
  <si>
    <t xml:space="preserve">Pied </t>
  </si>
  <si>
    <t>PIE800NM</t>
  </si>
  <si>
    <t>H1113</t>
  </si>
  <si>
    <t>H3156 chêne Corbridge</t>
  </si>
  <si>
    <t>Cp 9 mm chêne</t>
  </si>
  <si>
    <t>CP 18 mm chêne</t>
  </si>
  <si>
    <t>CP 5 mm chêne</t>
  </si>
  <si>
    <t>P114 FA</t>
  </si>
  <si>
    <t>Chêne Kendal H3398</t>
  </si>
  <si>
    <t>Marbre Torano H F105</t>
  </si>
  <si>
    <t>Bleu Cosmique U504</t>
  </si>
  <si>
    <t>Superfront</t>
  </si>
  <si>
    <t>Poignée noir</t>
  </si>
  <si>
    <t>Cabineo 8 M6</t>
  </si>
  <si>
    <t>CAB310NO</t>
  </si>
  <si>
    <t>MDF 22 MM</t>
  </si>
  <si>
    <t>Lame terrasse marron</t>
  </si>
  <si>
    <t>N005</t>
  </si>
  <si>
    <t>Sapin blanc 4,80</t>
  </si>
  <si>
    <t>32x225</t>
  </si>
  <si>
    <t>Planche pin</t>
  </si>
  <si>
    <t>25*225</t>
  </si>
  <si>
    <t>H1887</t>
  </si>
  <si>
    <t>Mélamie</t>
  </si>
  <si>
    <t>Chant alu</t>
  </si>
  <si>
    <t>U515</t>
  </si>
  <si>
    <t>F160</t>
  </si>
  <si>
    <t>Poignée profil</t>
  </si>
  <si>
    <t>POI938860NO</t>
  </si>
  <si>
    <t>ensemble coulissant étroit</t>
  </si>
  <si>
    <t>ENS002</t>
  </si>
  <si>
    <t>Porte relevante</t>
  </si>
  <si>
    <t>Baguette Louis XVI 20*70</t>
  </si>
  <si>
    <t>Ayous</t>
  </si>
  <si>
    <t>15,35 PR8</t>
  </si>
  <si>
    <t>U660</t>
  </si>
  <si>
    <t>H3171</t>
  </si>
  <si>
    <t>U313</t>
  </si>
  <si>
    <t>Brossé laiton</t>
  </si>
  <si>
    <t>MDF 30 Noir</t>
  </si>
  <si>
    <t>Dispano</t>
  </si>
  <si>
    <t>H1615</t>
  </si>
  <si>
    <t>W1000</t>
  </si>
  <si>
    <t>Unistop bois evo</t>
  </si>
  <si>
    <t>3L</t>
  </si>
  <si>
    <t>Daf 70</t>
  </si>
  <si>
    <t>CP 15 mm okoumé</t>
  </si>
  <si>
    <t>Nude Abricot U 232</t>
  </si>
  <si>
    <t>Fleetwood Blanc H3450</t>
  </si>
  <si>
    <t>Gris graphite U961</t>
  </si>
  <si>
    <t>Gris graphite U962</t>
  </si>
  <si>
    <t>Placage chêne noir</t>
  </si>
  <si>
    <t>2,45*1,24</t>
  </si>
  <si>
    <t>Poignée type LIP</t>
  </si>
  <si>
    <t>POI720100NO</t>
  </si>
  <si>
    <t>U899 Soft black</t>
  </si>
  <si>
    <t>Apprêt PU 2*2</t>
  </si>
  <si>
    <t>au m2</t>
  </si>
  <si>
    <t>Rolpin</t>
  </si>
  <si>
    <t xml:space="preserve">20 mm </t>
  </si>
  <si>
    <t>40 mm</t>
  </si>
  <si>
    <t>H1733 Bouleau de Mainau</t>
  </si>
  <si>
    <t>U163 Jaune curry</t>
  </si>
  <si>
    <t>Frêne Olivier</t>
  </si>
  <si>
    <t>attention mini 6</t>
  </si>
  <si>
    <t xml:space="preserve">LTL </t>
  </si>
  <si>
    <t xml:space="preserve">54 mm </t>
  </si>
  <si>
    <t>Heure atelier</t>
  </si>
  <si>
    <t>Total heure</t>
  </si>
  <si>
    <t>Laque</t>
  </si>
  <si>
    <t>Pose 1</t>
  </si>
  <si>
    <t>Pose 2</t>
  </si>
  <si>
    <t xml:space="preserve">Fournisseur </t>
  </si>
  <si>
    <t>Programmation</t>
  </si>
  <si>
    <t>Ordre</t>
  </si>
  <si>
    <t>Collage</t>
  </si>
  <si>
    <t>Usinage</t>
  </si>
  <si>
    <t>Montage</t>
  </si>
  <si>
    <t>Re-montage</t>
  </si>
  <si>
    <t>Emballage</t>
  </si>
  <si>
    <t>Ordre2</t>
  </si>
  <si>
    <t>Ordre3</t>
  </si>
  <si>
    <t>Chant H3991 1 mm</t>
  </si>
  <si>
    <t>Chant U775</t>
  </si>
  <si>
    <t xml:space="preserve"> Chant U119 VL </t>
  </si>
  <si>
    <t>Chant Hêtre Country H3991 ST10</t>
  </si>
  <si>
    <t>Chant Poirier Trano H3114 ST9</t>
  </si>
  <si>
    <t>Chant Vert fjord</t>
  </si>
  <si>
    <t>Chant U113</t>
  </si>
  <si>
    <t>Chant W980</t>
  </si>
  <si>
    <t>Chant U963</t>
  </si>
  <si>
    <t>Chant W980 43</t>
  </si>
  <si>
    <t>CP 40 mm Okoumé O</t>
  </si>
  <si>
    <t>H028 SEV S</t>
  </si>
  <si>
    <t>H3991 s</t>
  </si>
  <si>
    <t>CP filmé s</t>
  </si>
  <si>
    <t>Cp chêne 9</t>
  </si>
  <si>
    <t>Charnière porte applique n</t>
  </si>
  <si>
    <t>Charnière porte rentrante n</t>
  </si>
  <si>
    <t>Embase droite n</t>
  </si>
  <si>
    <t>sticker p</t>
  </si>
  <si>
    <t>W980 16 mm</t>
  </si>
  <si>
    <t xml:space="preserve">W980 19 mm </t>
  </si>
  <si>
    <t>W980 8 mm</t>
  </si>
  <si>
    <t>H3331 stratifié</t>
  </si>
  <si>
    <t>U999 ST2 stratifié</t>
  </si>
  <si>
    <t>U775 stratifié</t>
  </si>
  <si>
    <t>U708 stratifié</t>
  </si>
  <si>
    <t>U216 ST9 stratifié</t>
  </si>
  <si>
    <t>U999 / PM stratifié</t>
  </si>
  <si>
    <t>Poirier Trano H3114 ST9 stratifié</t>
  </si>
  <si>
    <t>Gris ombre U963 stratifié</t>
  </si>
  <si>
    <t>Panier linge petie</t>
  </si>
  <si>
    <t>Grande charnière double action</t>
  </si>
  <si>
    <t>U119 VL stratifié</t>
  </si>
  <si>
    <t>Poignée coquille petite</t>
  </si>
  <si>
    <t>Butée de porte simple</t>
  </si>
  <si>
    <t>gache serrure dormant</t>
  </si>
  <si>
    <t>MDF 19 mm hydro</t>
  </si>
  <si>
    <t>chant H028 SEV 43 mm</t>
  </si>
  <si>
    <t>Colle staron</t>
  </si>
  <si>
    <t>Chêne 38 mm</t>
  </si>
  <si>
    <t>Gris ombre U963 mélamine</t>
  </si>
  <si>
    <t>Gris fumé U773 mélamine</t>
  </si>
  <si>
    <t>W908 19 mm Mélamine</t>
  </si>
  <si>
    <t>P114 FA stratifié</t>
  </si>
  <si>
    <t>Chêne Kendal H3398 stratifié</t>
  </si>
  <si>
    <t xml:space="preserve">Chêne Gladstone H3326 </t>
  </si>
  <si>
    <t>Chêne Gladstone H3326 stratifié</t>
  </si>
  <si>
    <t>OSB 18</t>
  </si>
  <si>
    <t xml:space="preserve">OSB 12 mm </t>
  </si>
  <si>
    <t>W980 ST2 12</t>
  </si>
  <si>
    <t>N005 stratifié</t>
  </si>
  <si>
    <t>Chant alu 100 mm</t>
  </si>
  <si>
    <t>U515 23 mm</t>
  </si>
  <si>
    <t>U660 stratifié</t>
  </si>
  <si>
    <t>Sipo avivé 54 mm</t>
  </si>
  <si>
    <t>Soie rose U313 ?</t>
  </si>
  <si>
    <t>Fleetwood Blanc H3450 stratifié</t>
  </si>
  <si>
    <t>U899 Soft black stratifié</t>
  </si>
  <si>
    <t>J-light 40 mm</t>
  </si>
  <si>
    <t>J-light 20 mm</t>
  </si>
  <si>
    <t>H1733 Bouleau de Mainau stratifié</t>
  </si>
  <si>
    <t>U163 Jaune curry stratifié</t>
  </si>
  <si>
    <t xml:space="preserve">Placage Frêne Olivier </t>
  </si>
  <si>
    <t>W1100 ST9 stratifié</t>
  </si>
  <si>
    <t>W1100 St9 19 mm</t>
  </si>
  <si>
    <t>Test</t>
  </si>
  <si>
    <t>bidule</t>
  </si>
  <si>
    <t>ouhou</t>
  </si>
  <si>
    <t>Index</t>
  </si>
  <si>
    <t>Essai</t>
  </si>
  <si>
    <t>test</t>
  </si>
  <si>
    <t>toto99</t>
  </si>
  <si>
    <t>Pour actualiser les requêtes : Menu Données, Pavé Requêtes et connexions, Actualiser tout.</t>
  </si>
  <si>
    <t>Pour afficher les requêtes : Menu Données, Pavé Requêtes et connexions, Requêtes et connexions.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</si>
</sst>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  <numFmt numFmtId="166" formatCode=";;;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rgb="FFFFFF00"/>
      <name val="Arial"/>
      <family val="2"/>
    </font>
    <font>
      <sz val="12"/>
      <color theme="1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12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sz val="12"/>
      <color indexed="8"/>
      <name val="Arial"/>
      <family val="2"/>
    </font>
    <font>
      <u/>
      <sz val="12"/>
      <color theme="10"/>
      <name val="Arial"/>
      <family val="2"/>
    </font>
    <font>
      <sz val="11"/>
      <color indexed="8"/>
      <name val="Calibri"/>
      <family val="2"/>
    </font>
    <font>
      <sz val="11"/>
      <color indexed="8"/>
      <name val="Calibri (Corps)"/>
    </font>
    <font>
      <sz val="11"/>
      <color theme="1"/>
      <name val="Calibri (Corps)"/>
    </font>
    <font>
      <sz val="12"/>
      <color theme="0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1"/>
      <name val="Arial Unicode MS"/>
      <family val="2"/>
    </font>
    <font>
      <sz val="11"/>
      <color theme="4" tint="-0.249977111117893"/>
      <name val="Calibri"/>
      <family val="2"/>
      <scheme val="minor"/>
    </font>
    <font>
      <b/>
      <sz val="10"/>
      <color theme="4" tint="-0.249977111117893"/>
      <name val="Arial"/>
      <family val="2"/>
    </font>
    <font>
      <b/>
      <sz val="10"/>
      <color rgb="FFFF0000"/>
      <name val="Arial"/>
      <family val="2"/>
    </font>
    <font>
      <sz val="12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1F9B1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9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2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9" fontId="4" fillId="0" borderId="0" xfId="1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0" xfId="0" applyNumberFormat="1"/>
    <xf numFmtId="10" fontId="0" fillId="0" borderId="0" xfId="0" applyNumberFormat="1" applyAlignment="1">
      <alignment horizontal="center" vertical="center"/>
    </xf>
    <xf numFmtId="10" fontId="0" fillId="0" borderId="0" xfId="0" applyNumberFormat="1"/>
    <xf numFmtId="164" fontId="2" fillId="0" borderId="0" xfId="0" applyNumberFormat="1" applyFont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2" fontId="8" fillId="4" borderId="9" xfId="0" applyNumberFormat="1" applyFont="1" applyFill="1" applyBorder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64" fontId="10" fillId="0" borderId="0" xfId="0" applyNumberFormat="1" applyFont="1"/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4" fontId="0" fillId="11" borderId="1" xfId="0" applyNumberFormat="1" applyFill="1" applyBorder="1" applyAlignment="1">
      <alignment horizontal="center" vertical="center"/>
    </xf>
    <xf numFmtId="4" fontId="0" fillId="12" borderId="1" xfId="0" applyNumberFormat="1" applyFill="1" applyBorder="1" applyAlignment="1">
      <alignment horizontal="center" vertical="center"/>
    </xf>
    <xf numFmtId="4" fontId="0" fillId="13" borderId="1" xfId="0" applyNumberFormat="1" applyFill="1" applyBorder="1" applyAlignment="1">
      <alignment horizontal="center" vertical="center"/>
    </xf>
    <xf numFmtId="165" fontId="12" fillId="11" borderId="1" xfId="0" applyNumberFormat="1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/>
    </xf>
    <xf numFmtId="165" fontId="12" fillId="13" borderId="1" xfId="0" applyNumberFormat="1" applyFont="1" applyFill="1" applyBorder="1" applyAlignment="1">
      <alignment horizontal="center" vertical="center"/>
    </xf>
    <xf numFmtId="49" fontId="17" fillId="11" borderId="1" xfId="0" applyNumberFormat="1" applyFont="1" applyFill="1" applyBorder="1" applyAlignment="1">
      <alignment horizontal="center" vertical="center"/>
    </xf>
    <xf numFmtId="49" fontId="17" fillId="12" borderId="0" xfId="0" applyNumberFormat="1" applyFont="1" applyFill="1" applyAlignment="1">
      <alignment horizontal="center" vertical="center"/>
    </xf>
    <xf numFmtId="49" fontId="17" fillId="13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9" fillId="14" borderId="0" xfId="0" applyFont="1" applyFill="1" applyAlignment="1">
      <alignment horizontal="center" vertical="center"/>
    </xf>
    <xf numFmtId="0" fontId="19" fillId="14" borderId="0" xfId="0" applyFont="1" applyFill="1" applyAlignment="1">
      <alignment horizontal="center" vertical="center"/>
    </xf>
    <xf numFmtId="2" fontId="19" fillId="14" borderId="0" xfId="0" applyNumberFormat="1" applyFont="1" applyFill="1" applyAlignment="1">
      <alignment horizontal="center" vertical="center"/>
    </xf>
    <xf numFmtId="164" fontId="2" fillId="14" borderId="0" xfId="0" applyNumberFormat="1" applyFont="1" applyFill="1" applyAlignment="1">
      <alignment horizontal="center" vertical="center"/>
    </xf>
    <xf numFmtId="9" fontId="19" fillId="14" borderId="0" xfId="0" applyNumberFormat="1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9" fontId="19" fillId="0" borderId="0" xfId="0" applyNumberFormat="1" applyFont="1" applyAlignment="1">
      <alignment horizontal="center" vertical="center"/>
    </xf>
    <xf numFmtId="49" fontId="9" fillId="14" borderId="0" xfId="0" applyNumberFormat="1" applyFont="1" applyFill="1" applyAlignment="1">
      <alignment horizontal="center" vertical="center"/>
    </xf>
    <xf numFmtId="49" fontId="19" fillId="14" borderId="0" xfId="0" applyNumberFormat="1" applyFont="1" applyFill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" fontId="19" fillId="14" borderId="0" xfId="0" applyNumberFormat="1" applyFont="1" applyFill="1" applyAlignment="1">
      <alignment horizontal="center" vertical="center"/>
    </xf>
    <xf numFmtId="49" fontId="19" fillId="8" borderId="0" xfId="0" applyNumberFormat="1" applyFont="1" applyFill="1" applyAlignment="1">
      <alignment horizontal="center" vertical="center"/>
    </xf>
    <xf numFmtId="0" fontId="19" fillId="8" borderId="0" xfId="0" applyFont="1" applyFill="1" applyAlignment="1">
      <alignment horizontal="center" vertical="center"/>
    </xf>
    <xf numFmtId="2" fontId="19" fillId="8" borderId="0" xfId="0" applyNumberFormat="1" applyFont="1" applyFill="1" applyAlignment="1">
      <alignment horizontal="center" vertical="center"/>
    </xf>
    <xf numFmtId="49" fontId="19" fillId="7" borderId="0" xfId="0" applyNumberFormat="1" applyFont="1" applyFill="1" applyAlignment="1">
      <alignment horizontal="center" vertical="center"/>
    </xf>
    <xf numFmtId="0" fontId="19" fillId="7" borderId="0" xfId="0" applyFont="1" applyFill="1" applyAlignment="1">
      <alignment horizontal="center" vertical="center"/>
    </xf>
    <xf numFmtId="2" fontId="19" fillId="7" borderId="0" xfId="0" applyNumberFormat="1" applyFont="1" applyFill="1" applyAlignment="1">
      <alignment horizontal="center" vertical="center"/>
    </xf>
    <xf numFmtId="49" fontId="19" fillId="10" borderId="0" xfId="0" applyNumberFormat="1" applyFont="1" applyFill="1" applyAlignment="1">
      <alignment horizontal="center" vertical="center"/>
    </xf>
    <xf numFmtId="0" fontId="19" fillId="10" borderId="0" xfId="0" applyFont="1" applyFill="1" applyAlignment="1">
      <alignment horizontal="center" vertical="center"/>
    </xf>
    <xf numFmtId="2" fontId="19" fillId="10" borderId="0" xfId="0" applyNumberFormat="1" applyFont="1" applyFill="1" applyAlignment="1">
      <alignment horizontal="center" vertical="center"/>
    </xf>
    <xf numFmtId="49" fontId="19" fillId="11" borderId="0" xfId="0" applyNumberFormat="1" applyFont="1" applyFill="1" applyAlignment="1">
      <alignment horizontal="center" vertical="center"/>
    </xf>
    <xf numFmtId="0" fontId="19" fillId="11" borderId="0" xfId="0" applyFont="1" applyFill="1" applyAlignment="1">
      <alignment horizontal="center" vertical="center"/>
    </xf>
    <xf numFmtId="2" fontId="19" fillId="11" borderId="0" xfId="0" applyNumberFormat="1" applyFont="1" applyFill="1" applyAlignment="1">
      <alignment horizontal="center" vertical="center"/>
    </xf>
    <xf numFmtId="49" fontId="19" fillId="12" borderId="0" xfId="0" applyNumberFormat="1" applyFont="1" applyFill="1" applyAlignment="1">
      <alignment horizontal="center" vertical="center"/>
    </xf>
    <xf numFmtId="0" fontId="19" fillId="12" borderId="0" xfId="0" applyFont="1" applyFill="1" applyAlignment="1">
      <alignment horizontal="center" vertical="center"/>
    </xf>
    <xf numFmtId="2" fontId="19" fillId="12" borderId="0" xfId="0" applyNumberFormat="1" applyFont="1" applyFill="1" applyAlignment="1">
      <alignment horizontal="center" vertical="center"/>
    </xf>
    <xf numFmtId="49" fontId="19" fillId="13" borderId="0" xfId="0" applyNumberFormat="1" applyFont="1" applyFill="1" applyAlignment="1">
      <alignment horizontal="center" vertical="center"/>
    </xf>
    <xf numFmtId="0" fontId="19" fillId="13" borderId="0" xfId="0" applyFont="1" applyFill="1" applyAlignment="1">
      <alignment horizontal="center" vertical="center"/>
    </xf>
    <xf numFmtId="2" fontId="19" fillId="13" borderId="0" xfId="0" applyNumberFormat="1" applyFont="1" applyFill="1" applyAlignment="1">
      <alignment horizontal="center" vertical="center"/>
    </xf>
    <xf numFmtId="4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14" borderId="0" xfId="0" applyFont="1" applyFill="1" applyAlignment="1">
      <alignment horizontal="center"/>
    </xf>
    <xf numFmtId="16" fontId="19" fillId="14" borderId="0" xfId="0" applyNumberFormat="1" applyFont="1" applyFill="1" applyAlignment="1">
      <alignment horizontal="center" vertical="center"/>
    </xf>
    <xf numFmtId="16" fontId="19" fillId="0" borderId="0" xfId="0" applyNumberFormat="1" applyFont="1" applyAlignment="1">
      <alignment horizontal="center" vertical="center"/>
    </xf>
    <xf numFmtId="0" fontId="14" fillId="14" borderId="0" xfId="2" applyFont="1" applyFill="1" applyAlignment="1">
      <alignment horizontal="center" vertical="center"/>
    </xf>
    <xf numFmtId="0" fontId="9" fillId="14" borderId="11" xfId="0" applyFont="1" applyFill="1" applyBorder="1" applyAlignment="1">
      <alignment horizontal="center" vertical="center"/>
    </xf>
    <xf numFmtId="0" fontId="19" fillId="14" borderId="11" xfId="0" applyFont="1" applyFill="1" applyBorder="1" applyAlignment="1">
      <alignment horizontal="center" vertical="center"/>
    </xf>
    <xf numFmtId="2" fontId="19" fillId="14" borderId="11" xfId="0" applyNumberFormat="1" applyFont="1" applyFill="1" applyBorder="1" applyAlignment="1">
      <alignment horizontal="center" vertical="center"/>
    </xf>
    <xf numFmtId="164" fontId="2" fillId="14" borderId="11" xfId="0" applyNumberFormat="1" applyFont="1" applyFill="1" applyBorder="1" applyAlignment="1">
      <alignment horizontal="center" vertical="center"/>
    </xf>
    <xf numFmtId="9" fontId="19" fillId="14" borderId="10" xfId="0" applyNumberFormat="1" applyFont="1" applyFill="1" applyBorder="1" applyAlignment="1">
      <alignment horizontal="center" vertical="center"/>
    </xf>
    <xf numFmtId="9" fontId="8" fillId="4" borderId="9" xfId="0" applyNumberFormat="1" applyFont="1" applyFill="1" applyBorder="1" applyAlignment="1">
      <alignment horizontal="center" vertical="center" wrapText="1"/>
    </xf>
    <xf numFmtId="9" fontId="18" fillId="0" borderId="0" xfId="1" applyFont="1" applyFill="1" applyAlignment="1">
      <alignment horizontal="center" vertical="center"/>
    </xf>
    <xf numFmtId="9" fontId="4" fillId="3" borderId="1" xfId="1" applyFont="1" applyFill="1" applyBorder="1" applyAlignment="1">
      <alignment horizontal="center" vertical="center"/>
    </xf>
    <xf numFmtId="165" fontId="19" fillId="8" borderId="0" xfId="0" applyNumberFormat="1" applyFont="1" applyFill="1" applyAlignment="1">
      <alignment horizontal="center" vertical="center"/>
    </xf>
    <xf numFmtId="165" fontId="19" fillId="7" borderId="0" xfId="0" applyNumberFormat="1" applyFont="1" applyFill="1" applyAlignment="1">
      <alignment horizontal="center" vertical="center"/>
    </xf>
    <xf numFmtId="165" fontId="19" fillId="10" borderId="0" xfId="0" applyNumberFormat="1" applyFont="1" applyFill="1" applyAlignment="1">
      <alignment horizontal="center" vertical="center"/>
    </xf>
    <xf numFmtId="165" fontId="19" fillId="11" borderId="0" xfId="0" applyNumberFormat="1" applyFont="1" applyFill="1" applyAlignment="1">
      <alignment horizontal="center" vertical="center"/>
    </xf>
    <xf numFmtId="165" fontId="19" fillId="12" borderId="0" xfId="0" applyNumberFormat="1" applyFont="1" applyFill="1" applyAlignment="1">
      <alignment horizontal="center" vertical="center"/>
    </xf>
    <xf numFmtId="165" fontId="19" fillId="13" borderId="0" xfId="0" applyNumberFormat="1" applyFont="1" applyFill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5" fontId="0" fillId="8" borderId="1" xfId="0" applyNumberFormat="1" applyFont="1" applyFill="1" applyBorder="1" applyAlignment="1">
      <alignment horizontal="center" vertical="center"/>
    </xf>
    <xf numFmtId="49" fontId="19" fillId="15" borderId="0" xfId="0" applyNumberFormat="1" applyFont="1" applyFill="1" applyAlignment="1">
      <alignment horizontal="center" vertical="center"/>
    </xf>
    <xf numFmtId="2" fontId="19" fillId="15" borderId="0" xfId="0" applyNumberFormat="1" applyFont="1" applyFill="1" applyAlignment="1">
      <alignment horizontal="center" vertical="center"/>
    </xf>
    <xf numFmtId="165" fontId="19" fillId="15" borderId="0" xfId="0" applyNumberFormat="1" applyFont="1" applyFill="1" applyAlignment="1">
      <alignment horizontal="center" vertical="center"/>
    </xf>
    <xf numFmtId="4" fontId="0" fillId="15" borderId="1" xfId="0" applyNumberFormat="1" applyFont="1" applyFill="1" applyBorder="1" applyAlignment="1">
      <alignment horizontal="center" vertical="center"/>
    </xf>
    <xf numFmtId="165" fontId="0" fillId="15" borderId="1" xfId="0" applyNumberFormat="1" applyFont="1" applyFill="1" applyBorder="1" applyAlignment="1">
      <alignment horizontal="center" vertical="center"/>
    </xf>
    <xf numFmtId="4" fontId="0" fillId="7" borderId="1" xfId="0" applyNumberFormat="1" applyFont="1" applyFill="1" applyBorder="1" applyAlignment="1">
      <alignment horizontal="center" vertical="center"/>
    </xf>
    <xf numFmtId="165" fontId="0" fillId="7" borderId="1" xfId="0" applyNumberFormat="1" applyFont="1" applyFill="1" applyBorder="1" applyAlignment="1">
      <alignment horizontal="center" vertical="center"/>
    </xf>
    <xf numFmtId="49" fontId="19" fillId="16" borderId="0" xfId="0" applyNumberFormat="1" applyFont="1" applyFill="1" applyAlignment="1">
      <alignment horizontal="center" vertical="center"/>
    </xf>
    <xf numFmtId="0" fontId="19" fillId="16" borderId="0" xfId="0" applyFont="1" applyFill="1" applyAlignment="1">
      <alignment horizontal="center" vertical="center"/>
    </xf>
    <xf numFmtId="2" fontId="19" fillId="16" borderId="0" xfId="0" applyNumberFormat="1" applyFont="1" applyFill="1" applyAlignment="1">
      <alignment horizontal="center" vertical="center"/>
    </xf>
    <xf numFmtId="165" fontId="19" fillId="16" borderId="0" xfId="0" applyNumberFormat="1" applyFont="1" applyFill="1" applyAlignment="1">
      <alignment horizontal="center" vertical="center"/>
    </xf>
    <xf numFmtId="4" fontId="0" fillId="16" borderId="1" xfId="0" applyNumberFormat="1" applyFont="1" applyFill="1" applyBorder="1" applyAlignment="1">
      <alignment horizontal="center" vertical="center"/>
    </xf>
    <xf numFmtId="165" fontId="0" fillId="16" borderId="1" xfId="0" applyNumberFormat="1" applyFont="1" applyFill="1" applyBorder="1" applyAlignment="1">
      <alignment horizontal="center" vertical="center"/>
    </xf>
    <xf numFmtId="4" fontId="0" fillId="10" borderId="1" xfId="0" applyNumberFormat="1" applyFont="1" applyFill="1" applyBorder="1" applyAlignment="1">
      <alignment horizontal="center" vertical="center"/>
    </xf>
    <xf numFmtId="165" fontId="0" fillId="10" borderId="1" xfId="0" applyNumberFormat="1" applyFont="1" applyFill="1" applyBorder="1" applyAlignment="1">
      <alignment horizontal="center" vertical="center"/>
    </xf>
    <xf numFmtId="49" fontId="19" fillId="17" borderId="0" xfId="0" applyNumberFormat="1" applyFont="1" applyFill="1" applyAlignment="1">
      <alignment horizontal="center" vertical="center"/>
    </xf>
    <xf numFmtId="0" fontId="19" fillId="17" borderId="0" xfId="0" applyFont="1" applyFill="1" applyAlignment="1">
      <alignment horizontal="center" vertical="center"/>
    </xf>
    <xf numFmtId="2" fontId="19" fillId="17" borderId="0" xfId="0" applyNumberFormat="1" applyFont="1" applyFill="1" applyAlignment="1">
      <alignment horizontal="center" vertical="center"/>
    </xf>
    <xf numFmtId="165" fontId="19" fillId="17" borderId="0" xfId="0" applyNumberFormat="1" applyFont="1" applyFill="1" applyAlignment="1">
      <alignment horizontal="center" vertical="center"/>
    </xf>
    <xf numFmtId="49" fontId="17" fillId="17" borderId="1" xfId="0" applyNumberFormat="1" applyFont="1" applyFill="1" applyBorder="1" applyAlignment="1">
      <alignment horizontal="center" vertical="center"/>
    </xf>
    <xf numFmtId="165" fontId="12" fillId="17" borderId="1" xfId="0" applyNumberFormat="1" applyFont="1" applyFill="1" applyBorder="1" applyAlignment="1">
      <alignment horizontal="center" vertical="center"/>
    </xf>
    <xf numFmtId="4" fontId="0" fillId="17" borderId="1" xfId="0" applyNumberFormat="1" applyFill="1" applyBorder="1" applyAlignment="1">
      <alignment horizontal="center" vertical="center"/>
    </xf>
    <xf numFmtId="49" fontId="19" fillId="18" borderId="0" xfId="0" applyNumberFormat="1" applyFont="1" applyFill="1" applyAlignment="1">
      <alignment horizontal="center" vertical="center"/>
    </xf>
    <xf numFmtId="0" fontId="19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horizontal="center" vertical="center"/>
    </xf>
    <xf numFmtId="165" fontId="19" fillId="18" borderId="0" xfId="0" applyNumberFormat="1" applyFont="1" applyFill="1" applyAlignment="1">
      <alignment horizontal="center" vertical="center"/>
    </xf>
    <xf numFmtId="49" fontId="17" fillId="18" borderId="1" xfId="0" applyNumberFormat="1" applyFont="1" applyFill="1" applyBorder="1" applyAlignment="1">
      <alignment horizontal="center" vertical="center"/>
    </xf>
    <xf numFmtId="165" fontId="12" fillId="18" borderId="1" xfId="0" applyNumberFormat="1" applyFont="1" applyFill="1" applyBorder="1" applyAlignment="1">
      <alignment horizontal="center" vertical="center"/>
    </xf>
    <xf numFmtId="4" fontId="0" fillId="18" borderId="1" xfId="0" applyNumberFormat="1" applyFill="1" applyBorder="1" applyAlignment="1">
      <alignment horizontal="center" vertical="center"/>
    </xf>
    <xf numFmtId="49" fontId="19" fillId="19" borderId="0" xfId="0" applyNumberFormat="1" applyFont="1" applyFill="1" applyAlignment="1">
      <alignment horizontal="center" vertical="center"/>
    </xf>
    <xf numFmtId="0" fontId="19" fillId="19" borderId="0" xfId="0" applyFont="1" applyFill="1" applyAlignment="1">
      <alignment horizontal="center" vertical="center"/>
    </xf>
    <xf numFmtId="2" fontId="19" fillId="19" borderId="0" xfId="0" applyNumberFormat="1" applyFont="1" applyFill="1" applyAlignment="1">
      <alignment horizontal="center" vertical="center"/>
    </xf>
    <xf numFmtId="165" fontId="19" fillId="19" borderId="0" xfId="0" applyNumberFormat="1" applyFont="1" applyFill="1" applyAlignment="1">
      <alignment horizontal="center" vertical="center"/>
    </xf>
    <xf numFmtId="4" fontId="16" fillId="19" borderId="1" xfId="0" applyNumberFormat="1" applyFont="1" applyFill="1" applyBorder="1" applyAlignment="1">
      <alignment horizontal="center" vertical="center"/>
    </xf>
    <xf numFmtId="165" fontId="15" fillId="19" borderId="1" xfId="0" applyNumberFormat="1" applyFont="1" applyFill="1" applyBorder="1" applyAlignment="1">
      <alignment horizontal="center" vertical="center"/>
    </xf>
    <xf numFmtId="4" fontId="0" fillId="19" borderId="1" xfId="0" applyNumberFormat="1" applyFill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/>
    </xf>
    <xf numFmtId="0" fontId="8" fillId="4" borderId="0" xfId="0" applyNumberFormat="1" applyFont="1" applyFill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9" fontId="8" fillId="4" borderId="1" xfId="0" applyNumberFormat="1" applyFont="1" applyFill="1" applyBorder="1" applyAlignment="1">
      <alignment horizontal="center" vertical="center" wrapText="1"/>
    </xf>
    <xf numFmtId="2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42" fontId="0" fillId="0" borderId="1" xfId="0" applyNumberFormat="1" applyFont="1" applyBorder="1" applyAlignment="1">
      <alignment horizontal="center" vertical="center"/>
    </xf>
    <xf numFmtId="42" fontId="0" fillId="8" borderId="1" xfId="0" applyNumberFormat="1" applyFont="1" applyFill="1" applyBorder="1" applyAlignment="1">
      <alignment horizontal="center" vertical="center"/>
    </xf>
    <xf numFmtId="42" fontId="0" fillId="15" borderId="1" xfId="0" applyNumberFormat="1" applyFont="1" applyFill="1" applyBorder="1" applyAlignment="1">
      <alignment horizontal="center" vertical="center"/>
    </xf>
    <xf numFmtId="42" fontId="0" fillId="7" borderId="1" xfId="0" applyNumberFormat="1" applyFont="1" applyFill="1" applyBorder="1" applyAlignment="1">
      <alignment horizontal="center" vertical="center"/>
    </xf>
    <xf numFmtId="42" fontId="0" fillId="10" borderId="1" xfId="0" applyNumberFormat="1" applyFont="1" applyFill="1" applyBorder="1" applyAlignment="1">
      <alignment horizontal="center" vertical="center"/>
    </xf>
    <xf numFmtId="42" fontId="0" fillId="16" borderId="1" xfId="0" applyNumberFormat="1" applyFont="1" applyFill="1" applyBorder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42" fontId="8" fillId="4" borderId="1" xfId="0" applyNumberFormat="1" applyFont="1" applyFill="1" applyBorder="1" applyAlignment="1">
      <alignment horizontal="center" vertical="center" wrapText="1"/>
    </xf>
    <xf numFmtId="164" fontId="0" fillId="20" borderId="1" xfId="0" applyNumberFormat="1" applyFill="1" applyBorder="1" applyAlignment="1">
      <alignment horizontal="center" vertical="center"/>
    </xf>
    <xf numFmtId="0" fontId="0" fillId="21" borderId="2" xfId="0" applyFill="1" applyBorder="1" applyAlignment="1">
      <alignment horizontal="center" vertical="center"/>
    </xf>
    <xf numFmtId="0" fontId="0" fillId="21" borderId="7" xfId="0" applyFill="1" applyBorder="1" applyAlignment="1">
      <alignment horizontal="center" vertical="center"/>
    </xf>
    <xf numFmtId="9" fontId="0" fillId="21" borderId="7" xfId="0" applyNumberFormat="1" applyFill="1" applyBorder="1" applyAlignment="1">
      <alignment horizontal="center" vertical="center"/>
    </xf>
    <xf numFmtId="164" fontId="0" fillId="21" borderId="7" xfId="0" applyNumberFormat="1" applyFill="1" applyBorder="1" applyAlignment="1">
      <alignment horizontal="center" vertical="center"/>
    </xf>
    <xf numFmtId="10" fontId="0" fillId="21" borderId="7" xfId="0" applyNumberFormat="1" applyFill="1" applyBorder="1" applyAlignment="1">
      <alignment horizontal="center" vertical="center"/>
    </xf>
    <xf numFmtId="164" fontId="0" fillId="21" borderId="8" xfId="0" applyNumberFormat="1" applyFill="1" applyBorder="1" applyAlignment="1">
      <alignment horizontal="center" vertical="center"/>
    </xf>
    <xf numFmtId="0" fontId="0" fillId="21" borderId="7" xfId="0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2" fontId="22" fillId="4" borderId="0" xfId="0" applyNumberFormat="1" applyFont="1" applyFill="1" applyAlignment="1">
      <alignment horizontal="center" vertical="center"/>
    </xf>
    <xf numFmtId="0" fontId="21" fillId="4" borderId="9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2" fontId="21" fillId="0" borderId="0" xfId="0" applyNumberFormat="1" applyFont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9" fontId="2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4" fontId="1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2" fontId="0" fillId="5" borderId="7" xfId="0" applyNumberFormat="1" applyFill="1" applyBorder="1" applyAlignment="1">
      <alignment horizontal="center" vertical="center"/>
    </xf>
    <xf numFmtId="2" fontId="0" fillId="5" borderId="8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2" fontId="0" fillId="6" borderId="4" xfId="0" applyNumberFormat="1" applyFill="1" applyBorder="1" applyAlignment="1">
      <alignment horizontal="center" vertical="center"/>
    </xf>
    <xf numFmtId="2" fontId="0" fillId="6" borderId="5" xfId="0" applyNumberFormat="1" applyFill="1" applyBorder="1" applyAlignment="1">
      <alignment horizontal="center" vertical="center"/>
    </xf>
    <xf numFmtId="2" fontId="0" fillId="6" borderId="6" xfId="0" applyNumberFormat="1" applyFill="1" applyBorder="1" applyAlignment="1">
      <alignment horizontal="center" vertical="center"/>
    </xf>
    <xf numFmtId="0" fontId="0" fillId="21" borderId="2" xfId="0" applyFill="1" applyBorder="1" applyAlignment="1">
      <alignment horizontal="center" vertical="center"/>
    </xf>
    <xf numFmtId="0" fontId="0" fillId="21" borderId="7" xfId="0" applyFill="1" applyBorder="1" applyAlignment="1">
      <alignment horizontal="center" vertical="center"/>
    </xf>
    <xf numFmtId="0" fontId="0" fillId="21" borderId="8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0" xfId="0" applyNumberFormat="1"/>
    <xf numFmtId="0" fontId="19" fillId="0" borderId="0" xfId="0" applyNumberFormat="1" applyFont="1" applyAlignment="1">
      <alignment horizontal="center" vertical="center"/>
    </xf>
    <xf numFmtId="0" fontId="26" fillId="22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59">
    <dxf>
      <numFmt numFmtId="0" formatCode="General"/>
    </dxf>
    <dxf>
      <font>
        <color theme="1"/>
      </font>
      <fill>
        <patternFill>
          <bgColor rgb="FF157404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rgb="FFD4572C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theme="3" tint="-0.24994659260841701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157404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rgb="FFD4572C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theme="3" tint="-0.24994659260841701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157404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rgb="FFD4572C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theme="3" tint="-0.24994659260841701"/>
        </patternFill>
      </fill>
    </dxf>
    <dxf>
      <font>
        <color theme="1"/>
      </font>
      <fill>
        <patternFill>
          <bgColor theme="4" tint="0.39994506668294322"/>
        </patternFill>
      </fill>
    </dxf>
    <dxf>
      <fill>
        <patternFill>
          <fgColor auto="1"/>
          <bgColor rgb="FFF48D1C"/>
        </patternFill>
      </fill>
    </dxf>
    <dxf>
      <fill>
        <patternFill>
          <bgColor rgb="FFFF6600"/>
        </patternFill>
      </fill>
    </dxf>
    <dxf>
      <fill>
        <patternFill>
          <bgColor rgb="FF339966"/>
        </patternFill>
      </fill>
    </dxf>
    <dxf>
      <fill>
        <patternFill>
          <bgColor rgb="FFFFFFCC"/>
        </patternFill>
      </fill>
    </dxf>
    <dxf>
      <fill>
        <patternFill>
          <bgColor rgb="FFFF00FF"/>
        </patternFill>
      </fill>
    </dxf>
    <dxf>
      <fill>
        <patternFill>
          <bgColor rgb="FF777777"/>
        </patternFill>
      </fill>
    </dxf>
    <dxf>
      <fill>
        <patternFill>
          <bgColor theme="0" tint="-0.14996795556505021"/>
        </patternFill>
      </fill>
    </dxf>
    <dxf>
      <fill>
        <patternFill>
          <bgColor rgb="FF8FD85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3" formatCode="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3" formatCode="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Arial"/>
        <scheme val="none"/>
      </font>
      <numFmt numFmtId="2" formatCode="0.00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8FD85E"/>
      <color rgb="FF777777"/>
      <color rgb="FFFF00FF"/>
      <color rgb="FFFFFFCC"/>
      <color rgb="FF339966"/>
      <color rgb="FFFF6600"/>
      <color rgb="FFE3722D"/>
      <color rgb="FFF48D1C"/>
      <color rgb="FF1F9B15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" xr16:uid="{0A434E0E-D164-4F15-AF07-90DC2D84A037}" autoFormatId="16" applyNumberFormats="0" applyBorderFormats="0" applyFontFormats="0" applyPatternFormats="0" applyAlignmentFormats="0" applyWidthHeightFormats="0">
  <queryTableRefresh nextId="2">
    <queryTableFields count="1">
      <queryTableField id="1" name="Désignation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67050DCC-7270-4EAB-8328-A3EEFDA32EF6}" autoFormatId="16" applyNumberFormats="0" applyBorderFormats="0" applyFontFormats="0" applyPatternFormats="0" applyAlignmentFormats="0" applyWidthHeightFormats="0">
  <queryTableRefresh nextId="3">
    <queryTableFields count="2">
      <queryTableField id="1" name="Désignation" tableColumnId="1"/>
      <queryTableField id="2" name="Fournisseur 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2" xr16:uid="{F5EB76FE-C9A0-4660-B56B-CCFE53A6F453}" autoFormatId="16" applyNumberFormats="0" applyBorderFormats="0" applyFontFormats="0" applyPatternFormats="0" applyAlignmentFormats="0" applyWidthHeightFormats="0">
  <queryTableRefresh nextId="5" unboundColumnsRight="1">
    <queryTableFields count="4">
      <queryTableField id="1" name="Désignation" tableColumnId="1"/>
      <queryTableField id="2" name="Fournisseur " tableColumnId="2"/>
      <queryTableField id="3" name="Détails" tableColumnId="3"/>
      <queryTableField id="4" dataBound="0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" displayName="table" ref="A4:M413" totalsRowShown="0" headerRowDxfId="58" dataDxfId="57" tableBorderDxfId="56">
  <autoFilter ref="A4:M413" xr:uid="{00000000-0009-0000-0100-000001000000}"/>
  <tableColumns count="13">
    <tableColumn id="1" xr3:uid="{00000000-0010-0000-0000-000001000000}" name="Désignation" dataDxfId="55"/>
    <tableColumn id="2" xr3:uid="{00000000-0010-0000-0000-000002000000}" name="Fournisseur " dataDxfId="54"/>
    <tableColumn id="3" xr3:uid="{00000000-0010-0000-0000-000003000000}" name="Détails" dataDxfId="53"/>
    <tableColumn id="4" xr3:uid="{00000000-0010-0000-0000-000004000000}" name="code article" dataDxfId="52"/>
    <tableColumn id="5" xr3:uid="{00000000-0010-0000-0000-000005000000}" name="longueur" dataDxfId="51"/>
    <tableColumn id="6" xr3:uid="{00000000-0010-0000-0000-000006000000}" name="largeur" dataDxfId="50"/>
    <tableColumn id="7" xr3:uid="{00000000-0010-0000-0000-000007000000}" name="epaisseur" dataDxfId="49"/>
    <tableColumn id="8" xr3:uid="{00000000-0010-0000-0000-000008000000}" name="prix HT" dataDxfId="48"/>
    <tableColumn id="9" xr3:uid="{00000000-0010-0000-0000-000009000000}" name="Coefficient de perte" dataDxfId="47"/>
    <tableColumn id="10" xr3:uid="{00000000-0010-0000-0000-00000A000000}" name="Coefficient de vente" dataDxfId="46">
      <calculatedColumnFormula>Devis!$D$7</calculatedColumnFormula>
    </tableColumn>
    <tableColumn id="11" xr3:uid="{00000000-0010-0000-0000-00000B000000}" name="Ordre" dataDxfId="45">
      <calculatedColumnFormula>IF(COUNTIF(A$4:A5,table[[#This Row],[Désignation]])=1,MAX(K$4:K4)+1)</calculatedColumnFormula>
    </tableColumn>
    <tableColumn id="12" xr3:uid="{00000000-0010-0000-0000-00000C000000}" name="Ordre2" dataDxfId="44">
      <calculatedColumnFormula>IF(COUNTIF(B$4:B5,table[[#This Row],[Fournisseur ]])=1,MAX(L$4:L4)+1)</calculatedColumnFormula>
    </tableColumn>
    <tableColumn id="13" xr3:uid="{00000000-0010-0000-0000-00000D000000}" name="Ordre3" dataDxfId="43">
      <calculatedColumnFormula>IF(COUNTIF(C$4:C5,table[[#This Row],[Détails]])=1,MAX(M$4:M4)+1)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95099F8-4BDB-41F6-9D8A-2048223130B5}" name="Désignation" displayName="Désignation" ref="B2:B10" tableType="queryTable" totalsRowShown="0">
  <autoFilter ref="B2:B10" xr:uid="{28F72284-B5AC-4756-B847-CB66FB1B974C}">
    <filterColumn colId="0" hiddenButton="1"/>
  </autoFilter>
  <tableColumns count="1">
    <tableColumn id="1" xr3:uid="{CA5CFA74-53BE-4E93-AAFB-882CD58F7BEB}" uniqueName="1" name="Désignation" queryTableFieldId="1" dataDxfId="0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F4B901D-AA02-48D9-BE0F-9E9890E4B422}" name="Fournisseur" displayName="Fournisseur" ref="D2:E53" tableType="queryTable" totalsRowShown="0">
  <autoFilter ref="D2:E53" xr:uid="{0AF7983D-00AD-48DB-8F13-1C3E73EC30E9}">
    <filterColumn colId="0" hiddenButton="1"/>
    <filterColumn colId="1" hiddenButton="1"/>
  </autoFilter>
  <tableColumns count="2">
    <tableColumn id="1" xr3:uid="{56AF2516-513A-4996-97E6-5F3E2578E6DC}" uniqueName="1" name="Désignation" queryTableFieldId="1" dataDxfId="38"/>
    <tableColumn id="2" xr3:uid="{43E46055-092F-4423-91FD-B2EF77F60AA8}" uniqueName="2" name="Fournisseur " queryTableFieldId="2" dataDxfId="37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335323C-DC14-4D6B-82DA-AB90838093CD}" name="Détail" displayName="Détail" ref="G2:J411" tableType="queryTable" totalsRowShown="0">
  <autoFilter ref="G2:J411" xr:uid="{5BA182B4-27B7-4189-946F-9DF376C0DB47}">
    <filterColumn colId="0" hiddenButton="1"/>
    <filterColumn colId="1" hiddenButton="1"/>
    <filterColumn colId="2" hiddenButton="1"/>
    <filterColumn colId="3" hiddenButton="1"/>
  </autoFilter>
  <tableColumns count="4">
    <tableColumn id="1" xr3:uid="{D01B20BB-54DC-4CC8-AAE7-E94D06B7F207}" uniqueName="1" name="Désignation" queryTableFieldId="1" dataDxfId="42"/>
    <tableColumn id="2" xr3:uid="{442B4489-508F-4B1D-A1E5-9378575714C0}" uniqueName="2" name="Fournisseur " queryTableFieldId="2" dataDxfId="41"/>
    <tableColumn id="3" xr3:uid="{A457A687-A826-4A01-8062-57CB3EF78695}" uniqueName="3" name="Détails" queryTableFieldId="3" dataDxfId="40"/>
    <tableColumn id="4" xr3:uid="{9A9FD615-541B-4184-8EF6-70394BB2DE79}" uniqueName="4" name="Index" queryTableFieldId="4" dataDxfId="39">
      <calculatedColumnFormula>Détail[[#This Row],[Désignation]]&amp;Détail[[#This Row],[Fournisseur ]]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0"/>
  <sheetViews>
    <sheetView tabSelected="1" zoomScaleNormal="100" workbookViewId="0">
      <selection activeCell="D16" sqref="D16"/>
    </sheetView>
  </sheetViews>
  <sheetFormatPr baseColWidth="10" defaultColWidth="11.44140625" defaultRowHeight="14.4"/>
  <cols>
    <col min="1" max="1" width="12.33203125" customWidth="1"/>
    <col min="2" max="2" width="14.44140625" customWidth="1"/>
    <col min="3" max="3" width="21.77734375" customWidth="1"/>
    <col min="4" max="4" width="35.6640625" customWidth="1"/>
    <col min="5" max="5" width="14.6640625" customWidth="1"/>
    <col min="6" max="6" width="9.77734375" customWidth="1"/>
    <col min="7" max="7" width="8.6640625" customWidth="1"/>
    <col min="8" max="8" width="10.77734375" customWidth="1"/>
    <col min="9" max="9" width="8.6640625" style="6" customWidth="1"/>
    <col min="10" max="10" width="12.6640625" style="1" customWidth="1"/>
    <col min="11" max="11" width="10.77734375" customWidth="1"/>
    <col min="12" max="12" width="10.6640625" style="16" customWidth="1"/>
    <col min="13" max="13" width="12.6640625" customWidth="1"/>
    <col min="14" max="14" width="10.77734375" style="6" customWidth="1"/>
    <col min="15" max="15" width="9.6640625" style="18" customWidth="1"/>
    <col min="16" max="16" width="13.33203125" style="5" customWidth="1"/>
    <col min="17" max="17" width="12.6640625" style="152" customWidth="1"/>
    <col min="18" max="19" width="12.6640625" style="9" customWidth="1"/>
  </cols>
  <sheetData>
    <row r="1" spans="1:21">
      <c r="A1" s="24"/>
      <c r="B1" s="191" t="s">
        <v>646</v>
      </c>
      <c r="C1" s="191"/>
      <c r="D1" s="191"/>
      <c r="E1" s="191"/>
    </row>
    <row r="2" spans="1:21">
      <c r="A2" s="24"/>
      <c r="B2" s="191" t="s">
        <v>647</v>
      </c>
      <c r="C2" s="191"/>
      <c r="D2" s="191"/>
      <c r="E2" s="191"/>
      <c r="J2" s="171"/>
      <c r="K2" s="130" t="s">
        <v>567</v>
      </c>
      <c r="L2" s="131">
        <v>60</v>
      </c>
      <c r="M2" s="132">
        <f>SUMIFS(M12:M1000,D12:D1000,"Collage")</f>
        <v>0</v>
      </c>
      <c r="N2" s="131">
        <f>M2*L2</f>
        <v>0</v>
      </c>
      <c r="O2" s="4"/>
      <c r="P2" s="43" t="s">
        <v>559</v>
      </c>
      <c r="Q2" s="146"/>
      <c r="R2" s="44">
        <f>SUM(M2:M7)</f>
        <v>0</v>
      </c>
      <c r="S2" s="43">
        <f>SUM(N2:N7)</f>
        <v>0</v>
      </c>
      <c r="T2" s="10"/>
      <c r="U2" s="10"/>
    </row>
    <row r="3" spans="1:21" ht="15">
      <c r="A3" s="25"/>
      <c r="B3" s="2"/>
      <c r="C3" s="21" t="s">
        <v>0</v>
      </c>
      <c r="D3" s="3"/>
      <c r="E3" s="1"/>
      <c r="F3" s="173" t="s">
        <v>22</v>
      </c>
      <c r="G3" s="174"/>
      <c r="H3" s="175"/>
      <c r="I3" s="19"/>
      <c r="J3" s="4"/>
      <c r="K3" s="123" t="s">
        <v>568</v>
      </c>
      <c r="L3" s="124">
        <v>80</v>
      </c>
      <c r="M3" s="125">
        <f>SUMIFS(M12:M1000,D12:D1000,"Usinage")</f>
        <v>0</v>
      </c>
      <c r="N3" s="124">
        <f t="shared" ref="N3:N7" si="0">M3*L3</f>
        <v>0</v>
      </c>
      <c r="O3" s="4"/>
      <c r="P3" s="95" t="s">
        <v>114</v>
      </c>
      <c r="Q3" s="147">
        <v>0</v>
      </c>
      <c r="R3" s="95">
        <f>SUMIFS(M12:M1000,D12:D1000,"BE")</f>
        <v>0</v>
      </c>
      <c r="S3" s="96">
        <f>R3*Q3</f>
        <v>0</v>
      </c>
      <c r="T3" s="10"/>
    </row>
    <row r="4" spans="1:21" ht="15">
      <c r="A4" s="25"/>
      <c r="B4" s="2"/>
      <c r="C4" s="21" t="s">
        <v>1</v>
      </c>
      <c r="D4" s="3"/>
      <c r="E4" s="1"/>
      <c r="F4" s="176" t="s">
        <v>2</v>
      </c>
      <c r="G4" s="177"/>
      <c r="H4" s="7">
        <f>SUM($Q$14:$Q$1048576)</f>
        <v>0</v>
      </c>
      <c r="I4" s="19"/>
      <c r="J4" s="4"/>
      <c r="K4" s="116" t="s">
        <v>569</v>
      </c>
      <c r="L4" s="117">
        <v>60</v>
      </c>
      <c r="M4" s="118">
        <f>SUMIFS(M12:M1000,D12:D1000,"Montage")</f>
        <v>0</v>
      </c>
      <c r="N4" s="117">
        <f t="shared" si="0"/>
        <v>0</v>
      </c>
      <c r="O4" s="4"/>
      <c r="P4" s="100" t="s">
        <v>115</v>
      </c>
      <c r="Q4" s="148">
        <v>0</v>
      </c>
      <c r="R4" s="100">
        <f>SUMIFS(M12:M1000,D12:D1000,"Mise à plat")</f>
        <v>0</v>
      </c>
      <c r="S4" s="101">
        <f t="shared" ref="S4:S5" si="1">R4*Q4</f>
        <v>0</v>
      </c>
      <c r="T4" s="10"/>
    </row>
    <row r="5" spans="1:21" ht="15">
      <c r="A5" s="25"/>
      <c r="B5" s="2"/>
      <c r="C5" s="21" t="s">
        <v>3</v>
      </c>
      <c r="D5" s="20">
        <v>0.2</v>
      </c>
      <c r="E5" s="1"/>
      <c r="F5" s="178" t="s">
        <v>4</v>
      </c>
      <c r="G5" s="179"/>
      <c r="H5" s="154">
        <f>SUM($R$11:$R$1048576)</f>
        <v>0</v>
      </c>
      <c r="I5" s="19"/>
      <c r="J5" s="4"/>
      <c r="K5" s="40" t="s">
        <v>561</v>
      </c>
      <c r="L5" s="37">
        <v>60</v>
      </c>
      <c r="M5" s="34">
        <f>SUMIFS(M12:M1000,D12:D1000,"Laque")</f>
        <v>0</v>
      </c>
      <c r="N5" s="37">
        <f t="shared" si="0"/>
        <v>0</v>
      </c>
      <c r="O5" s="4"/>
      <c r="P5" s="102" t="s">
        <v>565</v>
      </c>
      <c r="Q5" s="149">
        <v>0</v>
      </c>
      <c r="R5" s="102">
        <f>SUMIFS(M12:M1000,D12:D1000,"Programmation")</f>
        <v>0</v>
      </c>
      <c r="S5" s="103">
        <f t="shared" si="1"/>
        <v>0</v>
      </c>
      <c r="T5" s="10"/>
      <c r="U5" s="10"/>
    </row>
    <row r="6" spans="1:21" ht="15">
      <c r="A6" s="25"/>
      <c r="B6" s="2"/>
      <c r="C6" s="21" t="s">
        <v>5</v>
      </c>
      <c r="D6" s="8"/>
      <c r="E6" s="1"/>
      <c r="F6" s="4"/>
      <c r="G6" s="4"/>
      <c r="H6" s="4"/>
      <c r="I6" s="19"/>
      <c r="J6" s="4"/>
      <c r="K6" s="41" t="s">
        <v>570</v>
      </c>
      <c r="L6" s="38">
        <v>60</v>
      </c>
      <c r="M6" s="35">
        <f>SUMIFS(M12:M1000,D12:D1000,"Re-montage")</f>
        <v>0</v>
      </c>
      <c r="N6" s="38">
        <f t="shared" si="0"/>
        <v>0</v>
      </c>
      <c r="O6" s="4"/>
      <c r="T6" s="10"/>
    </row>
    <row r="7" spans="1:21" ht="15">
      <c r="A7" s="25"/>
      <c r="B7" s="2"/>
      <c r="C7" s="21" t="s">
        <v>6</v>
      </c>
      <c r="D7" s="88">
        <v>0.1</v>
      </c>
      <c r="E7" s="1"/>
      <c r="F7" s="4"/>
      <c r="H7" s="33" t="s">
        <v>560</v>
      </c>
      <c r="I7" s="19"/>
      <c r="J7" s="4"/>
      <c r="K7" s="42" t="s">
        <v>571</v>
      </c>
      <c r="L7" s="39">
        <v>30</v>
      </c>
      <c r="M7" s="36">
        <f>SUMIFS(M12:M1000,D12:D1000,"Emballage")</f>
        <v>0</v>
      </c>
      <c r="N7" s="39">
        <f t="shared" si="0"/>
        <v>0</v>
      </c>
      <c r="O7" s="4"/>
      <c r="P7" s="110" t="s">
        <v>562</v>
      </c>
      <c r="Q7" s="150">
        <v>60</v>
      </c>
      <c r="R7" s="110">
        <f>SUMIFS(M12:M1000,D12:D1000,"Pose 1")</f>
        <v>0</v>
      </c>
      <c r="S7" s="111">
        <f>R7*Q7</f>
        <v>0</v>
      </c>
      <c r="T7" s="10"/>
    </row>
    <row r="8" spans="1:21" ht="15.6">
      <c r="A8" s="26"/>
      <c r="B8" s="12"/>
      <c r="C8" s="14"/>
      <c r="D8" s="87">
        <v>0</v>
      </c>
      <c r="E8" s="11"/>
      <c r="F8" s="4"/>
      <c r="H8" s="32">
        <f>SUM(R2:R8)</f>
        <v>0</v>
      </c>
      <c r="I8" s="19"/>
      <c r="J8" s="4"/>
      <c r="K8" s="4"/>
      <c r="L8" s="15"/>
      <c r="M8" s="4"/>
      <c r="N8" s="5"/>
      <c r="O8" s="17"/>
      <c r="P8" s="108" t="s">
        <v>563</v>
      </c>
      <c r="Q8" s="151">
        <v>60</v>
      </c>
      <c r="R8" s="108">
        <f>SUMIFS(M12:M1000,D12:D1000,"Pose 2")</f>
        <v>0</v>
      </c>
      <c r="S8" s="109">
        <f>R8*Q8</f>
        <v>0</v>
      </c>
    </row>
    <row r="9" spans="1:21" ht="15.6">
      <c r="A9" s="26"/>
      <c r="B9" s="12"/>
      <c r="C9" s="14"/>
      <c r="D9" s="13"/>
      <c r="E9" s="11"/>
      <c r="F9" s="4"/>
      <c r="G9" s="4"/>
      <c r="H9" s="4"/>
      <c r="I9" s="19"/>
      <c r="J9" s="4"/>
      <c r="K9" s="4"/>
      <c r="L9" s="15"/>
      <c r="M9" s="4"/>
      <c r="N9" s="5"/>
      <c r="O9" s="17"/>
      <c r="R9" s="10"/>
      <c r="S9" s="10"/>
    </row>
    <row r="10" spans="1:21" ht="40.049999999999997" customHeight="1">
      <c r="A10" s="27"/>
      <c r="B10" s="137" t="s">
        <v>7</v>
      </c>
      <c r="C10" s="137" t="s">
        <v>8</v>
      </c>
      <c r="D10" s="137" t="s">
        <v>9</v>
      </c>
      <c r="E10" s="138" t="s">
        <v>10</v>
      </c>
      <c r="F10" s="139" t="s">
        <v>11</v>
      </c>
      <c r="G10" s="139" t="s">
        <v>12</v>
      </c>
      <c r="H10" s="139" t="s">
        <v>13</v>
      </c>
      <c r="I10" s="140" t="s">
        <v>14</v>
      </c>
      <c r="J10" s="139" t="s">
        <v>15</v>
      </c>
      <c r="K10" s="139" t="s">
        <v>16</v>
      </c>
      <c r="L10" s="141" t="s">
        <v>17</v>
      </c>
      <c r="M10" s="142" t="s">
        <v>18</v>
      </c>
      <c r="N10" s="140" t="s">
        <v>19</v>
      </c>
      <c r="O10" s="143" t="s">
        <v>20</v>
      </c>
      <c r="P10" s="144" t="s">
        <v>21</v>
      </c>
      <c r="Q10" s="153" t="s">
        <v>2</v>
      </c>
      <c r="R10" s="145" t="s">
        <v>4</v>
      </c>
      <c r="S10"/>
    </row>
    <row r="11" spans="1:21">
      <c r="A11" s="1"/>
      <c r="B11" s="180"/>
      <c r="C11" s="181"/>
      <c r="D11" s="182"/>
      <c r="E11" s="155"/>
      <c r="F11" s="156"/>
      <c r="G11" s="156"/>
      <c r="H11" s="156"/>
      <c r="I11" s="156"/>
      <c r="J11" s="161"/>
      <c r="K11" s="156"/>
      <c r="L11" s="157"/>
      <c r="M11" s="156"/>
      <c r="N11" s="158"/>
      <c r="O11" s="159"/>
      <c r="P11" s="160"/>
      <c r="Q11" s="5">
        <f>ROUNDUP(SUM(P11),0)</f>
        <v>0</v>
      </c>
      <c r="R11" s="10">
        <f>ROUNDUP((($D$5*Q11)+Q11),0)</f>
        <v>0</v>
      </c>
      <c r="S11" s="10"/>
    </row>
    <row r="12" spans="1:21">
      <c r="B12" s="172" t="s">
        <v>643</v>
      </c>
      <c r="C12" s="1" t="s">
        <v>644</v>
      </c>
      <c r="D12" s="1" t="s">
        <v>645</v>
      </c>
      <c r="E12" s="1" t="str">
        <f>VLOOKUP(D12,table[[Détails]:[epaisseur]],2,FALSE)</f>
        <v>planche</v>
      </c>
      <c r="F12" s="1">
        <f>VLOOKUP(D12,table[[Détails]:[epaisseur]],3,FALSE)</f>
        <v>2.8</v>
      </c>
      <c r="G12" s="1">
        <f>VLOOKUP(D12,table[[Détails]:[epaisseur]],4,FALSE)</f>
        <v>2.0699999999999998</v>
      </c>
      <c r="H12" s="1">
        <f>VLOOKUP(D12,table[[Détails]:[epaisseur]],5,FALSE)</f>
        <v>1</v>
      </c>
      <c r="I12" s="170">
        <f>VLOOKUP(D12,table[[Détails]:[prix HT]],6,FALSE)</f>
        <v>9.75</v>
      </c>
      <c r="K12" s="1">
        <f>F12*G12*H12*J12</f>
        <v>0</v>
      </c>
      <c r="L12" s="15">
        <f>VLOOKUP(D12,table[[Détails]:[Coefficient de vente]],7,FALSE)</f>
        <v>0</v>
      </c>
      <c r="M12" s="1">
        <f>(K12*L12)+K12</f>
        <v>0</v>
      </c>
      <c r="N12" s="5">
        <f t="shared" ref="N12:N75" si="2">M12*I12</f>
        <v>0</v>
      </c>
      <c r="O12" s="17">
        <f>VLOOKUP(D12,table[[Détails]:[Coefficient de vente]],8,FALSE)</f>
        <v>0.1</v>
      </c>
      <c r="P12" s="170">
        <f t="shared" ref="P12:P75" si="3">(N12*O12)+N12</f>
        <v>0</v>
      </c>
      <c r="R12" s="10">
        <f t="shared" ref="R12:R22" si="4">ROUNDUP((($D$5*Q12)+Q12),0)</f>
        <v>0</v>
      </c>
    </row>
    <row r="13" spans="1:21">
      <c r="B13" s="172"/>
      <c r="C13" s="1"/>
      <c r="D13" s="1"/>
      <c r="E13" s="1" t="e">
        <f>VLOOKUP(D13,table[[Détails]:[epaisseur]],2,FALSE)</f>
        <v>#N/A</v>
      </c>
      <c r="F13" s="1" t="e">
        <f>VLOOKUP(D13,table[[Détails]:[epaisseur]],3,FALSE)</f>
        <v>#N/A</v>
      </c>
      <c r="G13" s="1" t="e">
        <f>VLOOKUP(D13,table[[Détails]:[epaisseur]],4,FALSE)</f>
        <v>#N/A</v>
      </c>
      <c r="H13" s="1" t="e">
        <f>VLOOKUP(D13,table[[Détails]:[epaisseur]],5,FALSE)</f>
        <v>#N/A</v>
      </c>
      <c r="I13" s="170" t="e">
        <f>VLOOKUP(D13,table[[Détails]:[prix HT]],6,FALSE)</f>
        <v>#N/A</v>
      </c>
      <c r="K13" s="1" t="e">
        <f t="shared" ref="K13:K76" si="5">F13*G13*H13*J13</f>
        <v>#N/A</v>
      </c>
      <c r="L13" s="15" t="e">
        <f>VLOOKUP(D13,table[[Détails]:[Coefficient de vente]],7,FALSE)</f>
        <v>#N/A</v>
      </c>
      <c r="M13" s="1" t="e">
        <f t="shared" ref="M13:M75" si="6">(K13*L13)+K13</f>
        <v>#N/A</v>
      </c>
      <c r="N13" s="5" t="e">
        <f t="shared" si="2"/>
        <v>#N/A</v>
      </c>
      <c r="O13" s="17" t="e">
        <f>VLOOKUP(D13,table[[Détails]:[Coefficient de vente]],8,FALSE)</f>
        <v>#N/A</v>
      </c>
      <c r="P13" s="170" t="e">
        <f t="shared" si="3"/>
        <v>#N/A</v>
      </c>
      <c r="R13" s="10">
        <f t="shared" si="4"/>
        <v>0</v>
      </c>
    </row>
    <row r="14" spans="1:21">
      <c r="B14" s="172"/>
      <c r="C14" s="1"/>
      <c r="D14" s="1"/>
      <c r="E14" s="1" t="e">
        <f>VLOOKUP(D14,table[[Détails]:[epaisseur]],2,FALSE)</f>
        <v>#N/A</v>
      </c>
      <c r="F14" s="1" t="e">
        <f>VLOOKUP(D14,table[[Détails]:[epaisseur]],3,FALSE)</f>
        <v>#N/A</v>
      </c>
      <c r="G14" s="1" t="e">
        <f>VLOOKUP(D14,table[[Détails]:[epaisseur]],4,FALSE)</f>
        <v>#N/A</v>
      </c>
      <c r="H14" s="1" t="e">
        <f>VLOOKUP(D14,table[[Détails]:[epaisseur]],5,FALSE)</f>
        <v>#N/A</v>
      </c>
      <c r="I14" s="170" t="e">
        <f>VLOOKUP(D14,table[[Détails]:[prix HT]],6,FALSE)</f>
        <v>#N/A</v>
      </c>
      <c r="K14" s="1" t="e">
        <f t="shared" si="5"/>
        <v>#N/A</v>
      </c>
      <c r="L14" s="15" t="e">
        <f>VLOOKUP(D14,table[[Détails]:[Coefficient de vente]],7,FALSE)</f>
        <v>#N/A</v>
      </c>
      <c r="M14" s="1" t="e">
        <f t="shared" si="6"/>
        <v>#N/A</v>
      </c>
      <c r="N14" s="5" t="e">
        <f t="shared" si="2"/>
        <v>#N/A</v>
      </c>
      <c r="O14" s="17" t="e">
        <f>VLOOKUP(D14,table[[Détails]:[Coefficient de vente]],8,FALSE)</f>
        <v>#N/A</v>
      </c>
      <c r="P14" s="170" t="e">
        <f t="shared" si="3"/>
        <v>#N/A</v>
      </c>
      <c r="R14" s="10">
        <f t="shared" si="4"/>
        <v>0</v>
      </c>
    </row>
    <row r="15" spans="1:21">
      <c r="B15" s="172"/>
      <c r="C15" s="1"/>
      <c r="D15" s="1"/>
      <c r="E15" s="1" t="e">
        <f>VLOOKUP(D15,table[[Détails]:[epaisseur]],2,FALSE)</f>
        <v>#N/A</v>
      </c>
      <c r="F15" s="1" t="e">
        <f>VLOOKUP(D15,table[[Détails]:[epaisseur]],3,FALSE)</f>
        <v>#N/A</v>
      </c>
      <c r="G15" s="1" t="e">
        <f>VLOOKUP(D15,table[[Détails]:[epaisseur]],4,FALSE)</f>
        <v>#N/A</v>
      </c>
      <c r="H15" s="1" t="e">
        <f>VLOOKUP(D15,table[[Détails]:[epaisseur]],5,FALSE)</f>
        <v>#N/A</v>
      </c>
      <c r="I15" s="170" t="e">
        <f>VLOOKUP(D15,table[[Détails]:[prix HT]],6,FALSE)</f>
        <v>#N/A</v>
      </c>
      <c r="K15" s="1" t="e">
        <f t="shared" si="5"/>
        <v>#N/A</v>
      </c>
      <c r="L15" s="15" t="e">
        <f>VLOOKUP(D15,table[[Détails]:[Coefficient de vente]],7,FALSE)</f>
        <v>#N/A</v>
      </c>
      <c r="M15" s="1" t="e">
        <f t="shared" si="6"/>
        <v>#N/A</v>
      </c>
      <c r="N15" s="5" t="e">
        <f t="shared" si="2"/>
        <v>#N/A</v>
      </c>
      <c r="O15" s="17" t="e">
        <f>VLOOKUP(D15,table[[Détails]:[Coefficient de vente]],8,FALSE)</f>
        <v>#N/A</v>
      </c>
      <c r="P15" s="170" t="e">
        <f t="shared" si="3"/>
        <v>#N/A</v>
      </c>
      <c r="R15" s="10">
        <f t="shared" si="4"/>
        <v>0</v>
      </c>
    </row>
    <row r="16" spans="1:21">
      <c r="B16" s="172"/>
      <c r="C16" s="1"/>
      <c r="D16" s="1"/>
      <c r="E16" s="1" t="e">
        <f>VLOOKUP(D16,table[[Détails]:[epaisseur]],2,FALSE)</f>
        <v>#N/A</v>
      </c>
      <c r="F16" s="1" t="e">
        <f>VLOOKUP(D16,table[[Détails]:[epaisseur]],3,FALSE)</f>
        <v>#N/A</v>
      </c>
      <c r="G16" s="1" t="e">
        <f>VLOOKUP(D16,table[[Détails]:[epaisseur]],4,FALSE)</f>
        <v>#N/A</v>
      </c>
      <c r="H16" s="1" t="e">
        <f>VLOOKUP(D16,table[[Détails]:[epaisseur]],5,FALSE)</f>
        <v>#N/A</v>
      </c>
      <c r="I16" s="170" t="e">
        <f>VLOOKUP(D16,table[[Détails]:[prix HT]],6,FALSE)</f>
        <v>#N/A</v>
      </c>
      <c r="K16" s="1" t="e">
        <f t="shared" si="5"/>
        <v>#N/A</v>
      </c>
      <c r="L16" s="15" t="e">
        <f>VLOOKUP(D16,table[[Détails]:[Coefficient de vente]],7,FALSE)</f>
        <v>#N/A</v>
      </c>
      <c r="M16" s="1" t="e">
        <f t="shared" si="6"/>
        <v>#N/A</v>
      </c>
      <c r="N16" s="5" t="e">
        <f t="shared" si="2"/>
        <v>#N/A</v>
      </c>
      <c r="O16" s="17" t="e">
        <f>VLOOKUP(D16,table[[Détails]:[Coefficient de vente]],8,FALSE)</f>
        <v>#N/A</v>
      </c>
      <c r="P16" s="170" t="e">
        <f t="shared" si="3"/>
        <v>#N/A</v>
      </c>
      <c r="R16" s="10">
        <f t="shared" si="4"/>
        <v>0</v>
      </c>
    </row>
    <row r="17" spans="2:18">
      <c r="B17" s="172"/>
      <c r="C17" s="1"/>
      <c r="D17" s="1"/>
      <c r="E17" s="1" t="e">
        <f>VLOOKUP(D17,table[[Détails]:[epaisseur]],2,FALSE)</f>
        <v>#N/A</v>
      </c>
      <c r="F17" s="1" t="e">
        <f>VLOOKUP(D17,table[[Détails]:[epaisseur]],3,FALSE)</f>
        <v>#N/A</v>
      </c>
      <c r="G17" s="1" t="e">
        <f>VLOOKUP(D17,table[[Détails]:[epaisseur]],4,FALSE)</f>
        <v>#N/A</v>
      </c>
      <c r="H17" s="1" t="e">
        <f>VLOOKUP(D17,table[[Détails]:[epaisseur]],5,FALSE)</f>
        <v>#N/A</v>
      </c>
      <c r="I17" s="170" t="e">
        <f>VLOOKUP(D17,table[[Détails]:[prix HT]],6,FALSE)</f>
        <v>#N/A</v>
      </c>
      <c r="K17" s="1" t="e">
        <f t="shared" si="5"/>
        <v>#N/A</v>
      </c>
      <c r="L17" s="15" t="e">
        <f>VLOOKUP(D17,table[[Détails]:[Coefficient de vente]],7,FALSE)</f>
        <v>#N/A</v>
      </c>
      <c r="M17" s="1" t="e">
        <f t="shared" si="6"/>
        <v>#N/A</v>
      </c>
      <c r="N17" s="5" t="e">
        <f t="shared" si="2"/>
        <v>#N/A</v>
      </c>
      <c r="O17" s="17" t="e">
        <f>VLOOKUP(D17,table[[Détails]:[Coefficient de vente]],8,FALSE)</f>
        <v>#N/A</v>
      </c>
      <c r="P17" s="170" t="e">
        <f t="shared" si="3"/>
        <v>#N/A</v>
      </c>
      <c r="R17" s="10">
        <f t="shared" si="4"/>
        <v>0</v>
      </c>
    </row>
    <row r="18" spans="2:18">
      <c r="B18" s="172"/>
      <c r="C18" s="1"/>
      <c r="D18" s="1"/>
      <c r="E18" s="1" t="e">
        <f>VLOOKUP(D18,table[[Détails]:[epaisseur]],2,FALSE)</f>
        <v>#N/A</v>
      </c>
      <c r="F18" s="1" t="e">
        <f>VLOOKUP(D18,table[[Détails]:[epaisseur]],3,FALSE)</f>
        <v>#N/A</v>
      </c>
      <c r="G18" s="1" t="e">
        <f>VLOOKUP(D18,table[[Détails]:[epaisseur]],4,FALSE)</f>
        <v>#N/A</v>
      </c>
      <c r="H18" s="1" t="e">
        <f>VLOOKUP(D18,table[[Détails]:[epaisseur]],5,FALSE)</f>
        <v>#N/A</v>
      </c>
      <c r="I18" s="170" t="e">
        <f>VLOOKUP(D18,table[[Détails]:[prix HT]],6,FALSE)</f>
        <v>#N/A</v>
      </c>
      <c r="K18" s="1" t="e">
        <f t="shared" si="5"/>
        <v>#N/A</v>
      </c>
      <c r="L18" s="15" t="e">
        <f>VLOOKUP(D18,table[[Détails]:[Coefficient de vente]],7,FALSE)</f>
        <v>#N/A</v>
      </c>
      <c r="M18" s="1" t="e">
        <f t="shared" si="6"/>
        <v>#N/A</v>
      </c>
      <c r="N18" s="5" t="e">
        <f t="shared" si="2"/>
        <v>#N/A</v>
      </c>
      <c r="O18" s="17" t="e">
        <f>VLOOKUP(D18,table[[Détails]:[Coefficient de vente]],8,FALSE)</f>
        <v>#N/A</v>
      </c>
      <c r="P18" s="170" t="e">
        <f t="shared" si="3"/>
        <v>#N/A</v>
      </c>
      <c r="R18" s="10">
        <f t="shared" si="4"/>
        <v>0</v>
      </c>
    </row>
    <row r="19" spans="2:18">
      <c r="B19" s="172"/>
      <c r="C19" s="1"/>
      <c r="D19" s="1"/>
      <c r="E19" s="1" t="e">
        <f>VLOOKUP(D19,table[[Détails]:[epaisseur]],2,FALSE)</f>
        <v>#N/A</v>
      </c>
      <c r="F19" s="1" t="e">
        <f>VLOOKUP(D19,table[[Détails]:[epaisseur]],3,FALSE)</f>
        <v>#N/A</v>
      </c>
      <c r="G19" s="1" t="e">
        <f>VLOOKUP(D19,table[[Détails]:[epaisseur]],4,FALSE)</f>
        <v>#N/A</v>
      </c>
      <c r="H19" s="1" t="e">
        <f>VLOOKUP(D19,table[[Détails]:[epaisseur]],5,FALSE)</f>
        <v>#N/A</v>
      </c>
      <c r="I19" s="170" t="e">
        <f>VLOOKUP(D19,table[[Détails]:[prix HT]],6,FALSE)</f>
        <v>#N/A</v>
      </c>
      <c r="K19" s="1" t="e">
        <f t="shared" si="5"/>
        <v>#N/A</v>
      </c>
      <c r="L19" s="15" t="e">
        <f>VLOOKUP(D19,table[[Détails]:[Coefficient de vente]],7,FALSE)</f>
        <v>#N/A</v>
      </c>
      <c r="M19" s="1" t="e">
        <f t="shared" si="6"/>
        <v>#N/A</v>
      </c>
      <c r="N19" s="5" t="e">
        <f t="shared" si="2"/>
        <v>#N/A</v>
      </c>
      <c r="O19" s="17" t="e">
        <f>VLOOKUP(D19,table[[Détails]:[Coefficient de vente]],8,FALSE)</f>
        <v>#N/A</v>
      </c>
      <c r="P19" s="170" t="e">
        <f t="shared" si="3"/>
        <v>#N/A</v>
      </c>
      <c r="R19" s="10">
        <f t="shared" si="4"/>
        <v>0</v>
      </c>
    </row>
    <row r="20" spans="2:18">
      <c r="B20" s="172"/>
      <c r="C20" s="1"/>
      <c r="D20" s="1"/>
      <c r="E20" s="1" t="e">
        <f>VLOOKUP(D20,table[[Détails]:[epaisseur]],2,FALSE)</f>
        <v>#N/A</v>
      </c>
      <c r="F20" s="1" t="e">
        <f>VLOOKUP(D20,table[[Détails]:[epaisseur]],3,FALSE)</f>
        <v>#N/A</v>
      </c>
      <c r="G20" s="1" t="e">
        <f>VLOOKUP(D20,table[[Détails]:[epaisseur]],4,FALSE)</f>
        <v>#N/A</v>
      </c>
      <c r="H20" s="1" t="e">
        <f>VLOOKUP(D20,table[[Détails]:[epaisseur]],5,FALSE)</f>
        <v>#N/A</v>
      </c>
      <c r="I20" s="170" t="e">
        <f>VLOOKUP(D20,table[[Détails]:[prix HT]],6,FALSE)</f>
        <v>#N/A</v>
      </c>
      <c r="K20" s="1" t="e">
        <f t="shared" si="5"/>
        <v>#N/A</v>
      </c>
      <c r="L20" s="15" t="e">
        <f>VLOOKUP(D20,table[[Détails]:[Coefficient de vente]],7,FALSE)</f>
        <v>#N/A</v>
      </c>
      <c r="M20" s="1" t="e">
        <f t="shared" si="6"/>
        <v>#N/A</v>
      </c>
      <c r="N20" s="5" t="e">
        <f t="shared" si="2"/>
        <v>#N/A</v>
      </c>
      <c r="O20" s="17" t="e">
        <f>VLOOKUP(D20,table[[Détails]:[Coefficient de vente]],8,FALSE)</f>
        <v>#N/A</v>
      </c>
      <c r="P20" s="170" t="e">
        <f t="shared" si="3"/>
        <v>#N/A</v>
      </c>
      <c r="R20" s="10">
        <f t="shared" si="4"/>
        <v>0</v>
      </c>
    </row>
    <row r="21" spans="2:18">
      <c r="B21" s="172"/>
      <c r="C21" s="1"/>
      <c r="D21" s="1"/>
      <c r="E21" s="1" t="e">
        <f>VLOOKUP(D21,table[[Détails]:[epaisseur]],2,FALSE)</f>
        <v>#N/A</v>
      </c>
      <c r="F21" s="1" t="e">
        <f>VLOOKUP(D21,table[[Détails]:[epaisseur]],3,FALSE)</f>
        <v>#N/A</v>
      </c>
      <c r="G21" s="1" t="e">
        <f>VLOOKUP(D21,table[[Détails]:[epaisseur]],4,FALSE)</f>
        <v>#N/A</v>
      </c>
      <c r="H21" s="1" t="e">
        <f>VLOOKUP(D21,table[[Détails]:[epaisseur]],5,FALSE)</f>
        <v>#N/A</v>
      </c>
      <c r="I21" s="170" t="e">
        <f>VLOOKUP(D21,table[[Détails]:[prix HT]],6,FALSE)</f>
        <v>#N/A</v>
      </c>
      <c r="K21" s="1" t="e">
        <f t="shared" si="5"/>
        <v>#N/A</v>
      </c>
      <c r="L21" s="15" t="e">
        <f>VLOOKUP(D21,table[[Détails]:[Coefficient de vente]],7,FALSE)</f>
        <v>#N/A</v>
      </c>
      <c r="M21" s="1" t="e">
        <f t="shared" si="6"/>
        <v>#N/A</v>
      </c>
      <c r="N21" s="5" t="e">
        <f t="shared" si="2"/>
        <v>#N/A</v>
      </c>
      <c r="O21" s="17" t="e">
        <f>VLOOKUP(D21,table[[Détails]:[Coefficient de vente]],8,FALSE)</f>
        <v>#N/A</v>
      </c>
      <c r="P21" s="170" t="e">
        <f t="shared" si="3"/>
        <v>#N/A</v>
      </c>
      <c r="R21" s="10">
        <f t="shared" si="4"/>
        <v>0</v>
      </c>
    </row>
    <row r="22" spans="2:18">
      <c r="B22" s="172"/>
      <c r="C22" s="1"/>
      <c r="D22" s="1"/>
      <c r="E22" s="1" t="e">
        <f>VLOOKUP(D22,table[[Détails]:[epaisseur]],2,FALSE)</f>
        <v>#N/A</v>
      </c>
      <c r="F22" s="1" t="e">
        <f>VLOOKUP(D22,table[[Détails]:[epaisseur]],3,FALSE)</f>
        <v>#N/A</v>
      </c>
      <c r="G22" s="1" t="e">
        <f>VLOOKUP(D22,table[[Détails]:[epaisseur]],4,FALSE)</f>
        <v>#N/A</v>
      </c>
      <c r="H22" s="1" t="e">
        <f>VLOOKUP(D22,table[[Détails]:[epaisseur]],5,FALSE)</f>
        <v>#N/A</v>
      </c>
      <c r="I22" s="170" t="e">
        <f>VLOOKUP(D22,table[[Détails]:[prix HT]],6,FALSE)</f>
        <v>#N/A</v>
      </c>
      <c r="K22" s="1" t="e">
        <f t="shared" si="5"/>
        <v>#N/A</v>
      </c>
      <c r="L22" s="15" t="e">
        <f>VLOOKUP(D22,table[[Détails]:[Coefficient de vente]],7,FALSE)</f>
        <v>#N/A</v>
      </c>
      <c r="M22" s="1" t="e">
        <f t="shared" si="6"/>
        <v>#N/A</v>
      </c>
      <c r="N22" s="5" t="e">
        <f t="shared" si="2"/>
        <v>#N/A</v>
      </c>
      <c r="O22" s="17" t="e">
        <f>VLOOKUP(D22,table[[Détails]:[Coefficient de vente]],8,FALSE)</f>
        <v>#N/A</v>
      </c>
      <c r="P22" s="170" t="e">
        <f t="shared" si="3"/>
        <v>#N/A</v>
      </c>
      <c r="R22" s="10">
        <f t="shared" si="4"/>
        <v>0</v>
      </c>
    </row>
    <row r="23" spans="2:18">
      <c r="B23" s="172"/>
      <c r="C23" s="1"/>
      <c r="D23" s="1"/>
      <c r="E23" s="1" t="e">
        <f>VLOOKUP(D23,table[[Détails]:[epaisseur]],2,FALSE)</f>
        <v>#N/A</v>
      </c>
      <c r="F23" s="1" t="e">
        <f>VLOOKUP(D23,table[[Détails]:[epaisseur]],3,FALSE)</f>
        <v>#N/A</v>
      </c>
      <c r="G23" s="1" t="e">
        <f>VLOOKUP(D23,table[[Détails]:[epaisseur]],4,FALSE)</f>
        <v>#N/A</v>
      </c>
      <c r="H23" s="1" t="e">
        <f>VLOOKUP(D23,table[[Détails]:[epaisseur]],5,FALSE)</f>
        <v>#N/A</v>
      </c>
      <c r="I23" s="170" t="e">
        <f>VLOOKUP(D23,table[[Détails]:[prix HT]],6,FALSE)</f>
        <v>#N/A</v>
      </c>
      <c r="K23" s="1" t="e">
        <f t="shared" si="5"/>
        <v>#N/A</v>
      </c>
      <c r="L23" s="15" t="e">
        <f>VLOOKUP(D23,table[[Détails]:[Coefficient de vente]],7,FALSE)</f>
        <v>#N/A</v>
      </c>
      <c r="M23" s="1" t="e">
        <f t="shared" si="6"/>
        <v>#N/A</v>
      </c>
      <c r="N23" s="5" t="e">
        <f t="shared" si="2"/>
        <v>#N/A</v>
      </c>
      <c r="O23" s="17" t="e">
        <f>VLOOKUP(D23,table[[Détails]:[Coefficient de vente]],8,FALSE)</f>
        <v>#N/A</v>
      </c>
      <c r="P23" s="170" t="e">
        <f t="shared" si="3"/>
        <v>#N/A</v>
      </c>
      <c r="R23" s="10">
        <f t="shared" ref="R23:R75" si="7">ROUNDUP(((($D$5*Q23)/100)+Q23),0)</f>
        <v>0</v>
      </c>
    </row>
    <row r="24" spans="2:18">
      <c r="B24" s="172"/>
      <c r="C24" s="1"/>
      <c r="D24" s="1"/>
      <c r="E24" s="1" t="e">
        <f>VLOOKUP(D24,table[[Détails]:[epaisseur]],2,FALSE)</f>
        <v>#N/A</v>
      </c>
      <c r="F24" s="1" t="e">
        <f>VLOOKUP(D24,table[[Détails]:[epaisseur]],3,FALSE)</f>
        <v>#N/A</v>
      </c>
      <c r="G24" s="1" t="e">
        <f>VLOOKUP(D24,table[[Détails]:[epaisseur]],4,FALSE)</f>
        <v>#N/A</v>
      </c>
      <c r="H24" s="1" t="e">
        <f>VLOOKUP(D24,table[[Détails]:[epaisseur]],5,FALSE)</f>
        <v>#N/A</v>
      </c>
      <c r="I24" s="170" t="e">
        <f>VLOOKUP(D24,table[[Détails]:[prix HT]],6,FALSE)</f>
        <v>#N/A</v>
      </c>
      <c r="K24" s="1" t="e">
        <f t="shared" si="5"/>
        <v>#N/A</v>
      </c>
      <c r="L24" s="15" t="e">
        <f>VLOOKUP(D24,table[[Détails]:[Coefficient de vente]],7,FALSE)</f>
        <v>#N/A</v>
      </c>
      <c r="M24" s="1" t="e">
        <f t="shared" si="6"/>
        <v>#N/A</v>
      </c>
      <c r="N24" s="5" t="e">
        <f t="shared" si="2"/>
        <v>#N/A</v>
      </c>
      <c r="O24" s="17" t="e">
        <f>VLOOKUP(D24,table[[Détails]:[Coefficient de vente]],8,FALSE)</f>
        <v>#N/A</v>
      </c>
      <c r="P24" s="170" t="e">
        <f t="shared" si="3"/>
        <v>#N/A</v>
      </c>
      <c r="R24" s="10">
        <f t="shared" si="7"/>
        <v>0</v>
      </c>
    </row>
    <row r="25" spans="2:18">
      <c r="B25" s="172"/>
      <c r="C25" s="1"/>
      <c r="D25" s="1"/>
      <c r="E25" s="1" t="e">
        <f>VLOOKUP(D25,table[[Détails]:[epaisseur]],2,FALSE)</f>
        <v>#N/A</v>
      </c>
      <c r="F25" s="1" t="e">
        <f>VLOOKUP(D25,table[[Détails]:[epaisseur]],3,FALSE)</f>
        <v>#N/A</v>
      </c>
      <c r="G25" s="1" t="e">
        <f>VLOOKUP(D25,table[[Détails]:[epaisseur]],4,FALSE)</f>
        <v>#N/A</v>
      </c>
      <c r="H25" s="1" t="e">
        <f>VLOOKUP(D25,table[[Détails]:[epaisseur]],5,FALSE)</f>
        <v>#N/A</v>
      </c>
      <c r="I25" s="170" t="e">
        <f>VLOOKUP(D25,table[[Détails]:[prix HT]],6,FALSE)</f>
        <v>#N/A</v>
      </c>
      <c r="K25" s="1" t="e">
        <f t="shared" si="5"/>
        <v>#N/A</v>
      </c>
      <c r="L25" s="15" t="e">
        <f>VLOOKUP(D25,table[[Détails]:[Coefficient de vente]],7,FALSE)</f>
        <v>#N/A</v>
      </c>
      <c r="M25" s="1" t="e">
        <f t="shared" si="6"/>
        <v>#N/A</v>
      </c>
      <c r="N25" s="5" t="e">
        <f t="shared" si="2"/>
        <v>#N/A</v>
      </c>
      <c r="O25" s="17" t="e">
        <f>VLOOKUP(D25,table[[Détails]:[Coefficient de vente]],8,FALSE)</f>
        <v>#N/A</v>
      </c>
      <c r="P25" s="170" t="e">
        <f t="shared" si="3"/>
        <v>#N/A</v>
      </c>
      <c r="R25" s="10">
        <f t="shared" si="7"/>
        <v>0</v>
      </c>
    </row>
    <row r="26" spans="2:18">
      <c r="B26" s="172"/>
      <c r="C26" s="1"/>
      <c r="D26" s="1"/>
      <c r="E26" s="1" t="e">
        <f>VLOOKUP(D26,table[[Détails]:[epaisseur]],2,FALSE)</f>
        <v>#N/A</v>
      </c>
      <c r="F26" s="1" t="e">
        <f>VLOOKUP(D26,table[[Détails]:[epaisseur]],3,FALSE)</f>
        <v>#N/A</v>
      </c>
      <c r="G26" s="1" t="e">
        <f>VLOOKUP(D26,table[[Détails]:[epaisseur]],4,FALSE)</f>
        <v>#N/A</v>
      </c>
      <c r="H26" s="1" t="e">
        <f>VLOOKUP(D26,table[[Détails]:[epaisseur]],5,FALSE)</f>
        <v>#N/A</v>
      </c>
      <c r="I26" s="170" t="e">
        <f>VLOOKUP(D26,table[[Détails]:[prix HT]],6,FALSE)</f>
        <v>#N/A</v>
      </c>
      <c r="K26" s="1" t="e">
        <f t="shared" si="5"/>
        <v>#N/A</v>
      </c>
      <c r="L26" s="15" t="e">
        <f>VLOOKUP(D26,table[[Détails]:[Coefficient de vente]],7,FALSE)</f>
        <v>#N/A</v>
      </c>
      <c r="M26" s="1" t="e">
        <f t="shared" si="6"/>
        <v>#N/A</v>
      </c>
      <c r="N26" s="5" t="e">
        <f t="shared" si="2"/>
        <v>#N/A</v>
      </c>
      <c r="O26" s="17" t="e">
        <f>VLOOKUP(D26,table[[Détails]:[Coefficient de vente]],8,FALSE)</f>
        <v>#N/A</v>
      </c>
      <c r="P26" s="170" t="e">
        <f t="shared" si="3"/>
        <v>#N/A</v>
      </c>
      <c r="R26" s="10">
        <f t="shared" si="7"/>
        <v>0</v>
      </c>
    </row>
    <row r="27" spans="2:18">
      <c r="B27" s="172"/>
      <c r="C27" s="1"/>
      <c r="D27" s="1"/>
      <c r="E27" s="1" t="e">
        <f>VLOOKUP(D27,table[[Détails]:[epaisseur]],2,FALSE)</f>
        <v>#N/A</v>
      </c>
      <c r="F27" s="1" t="e">
        <f>VLOOKUP(D27,table[[Détails]:[epaisseur]],3,FALSE)</f>
        <v>#N/A</v>
      </c>
      <c r="G27" s="1" t="e">
        <f>VLOOKUP(D27,table[[Détails]:[epaisseur]],4,FALSE)</f>
        <v>#N/A</v>
      </c>
      <c r="H27" s="1" t="e">
        <f>VLOOKUP(D27,table[[Détails]:[epaisseur]],5,FALSE)</f>
        <v>#N/A</v>
      </c>
      <c r="I27" s="170" t="e">
        <f>VLOOKUP(D27,table[[Détails]:[prix HT]],6,FALSE)</f>
        <v>#N/A</v>
      </c>
      <c r="K27" s="1" t="e">
        <f t="shared" si="5"/>
        <v>#N/A</v>
      </c>
      <c r="L27" s="15" t="e">
        <f>VLOOKUP(D27,table[[Détails]:[Coefficient de vente]],7,FALSE)</f>
        <v>#N/A</v>
      </c>
      <c r="M27" s="1" t="e">
        <f t="shared" si="6"/>
        <v>#N/A</v>
      </c>
      <c r="N27" s="5" t="e">
        <f t="shared" si="2"/>
        <v>#N/A</v>
      </c>
      <c r="O27" s="17" t="e">
        <f>VLOOKUP(D27,table[[Détails]:[Coefficient de vente]],8,FALSE)</f>
        <v>#N/A</v>
      </c>
      <c r="P27" s="170" t="e">
        <f t="shared" si="3"/>
        <v>#N/A</v>
      </c>
      <c r="R27" s="10">
        <f t="shared" si="7"/>
        <v>0</v>
      </c>
    </row>
    <row r="28" spans="2:18">
      <c r="B28" s="172"/>
      <c r="C28" s="1"/>
      <c r="D28" s="1"/>
      <c r="E28" s="1" t="e">
        <f>VLOOKUP(D28,table[[Détails]:[epaisseur]],2,FALSE)</f>
        <v>#N/A</v>
      </c>
      <c r="F28" s="1" t="e">
        <f>VLOOKUP(D28,table[[Détails]:[epaisseur]],3,FALSE)</f>
        <v>#N/A</v>
      </c>
      <c r="G28" s="1" t="e">
        <f>VLOOKUP(D28,table[[Détails]:[epaisseur]],4,FALSE)</f>
        <v>#N/A</v>
      </c>
      <c r="H28" s="1" t="e">
        <f>VLOOKUP(D28,table[[Détails]:[epaisseur]],5,FALSE)</f>
        <v>#N/A</v>
      </c>
      <c r="I28" s="170" t="e">
        <f>VLOOKUP(D28,table[[Détails]:[prix HT]],6,FALSE)</f>
        <v>#N/A</v>
      </c>
      <c r="K28" s="1" t="e">
        <f t="shared" si="5"/>
        <v>#N/A</v>
      </c>
      <c r="L28" s="15" t="e">
        <f>VLOOKUP(D28,table[[Détails]:[Coefficient de vente]],7,FALSE)</f>
        <v>#N/A</v>
      </c>
      <c r="M28" s="1" t="e">
        <f t="shared" si="6"/>
        <v>#N/A</v>
      </c>
      <c r="N28" s="5" t="e">
        <f t="shared" si="2"/>
        <v>#N/A</v>
      </c>
      <c r="O28" s="17" t="e">
        <f>VLOOKUP(D28,table[[Détails]:[Coefficient de vente]],8,FALSE)</f>
        <v>#N/A</v>
      </c>
      <c r="P28" s="170" t="e">
        <f t="shared" si="3"/>
        <v>#N/A</v>
      </c>
      <c r="R28" s="10">
        <f t="shared" si="7"/>
        <v>0</v>
      </c>
    </row>
    <row r="29" spans="2:18">
      <c r="B29" s="172"/>
      <c r="C29" s="1"/>
      <c r="D29" s="1"/>
      <c r="E29" s="1" t="e">
        <f>VLOOKUP(D29,table[[Détails]:[epaisseur]],2,FALSE)</f>
        <v>#N/A</v>
      </c>
      <c r="F29" s="1" t="e">
        <f>VLOOKUP(D29,table[[Détails]:[epaisseur]],3,FALSE)</f>
        <v>#N/A</v>
      </c>
      <c r="G29" s="1" t="e">
        <f>VLOOKUP(D29,table[[Détails]:[epaisseur]],4,FALSE)</f>
        <v>#N/A</v>
      </c>
      <c r="H29" s="1" t="e">
        <f>VLOOKUP(D29,table[[Détails]:[epaisseur]],5,FALSE)</f>
        <v>#N/A</v>
      </c>
      <c r="I29" s="170" t="e">
        <f>VLOOKUP(D29,table[[Détails]:[prix HT]],6,FALSE)</f>
        <v>#N/A</v>
      </c>
      <c r="K29" s="1" t="e">
        <f t="shared" si="5"/>
        <v>#N/A</v>
      </c>
      <c r="L29" s="15" t="e">
        <f>VLOOKUP(D29,table[[Détails]:[Coefficient de vente]],7,FALSE)</f>
        <v>#N/A</v>
      </c>
      <c r="M29" s="1" t="e">
        <f t="shared" si="6"/>
        <v>#N/A</v>
      </c>
      <c r="N29" s="5" t="e">
        <f t="shared" si="2"/>
        <v>#N/A</v>
      </c>
      <c r="O29" s="17" t="e">
        <f>VLOOKUP(D29,table[[Détails]:[Coefficient de vente]],8,FALSE)</f>
        <v>#N/A</v>
      </c>
      <c r="P29" s="170" t="e">
        <f t="shared" si="3"/>
        <v>#N/A</v>
      </c>
      <c r="R29" s="10">
        <f t="shared" si="7"/>
        <v>0</v>
      </c>
    </row>
    <row r="30" spans="2:18">
      <c r="B30" s="172"/>
      <c r="C30" s="1"/>
      <c r="D30" s="1"/>
      <c r="E30" s="1" t="e">
        <f>VLOOKUP(D30,table[[Détails]:[epaisseur]],2,FALSE)</f>
        <v>#N/A</v>
      </c>
      <c r="F30" s="1" t="e">
        <f>VLOOKUP(D30,table[[Détails]:[epaisseur]],3,FALSE)</f>
        <v>#N/A</v>
      </c>
      <c r="G30" s="1" t="e">
        <f>VLOOKUP(D30,table[[Détails]:[epaisseur]],4,FALSE)</f>
        <v>#N/A</v>
      </c>
      <c r="H30" s="1" t="e">
        <f>VLOOKUP(D30,table[[Détails]:[epaisseur]],5,FALSE)</f>
        <v>#N/A</v>
      </c>
      <c r="I30" s="170" t="e">
        <f>VLOOKUP(D30,table[[Détails]:[prix HT]],6,FALSE)</f>
        <v>#N/A</v>
      </c>
      <c r="K30" s="1" t="e">
        <f t="shared" si="5"/>
        <v>#N/A</v>
      </c>
      <c r="L30" s="15" t="e">
        <f>VLOOKUP(D30,table[[Détails]:[Coefficient de vente]],7,FALSE)</f>
        <v>#N/A</v>
      </c>
      <c r="M30" s="1" t="e">
        <f t="shared" si="6"/>
        <v>#N/A</v>
      </c>
      <c r="N30" s="5" t="e">
        <f t="shared" si="2"/>
        <v>#N/A</v>
      </c>
      <c r="O30" s="17" t="e">
        <f>VLOOKUP(D30,table[[Détails]:[Coefficient de vente]],8,FALSE)</f>
        <v>#N/A</v>
      </c>
      <c r="P30" s="170" t="e">
        <f t="shared" si="3"/>
        <v>#N/A</v>
      </c>
      <c r="R30" s="10">
        <f t="shared" si="7"/>
        <v>0</v>
      </c>
    </row>
    <row r="31" spans="2:18">
      <c r="B31" s="172"/>
      <c r="C31" s="1"/>
      <c r="D31" s="1"/>
      <c r="E31" s="1" t="e">
        <f>VLOOKUP(D31,table[[Détails]:[epaisseur]],2,FALSE)</f>
        <v>#N/A</v>
      </c>
      <c r="F31" s="1" t="e">
        <f>VLOOKUP(D31,table[[Détails]:[epaisseur]],3,FALSE)</f>
        <v>#N/A</v>
      </c>
      <c r="G31" s="1" t="e">
        <f>VLOOKUP(D31,table[[Détails]:[epaisseur]],4,FALSE)</f>
        <v>#N/A</v>
      </c>
      <c r="H31" s="1" t="e">
        <f>VLOOKUP(D31,table[[Détails]:[epaisseur]],5,FALSE)</f>
        <v>#N/A</v>
      </c>
      <c r="I31" s="170" t="e">
        <f>VLOOKUP(D31,table[[Détails]:[prix HT]],6,FALSE)</f>
        <v>#N/A</v>
      </c>
      <c r="K31" s="1" t="e">
        <f t="shared" si="5"/>
        <v>#N/A</v>
      </c>
      <c r="L31" s="15" t="e">
        <f>VLOOKUP(D31,table[[Détails]:[Coefficient de vente]],7,FALSE)</f>
        <v>#N/A</v>
      </c>
      <c r="M31" s="1" t="e">
        <f t="shared" si="6"/>
        <v>#N/A</v>
      </c>
      <c r="N31" s="5" t="e">
        <f t="shared" si="2"/>
        <v>#N/A</v>
      </c>
      <c r="O31" s="17" t="e">
        <f>VLOOKUP(D31,table[[Détails]:[Coefficient de vente]],8,FALSE)</f>
        <v>#N/A</v>
      </c>
      <c r="P31" s="170" t="e">
        <f t="shared" si="3"/>
        <v>#N/A</v>
      </c>
      <c r="R31" s="10">
        <f t="shared" si="7"/>
        <v>0</v>
      </c>
    </row>
    <row r="32" spans="2:18">
      <c r="B32" s="172"/>
      <c r="C32" s="1"/>
      <c r="D32" s="1"/>
      <c r="E32" s="1" t="e">
        <f>VLOOKUP(D32,table[[Détails]:[epaisseur]],2,FALSE)</f>
        <v>#N/A</v>
      </c>
      <c r="F32" s="1" t="e">
        <f>VLOOKUP(D32,table[[Détails]:[epaisseur]],3,FALSE)</f>
        <v>#N/A</v>
      </c>
      <c r="G32" s="1" t="e">
        <f>VLOOKUP(D32,table[[Détails]:[epaisseur]],4,FALSE)</f>
        <v>#N/A</v>
      </c>
      <c r="H32" s="1" t="e">
        <f>VLOOKUP(D32,table[[Détails]:[epaisseur]],5,FALSE)</f>
        <v>#N/A</v>
      </c>
      <c r="I32" s="170" t="e">
        <f>VLOOKUP(D32,table[[Détails]:[prix HT]],6,FALSE)</f>
        <v>#N/A</v>
      </c>
      <c r="K32" s="1" t="e">
        <f t="shared" si="5"/>
        <v>#N/A</v>
      </c>
      <c r="L32" s="15" t="e">
        <f>VLOOKUP(D32,table[[Détails]:[Coefficient de vente]],7,FALSE)</f>
        <v>#N/A</v>
      </c>
      <c r="M32" s="1" t="e">
        <f t="shared" si="6"/>
        <v>#N/A</v>
      </c>
      <c r="N32" s="5" t="e">
        <f t="shared" si="2"/>
        <v>#N/A</v>
      </c>
      <c r="O32" s="17" t="e">
        <f>VLOOKUP(D32,table[[Détails]:[Coefficient de vente]],8,FALSE)</f>
        <v>#N/A</v>
      </c>
      <c r="P32" s="170" t="e">
        <f t="shared" si="3"/>
        <v>#N/A</v>
      </c>
      <c r="R32" s="10">
        <f t="shared" si="7"/>
        <v>0</v>
      </c>
    </row>
    <row r="33" spans="2:18">
      <c r="B33" s="172"/>
      <c r="C33" s="1"/>
      <c r="D33" s="1"/>
      <c r="E33" s="1" t="e">
        <f>VLOOKUP(D33,table[[Détails]:[epaisseur]],2,FALSE)</f>
        <v>#N/A</v>
      </c>
      <c r="F33" s="1" t="e">
        <f>VLOOKUP(D33,table[[Détails]:[epaisseur]],3,FALSE)</f>
        <v>#N/A</v>
      </c>
      <c r="G33" s="1" t="e">
        <f>VLOOKUP(D33,table[[Détails]:[epaisseur]],4,FALSE)</f>
        <v>#N/A</v>
      </c>
      <c r="H33" s="1" t="e">
        <f>VLOOKUP(D33,table[[Détails]:[epaisseur]],5,FALSE)</f>
        <v>#N/A</v>
      </c>
      <c r="I33" s="170" t="e">
        <f>VLOOKUP(D33,table[[Détails]:[prix HT]],6,FALSE)</f>
        <v>#N/A</v>
      </c>
      <c r="K33" s="1" t="e">
        <f t="shared" si="5"/>
        <v>#N/A</v>
      </c>
      <c r="L33" s="15" t="e">
        <f>VLOOKUP(D33,table[[Détails]:[Coefficient de vente]],7,FALSE)</f>
        <v>#N/A</v>
      </c>
      <c r="M33" s="1" t="e">
        <f t="shared" si="6"/>
        <v>#N/A</v>
      </c>
      <c r="N33" s="5" t="e">
        <f t="shared" si="2"/>
        <v>#N/A</v>
      </c>
      <c r="O33" s="17" t="e">
        <f>VLOOKUP(D33,table[[Détails]:[Coefficient de vente]],8,FALSE)</f>
        <v>#N/A</v>
      </c>
      <c r="P33" s="170" t="e">
        <f t="shared" si="3"/>
        <v>#N/A</v>
      </c>
      <c r="R33" s="10">
        <f t="shared" si="7"/>
        <v>0</v>
      </c>
    </row>
    <row r="34" spans="2:18">
      <c r="B34" s="172"/>
      <c r="C34" s="1"/>
      <c r="D34" s="1"/>
      <c r="E34" s="1" t="e">
        <f>VLOOKUP(D34,table[[Détails]:[epaisseur]],2,FALSE)</f>
        <v>#N/A</v>
      </c>
      <c r="F34" s="1" t="e">
        <f>VLOOKUP(D34,table[[Détails]:[epaisseur]],3,FALSE)</f>
        <v>#N/A</v>
      </c>
      <c r="G34" s="1" t="e">
        <f>VLOOKUP(D34,table[[Détails]:[epaisseur]],4,FALSE)</f>
        <v>#N/A</v>
      </c>
      <c r="H34" s="1" t="e">
        <f>VLOOKUP(D34,table[[Détails]:[epaisseur]],5,FALSE)</f>
        <v>#N/A</v>
      </c>
      <c r="I34" s="170" t="e">
        <f>VLOOKUP(D34,table[[Détails]:[prix HT]],6,FALSE)</f>
        <v>#N/A</v>
      </c>
      <c r="K34" s="1" t="e">
        <f t="shared" si="5"/>
        <v>#N/A</v>
      </c>
      <c r="L34" s="15" t="e">
        <f>VLOOKUP(D34,table[[Détails]:[Coefficient de vente]],7,FALSE)</f>
        <v>#N/A</v>
      </c>
      <c r="M34" s="1" t="e">
        <f t="shared" si="6"/>
        <v>#N/A</v>
      </c>
      <c r="N34" s="5" t="e">
        <f t="shared" si="2"/>
        <v>#N/A</v>
      </c>
      <c r="O34" s="17" t="e">
        <f>VLOOKUP(D34,table[[Détails]:[Coefficient de vente]],8,FALSE)</f>
        <v>#N/A</v>
      </c>
      <c r="P34" s="170" t="e">
        <f t="shared" si="3"/>
        <v>#N/A</v>
      </c>
      <c r="R34" s="10">
        <f t="shared" si="7"/>
        <v>0</v>
      </c>
    </row>
    <row r="35" spans="2:18">
      <c r="B35" s="172"/>
      <c r="C35" s="1"/>
      <c r="D35" s="1"/>
      <c r="E35" s="1" t="e">
        <f>VLOOKUP(D35,table[[Détails]:[epaisseur]],2,FALSE)</f>
        <v>#N/A</v>
      </c>
      <c r="F35" s="1" t="e">
        <f>VLOOKUP(D35,table[[Détails]:[epaisseur]],3,FALSE)</f>
        <v>#N/A</v>
      </c>
      <c r="G35" s="1" t="e">
        <f>VLOOKUP(D35,table[[Détails]:[epaisseur]],4,FALSE)</f>
        <v>#N/A</v>
      </c>
      <c r="H35" s="1" t="e">
        <f>VLOOKUP(D35,table[[Détails]:[epaisseur]],5,FALSE)</f>
        <v>#N/A</v>
      </c>
      <c r="I35" s="170" t="e">
        <f>VLOOKUP(D35,table[[Détails]:[prix HT]],6,FALSE)</f>
        <v>#N/A</v>
      </c>
      <c r="K35" s="1" t="e">
        <f t="shared" si="5"/>
        <v>#N/A</v>
      </c>
      <c r="L35" s="15" t="e">
        <f>VLOOKUP(D35,table[[Détails]:[Coefficient de vente]],7,FALSE)</f>
        <v>#N/A</v>
      </c>
      <c r="M35" s="1" t="e">
        <f t="shared" si="6"/>
        <v>#N/A</v>
      </c>
      <c r="N35" s="5" t="e">
        <f t="shared" si="2"/>
        <v>#N/A</v>
      </c>
      <c r="O35" s="17" t="e">
        <f>VLOOKUP(D35,table[[Détails]:[Coefficient de vente]],8,FALSE)</f>
        <v>#N/A</v>
      </c>
      <c r="P35" s="170" t="e">
        <f t="shared" si="3"/>
        <v>#N/A</v>
      </c>
      <c r="R35" s="10">
        <f t="shared" si="7"/>
        <v>0</v>
      </c>
    </row>
    <row r="36" spans="2:18">
      <c r="B36" s="172"/>
      <c r="C36" s="1"/>
      <c r="D36" s="1"/>
      <c r="E36" s="1" t="e">
        <f>VLOOKUP(D36,table[[Détails]:[epaisseur]],2,FALSE)</f>
        <v>#N/A</v>
      </c>
      <c r="F36" s="1" t="e">
        <f>VLOOKUP(D36,table[[Détails]:[epaisseur]],3,FALSE)</f>
        <v>#N/A</v>
      </c>
      <c r="G36" s="1" t="e">
        <f>VLOOKUP(D36,table[[Détails]:[epaisseur]],4,FALSE)</f>
        <v>#N/A</v>
      </c>
      <c r="H36" s="1" t="e">
        <f>VLOOKUP(D36,table[[Détails]:[epaisseur]],5,FALSE)</f>
        <v>#N/A</v>
      </c>
      <c r="I36" s="170" t="e">
        <f>VLOOKUP(D36,table[[Détails]:[prix HT]],6,FALSE)</f>
        <v>#N/A</v>
      </c>
      <c r="K36" s="1" t="e">
        <f t="shared" si="5"/>
        <v>#N/A</v>
      </c>
      <c r="L36" s="15" t="e">
        <f>VLOOKUP(D36,table[[Détails]:[Coefficient de vente]],7,FALSE)</f>
        <v>#N/A</v>
      </c>
      <c r="M36" s="1" t="e">
        <f t="shared" si="6"/>
        <v>#N/A</v>
      </c>
      <c r="N36" s="5" t="e">
        <f t="shared" si="2"/>
        <v>#N/A</v>
      </c>
      <c r="O36" s="17" t="e">
        <f>VLOOKUP(D36,table[[Détails]:[Coefficient de vente]],8,FALSE)</f>
        <v>#N/A</v>
      </c>
      <c r="P36" s="170" t="e">
        <f t="shared" si="3"/>
        <v>#N/A</v>
      </c>
      <c r="R36" s="10">
        <f t="shared" si="7"/>
        <v>0</v>
      </c>
    </row>
    <row r="37" spans="2:18">
      <c r="B37" s="172"/>
      <c r="C37" s="1"/>
      <c r="D37" s="1"/>
      <c r="E37" s="1" t="e">
        <f>VLOOKUP(D37,table[[Détails]:[epaisseur]],2,FALSE)</f>
        <v>#N/A</v>
      </c>
      <c r="F37" s="1" t="e">
        <f>VLOOKUP(D37,table[[Détails]:[epaisseur]],3,FALSE)</f>
        <v>#N/A</v>
      </c>
      <c r="G37" s="1" t="e">
        <f>VLOOKUP(D37,table[[Détails]:[epaisseur]],4,FALSE)</f>
        <v>#N/A</v>
      </c>
      <c r="H37" s="1" t="e">
        <f>VLOOKUP(D37,table[[Détails]:[epaisseur]],5,FALSE)</f>
        <v>#N/A</v>
      </c>
      <c r="I37" s="170" t="e">
        <f>VLOOKUP(D37,table[[Détails]:[prix HT]],6,FALSE)</f>
        <v>#N/A</v>
      </c>
      <c r="K37" s="1" t="e">
        <f t="shared" si="5"/>
        <v>#N/A</v>
      </c>
      <c r="L37" s="15" t="e">
        <f>VLOOKUP(D37,table[[Détails]:[Coefficient de vente]],7,FALSE)</f>
        <v>#N/A</v>
      </c>
      <c r="M37" s="1" t="e">
        <f t="shared" si="6"/>
        <v>#N/A</v>
      </c>
      <c r="N37" s="5" t="e">
        <f t="shared" si="2"/>
        <v>#N/A</v>
      </c>
      <c r="O37" s="17" t="e">
        <f>VLOOKUP(D37,table[[Détails]:[Coefficient de vente]],8,FALSE)</f>
        <v>#N/A</v>
      </c>
      <c r="P37" s="170" t="e">
        <f t="shared" si="3"/>
        <v>#N/A</v>
      </c>
      <c r="R37" s="10">
        <f t="shared" si="7"/>
        <v>0</v>
      </c>
    </row>
    <row r="38" spans="2:18">
      <c r="B38" s="172"/>
      <c r="C38" s="1"/>
      <c r="D38" s="1"/>
      <c r="E38" s="1" t="e">
        <f>VLOOKUP(D38,table[[Détails]:[epaisseur]],2,FALSE)</f>
        <v>#N/A</v>
      </c>
      <c r="F38" s="1" t="e">
        <f>VLOOKUP(D38,table[[Détails]:[epaisseur]],3,FALSE)</f>
        <v>#N/A</v>
      </c>
      <c r="G38" s="1" t="e">
        <f>VLOOKUP(D38,table[[Détails]:[epaisseur]],4,FALSE)</f>
        <v>#N/A</v>
      </c>
      <c r="H38" s="1" t="e">
        <f>VLOOKUP(D38,table[[Détails]:[epaisseur]],5,FALSE)</f>
        <v>#N/A</v>
      </c>
      <c r="I38" s="170" t="e">
        <f>VLOOKUP(D38,table[[Détails]:[prix HT]],6,FALSE)</f>
        <v>#N/A</v>
      </c>
      <c r="K38" s="1" t="e">
        <f t="shared" si="5"/>
        <v>#N/A</v>
      </c>
      <c r="L38" s="15" t="e">
        <f>VLOOKUP(D38,table[[Détails]:[Coefficient de vente]],7,FALSE)</f>
        <v>#N/A</v>
      </c>
      <c r="M38" s="1" t="e">
        <f t="shared" si="6"/>
        <v>#N/A</v>
      </c>
      <c r="N38" s="5" t="e">
        <f t="shared" si="2"/>
        <v>#N/A</v>
      </c>
      <c r="O38" s="17" t="e">
        <f>VLOOKUP(D38,table[[Détails]:[Coefficient de vente]],8,FALSE)</f>
        <v>#N/A</v>
      </c>
      <c r="P38" s="170" t="e">
        <f t="shared" si="3"/>
        <v>#N/A</v>
      </c>
      <c r="R38" s="10">
        <f t="shared" si="7"/>
        <v>0</v>
      </c>
    </row>
    <row r="39" spans="2:18">
      <c r="B39" s="172"/>
      <c r="C39" s="1"/>
      <c r="D39" s="1"/>
      <c r="E39" s="1" t="e">
        <f>VLOOKUP(D39,table[[Détails]:[epaisseur]],2,FALSE)</f>
        <v>#N/A</v>
      </c>
      <c r="F39" s="1" t="e">
        <f>VLOOKUP(D39,table[[Détails]:[epaisseur]],3,FALSE)</f>
        <v>#N/A</v>
      </c>
      <c r="G39" s="1" t="e">
        <f>VLOOKUP(D39,table[[Détails]:[epaisseur]],4,FALSE)</f>
        <v>#N/A</v>
      </c>
      <c r="H39" s="1" t="e">
        <f>VLOOKUP(D39,table[[Détails]:[epaisseur]],5,FALSE)</f>
        <v>#N/A</v>
      </c>
      <c r="I39" s="170" t="e">
        <f>VLOOKUP(D39,table[[Détails]:[prix HT]],6,FALSE)</f>
        <v>#N/A</v>
      </c>
      <c r="K39" s="1" t="e">
        <f t="shared" si="5"/>
        <v>#N/A</v>
      </c>
      <c r="L39" s="15" t="e">
        <f>VLOOKUP(D39,table[[Détails]:[Coefficient de vente]],7,FALSE)</f>
        <v>#N/A</v>
      </c>
      <c r="M39" s="1" t="e">
        <f t="shared" si="6"/>
        <v>#N/A</v>
      </c>
      <c r="N39" s="5" t="e">
        <f t="shared" si="2"/>
        <v>#N/A</v>
      </c>
      <c r="O39" s="17" t="e">
        <f>VLOOKUP(D39,table[[Détails]:[Coefficient de vente]],8,FALSE)</f>
        <v>#N/A</v>
      </c>
      <c r="P39" s="170" t="e">
        <f t="shared" si="3"/>
        <v>#N/A</v>
      </c>
      <c r="R39" s="10">
        <f t="shared" si="7"/>
        <v>0</v>
      </c>
    </row>
    <row r="40" spans="2:18">
      <c r="B40" s="172"/>
      <c r="C40" s="1"/>
      <c r="D40" s="1"/>
      <c r="E40" s="1" t="e">
        <f>VLOOKUP(D40,table[[Détails]:[epaisseur]],2,FALSE)</f>
        <v>#N/A</v>
      </c>
      <c r="F40" s="1" t="e">
        <f>VLOOKUP(D40,table[[Détails]:[epaisseur]],3,FALSE)</f>
        <v>#N/A</v>
      </c>
      <c r="G40" s="1" t="e">
        <f>VLOOKUP(D40,table[[Détails]:[epaisseur]],4,FALSE)</f>
        <v>#N/A</v>
      </c>
      <c r="H40" s="1" t="e">
        <f>VLOOKUP(D40,table[[Détails]:[epaisseur]],5,FALSE)</f>
        <v>#N/A</v>
      </c>
      <c r="I40" s="170" t="e">
        <f>VLOOKUP(D40,table[[Détails]:[prix HT]],6,FALSE)</f>
        <v>#N/A</v>
      </c>
      <c r="K40" s="1" t="e">
        <f t="shared" si="5"/>
        <v>#N/A</v>
      </c>
      <c r="L40" s="15" t="e">
        <f>VLOOKUP(D40,table[[Détails]:[Coefficient de vente]],7,FALSE)</f>
        <v>#N/A</v>
      </c>
      <c r="M40" s="1" t="e">
        <f t="shared" si="6"/>
        <v>#N/A</v>
      </c>
      <c r="N40" s="5" t="e">
        <f t="shared" si="2"/>
        <v>#N/A</v>
      </c>
      <c r="O40" s="17" t="e">
        <f>VLOOKUP(D40,table[[Détails]:[Coefficient de vente]],8,FALSE)</f>
        <v>#N/A</v>
      </c>
      <c r="P40" s="170" t="e">
        <f t="shared" si="3"/>
        <v>#N/A</v>
      </c>
      <c r="R40" s="10">
        <f t="shared" si="7"/>
        <v>0</v>
      </c>
    </row>
    <row r="41" spans="2:18">
      <c r="B41" s="172"/>
      <c r="C41" s="1"/>
      <c r="D41" s="1"/>
      <c r="E41" s="1" t="e">
        <f>VLOOKUP(D41,table[[Détails]:[epaisseur]],2,FALSE)</f>
        <v>#N/A</v>
      </c>
      <c r="F41" s="1" t="e">
        <f>VLOOKUP(D41,table[[Détails]:[epaisseur]],3,FALSE)</f>
        <v>#N/A</v>
      </c>
      <c r="G41" s="1" t="e">
        <f>VLOOKUP(D41,table[[Détails]:[epaisseur]],4,FALSE)</f>
        <v>#N/A</v>
      </c>
      <c r="H41" s="1" t="e">
        <f>VLOOKUP(D41,table[[Détails]:[epaisseur]],5,FALSE)</f>
        <v>#N/A</v>
      </c>
      <c r="I41" s="170" t="e">
        <f>VLOOKUP(D41,table[[Détails]:[prix HT]],6,FALSE)</f>
        <v>#N/A</v>
      </c>
      <c r="K41" s="1" t="e">
        <f t="shared" si="5"/>
        <v>#N/A</v>
      </c>
      <c r="L41" s="15" t="e">
        <f>VLOOKUP(D41,table[[Détails]:[Coefficient de vente]],7,FALSE)</f>
        <v>#N/A</v>
      </c>
      <c r="M41" s="1" t="e">
        <f t="shared" si="6"/>
        <v>#N/A</v>
      </c>
      <c r="N41" s="5" t="e">
        <f t="shared" si="2"/>
        <v>#N/A</v>
      </c>
      <c r="O41" s="17" t="e">
        <f>VLOOKUP(D41,table[[Détails]:[Coefficient de vente]],8,FALSE)</f>
        <v>#N/A</v>
      </c>
      <c r="P41" s="170" t="e">
        <f t="shared" si="3"/>
        <v>#N/A</v>
      </c>
      <c r="R41" s="10">
        <f t="shared" si="7"/>
        <v>0</v>
      </c>
    </row>
    <row r="42" spans="2:18">
      <c r="B42" s="172"/>
      <c r="C42" s="1"/>
      <c r="D42" s="1"/>
      <c r="E42" s="1" t="e">
        <f>VLOOKUP(D42,table[[Détails]:[epaisseur]],2,FALSE)</f>
        <v>#N/A</v>
      </c>
      <c r="F42" s="1" t="e">
        <f>VLOOKUP(D42,table[[Détails]:[epaisseur]],3,FALSE)</f>
        <v>#N/A</v>
      </c>
      <c r="G42" s="1" t="e">
        <f>VLOOKUP(D42,table[[Détails]:[epaisseur]],4,FALSE)</f>
        <v>#N/A</v>
      </c>
      <c r="H42" s="1" t="e">
        <f>VLOOKUP(D42,table[[Détails]:[epaisseur]],5,FALSE)</f>
        <v>#N/A</v>
      </c>
      <c r="I42" s="170" t="e">
        <f>VLOOKUP(D42,table[[Détails]:[prix HT]],6,FALSE)</f>
        <v>#N/A</v>
      </c>
      <c r="K42" s="1" t="e">
        <f t="shared" si="5"/>
        <v>#N/A</v>
      </c>
      <c r="L42" s="15" t="e">
        <f>VLOOKUP(D42,table[[Détails]:[Coefficient de vente]],7,FALSE)</f>
        <v>#N/A</v>
      </c>
      <c r="M42" s="1" t="e">
        <f t="shared" si="6"/>
        <v>#N/A</v>
      </c>
      <c r="N42" s="5" t="e">
        <f t="shared" si="2"/>
        <v>#N/A</v>
      </c>
      <c r="O42" s="17" t="e">
        <f>VLOOKUP(D42,table[[Détails]:[Coefficient de vente]],8,FALSE)</f>
        <v>#N/A</v>
      </c>
      <c r="P42" s="170" t="e">
        <f t="shared" si="3"/>
        <v>#N/A</v>
      </c>
      <c r="R42" s="10">
        <f t="shared" si="7"/>
        <v>0</v>
      </c>
    </row>
    <row r="43" spans="2:18">
      <c r="B43" s="172"/>
      <c r="C43" s="1"/>
      <c r="D43" s="1"/>
      <c r="E43" s="1" t="e">
        <f>VLOOKUP(D43,table[[Détails]:[epaisseur]],2,FALSE)</f>
        <v>#N/A</v>
      </c>
      <c r="F43" s="1" t="e">
        <f>VLOOKUP(D43,table[[Détails]:[epaisseur]],3,FALSE)</f>
        <v>#N/A</v>
      </c>
      <c r="G43" s="1" t="e">
        <f>VLOOKUP(D43,table[[Détails]:[epaisseur]],4,FALSE)</f>
        <v>#N/A</v>
      </c>
      <c r="H43" s="1" t="e">
        <f>VLOOKUP(D43,table[[Détails]:[epaisseur]],5,FALSE)</f>
        <v>#N/A</v>
      </c>
      <c r="I43" s="170" t="e">
        <f>VLOOKUP(D43,table[[Détails]:[prix HT]],6,FALSE)</f>
        <v>#N/A</v>
      </c>
      <c r="K43" s="1" t="e">
        <f t="shared" si="5"/>
        <v>#N/A</v>
      </c>
      <c r="L43" s="15" t="e">
        <f>VLOOKUP(D43,table[[Détails]:[Coefficient de vente]],7,FALSE)</f>
        <v>#N/A</v>
      </c>
      <c r="M43" s="1" t="e">
        <f t="shared" si="6"/>
        <v>#N/A</v>
      </c>
      <c r="N43" s="5" t="e">
        <f t="shared" si="2"/>
        <v>#N/A</v>
      </c>
      <c r="O43" s="17" t="e">
        <f>VLOOKUP(D43,table[[Détails]:[Coefficient de vente]],8,FALSE)</f>
        <v>#N/A</v>
      </c>
      <c r="P43" s="170" t="e">
        <f t="shared" si="3"/>
        <v>#N/A</v>
      </c>
      <c r="R43" s="10">
        <f t="shared" si="7"/>
        <v>0</v>
      </c>
    </row>
    <row r="44" spans="2:18">
      <c r="B44" s="172"/>
      <c r="C44" s="1"/>
      <c r="D44" s="1"/>
      <c r="E44" s="1" t="e">
        <f>VLOOKUP(D44,table[[Détails]:[epaisseur]],2,FALSE)</f>
        <v>#N/A</v>
      </c>
      <c r="F44" s="1" t="e">
        <f>VLOOKUP(D44,table[[Détails]:[epaisseur]],3,FALSE)</f>
        <v>#N/A</v>
      </c>
      <c r="G44" s="1" t="e">
        <f>VLOOKUP(D44,table[[Détails]:[epaisseur]],4,FALSE)</f>
        <v>#N/A</v>
      </c>
      <c r="H44" s="1" t="e">
        <f>VLOOKUP(D44,table[[Détails]:[epaisseur]],5,FALSE)</f>
        <v>#N/A</v>
      </c>
      <c r="I44" s="170" t="e">
        <f>VLOOKUP(D44,table[[Détails]:[prix HT]],6,FALSE)</f>
        <v>#N/A</v>
      </c>
      <c r="K44" s="1" t="e">
        <f t="shared" si="5"/>
        <v>#N/A</v>
      </c>
      <c r="L44" s="15" t="e">
        <f>VLOOKUP(D44,table[[Détails]:[Coefficient de vente]],7,FALSE)</f>
        <v>#N/A</v>
      </c>
      <c r="M44" s="1" t="e">
        <f t="shared" si="6"/>
        <v>#N/A</v>
      </c>
      <c r="N44" s="5" t="e">
        <f t="shared" si="2"/>
        <v>#N/A</v>
      </c>
      <c r="O44" s="17" t="e">
        <f>VLOOKUP(D44,table[[Détails]:[Coefficient de vente]],8,FALSE)</f>
        <v>#N/A</v>
      </c>
      <c r="P44" s="170" t="e">
        <f t="shared" si="3"/>
        <v>#N/A</v>
      </c>
      <c r="R44" s="10">
        <f t="shared" si="7"/>
        <v>0</v>
      </c>
    </row>
    <row r="45" spans="2:18">
      <c r="B45" s="172"/>
      <c r="C45" s="1"/>
      <c r="D45" s="1"/>
      <c r="E45" s="1" t="e">
        <f>VLOOKUP(D45,table[[Détails]:[epaisseur]],2,FALSE)</f>
        <v>#N/A</v>
      </c>
      <c r="F45" s="1" t="e">
        <f>VLOOKUP(D45,table[[Détails]:[epaisseur]],3,FALSE)</f>
        <v>#N/A</v>
      </c>
      <c r="G45" s="1" t="e">
        <f>VLOOKUP(D45,table[[Détails]:[epaisseur]],4,FALSE)</f>
        <v>#N/A</v>
      </c>
      <c r="H45" s="1" t="e">
        <f>VLOOKUP(D45,table[[Détails]:[epaisseur]],5,FALSE)</f>
        <v>#N/A</v>
      </c>
      <c r="I45" s="170" t="e">
        <f>VLOOKUP(D45,table[[Détails]:[prix HT]],6,FALSE)</f>
        <v>#N/A</v>
      </c>
      <c r="K45" s="1" t="e">
        <f t="shared" si="5"/>
        <v>#N/A</v>
      </c>
      <c r="L45" s="15" t="e">
        <f>VLOOKUP(D45,table[[Détails]:[Coefficient de vente]],7,FALSE)</f>
        <v>#N/A</v>
      </c>
      <c r="M45" s="1" t="e">
        <f t="shared" si="6"/>
        <v>#N/A</v>
      </c>
      <c r="N45" s="5" t="e">
        <f t="shared" si="2"/>
        <v>#N/A</v>
      </c>
      <c r="O45" s="17" t="e">
        <f>VLOOKUP(D45,table[[Détails]:[Coefficient de vente]],8,FALSE)</f>
        <v>#N/A</v>
      </c>
      <c r="P45" s="170" t="e">
        <f t="shared" si="3"/>
        <v>#N/A</v>
      </c>
      <c r="R45" s="10">
        <f t="shared" si="7"/>
        <v>0</v>
      </c>
    </row>
    <row r="46" spans="2:18">
      <c r="B46" s="172"/>
      <c r="C46" s="1"/>
      <c r="D46" s="1"/>
      <c r="E46" s="1" t="e">
        <f>VLOOKUP(D46,table[[Détails]:[epaisseur]],2,FALSE)</f>
        <v>#N/A</v>
      </c>
      <c r="F46" s="1" t="e">
        <f>VLOOKUP(D46,table[[Détails]:[epaisseur]],3,FALSE)</f>
        <v>#N/A</v>
      </c>
      <c r="G46" s="1" t="e">
        <f>VLOOKUP(D46,table[[Détails]:[epaisseur]],4,FALSE)</f>
        <v>#N/A</v>
      </c>
      <c r="H46" s="1" t="e">
        <f>VLOOKUP(D46,table[[Détails]:[epaisseur]],5,FALSE)</f>
        <v>#N/A</v>
      </c>
      <c r="I46" s="170" t="e">
        <f>VLOOKUP(D46,table[[Détails]:[prix HT]],6,FALSE)</f>
        <v>#N/A</v>
      </c>
      <c r="K46" s="1" t="e">
        <f t="shared" si="5"/>
        <v>#N/A</v>
      </c>
      <c r="L46" s="15" t="e">
        <f>VLOOKUP(D46,table[[Détails]:[Coefficient de vente]],7,FALSE)</f>
        <v>#N/A</v>
      </c>
      <c r="M46" s="1" t="e">
        <f t="shared" si="6"/>
        <v>#N/A</v>
      </c>
      <c r="N46" s="5" t="e">
        <f t="shared" si="2"/>
        <v>#N/A</v>
      </c>
      <c r="O46" s="17" t="e">
        <f>VLOOKUP(D46,table[[Détails]:[Coefficient de vente]],8,FALSE)</f>
        <v>#N/A</v>
      </c>
      <c r="P46" s="170" t="e">
        <f t="shared" si="3"/>
        <v>#N/A</v>
      </c>
      <c r="R46" s="10">
        <f t="shared" si="7"/>
        <v>0</v>
      </c>
    </row>
    <row r="47" spans="2:18">
      <c r="B47" s="172"/>
      <c r="C47" s="1"/>
      <c r="D47" s="1"/>
      <c r="E47" s="1" t="e">
        <f>VLOOKUP(D47,table[[Détails]:[epaisseur]],2,FALSE)</f>
        <v>#N/A</v>
      </c>
      <c r="F47" s="1" t="e">
        <f>VLOOKUP(D47,table[[Détails]:[epaisseur]],3,FALSE)</f>
        <v>#N/A</v>
      </c>
      <c r="G47" s="1" t="e">
        <f>VLOOKUP(D47,table[[Détails]:[epaisseur]],4,FALSE)</f>
        <v>#N/A</v>
      </c>
      <c r="H47" s="1" t="e">
        <f>VLOOKUP(D47,table[[Détails]:[epaisseur]],5,FALSE)</f>
        <v>#N/A</v>
      </c>
      <c r="I47" s="170" t="e">
        <f>VLOOKUP(D47,table[[Détails]:[prix HT]],6,FALSE)</f>
        <v>#N/A</v>
      </c>
      <c r="K47" s="1" t="e">
        <f t="shared" si="5"/>
        <v>#N/A</v>
      </c>
      <c r="L47" s="15" t="e">
        <f>VLOOKUP(D47,table[[Détails]:[Coefficient de vente]],7,FALSE)</f>
        <v>#N/A</v>
      </c>
      <c r="M47" s="1" t="e">
        <f t="shared" si="6"/>
        <v>#N/A</v>
      </c>
      <c r="N47" s="5" t="e">
        <f t="shared" si="2"/>
        <v>#N/A</v>
      </c>
      <c r="O47" s="17" t="e">
        <f>VLOOKUP(D47,table[[Détails]:[Coefficient de vente]],8,FALSE)</f>
        <v>#N/A</v>
      </c>
      <c r="P47" s="170" t="e">
        <f t="shared" si="3"/>
        <v>#N/A</v>
      </c>
      <c r="R47" s="10">
        <f t="shared" si="7"/>
        <v>0</v>
      </c>
    </row>
    <row r="48" spans="2:18">
      <c r="B48" s="172"/>
      <c r="C48" s="1"/>
      <c r="D48" s="1"/>
      <c r="E48" s="1" t="e">
        <f>VLOOKUP(D48,table[[Détails]:[epaisseur]],2,FALSE)</f>
        <v>#N/A</v>
      </c>
      <c r="F48" s="1" t="e">
        <f>VLOOKUP(D48,table[[Détails]:[epaisseur]],3,FALSE)</f>
        <v>#N/A</v>
      </c>
      <c r="G48" s="1" t="e">
        <f>VLOOKUP(D48,table[[Détails]:[epaisseur]],4,FALSE)</f>
        <v>#N/A</v>
      </c>
      <c r="H48" s="1" t="e">
        <f>VLOOKUP(D48,table[[Détails]:[epaisseur]],5,FALSE)</f>
        <v>#N/A</v>
      </c>
      <c r="I48" s="170" t="e">
        <f>VLOOKUP(D48,table[[Détails]:[prix HT]],6,FALSE)</f>
        <v>#N/A</v>
      </c>
      <c r="K48" s="1" t="e">
        <f t="shared" si="5"/>
        <v>#N/A</v>
      </c>
      <c r="L48" s="15" t="e">
        <f>VLOOKUP(D48,table[[Détails]:[Coefficient de vente]],7,FALSE)</f>
        <v>#N/A</v>
      </c>
      <c r="M48" s="1" t="e">
        <f t="shared" si="6"/>
        <v>#N/A</v>
      </c>
      <c r="N48" s="5" t="e">
        <f t="shared" si="2"/>
        <v>#N/A</v>
      </c>
      <c r="O48" s="17" t="e">
        <f>VLOOKUP(D48,table[[Détails]:[Coefficient de vente]],8,FALSE)</f>
        <v>#N/A</v>
      </c>
      <c r="P48" s="170" t="e">
        <f t="shared" si="3"/>
        <v>#N/A</v>
      </c>
      <c r="R48" s="10">
        <f t="shared" si="7"/>
        <v>0</v>
      </c>
    </row>
    <row r="49" spans="2:18">
      <c r="B49" s="172"/>
      <c r="C49" s="1"/>
      <c r="D49" s="1"/>
      <c r="E49" s="1" t="e">
        <f>VLOOKUP(D49,table[[Détails]:[epaisseur]],2,FALSE)</f>
        <v>#N/A</v>
      </c>
      <c r="F49" s="1" t="e">
        <f>VLOOKUP(D49,table[[Détails]:[epaisseur]],3,FALSE)</f>
        <v>#N/A</v>
      </c>
      <c r="G49" s="1" t="e">
        <f>VLOOKUP(D49,table[[Détails]:[epaisseur]],4,FALSE)</f>
        <v>#N/A</v>
      </c>
      <c r="H49" s="1" t="e">
        <f>VLOOKUP(D49,table[[Détails]:[epaisseur]],5,FALSE)</f>
        <v>#N/A</v>
      </c>
      <c r="I49" s="170" t="e">
        <f>VLOOKUP(D49,table[[Détails]:[prix HT]],6,FALSE)</f>
        <v>#N/A</v>
      </c>
      <c r="K49" s="1" t="e">
        <f t="shared" si="5"/>
        <v>#N/A</v>
      </c>
      <c r="L49" s="15" t="e">
        <f>VLOOKUP(D49,table[[Détails]:[Coefficient de vente]],7,FALSE)</f>
        <v>#N/A</v>
      </c>
      <c r="M49" s="1" t="e">
        <f t="shared" si="6"/>
        <v>#N/A</v>
      </c>
      <c r="N49" s="5" t="e">
        <f t="shared" si="2"/>
        <v>#N/A</v>
      </c>
      <c r="O49" s="17" t="e">
        <f>VLOOKUP(D49,table[[Détails]:[Coefficient de vente]],8,FALSE)</f>
        <v>#N/A</v>
      </c>
      <c r="P49" s="170" t="e">
        <f t="shared" si="3"/>
        <v>#N/A</v>
      </c>
      <c r="R49" s="10">
        <f t="shared" si="7"/>
        <v>0</v>
      </c>
    </row>
    <row r="50" spans="2:18">
      <c r="B50" s="172"/>
      <c r="C50" s="1"/>
      <c r="D50" s="1"/>
      <c r="E50" s="1" t="e">
        <f>VLOOKUP(D50,table[[Détails]:[epaisseur]],2,FALSE)</f>
        <v>#N/A</v>
      </c>
      <c r="F50" s="1" t="e">
        <f>VLOOKUP(D50,table[[Détails]:[epaisseur]],3,FALSE)</f>
        <v>#N/A</v>
      </c>
      <c r="G50" s="1" t="e">
        <f>VLOOKUP(D50,table[[Détails]:[epaisseur]],4,FALSE)</f>
        <v>#N/A</v>
      </c>
      <c r="H50" s="1" t="e">
        <f>VLOOKUP(D50,table[[Détails]:[epaisseur]],5,FALSE)</f>
        <v>#N/A</v>
      </c>
      <c r="I50" s="170" t="e">
        <f>VLOOKUP(D50,table[[Détails]:[prix HT]],6,FALSE)</f>
        <v>#N/A</v>
      </c>
      <c r="K50" s="1" t="e">
        <f t="shared" si="5"/>
        <v>#N/A</v>
      </c>
      <c r="L50" s="15" t="e">
        <f>VLOOKUP(D50,table[[Détails]:[Coefficient de vente]],7,FALSE)</f>
        <v>#N/A</v>
      </c>
      <c r="M50" s="1" t="e">
        <f t="shared" si="6"/>
        <v>#N/A</v>
      </c>
      <c r="N50" s="5" t="e">
        <f t="shared" si="2"/>
        <v>#N/A</v>
      </c>
      <c r="O50" s="17" t="e">
        <f>VLOOKUP(D50,table[[Détails]:[Coefficient de vente]],8,FALSE)</f>
        <v>#N/A</v>
      </c>
      <c r="P50" s="170" t="e">
        <f t="shared" si="3"/>
        <v>#N/A</v>
      </c>
      <c r="R50" s="10">
        <f t="shared" si="7"/>
        <v>0</v>
      </c>
    </row>
    <row r="51" spans="2:18">
      <c r="B51" s="172"/>
      <c r="C51" s="1"/>
      <c r="D51" s="1"/>
      <c r="E51" s="1" t="e">
        <f>VLOOKUP(D51,table[[Détails]:[epaisseur]],2,FALSE)</f>
        <v>#N/A</v>
      </c>
      <c r="F51" s="1" t="e">
        <f>VLOOKUP(D51,table[[Détails]:[epaisseur]],3,FALSE)</f>
        <v>#N/A</v>
      </c>
      <c r="G51" s="1" t="e">
        <f>VLOOKUP(D51,table[[Détails]:[epaisseur]],4,FALSE)</f>
        <v>#N/A</v>
      </c>
      <c r="H51" s="1" t="e">
        <f>VLOOKUP(D51,table[[Détails]:[epaisseur]],5,FALSE)</f>
        <v>#N/A</v>
      </c>
      <c r="I51" s="170" t="e">
        <f>VLOOKUP(D51,table[[Détails]:[prix HT]],6,FALSE)</f>
        <v>#N/A</v>
      </c>
      <c r="K51" s="1" t="e">
        <f t="shared" si="5"/>
        <v>#N/A</v>
      </c>
      <c r="L51" s="15" t="e">
        <f>VLOOKUP(D51,table[[Détails]:[Coefficient de vente]],7,FALSE)</f>
        <v>#N/A</v>
      </c>
      <c r="M51" s="1" t="e">
        <f t="shared" si="6"/>
        <v>#N/A</v>
      </c>
      <c r="N51" s="5" t="e">
        <f t="shared" si="2"/>
        <v>#N/A</v>
      </c>
      <c r="O51" s="17" t="e">
        <f>VLOOKUP(D51,table[[Détails]:[Coefficient de vente]],8,FALSE)</f>
        <v>#N/A</v>
      </c>
      <c r="P51" s="170" t="e">
        <f t="shared" si="3"/>
        <v>#N/A</v>
      </c>
      <c r="R51" s="10">
        <f t="shared" si="7"/>
        <v>0</v>
      </c>
    </row>
    <row r="52" spans="2:18">
      <c r="B52" s="172"/>
      <c r="C52" s="1"/>
      <c r="D52" s="1"/>
      <c r="E52" s="1" t="e">
        <f>VLOOKUP(D52,table[[Détails]:[epaisseur]],2,FALSE)</f>
        <v>#N/A</v>
      </c>
      <c r="F52" s="1" t="e">
        <f>VLOOKUP(D52,table[[Détails]:[epaisseur]],3,FALSE)</f>
        <v>#N/A</v>
      </c>
      <c r="G52" s="1" t="e">
        <f>VLOOKUP(D52,table[[Détails]:[epaisseur]],4,FALSE)</f>
        <v>#N/A</v>
      </c>
      <c r="H52" s="1" t="e">
        <f>VLOOKUP(D52,table[[Détails]:[epaisseur]],5,FALSE)</f>
        <v>#N/A</v>
      </c>
      <c r="I52" s="170" t="e">
        <f>VLOOKUP(D52,table[[Détails]:[prix HT]],6,FALSE)</f>
        <v>#N/A</v>
      </c>
      <c r="K52" s="1" t="e">
        <f t="shared" si="5"/>
        <v>#N/A</v>
      </c>
      <c r="L52" s="15" t="e">
        <f>VLOOKUP(D52,table[[Détails]:[Coefficient de vente]],7,FALSE)</f>
        <v>#N/A</v>
      </c>
      <c r="M52" s="1" t="e">
        <f t="shared" si="6"/>
        <v>#N/A</v>
      </c>
      <c r="N52" s="5" t="e">
        <f t="shared" si="2"/>
        <v>#N/A</v>
      </c>
      <c r="O52" s="17" t="e">
        <f>VLOOKUP(D52,table[[Détails]:[Coefficient de vente]],8,FALSE)</f>
        <v>#N/A</v>
      </c>
      <c r="P52" s="170" t="e">
        <f t="shared" si="3"/>
        <v>#N/A</v>
      </c>
      <c r="R52" s="10">
        <f t="shared" si="7"/>
        <v>0</v>
      </c>
    </row>
    <row r="53" spans="2:18">
      <c r="B53" s="172"/>
      <c r="C53" s="1"/>
      <c r="D53" s="1"/>
      <c r="E53" s="1" t="e">
        <f>VLOOKUP(D53,table[[Détails]:[epaisseur]],2,FALSE)</f>
        <v>#N/A</v>
      </c>
      <c r="F53" s="1" t="e">
        <f>VLOOKUP(D53,table[[Détails]:[epaisseur]],3,FALSE)</f>
        <v>#N/A</v>
      </c>
      <c r="G53" s="1" t="e">
        <f>VLOOKUP(D53,table[[Détails]:[epaisseur]],4,FALSE)</f>
        <v>#N/A</v>
      </c>
      <c r="H53" s="1" t="e">
        <f>VLOOKUP(D53,table[[Détails]:[epaisseur]],5,FALSE)</f>
        <v>#N/A</v>
      </c>
      <c r="I53" s="170" t="e">
        <f>VLOOKUP(D53,table[[Détails]:[prix HT]],6,FALSE)</f>
        <v>#N/A</v>
      </c>
      <c r="K53" s="1" t="e">
        <f t="shared" si="5"/>
        <v>#N/A</v>
      </c>
      <c r="L53" s="15" t="e">
        <f>VLOOKUP(D53,table[[Détails]:[Coefficient de vente]],7,FALSE)</f>
        <v>#N/A</v>
      </c>
      <c r="M53" s="1" t="e">
        <f t="shared" si="6"/>
        <v>#N/A</v>
      </c>
      <c r="N53" s="5" t="e">
        <f t="shared" si="2"/>
        <v>#N/A</v>
      </c>
      <c r="O53" s="17" t="e">
        <f>VLOOKUP(D53,table[[Détails]:[Coefficient de vente]],8,FALSE)</f>
        <v>#N/A</v>
      </c>
      <c r="P53" s="170" t="e">
        <f t="shared" si="3"/>
        <v>#N/A</v>
      </c>
      <c r="R53" s="10">
        <f t="shared" si="7"/>
        <v>0</v>
      </c>
    </row>
    <row r="54" spans="2:18">
      <c r="B54" s="172"/>
      <c r="C54" s="1"/>
      <c r="D54" s="1"/>
      <c r="E54" s="1" t="e">
        <f>VLOOKUP(D54,table[[Détails]:[epaisseur]],2,FALSE)</f>
        <v>#N/A</v>
      </c>
      <c r="F54" s="1" t="e">
        <f>VLOOKUP(D54,table[[Détails]:[epaisseur]],3,FALSE)</f>
        <v>#N/A</v>
      </c>
      <c r="G54" s="1" t="e">
        <f>VLOOKUP(D54,table[[Détails]:[epaisseur]],4,FALSE)</f>
        <v>#N/A</v>
      </c>
      <c r="H54" s="1" t="e">
        <f>VLOOKUP(D54,table[[Détails]:[epaisseur]],5,FALSE)</f>
        <v>#N/A</v>
      </c>
      <c r="I54" s="170" t="e">
        <f>VLOOKUP(D54,table[[Détails]:[prix HT]],6,FALSE)</f>
        <v>#N/A</v>
      </c>
      <c r="K54" s="1" t="e">
        <f t="shared" si="5"/>
        <v>#N/A</v>
      </c>
      <c r="L54" s="15" t="e">
        <f>VLOOKUP(D54,table[[Détails]:[Coefficient de vente]],7,FALSE)</f>
        <v>#N/A</v>
      </c>
      <c r="M54" s="1" t="e">
        <f t="shared" si="6"/>
        <v>#N/A</v>
      </c>
      <c r="N54" s="5" t="e">
        <f t="shared" si="2"/>
        <v>#N/A</v>
      </c>
      <c r="O54" s="17" t="e">
        <f>VLOOKUP(D54,table[[Détails]:[Coefficient de vente]],8,FALSE)</f>
        <v>#N/A</v>
      </c>
      <c r="P54" s="170" t="e">
        <f t="shared" si="3"/>
        <v>#N/A</v>
      </c>
      <c r="R54" s="10">
        <f t="shared" si="7"/>
        <v>0</v>
      </c>
    </row>
    <row r="55" spans="2:18">
      <c r="B55" s="172"/>
      <c r="C55" s="1"/>
      <c r="D55" s="1"/>
      <c r="E55" s="1" t="e">
        <f>VLOOKUP(D55,table[[Détails]:[epaisseur]],2,FALSE)</f>
        <v>#N/A</v>
      </c>
      <c r="F55" s="1" t="e">
        <f>VLOOKUP(D55,table[[Détails]:[epaisseur]],3,FALSE)</f>
        <v>#N/A</v>
      </c>
      <c r="G55" s="1" t="e">
        <f>VLOOKUP(D55,table[[Détails]:[epaisseur]],4,FALSE)</f>
        <v>#N/A</v>
      </c>
      <c r="H55" s="1" t="e">
        <f>VLOOKUP(D55,table[[Détails]:[epaisseur]],5,FALSE)</f>
        <v>#N/A</v>
      </c>
      <c r="I55" s="170" t="e">
        <f>VLOOKUP(D55,table[[Détails]:[prix HT]],6,FALSE)</f>
        <v>#N/A</v>
      </c>
      <c r="K55" s="1" t="e">
        <f t="shared" si="5"/>
        <v>#N/A</v>
      </c>
      <c r="L55" s="15" t="e">
        <f>VLOOKUP(D55,table[[Détails]:[Coefficient de vente]],7,FALSE)</f>
        <v>#N/A</v>
      </c>
      <c r="M55" s="1" t="e">
        <f t="shared" si="6"/>
        <v>#N/A</v>
      </c>
      <c r="N55" s="5" t="e">
        <f t="shared" si="2"/>
        <v>#N/A</v>
      </c>
      <c r="O55" s="17" t="e">
        <f>VLOOKUP(D55,table[[Détails]:[Coefficient de vente]],8,FALSE)</f>
        <v>#N/A</v>
      </c>
      <c r="P55" s="170" t="e">
        <f t="shared" si="3"/>
        <v>#N/A</v>
      </c>
      <c r="R55" s="10">
        <f t="shared" si="7"/>
        <v>0</v>
      </c>
    </row>
    <row r="56" spans="2:18">
      <c r="B56" s="172"/>
      <c r="C56" s="1"/>
      <c r="D56" s="1"/>
      <c r="E56" s="1" t="e">
        <f>VLOOKUP(D56,table[[Détails]:[epaisseur]],2,FALSE)</f>
        <v>#N/A</v>
      </c>
      <c r="F56" s="1" t="e">
        <f>VLOOKUP(D56,table[[Détails]:[epaisseur]],3,FALSE)</f>
        <v>#N/A</v>
      </c>
      <c r="G56" s="1" t="e">
        <f>VLOOKUP(D56,table[[Détails]:[epaisseur]],4,FALSE)</f>
        <v>#N/A</v>
      </c>
      <c r="H56" s="1" t="e">
        <f>VLOOKUP(D56,table[[Détails]:[epaisseur]],5,FALSE)</f>
        <v>#N/A</v>
      </c>
      <c r="I56" s="170" t="e">
        <f>VLOOKUP(D56,table[[Détails]:[prix HT]],6,FALSE)</f>
        <v>#N/A</v>
      </c>
      <c r="K56" s="1" t="e">
        <f t="shared" si="5"/>
        <v>#N/A</v>
      </c>
      <c r="L56" s="15" t="e">
        <f>VLOOKUP(D56,table[[Détails]:[Coefficient de vente]],7,FALSE)</f>
        <v>#N/A</v>
      </c>
      <c r="M56" s="1" t="e">
        <f t="shared" si="6"/>
        <v>#N/A</v>
      </c>
      <c r="N56" s="5" t="e">
        <f t="shared" si="2"/>
        <v>#N/A</v>
      </c>
      <c r="O56" s="17" t="e">
        <f>VLOOKUP(D56,table[[Détails]:[Coefficient de vente]],8,FALSE)</f>
        <v>#N/A</v>
      </c>
      <c r="P56" s="170" t="e">
        <f t="shared" si="3"/>
        <v>#N/A</v>
      </c>
      <c r="R56" s="10">
        <f t="shared" si="7"/>
        <v>0</v>
      </c>
    </row>
    <row r="57" spans="2:18">
      <c r="B57" s="172"/>
      <c r="C57" s="1"/>
      <c r="D57" s="1"/>
      <c r="E57" s="1" t="e">
        <f>VLOOKUP(D57,table[[Détails]:[epaisseur]],2,FALSE)</f>
        <v>#N/A</v>
      </c>
      <c r="F57" s="1" t="e">
        <f>VLOOKUP(D57,table[[Détails]:[epaisseur]],3,FALSE)</f>
        <v>#N/A</v>
      </c>
      <c r="G57" s="1" t="e">
        <f>VLOOKUP(D57,table[[Détails]:[epaisseur]],4,FALSE)</f>
        <v>#N/A</v>
      </c>
      <c r="H57" s="1" t="e">
        <f>VLOOKUP(D57,table[[Détails]:[epaisseur]],5,FALSE)</f>
        <v>#N/A</v>
      </c>
      <c r="I57" s="170" t="e">
        <f>VLOOKUP(D57,table[[Détails]:[prix HT]],6,FALSE)</f>
        <v>#N/A</v>
      </c>
      <c r="K57" s="1" t="e">
        <f t="shared" si="5"/>
        <v>#N/A</v>
      </c>
      <c r="L57" s="15" t="e">
        <f>VLOOKUP(D57,table[[Détails]:[Coefficient de vente]],7,FALSE)</f>
        <v>#N/A</v>
      </c>
      <c r="M57" s="1" t="e">
        <f t="shared" si="6"/>
        <v>#N/A</v>
      </c>
      <c r="N57" s="5" t="e">
        <f t="shared" si="2"/>
        <v>#N/A</v>
      </c>
      <c r="O57" s="17" t="e">
        <f>VLOOKUP(D57,table[[Détails]:[Coefficient de vente]],8,FALSE)</f>
        <v>#N/A</v>
      </c>
      <c r="P57" s="170" t="e">
        <f t="shared" si="3"/>
        <v>#N/A</v>
      </c>
      <c r="R57" s="10">
        <f t="shared" si="7"/>
        <v>0</v>
      </c>
    </row>
    <row r="58" spans="2:18">
      <c r="B58" s="172"/>
      <c r="C58" s="1"/>
      <c r="D58" s="1"/>
      <c r="E58" s="1" t="e">
        <f>VLOOKUP(D58,table[[Détails]:[epaisseur]],2,FALSE)</f>
        <v>#N/A</v>
      </c>
      <c r="F58" s="1" t="e">
        <f>VLOOKUP(D58,table[[Détails]:[epaisseur]],3,FALSE)</f>
        <v>#N/A</v>
      </c>
      <c r="G58" s="1" t="e">
        <f>VLOOKUP(D58,table[[Détails]:[epaisseur]],4,FALSE)</f>
        <v>#N/A</v>
      </c>
      <c r="H58" s="1" t="e">
        <f>VLOOKUP(D58,table[[Détails]:[epaisseur]],5,FALSE)</f>
        <v>#N/A</v>
      </c>
      <c r="I58" s="170" t="e">
        <f>VLOOKUP(D58,table[[Détails]:[prix HT]],6,FALSE)</f>
        <v>#N/A</v>
      </c>
      <c r="K58" s="1" t="e">
        <f t="shared" si="5"/>
        <v>#N/A</v>
      </c>
      <c r="L58" s="15" t="e">
        <f>VLOOKUP(D58,table[[Détails]:[Coefficient de vente]],7,FALSE)</f>
        <v>#N/A</v>
      </c>
      <c r="M58" s="1" t="e">
        <f t="shared" si="6"/>
        <v>#N/A</v>
      </c>
      <c r="N58" s="5" t="e">
        <f t="shared" si="2"/>
        <v>#N/A</v>
      </c>
      <c r="O58" s="17" t="e">
        <f>VLOOKUP(D58,table[[Détails]:[Coefficient de vente]],8,FALSE)</f>
        <v>#N/A</v>
      </c>
      <c r="P58" s="170" t="e">
        <f t="shared" si="3"/>
        <v>#N/A</v>
      </c>
      <c r="R58" s="10">
        <f t="shared" si="7"/>
        <v>0</v>
      </c>
    </row>
    <row r="59" spans="2:18">
      <c r="B59" s="172"/>
      <c r="C59" s="1"/>
      <c r="D59" s="1"/>
      <c r="E59" s="1" t="e">
        <f>VLOOKUP(D59,table[[Détails]:[epaisseur]],2,FALSE)</f>
        <v>#N/A</v>
      </c>
      <c r="F59" s="1" t="e">
        <f>VLOOKUP(D59,table[[Détails]:[epaisseur]],3,FALSE)</f>
        <v>#N/A</v>
      </c>
      <c r="G59" s="1" t="e">
        <f>VLOOKUP(D59,table[[Détails]:[epaisseur]],4,FALSE)</f>
        <v>#N/A</v>
      </c>
      <c r="H59" s="1" t="e">
        <f>VLOOKUP(D59,table[[Détails]:[epaisseur]],5,FALSE)</f>
        <v>#N/A</v>
      </c>
      <c r="I59" s="170" t="e">
        <f>VLOOKUP(D59,table[[Détails]:[prix HT]],6,FALSE)</f>
        <v>#N/A</v>
      </c>
      <c r="K59" s="1" t="e">
        <f t="shared" si="5"/>
        <v>#N/A</v>
      </c>
      <c r="L59" s="15" t="e">
        <f>VLOOKUP(D59,table[[Détails]:[Coefficient de vente]],7,FALSE)</f>
        <v>#N/A</v>
      </c>
      <c r="M59" s="1" t="e">
        <f t="shared" si="6"/>
        <v>#N/A</v>
      </c>
      <c r="N59" s="5" t="e">
        <f t="shared" si="2"/>
        <v>#N/A</v>
      </c>
      <c r="O59" s="17" t="e">
        <f>VLOOKUP(D59,table[[Détails]:[Coefficient de vente]],8,FALSE)</f>
        <v>#N/A</v>
      </c>
      <c r="P59" s="170" t="e">
        <f t="shared" si="3"/>
        <v>#N/A</v>
      </c>
      <c r="R59" s="10">
        <f t="shared" si="7"/>
        <v>0</v>
      </c>
    </row>
    <row r="60" spans="2:18">
      <c r="B60" s="172"/>
      <c r="C60" s="1"/>
      <c r="D60" s="1"/>
      <c r="E60" s="1" t="e">
        <f>VLOOKUP(D60,table[[Détails]:[epaisseur]],2,FALSE)</f>
        <v>#N/A</v>
      </c>
      <c r="F60" s="1" t="e">
        <f>VLOOKUP(D60,table[[Détails]:[epaisseur]],3,FALSE)</f>
        <v>#N/A</v>
      </c>
      <c r="G60" s="1" t="e">
        <f>VLOOKUP(D60,table[[Détails]:[epaisseur]],4,FALSE)</f>
        <v>#N/A</v>
      </c>
      <c r="H60" s="1" t="e">
        <f>VLOOKUP(D60,table[[Détails]:[epaisseur]],5,FALSE)</f>
        <v>#N/A</v>
      </c>
      <c r="I60" s="170" t="e">
        <f>VLOOKUP(D60,table[[Détails]:[prix HT]],6,FALSE)</f>
        <v>#N/A</v>
      </c>
      <c r="K60" s="1" t="e">
        <f t="shared" si="5"/>
        <v>#N/A</v>
      </c>
      <c r="L60" s="15" t="e">
        <f>VLOOKUP(D60,table[[Détails]:[Coefficient de vente]],7,FALSE)</f>
        <v>#N/A</v>
      </c>
      <c r="M60" s="1" t="e">
        <f t="shared" si="6"/>
        <v>#N/A</v>
      </c>
      <c r="N60" s="5" t="e">
        <f t="shared" si="2"/>
        <v>#N/A</v>
      </c>
      <c r="O60" s="17" t="e">
        <f>VLOOKUP(D60,table[[Détails]:[Coefficient de vente]],8,FALSE)</f>
        <v>#N/A</v>
      </c>
      <c r="P60" s="170" t="e">
        <f t="shared" si="3"/>
        <v>#N/A</v>
      </c>
      <c r="R60" s="10">
        <f t="shared" si="7"/>
        <v>0</v>
      </c>
    </row>
    <row r="61" spans="2:18">
      <c r="B61" s="172"/>
      <c r="C61" s="1"/>
      <c r="D61" s="1"/>
      <c r="E61" s="1" t="e">
        <f>VLOOKUP(D61,table[[Détails]:[epaisseur]],2,FALSE)</f>
        <v>#N/A</v>
      </c>
      <c r="F61" s="1" t="e">
        <f>VLOOKUP(D61,table[[Détails]:[epaisseur]],3,FALSE)</f>
        <v>#N/A</v>
      </c>
      <c r="G61" s="1" t="e">
        <f>VLOOKUP(D61,table[[Détails]:[epaisseur]],4,FALSE)</f>
        <v>#N/A</v>
      </c>
      <c r="H61" s="1" t="e">
        <f>VLOOKUP(D61,table[[Détails]:[epaisseur]],5,FALSE)</f>
        <v>#N/A</v>
      </c>
      <c r="I61" s="170" t="e">
        <f>VLOOKUP(D61,table[[Détails]:[prix HT]],6,FALSE)</f>
        <v>#N/A</v>
      </c>
      <c r="K61" s="1" t="e">
        <f t="shared" si="5"/>
        <v>#N/A</v>
      </c>
      <c r="L61" s="15" t="e">
        <f>VLOOKUP(D61,table[[Détails]:[Coefficient de vente]],7,FALSE)</f>
        <v>#N/A</v>
      </c>
      <c r="M61" s="1" t="e">
        <f t="shared" si="6"/>
        <v>#N/A</v>
      </c>
      <c r="N61" s="5" t="e">
        <f t="shared" si="2"/>
        <v>#N/A</v>
      </c>
      <c r="O61" s="17" t="e">
        <f>VLOOKUP(D61,table[[Détails]:[Coefficient de vente]],8,FALSE)</f>
        <v>#N/A</v>
      </c>
      <c r="P61" s="170" t="e">
        <f t="shared" si="3"/>
        <v>#N/A</v>
      </c>
      <c r="R61" s="10">
        <f t="shared" si="7"/>
        <v>0</v>
      </c>
    </row>
    <row r="62" spans="2:18">
      <c r="B62" s="172"/>
      <c r="C62" s="1"/>
      <c r="D62" s="1"/>
      <c r="E62" s="1" t="e">
        <f>VLOOKUP(D62,table[[Détails]:[epaisseur]],2,FALSE)</f>
        <v>#N/A</v>
      </c>
      <c r="F62" s="1" t="e">
        <f>VLOOKUP(D62,table[[Détails]:[epaisseur]],3,FALSE)</f>
        <v>#N/A</v>
      </c>
      <c r="G62" s="1" t="e">
        <f>VLOOKUP(D62,table[[Détails]:[epaisseur]],4,FALSE)</f>
        <v>#N/A</v>
      </c>
      <c r="H62" s="1" t="e">
        <f>VLOOKUP(D62,table[[Détails]:[epaisseur]],5,FALSE)</f>
        <v>#N/A</v>
      </c>
      <c r="I62" s="170" t="e">
        <f>VLOOKUP(D62,table[[Détails]:[prix HT]],6,FALSE)</f>
        <v>#N/A</v>
      </c>
      <c r="K62" s="1" t="e">
        <f t="shared" si="5"/>
        <v>#N/A</v>
      </c>
      <c r="L62" s="15" t="e">
        <f>VLOOKUP(D62,table[[Détails]:[Coefficient de vente]],7,FALSE)</f>
        <v>#N/A</v>
      </c>
      <c r="M62" s="1" t="e">
        <f t="shared" si="6"/>
        <v>#N/A</v>
      </c>
      <c r="N62" s="5" t="e">
        <f t="shared" si="2"/>
        <v>#N/A</v>
      </c>
      <c r="O62" s="17" t="e">
        <f>VLOOKUP(D62,table[[Détails]:[Coefficient de vente]],8,FALSE)</f>
        <v>#N/A</v>
      </c>
      <c r="P62" s="170" t="e">
        <f t="shared" si="3"/>
        <v>#N/A</v>
      </c>
      <c r="R62" s="10">
        <f t="shared" si="7"/>
        <v>0</v>
      </c>
    </row>
    <row r="63" spans="2:18">
      <c r="B63" s="172"/>
      <c r="C63" s="1"/>
      <c r="D63" s="1"/>
      <c r="E63" s="1" t="e">
        <f>VLOOKUP(D63,table[[Détails]:[epaisseur]],2,FALSE)</f>
        <v>#N/A</v>
      </c>
      <c r="F63" s="1" t="e">
        <f>VLOOKUP(D63,table[[Détails]:[epaisseur]],3,FALSE)</f>
        <v>#N/A</v>
      </c>
      <c r="G63" s="1" t="e">
        <f>VLOOKUP(D63,table[[Détails]:[epaisseur]],4,FALSE)</f>
        <v>#N/A</v>
      </c>
      <c r="H63" s="1" t="e">
        <f>VLOOKUP(D63,table[[Détails]:[epaisseur]],5,FALSE)</f>
        <v>#N/A</v>
      </c>
      <c r="I63" s="170" t="e">
        <f>VLOOKUP(D63,table[[Détails]:[prix HT]],6,FALSE)</f>
        <v>#N/A</v>
      </c>
      <c r="K63" s="1" t="e">
        <f t="shared" si="5"/>
        <v>#N/A</v>
      </c>
      <c r="L63" s="15" t="e">
        <f>VLOOKUP(D63,table[[Détails]:[Coefficient de vente]],7,FALSE)</f>
        <v>#N/A</v>
      </c>
      <c r="M63" s="1" t="e">
        <f t="shared" si="6"/>
        <v>#N/A</v>
      </c>
      <c r="N63" s="5" t="e">
        <f t="shared" si="2"/>
        <v>#N/A</v>
      </c>
      <c r="O63" s="17" t="e">
        <f>VLOOKUP(D63,table[[Détails]:[Coefficient de vente]],8,FALSE)</f>
        <v>#N/A</v>
      </c>
      <c r="P63" s="170" t="e">
        <f t="shared" si="3"/>
        <v>#N/A</v>
      </c>
      <c r="R63" s="10">
        <f t="shared" si="7"/>
        <v>0</v>
      </c>
    </row>
    <row r="64" spans="2:18">
      <c r="B64" s="172"/>
      <c r="C64" s="1"/>
      <c r="D64" s="1"/>
      <c r="E64" s="1" t="e">
        <f>VLOOKUP(D64,table[[Détails]:[epaisseur]],2,FALSE)</f>
        <v>#N/A</v>
      </c>
      <c r="F64" s="1" t="e">
        <f>VLOOKUP(D64,table[[Détails]:[epaisseur]],3,FALSE)</f>
        <v>#N/A</v>
      </c>
      <c r="G64" s="1" t="e">
        <f>VLOOKUP(D64,table[[Détails]:[epaisseur]],4,FALSE)</f>
        <v>#N/A</v>
      </c>
      <c r="H64" s="1" t="e">
        <f>VLOOKUP(D64,table[[Détails]:[epaisseur]],5,FALSE)</f>
        <v>#N/A</v>
      </c>
      <c r="I64" s="170" t="e">
        <f>VLOOKUP(D64,table[[Détails]:[prix HT]],6,FALSE)</f>
        <v>#N/A</v>
      </c>
      <c r="K64" s="1" t="e">
        <f t="shared" si="5"/>
        <v>#N/A</v>
      </c>
      <c r="L64" s="15" t="e">
        <f>VLOOKUP(D64,table[[Détails]:[Coefficient de vente]],7,FALSE)</f>
        <v>#N/A</v>
      </c>
      <c r="M64" s="1" t="e">
        <f t="shared" si="6"/>
        <v>#N/A</v>
      </c>
      <c r="N64" s="5" t="e">
        <f t="shared" si="2"/>
        <v>#N/A</v>
      </c>
      <c r="O64" s="17" t="e">
        <f>VLOOKUP(D64,table[[Détails]:[Coefficient de vente]],8,FALSE)</f>
        <v>#N/A</v>
      </c>
      <c r="P64" s="170" t="e">
        <f t="shared" si="3"/>
        <v>#N/A</v>
      </c>
      <c r="R64" s="10">
        <f t="shared" si="7"/>
        <v>0</v>
      </c>
    </row>
    <row r="65" spans="2:18">
      <c r="B65" s="172"/>
      <c r="C65" s="1"/>
      <c r="D65" s="1"/>
      <c r="E65" s="1" t="e">
        <f>VLOOKUP(D65,table[[Détails]:[epaisseur]],2,FALSE)</f>
        <v>#N/A</v>
      </c>
      <c r="F65" s="1" t="e">
        <f>VLOOKUP(D65,table[[Détails]:[epaisseur]],3,FALSE)</f>
        <v>#N/A</v>
      </c>
      <c r="G65" s="1" t="e">
        <f>VLOOKUP(D65,table[[Détails]:[epaisseur]],4,FALSE)</f>
        <v>#N/A</v>
      </c>
      <c r="H65" s="1" t="e">
        <f>VLOOKUP(D65,table[[Détails]:[epaisseur]],5,FALSE)</f>
        <v>#N/A</v>
      </c>
      <c r="I65" s="170" t="e">
        <f>VLOOKUP(D65,table[[Détails]:[prix HT]],6,FALSE)</f>
        <v>#N/A</v>
      </c>
      <c r="K65" s="1" t="e">
        <f t="shared" si="5"/>
        <v>#N/A</v>
      </c>
      <c r="L65" s="15" t="e">
        <f>VLOOKUP(D65,table[[Détails]:[Coefficient de vente]],7,FALSE)</f>
        <v>#N/A</v>
      </c>
      <c r="M65" s="1" t="e">
        <f t="shared" si="6"/>
        <v>#N/A</v>
      </c>
      <c r="N65" s="5" t="e">
        <f t="shared" si="2"/>
        <v>#N/A</v>
      </c>
      <c r="O65" s="17" t="e">
        <f>VLOOKUP(D65,table[[Détails]:[Coefficient de vente]],8,FALSE)</f>
        <v>#N/A</v>
      </c>
      <c r="P65" s="170" t="e">
        <f t="shared" si="3"/>
        <v>#N/A</v>
      </c>
      <c r="R65" s="10">
        <f t="shared" si="7"/>
        <v>0</v>
      </c>
    </row>
    <row r="66" spans="2:18">
      <c r="B66" s="172"/>
      <c r="C66" s="1"/>
      <c r="D66" s="1"/>
      <c r="E66" s="1" t="e">
        <f>VLOOKUP(D66,table[[Détails]:[epaisseur]],2,FALSE)</f>
        <v>#N/A</v>
      </c>
      <c r="F66" s="1" t="e">
        <f>VLOOKUP(D66,table[[Détails]:[epaisseur]],3,FALSE)</f>
        <v>#N/A</v>
      </c>
      <c r="G66" s="1" t="e">
        <f>VLOOKUP(D66,table[[Détails]:[epaisseur]],4,FALSE)</f>
        <v>#N/A</v>
      </c>
      <c r="H66" s="1" t="e">
        <f>VLOOKUP(D66,table[[Détails]:[epaisseur]],5,FALSE)</f>
        <v>#N/A</v>
      </c>
      <c r="I66" s="170" t="e">
        <f>VLOOKUP(D66,table[[Détails]:[prix HT]],6,FALSE)</f>
        <v>#N/A</v>
      </c>
      <c r="K66" s="1" t="e">
        <f t="shared" si="5"/>
        <v>#N/A</v>
      </c>
      <c r="L66" s="15" t="e">
        <f>VLOOKUP(D66,table[[Détails]:[Coefficient de vente]],7,FALSE)</f>
        <v>#N/A</v>
      </c>
      <c r="M66" s="1" t="e">
        <f t="shared" si="6"/>
        <v>#N/A</v>
      </c>
      <c r="N66" s="5" t="e">
        <f t="shared" si="2"/>
        <v>#N/A</v>
      </c>
      <c r="O66" s="17" t="e">
        <f>VLOOKUP(D66,table[[Détails]:[Coefficient de vente]],8,FALSE)</f>
        <v>#N/A</v>
      </c>
      <c r="P66" s="170" t="e">
        <f t="shared" si="3"/>
        <v>#N/A</v>
      </c>
      <c r="R66" s="10">
        <f t="shared" si="7"/>
        <v>0</v>
      </c>
    </row>
    <row r="67" spans="2:18">
      <c r="B67" s="172"/>
      <c r="C67" s="1"/>
      <c r="D67" s="1"/>
      <c r="E67" s="1" t="e">
        <f>VLOOKUP(D67,table[[Détails]:[epaisseur]],2,FALSE)</f>
        <v>#N/A</v>
      </c>
      <c r="F67" s="1" t="e">
        <f>VLOOKUP(D67,table[[Détails]:[epaisseur]],3,FALSE)</f>
        <v>#N/A</v>
      </c>
      <c r="G67" s="1" t="e">
        <f>VLOOKUP(D67,table[[Détails]:[epaisseur]],4,FALSE)</f>
        <v>#N/A</v>
      </c>
      <c r="H67" s="1" t="e">
        <f>VLOOKUP(D67,table[[Détails]:[epaisseur]],5,FALSE)</f>
        <v>#N/A</v>
      </c>
      <c r="I67" s="170" t="e">
        <f>VLOOKUP(D67,table[[Détails]:[prix HT]],6,FALSE)</f>
        <v>#N/A</v>
      </c>
      <c r="K67" s="1" t="e">
        <f t="shared" si="5"/>
        <v>#N/A</v>
      </c>
      <c r="L67" s="15" t="e">
        <f>VLOOKUP(D67,table[[Détails]:[Coefficient de vente]],7,FALSE)</f>
        <v>#N/A</v>
      </c>
      <c r="M67" s="1" t="e">
        <f t="shared" si="6"/>
        <v>#N/A</v>
      </c>
      <c r="N67" s="5" t="e">
        <f t="shared" si="2"/>
        <v>#N/A</v>
      </c>
      <c r="O67" s="17" t="e">
        <f>VLOOKUP(D67,table[[Détails]:[Coefficient de vente]],8,FALSE)</f>
        <v>#N/A</v>
      </c>
      <c r="P67" s="170" t="e">
        <f t="shared" si="3"/>
        <v>#N/A</v>
      </c>
      <c r="R67" s="10">
        <f t="shared" si="7"/>
        <v>0</v>
      </c>
    </row>
    <row r="68" spans="2:18">
      <c r="B68" s="172"/>
      <c r="C68" s="1"/>
      <c r="D68" s="1"/>
      <c r="E68" s="1" t="e">
        <f>VLOOKUP(D68,table[[Détails]:[epaisseur]],2,FALSE)</f>
        <v>#N/A</v>
      </c>
      <c r="F68" s="1" t="e">
        <f>VLOOKUP(D68,table[[Détails]:[epaisseur]],3,FALSE)</f>
        <v>#N/A</v>
      </c>
      <c r="G68" s="1" t="e">
        <f>VLOOKUP(D68,table[[Détails]:[epaisseur]],4,FALSE)</f>
        <v>#N/A</v>
      </c>
      <c r="H68" s="1" t="e">
        <f>VLOOKUP(D68,table[[Détails]:[epaisseur]],5,FALSE)</f>
        <v>#N/A</v>
      </c>
      <c r="I68" s="170" t="e">
        <f>VLOOKUP(D68,table[[Détails]:[prix HT]],6,FALSE)</f>
        <v>#N/A</v>
      </c>
      <c r="K68" s="1" t="e">
        <f t="shared" si="5"/>
        <v>#N/A</v>
      </c>
      <c r="L68" s="15" t="e">
        <f>VLOOKUP(D68,table[[Détails]:[Coefficient de vente]],7,FALSE)</f>
        <v>#N/A</v>
      </c>
      <c r="M68" s="1" t="e">
        <f t="shared" si="6"/>
        <v>#N/A</v>
      </c>
      <c r="N68" s="5" t="e">
        <f t="shared" si="2"/>
        <v>#N/A</v>
      </c>
      <c r="O68" s="17" t="e">
        <f>VLOOKUP(D68,table[[Détails]:[Coefficient de vente]],8,FALSE)</f>
        <v>#N/A</v>
      </c>
      <c r="P68" s="170" t="e">
        <f t="shared" si="3"/>
        <v>#N/A</v>
      </c>
      <c r="R68" s="10">
        <f t="shared" si="7"/>
        <v>0</v>
      </c>
    </row>
    <row r="69" spans="2:18">
      <c r="B69" s="172"/>
      <c r="C69" s="1"/>
      <c r="D69" s="1"/>
      <c r="E69" s="1" t="e">
        <f>VLOOKUP(D69,table[[Détails]:[epaisseur]],2,FALSE)</f>
        <v>#N/A</v>
      </c>
      <c r="F69" s="1" t="e">
        <f>VLOOKUP(D69,table[[Détails]:[epaisseur]],3,FALSE)</f>
        <v>#N/A</v>
      </c>
      <c r="G69" s="1" t="e">
        <f>VLOOKUP(D69,table[[Détails]:[epaisseur]],4,FALSE)</f>
        <v>#N/A</v>
      </c>
      <c r="H69" s="1" t="e">
        <f>VLOOKUP(D69,table[[Détails]:[epaisseur]],5,FALSE)</f>
        <v>#N/A</v>
      </c>
      <c r="I69" s="170" t="e">
        <f>VLOOKUP(D69,table[[Détails]:[prix HT]],6,FALSE)</f>
        <v>#N/A</v>
      </c>
      <c r="K69" s="1" t="e">
        <f t="shared" si="5"/>
        <v>#N/A</v>
      </c>
      <c r="L69" s="15" t="e">
        <f>VLOOKUP(D69,table[[Détails]:[Coefficient de vente]],7,FALSE)</f>
        <v>#N/A</v>
      </c>
      <c r="M69" s="1" t="e">
        <f t="shared" si="6"/>
        <v>#N/A</v>
      </c>
      <c r="N69" s="5" t="e">
        <f t="shared" si="2"/>
        <v>#N/A</v>
      </c>
      <c r="O69" s="17" t="e">
        <f>VLOOKUP(D69,table[[Détails]:[Coefficient de vente]],8,FALSE)</f>
        <v>#N/A</v>
      </c>
      <c r="P69" s="170" t="e">
        <f t="shared" si="3"/>
        <v>#N/A</v>
      </c>
      <c r="R69" s="10">
        <f t="shared" si="7"/>
        <v>0</v>
      </c>
    </row>
    <row r="70" spans="2:18">
      <c r="B70" s="172"/>
      <c r="C70" s="1"/>
      <c r="D70" s="1"/>
      <c r="E70" s="1" t="e">
        <f>VLOOKUP(D70,table[[Détails]:[epaisseur]],2,FALSE)</f>
        <v>#N/A</v>
      </c>
      <c r="F70" s="1" t="e">
        <f>VLOOKUP(D70,table[[Détails]:[epaisseur]],3,FALSE)</f>
        <v>#N/A</v>
      </c>
      <c r="G70" s="1" t="e">
        <f>VLOOKUP(D70,table[[Détails]:[epaisseur]],4,FALSE)</f>
        <v>#N/A</v>
      </c>
      <c r="H70" s="1" t="e">
        <f>VLOOKUP(D70,table[[Détails]:[epaisseur]],5,FALSE)</f>
        <v>#N/A</v>
      </c>
      <c r="I70" s="170" t="e">
        <f>VLOOKUP(D70,table[[Détails]:[prix HT]],6,FALSE)</f>
        <v>#N/A</v>
      </c>
      <c r="K70" s="1" t="e">
        <f t="shared" si="5"/>
        <v>#N/A</v>
      </c>
      <c r="L70" s="15" t="e">
        <f>VLOOKUP(D70,table[[Détails]:[Coefficient de vente]],7,FALSE)</f>
        <v>#N/A</v>
      </c>
      <c r="M70" s="1" t="e">
        <f t="shared" si="6"/>
        <v>#N/A</v>
      </c>
      <c r="N70" s="5" t="e">
        <f t="shared" si="2"/>
        <v>#N/A</v>
      </c>
      <c r="O70" s="17" t="e">
        <f>VLOOKUP(D70,table[[Détails]:[Coefficient de vente]],8,FALSE)</f>
        <v>#N/A</v>
      </c>
      <c r="P70" s="170" t="e">
        <f t="shared" si="3"/>
        <v>#N/A</v>
      </c>
      <c r="R70" s="10">
        <f t="shared" si="7"/>
        <v>0</v>
      </c>
    </row>
    <row r="71" spans="2:18">
      <c r="B71" s="172"/>
      <c r="C71" s="1"/>
      <c r="D71" s="1"/>
      <c r="E71" s="1" t="e">
        <f>VLOOKUP(D71,table[[Détails]:[epaisseur]],2,FALSE)</f>
        <v>#N/A</v>
      </c>
      <c r="F71" s="1" t="e">
        <f>VLOOKUP(D71,table[[Détails]:[epaisseur]],3,FALSE)</f>
        <v>#N/A</v>
      </c>
      <c r="G71" s="1" t="e">
        <f>VLOOKUP(D71,table[[Détails]:[epaisseur]],4,FALSE)</f>
        <v>#N/A</v>
      </c>
      <c r="H71" s="1" t="e">
        <f>VLOOKUP(D71,table[[Détails]:[epaisseur]],5,FALSE)</f>
        <v>#N/A</v>
      </c>
      <c r="I71" s="170" t="e">
        <f>VLOOKUP(D71,table[[Détails]:[prix HT]],6,FALSE)</f>
        <v>#N/A</v>
      </c>
      <c r="K71" s="1" t="e">
        <f t="shared" si="5"/>
        <v>#N/A</v>
      </c>
      <c r="L71" s="15" t="e">
        <f>VLOOKUP(D71,table[[Détails]:[Coefficient de vente]],7,FALSE)</f>
        <v>#N/A</v>
      </c>
      <c r="M71" s="1" t="e">
        <f t="shared" si="6"/>
        <v>#N/A</v>
      </c>
      <c r="N71" s="5" t="e">
        <f t="shared" si="2"/>
        <v>#N/A</v>
      </c>
      <c r="O71" s="17" t="e">
        <f>VLOOKUP(D71,table[[Détails]:[Coefficient de vente]],8,FALSE)</f>
        <v>#N/A</v>
      </c>
      <c r="P71" s="170" t="e">
        <f t="shared" si="3"/>
        <v>#N/A</v>
      </c>
      <c r="R71" s="10">
        <f t="shared" si="7"/>
        <v>0</v>
      </c>
    </row>
    <row r="72" spans="2:18">
      <c r="B72" s="172"/>
      <c r="C72" s="1"/>
      <c r="D72" s="1"/>
      <c r="E72" s="1" t="e">
        <f>VLOOKUP(D72,table[[Détails]:[epaisseur]],2,FALSE)</f>
        <v>#N/A</v>
      </c>
      <c r="F72" s="1" t="e">
        <f>VLOOKUP(D72,table[[Détails]:[epaisseur]],3,FALSE)</f>
        <v>#N/A</v>
      </c>
      <c r="G72" s="1" t="e">
        <f>VLOOKUP(D72,table[[Détails]:[epaisseur]],4,FALSE)</f>
        <v>#N/A</v>
      </c>
      <c r="H72" s="1" t="e">
        <f>VLOOKUP(D72,table[[Détails]:[epaisseur]],5,FALSE)</f>
        <v>#N/A</v>
      </c>
      <c r="I72" s="170" t="e">
        <f>VLOOKUP(D72,table[[Détails]:[prix HT]],6,FALSE)</f>
        <v>#N/A</v>
      </c>
      <c r="K72" s="1" t="e">
        <f t="shared" si="5"/>
        <v>#N/A</v>
      </c>
      <c r="L72" s="15" t="e">
        <f>VLOOKUP(D72,table[[Détails]:[Coefficient de vente]],7,FALSE)</f>
        <v>#N/A</v>
      </c>
      <c r="M72" s="1" t="e">
        <f t="shared" si="6"/>
        <v>#N/A</v>
      </c>
      <c r="N72" s="5" t="e">
        <f t="shared" si="2"/>
        <v>#N/A</v>
      </c>
      <c r="O72" s="17" t="e">
        <f>VLOOKUP(D72,table[[Détails]:[Coefficient de vente]],8,FALSE)</f>
        <v>#N/A</v>
      </c>
      <c r="P72" s="170" t="e">
        <f t="shared" si="3"/>
        <v>#N/A</v>
      </c>
      <c r="R72" s="10">
        <f t="shared" si="7"/>
        <v>0</v>
      </c>
    </row>
    <row r="73" spans="2:18">
      <c r="B73" s="172"/>
      <c r="C73" s="1"/>
      <c r="D73" s="1"/>
      <c r="E73" s="1" t="e">
        <f>VLOOKUP(D73,table[[Détails]:[epaisseur]],2,FALSE)</f>
        <v>#N/A</v>
      </c>
      <c r="F73" s="1" t="e">
        <f>VLOOKUP(D73,table[[Détails]:[epaisseur]],3,FALSE)</f>
        <v>#N/A</v>
      </c>
      <c r="G73" s="1" t="e">
        <f>VLOOKUP(D73,table[[Détails]:[epaisseur]],4,FALSE)</f>
        <v>#N/A</v>
      </c>
      <c r="H73" s="1" t="e">
        <f>VLOOKUP(D73,table[[Détails]:[epaisseur]],5,FALSE)</f>
        <v>#N/A</v>
      </c>
      <c r="I73" s="170" t="e">
        <f>VLOOKUP(D73,table[[Détails]:[prix HT]],6,FALSE)</f>
        <v>#N/A</v>
      </c>
      <c r="K73" s="1" t="e">
        <f t="shared" si="5"/>
        <v>#N/A</v>
      </c>
      <c r="L73" s="15" t="e">
        <f>VLOOKUP(D73,table[[Détails]:[Coefficient de vente]],7,FALSE)</f>
        <v>#N/A</v>
      </c>
      <c r="M73" s="1" t="e">
        <f t="shared" si="6"/>
        <v>#N/A</v>
      </c>
      <c r="N73" s="5" t="e">
        <f t="shared" si="2"/>
        <v>#N/A</v>
      </c>
      <c r="O73" s="17" t="e">
        <f>VLOOKUP(D73,table[[Détails]:[Coefficient de vente]],8,FALSE)</f>
        <v>#N/A</v>
      </c>
      <c r="P73" s="170" t="e">
        <f t="shared" si="3"/>
        <v>#N/A</v>
      </c>
      <c r="R73" s="10">
        <f t="shared" si="7"/>
        <v>0</v>
      </c>
    </row>
    <row r="74" spans="2:18">
      <c r="B74" s="172"/>
      <c r="C74" s="1"/>
      <c r="D74" s="1"/>
      <c r="E74" s="1" t="e">
        <f>VLOOKUP(D74,table[[Détails]:[epaisseur]],2,FALSE)</f>
        <v>#N/A</v>
      </c>
      <c r="F74" s="1" t="e">
        <f>VLOOKUP(D74,table[[Détails]:[epaisseur]],3,FALSE)</f>
        <v>#N/A</v>
      </c>
      <c r="G74" s="1" t="e">
        <f>VLOOKUP(D74,table[[Détails]:[epaisseur]],4,FALSE)</f>
        <v>#N/A</v>
      </c>
      <c r="H74" s="1" t="e">
        <f>VLOOKUP(D74,table[[Détails]:[epaisseur]],5,FALSE)</f>
        <v>#N/A</v>
      </c>
      <c r="I74" s="170" t="e">
        <f>VLOOKUP(D74,table[[Détails]:[prix HT]],6,FALSE)</f>
        <v>#N/A</v>
      </c>
      <c r="K74" s="1" t="e">
        <f t="shared" si="5"/>
        <v>#N/A</v>
      </c>
      <c r="L74" s="15" t="e">
        <f>VLOOKUP(D74,table[[Détails]:[Coefficient de vente]],7,FALSE)</f>
        <v>#N/A</v>
      </c>
      <c r="M74" s="1" t="e">
        <f t="shared" si="6"/>
        <v>#N/A</v>
      </c>
      <c r="N74" s="5" t="e">
        <f t="shared" si="2"/>
        <v>#N/A</v>
      </c>
      <c r="O74" s="17" t="e">
        <f>VLOOKUP(D74,table[[Détails]:[Coefficient de vente]],8,FALSE)</f>
        <v>#N/A</v>
      </c>
      <c r="P74" s="170" t="e">
        <f t="shared" si="3"/>
        <v>#N/A</v>
      </c>
      <c r="R74" s="10">
        <f t="shared" si="7"/>
        <v>0</v>
      </c>
    </row>
    <row r="75" spans="2:18">
      <c r="B75" s="172"/>
      <c r="C75" s="1"/>
      <c r="D75" s="1"/>
      <c r="E75" s="1" t="e">
        <f>VLOOKUP(D75,table[[Détails]:[epaisseur]],2,FALSE)</f>
        <v>#N/A</v>
      </c>
      <c r="F75" s="1" t="e">
        <f>VLOOKUP(D75,table[[Détails]:[epaisseur]],3,FALSE)</f>
        <v>#N/A</v>
      </c>
      <c r="G75" s="1" t="e">
        <f>VLOOKUP(D75,table[[Détails]:[epaisseur]],4,FALSE)</f>
        <v>#N/A</v>
      </c>
      <c r="H75" s="1" t="e">
        <f>VLOOKUP(D75,table[[Détails]:[epaisseur]],5,FALSE)</f>
        <v>#N/A</v>
      </c>
      <c r="I75" s="170" t="e">
        <f>VLOOKUP(D75,table[[Détails]:[prix HT]],6,FALSE)</f>
        <v>#N/A</v>
      </c>
      <c r="K75" s="1" t="e">
        <f t="shared" si="5"/>
        <v>#N/A</v>
      </c>
      <c r="L75" s="15" t="e">
        <f>VLOOKUP(D75,table[[Détails]:[Coefficient de vente]],7,FALSE)</f>
        <v>#N/A</v>
      </c>
      <c r="M75" s="1" t="e">
        <f t="shared" si="6"/>
        <v>#N/A</v>
      </c>
      <c r="N75" s="5" t="e">
        <f t="shared" si="2"/>
        <v>#N/A</v>
      </c>
      <c r="O75" s="17" t="e">
        <f>VLOOKUP(D75,table[[Détails]:[Coefficient de vente]],8,FALSE)</f>
        <v>#N/A</v>
      </c>
      <c r="P75" s="170" t="e">
        <f t="shared" si="3"/>
        <v>#N/A</v>
      </c>
      <c r="R75" s="10">
        <f t="shared" si="7"/>
        <v>0</v>
      </c>
    </row>
    <row r="76" spans="2:18">
      <c r="B76" s="172"/>
      <c r="C76" s="1"/>
      <c r="D76" s="1"/>
      <c r="E76" s="1" t="e">
        <f>VLOOKUP(D76,table[[Détails]:[epaisseur]],2,FALSE)</f>
        <v>#N/A</v>
      </c>
      <c r="F76" s="1" t="e">
        <f>VLOOKUP(D76,table[[Détails]:[epaisseur]],3,FALSE)</f>
        <v>#N/A</v>
      </c>
      <c r="G76" s="1" t="e">
        <f>VLOOKUP(D76,table[[Détails]:[epaisseur]],4,FALSE)</f>
        <v>#N/A</v>
      </c>
      <c r="H76" s="1" t="e">
        <f>VLOOKUP(D76,table[[Détails]:[epaisseur]],5,FALSE)</f>
        <v>#N/A</v>
      </c>
      <c r="I76" s="170" t="e">
        <f>VLOOKUP(D76,table[[Détails]:[prix HT]],6,FALSE)</f>
        <v>#N/A</v>
      </c>
      <c r="K76" s="1" t="e">
        <f t="shared" si="5"/>
        <v>#N/A</v>
      </c>
      <c r="L76" s="15" t="e">
        <f>VLOOKUP(D76,table[[Détails]:[Coefficient de vente]],7,FALSE)</f>
        <v>#N/A</v>
      </c>
      <c r="M76" s="1" t="e">
        <f t="shared" ref="M76:M139" si="8">(K76*L76)+K76</f>
        <v>#N/A</v>
      </c>
      <c r="N76" s="5" t="e">
        <f t="shared" ref="N76:N139" si="9">M76*I76</f>
        <v>#N/A</v>
      </c>
      <c r="O76" s="17" t="e">
        <f>VLOOKUP(D76,table[[Détails]:[Coefficient de vente]],8,FALSE)</f>
        <v>#N/A</v>
      </c>
      <c r="P76" s="170" t="e">
        <f t="shared" ref="P76:P139" si="10">(N76*O76)+N76</f>
        <v>#N/A</v>
      </c>
      <c r="R76" s="10">
        <f t="shared" ref="R76:R139" si="11">ROUNDUP(((($D$5*Q76)/100)+Q76),0)</f>
        <v>0</v>
      </c>
    </row>
    <row r="77" spans="2:18">
      <c r="B77" s="172"/>
      <c r="C77" s="1"/>
      <c r="D77" s="1"/>
      <c r="E77" s="1" t="e">
        <f>VLOOKUP(D77,table[[Détails]:[epaisseur]],2,FALSE)</f>
        <v>#N/A</v>
      </c>
      <c r="F77" s="1" t="e">
        <f>VLOOKUP(D77,table[[Détails]:[epaisseur]],3,FALSE)</f>
        <v>#N/A</v>
      </c>
      <c r="G77" s="1" t="e">
        <f>VLOOKUP(D77,table[[Détails]:[epaisseur]],4,FALSE)</f>
        <v>#N/A</v>
      </c>
      <c r="H77" s="1" t="e">
        <f>VLOOKUP(D77,table[[Détails]:[epaisseur]],5,FALSE)</f>
        <v>#N/A</v>
      </c>
      <c r="I77" s="170" t="e">
        <f>VLOOKUP(D77,table[[Détails]:[prix HT]],6,FALSE)</f>
        <v>#N/A</v>
      </c>
      <c r="K77" s="1" t="e">
        <f t="shared" ref="K77:K140" si="12">F77*G77*H77*J77</f>
        <v>#N/A</v>
      </c>
      <c r="L77" s="15" t="e">
        <f>VLOOKUP(D77,table[[Détails]:[Coefficient de vente]],7,FALSE)</f>
        <v>#N/A</v>
      </c>
      <c r="M77" s="1" t="e">
        <f t="shared" si="8"/>
        <v>#N/A</v>
      </c>
      <c r="N77" s="5" t="e">
        <f t="shared" si="9"/>
        <v>#N/A</v>
      </c>
      <c r="O77" s="17" t="e">
        <f>VLOOKUP(D77,table[[Détails]:[Coefficient de vente]],8,FALSE)</f>
        <v>#N/A</v>
      </c>
      <c r="P77" s="170" t="e">
        <f t="shared" si="10"/>
        <v>#N/A</v>
      </c>
      <c r="R77" s="10">
        <f t="shared" si="11"/>
        <v>0</v>
      </c>
    </row>
    <row r="78" spans="2:18">
      <c r="B78" s="172"/>
      <c r="C78" s="1"/>
      <c r="D78" s="1"/>
      <c r="E78" s="1" t="e">
        <f>VLOOKUP(D78,table[[Détails]:[epaisseur]],2,FALSE)</f>
        <v>#N/A</v>
      </c>
      <c r="F78" s="1" t="e">
        <f>VLOOKUP(D78,table[[Détails]:[epaisseur]],3,FALSE)</f>
        <v>#N/A</v>
      </c>
      <c r="G78" s="1" t="e">
        <f>VLOOKUP(D78,table[[Détails]:[epaisseur]],4,FALSE)</f>
        <v>#N/A</v>
      </c>
      <c r="H78" s="1" t="e">
        <f>VLOOKUP(D78,table[[Détails]:[epaisseur]],5,FALSE)</f>
        <v>#N/A</v>
      </c>
      <c r="I78" s="170" t="e">
        <f>VLOOKUP(D78,table[[Détails]:[prix HT]],6,FALSE)</f>
        <v>#N/A</v>
      </c>
      <c r="K78" s="1" t="e">
        <f t="shared" si="12"/>
        <v>#N/A</v>
      </c>
      <c r="L78" s="15" t="e">
        <f>VLOOKUP(D78,table[[Détails]:[Coefficient de vente]],7,FALSE)</f>
        <v>#N/A</v>
      </c>
      <c r="M78" s="1" t="e">
        <f t="shared" si="8"/>
        <v>#N/A</v>
      </c>
      <c r="N78" s="5" t="e">
        <f t="shared" si="9"/>
        <v>#N/A</v>
      </c>
      <c r="O78" s="17" t="e">
        <f>VLOOKUP(D78,table[[Détails]:[Coefficient de vente]],8,FALSE)</f>
        <v>#N/A</v>
      </c>
      <c r="P78" s="170" t="e">
        <f t="shared" si="10"/>
        <v>#N/A</v>
      </c>
      <c r="R78" s="10">
        <f t="shared" si="11"/>
        <v>0</v>
      </c>
    </row>
    <row r="79" spans="2:18">
      <c r="B79" s="172"/>
      <c r="C79" s="1"/>
      <c r="D79" s="1"/>
      <c r="E79" s="1" t="e">
        <f>VLOOKUP(D79,table[[Détails]:[epaisseur]],2,FALSE)</f>
        <v>#N/A</v>
      </c>
      <c r="F79" s="1" t="e">
        <f>VLOOKUP(D79,table[[Détails]:[epaisseur]],3,FALSE)</f>
        <v>#N/A</v>
      </c>
      <c r="G79" s="1" t="e">
        <f>VLOOKUP(D79,table[[Détails]:[epaisseur]],4,FALSE)</f>
        <v>#N/A</v>
      </c>
      <c r="H79" s="1" t="e">
        <f>VLOOKUP(D79,table[[Détails]:[epaisseur]],5,FALSE)</f>
        <v>#N/A</v>
      </c>
      <c r="I79" s="170" t="e">
        <f>VLOOKUP(D79,table[[Détails]:[prix HT]],6,FALSE)</f>
        <v>#N/A</v>
      </c>
      <c r="K79" s="1" t="e">
        <f t="shared" si="12"/>
        <v>#N/A</v>
      </c>
      <c r="L79" s="15" t="e">
        <f>VLOOKUP(D79,table[[Détails]:[Coefficient de vente]],7,FALSE)</f>
        <v>#N/A</v>
      </c>
      <c r="M79" s="1" t="e">
        <f t="shared" si="8"/>
        <v>#N/A</v>
      </c>
      <c r="N79" s="5" t="e">
        <f t="shared" si="9"/>
        <v>#N/A</v>
      </c>
      <c r="O79" s="17" t="e">
        <f>VLOOKUP(D79,table[[Détails]:[Coefficient de vente]],8,FALSE)</f>
        <v>#N/A</v>
      </c>
      <c r="P79" s="170" t="e">
        <f t="shared" si="10"/>
        <v>#N/A</v>
      </c>
      <c r="R79" s="10">
        <f t="shared" si="11"/>
        <v>0</v>
      </c>
    </row>
    <row r="80" spans="2:18">
      <c r="B80" s="172"/>
      <c r="C80" s="1"/>
      <c r="D80" s="1"/>
      <c r="E80" s="1" t="e">
        <f>VLOOKUP(D80,table[[Détails]:[epaisseur]],2,FALSE)</f>
        <v>#N/A</v>
      </c>
      <c r="F80" s="1" t="e">
        <f>VLOOKUP(D80,table[[Détails]:[epaisseur]],3,FALSE)</f>
        <v>#N/A</v>
      </c>
      <c r="G80" s="1" t="e">
        <f>VLOOKUP(D80,table[[Détails]:[epaisseur]],4,FALSE)</f>
        <v>#N/A</v>
      </c>
      <c r="H80" s="1" t="e">
        <f>VLOOKUP(D80,table[[Détails]:[epaisseur]],5,FALSE)</f>
        <v>#N/A</v>
      </c>
      <c r="I80" s="170" t="e">
        <f>VLOOKUP(D80,table[[Détails]:[prix HT]],6,FALSE)</f>
        <v>#N/A</v>
      </c>
      <c r="K80" s="1" t="e">
        <f t="shared" si="12"/>
        <v>#N/A</v>
      </c>
      <c r="L80" s="15" t="e">
        <f>VLOOKUP(D80,table[[Détails]:[Coefficient de vente]],7,FALSE)</f>
        <v>#N/A</v>
      </c>
      <c r="M80" s="1" t="e">
        <f t="shared" si="8"/>
        <v>#N/A</v>
      </c>
      <c r="N80" s="5" t="e">
        <f t="shared" si="9"/>
        <v>#N/A</v>
      </c>
      <c r="O80" s="17" t="e">
        <f>VLOOKUP(D80,table[[Détails]:[Coefficient de vente]],8,FALSE)</f>
        <v>#N/A</v>
      </c>
      <c r="P80" s="170" t="e">
        <f t="shared" si="10"/>
        <v>#N/A</v>
      </c>
      <c r="R80" s="10">
        <f t="shared" si="11"/>
        <v>0</v>
      </c>
    </row>
    <row r="81" spans="2:18">
      <c r="B81" s="172"/>
      <c r="C81" s="1"/>
      <c r="D81" s="1"/>
      <c r="E81" s="1" t="e">
        <f>VLOOKUP(D81,table[[Détails]:[epaisseur]],2,FALSE)</f>
        <v>#N/A</v>
      </c>
      <c r="F81" s="1" t="e">
        <f>VLOOKUP(D81,table[[Détails]:[epaisseur]],3,FALSE)</f>
        <v>#N/A</v>
      </c>
      <c r="G81" s="1" t="e">
        <f>VLOOKUP(D81,table[[Détails]:[epaisseur]],4,FALSE)</f>
        <v>#N/A</v>
      </c>
      <c r="H81" s="1" t="e">
        <f>VLOOKUP(D81,table[[Détails]:[epaisseur]],5,FALSE)</f>
        <v>#N/A</v>
      </c>
      <c r="I81" s="170" t="e">
        <f>VLOOKUP(D81,table[[Détails]:[prix HT]],6,FALSE)</f>
        <v>#N/A</v>
      </c>
      <c r="K81" s="1" t="e">
        <f t="shared" si="12"/>
        <v>#N/A</v>
      </c>
      <c r="L81" s="15" t="e">
        <f>VLOOKUP(D81,table[[Détails]:[Coefficient de vente]],7,FALSE)</f>
        <v>#N/A</v>
      </c>
      <c r="M81" s="1" t="e">
        <f t="shared" si="8"/>
        <v>#N/A</v>
      </c>
      <c r="N81" s="5" t="e">
        <f t="shared" si="9"/>
        <v>#N/A</v>
      </c>
      <c r="O81" s="17" t="e">
        <f>VLOOKUP(D81,table[[Détails]:[Coefficient de vente]],8,FALSE)</f>
        <v>#N/A</v>
      </c>
      <c r="P81" s="170" t="e">
        <f t="shared" si="10"/>
        <v>#N/A</v>
      </c>
      <c r="R81" s="10">
        <f t="shared" si="11"/>
        <v>0</v>
      </c>
    </row>
    <row r="82" spans="2:18">
      <c r="B82" s="172"/>
      <c r="C82" s="1"/>
      <c r="D82" s="1"/>
      <c r="E82" s="1" t="e">
        <f>VLOOKUP(D82,table[[Détails]:[epaisseur]],2,FALSE)</f>
        <v>#N/A</v>
      </c>
      <c r="F82" s="1" t="e">
        <f>VLOOKUP(D82,table[[Détails]:[epaisseur]],3,FALSE)</f>
        <v>#N/A</v>
      </c>
      <c r="G82" s="1" t="e">
        <f>VLOOKUP(D82,table[[Détails]:[epaisseur]],4,FALSE)</f>
        <v>#N/A</v>
      </c>
      <c r="H82" s="1" t="e">
        <f>VLOOKUP(D82,table[[Détails]:[epaisseur]],5,FALSE)</f>
        <v>#N/A</v>
      </c>
      <c r="I82" s="170" t="e">
        <f>VLOOKUP(D82,table[[Détails]:[prix HT]],6,FALSE)</f>
        <v>#N/A</v>
      </c>
      <c r="K82" s="1" t="e">
        <f t="shared" si="12"/>
        <v>#N/A</v>
      </c>
      <c r="L82" s="15" t="e">
        <f>VLOOKUP(D82,table[[Détails]:[Coefficient de vente]],7,FALSE)</f>
        <v>#N/A</v>
      </c>
      <c r="M82" s="1" t="e">
        <f t="shared" si="8"/>
        <v>#N/A</v>
      </c>
      <c r="N82" s="5" t="e">
        <f t="shared" si="9"/>
        <v>#N/A</v>
      </c>
      <c r="O82" s="17" t="e">
        <f>VLOOKUP(D82,table[[Détails]:[Coefficient de vente]],8,FALSE)</f>
        <v>#N/A</v>
      </c>
      <c r="P82" s="170" t="e">
        <f t="shared" si="10"/>
        <v>#N/A</v>
      </c>
      <c r="R82" s="10">
        <f t="shared" si="11"/>
        <v>0</v>
      </c>
    </row>
    <row r="83" spans="2:18">
      <c r="B83" s="172"/>
      <c r="C83" s="1"/>
      <c r="D83" s="1"/>
      <c r="E83" s="1" t="e">
        <f>VLOOKUP(D83,table[[Détails]:[epaisseur]],2,FALSE)</f>
        <v>#N/A</v>
      </c>
      <c r="F83" s="1" t="e">
        <f>VLOOKUP(D83,table[[Détails]:[epaisseur]],3,FALSE)</f>
        <v>#N/A</v>
      </c>
      <c r="G83" s="1" t="e">
        <f>VLOOKUP(D83,table[[Détails]:[epaisseur]],4,FALSE)</f>
        <v>#N/A</v>
      </c>
      <c r="H83" s="1" t="e">
        <f>VLOOKUP(D83,table[[Détails]:[epaisseur]],5,FALSE)</f>
        <v>#N/A</v>
      </c>
      <c r="I83" s="170" t="e">
        <f>VLOOKUP(D83,table[[Détails]:[prix HT]],6,FALSE)</f>
        <v>#N/A</v>
      </c>
      <c r="K83" s="1" t="e">
        <f t="shared" si="12"/>
        <v>#N/A</v>
      </c>
      <c r="L83" s="15" t="e">
        <f>VLOOKUP(D83,table[[Détails]:[Coefficient de vente]],7,FALSE)</f>
        <v>#N/A</v>
      </c>
      <c r="M83" s="1" t="e">
        <f t="shared" si="8"/>
        <v>#N/A</v>
      </c>
      <c r="N83" s="5" t="e">
        <f t="shared" si="9"/>
        <v>#N/A</v>
      </c>
      <c r="O83" s="17" t="e">
        <f>VLOOKUP(D83,table[[Détails]:[Coefficient de vente]],8,FALSE)</f>
        <v>#N/A</v>
      </c>
      <c r="P83" s="170" t="e">
        <f t="shared" si="10"/>
        <v>#N/A</v>
      </c>
      <c r="R83" s="10">
        <f t="shared" si="11"/>
        <v>0</v>
      </c>
    </row>
    <row r="84" spans="2:18">
      <c r="B84" s="172"/>
      <c r="C84" s="1"/>
      <c r="D84" s="1"/>
      <c r="E84" s="1" t="e">
        <f>VLOOKUP(D84,table[[Détails]:[epaisseur]],2,FALSE)</f>
        <v>#N/A</v>
      </c>
      <c r="F84" s="1" t="e">
        <f>VLOOKUP(D84,table[[Détails]:[epaisseur]],3,FALSE)</f>
        <v>#N/A</v>
      </c>
      <c r="G84" s="1" t="e">
        <f>VLOOKUP(D84,table[[Détails]:[epaisseur]],4,FALSE)</f>
        <v>#N/A</v>
      </c>
      <c r="H84" s="1" t="e">
        <f>VLOOKUP(D84,table[[Détails]:[epaisseur]],5,FALSE)</f>
        <v>#N/A</v>
      </c>
      <c r="I84" s="170" t="e">
        <f>VLOOKUP(D84,table[[Détails]:[prix HT]],6,FALSE)</f>
        <v>#N/A</v>
      </c>
      <c r="K84" s="1" t="e">
        <f t="shared" si="12"/>
        <v>#N/A</v>
      </c>
      <c r="L84" s="15" t="e">
        <f>VLOOKUP(D84,table[[Détails]:[Coefficient de vente]],7,FALSE)</f>
        <v>#N/A</v>
      </c>
      <c r="M84" s="1" t="e">
        <f t="shared" si="8"/>
        <v>#N/A</v>
      </c>
      <c r="N84" s="5" t="e">
        <f t="shared" si="9"/>
        <v>#N/A</v>
      </c>
      <c r="O84" s="17" t="e">
        <f>VLOOKUP(D84,table[[Détails]:[Coefficient de vente]],8,FALSE)</f>
        <v>#N/A</v>
      </c>
      <c r="P84" s="170" t="e">
        <f t="shared" si="10"/>
        <v>#N/A</v>
      </c>
      <c r="R84" s="10">
        <f t="shared" si="11"/>
        <v>0</v>
      </c>
    </row>
    <row r="85" spans="2:18">
      <c r="B85" s="172"/>
      <c r="C85" s="1"/>
      <c r="D85" s="1"/>
      <c r="E85" s="1" t="e">
        <f>VLOOKUP(D85,table[[Détails]:[epaisseur]],2,FALSE)</f>
        <v>#N/A</v>
      </c>
      <c r="F85" s="1" t="e">
        <f>VLOOKUP(D85,table[[Détails]:[epaisseur]],3,FALSE)</f>
        <v>#N/A</v>
      </c>
      <c r="G85" s="1" t="e">
        <f>VLOOKUP(D85,table[[Détails]:[epaisseur]],4,FALSE)</f>
        <v>#N/A</v>
      </c>
      <c r="H85" s="1" t="e">
        <f>VLOOKUP(D85,table[[Détails]:[epaisseur]],5,FALSE)</f>
        <v>#N/A</v>
      </c>
      <c r="I85" s="170" t="e">
        <f>VLOOKUP(D85,table[[Détails]:[prix HT]],6,FALSE)</f>
        <v>#N/A</v>
      </c>
      <c r="K85" s="1" t="e">
        <f t="shared" si="12"/>
        <v>#N/A</v>
      </c>
      <c r="L85" s="15" t="e">
        <f>VLOOKUP(D85,table[[Détails]:[Coefficient de vente]],7,FALSE)</f>
        <v>#N/A</v>
      </c>
      <c r="M85" s="1" t="e">
        <f t="shared" si="8"/>
        <v>#N/A</v>
      </c>
      <c r="N85" s="5" t="e">
        <f t="shared" si="9"/>
        <v>#N/A</v>
      </c>
      <c r="O85" s="17" t="e">
        <f>VLOOKUP(D85,table[[Détails]:[Coefficient de vente]],8,FALSE)</f>
        <v>#N/A</v>
      </c>
      <c r="P85" s="170" t="e">
        <f t="shared" si="10"/>
        <v>#N/A</v>
      </c>
      <c r="R85" s="10">
        <f t="shared" si="11"/>
        <v>0</v>
      </c>
    </row>
    <row r="86" spans="2:18">
      <c r="B86" s="172"/>
      <c r="C86" s="1"/>
      <c r="D86" s="1"/>
      <c r="E86" s="1" t="e">
        <f>VLOOKUP(D86,table[[Détails]:[epaisseur]],2,FALSE)</f>
        <v>#N/A</v>
      </c>
      <c r="F86" s="1" t="e">
        <f>VLOOKUP(D86,table[[Détails]:[epaisseur]],3,FALSE)</f>
        <v>#N/A</v>
      </c>
      <c r="G86" s="1" t="e">
        <f>VLOOKUP(D86,table[[Détails]:[epaisseur]],4,FALSE)</f>
        <v>#N/A</v>
      </c>
      <c r="H86" s="1" t="e">
        <f>VLOOKUP(D86,table[[Détails]:[epaisseur]],5,FALSE)</f>
        <v>#N/A</v>
      </c>
      <c r="I86" s="170" t="e">
        <f>VLOOKUP(D86,table[[Détails]:[prix HT]],6,FALSE)</f>
        <v>#N/A</v>
      </c>
      <c r="K86" s="1" t="e">
        <f t="shared" si="12"/>
        <v>#N/A</v>
      </c>
      <c r="L86" s="15" t="e">
        <f>VLOOKUP(D86,table[[Détails]:[Coefficient de vente]],7,FALSE)</f>
        <v>#N/A</v>
      </c>
      <c r="M86" s="1" t="e">
        <f t="shared" si="8"/>
        <v>#N/A</v>
      </c>
      <c r="N86" s="5" t="e">
        <f t="shared" si="9"/>
        <v>#N/A</v>
      </c>
      <c r="O86" s="17" t="e">
        <f>VLOOKUP(D86,table[[Détails]:[Coefficient de vente]],8,FALSE)</f>
        <v>#N/A</v>
      </c>
      <c r="P86" s="170" t="e">
        <f t="shared" si="10"/>
        <v>#N/A</v>
      </c>
      <c r="R86" s="10">
        <f t="shared" si="11"/>
        <v>0</v>
      </c>
    </row>
    <row r="87" spans="2:18">
      <c r="B87" s="172"/>
      <c r="C87" s="1"/>
      <c r="D87" s="1"/>
      <c r="E87" s="1" t="e">
        <f>VLOOKUP(D87,table[[Détails]:[epaisseur]],2,FALSE)</f>
        <v>#N/A</v>
      </c>
      <c r="F87" s="1" t="e">
        <f>VLOOKUP(D87,table[[Détails]:[epaisseur]],3,FALSE)</f>
        <v>#N/A</v>
      </c>
      <c r="G87" s="1" t="e">
        <f>VLOOKUP(D87,table[[Détails]:[epaisseur]],4,FALSE)</f>
        <v>#N/A</v>
      </c>
      <c r="H87" s="1" t="e">
        <f>VLOOKUP(D87,table[[Détails]:[epaisseur]],5,FALSE)</f>
        <v>#N/A</v>
      </c>
      <c r="I87" s="170" t="e">
        <f>VLOOKUP(D87,table[[Détails]:[prix HT]],6,FALSE)</f>
        <v>#N/A</v>
      </c>
      <c r="K87" s="1" t="e">
        <f t="shared" si="12"/>
        <v>#N/A</v>
      </c>
      <c r="L87" s="15" t="e">
        <f>VLOOKUP(D87,table[[Détails]:[Coefficient de vente]],7,FALSE)</f>
        <v>#N/A</v>
      </c>
      <c r="M87" s="1" t="e">
        <f t="shared" si="8"/>
        <v>#N/A</v>
      </c>
      <c r="N87" s="5" t="e">
        <f t="shared" si="9"/>
        <v>#N/A</v>
      </c>
      <c r="O87" s="17" t="e">
        <f>VLOOKUP(D87,table[[Détails]:[Coefficient de vente]],8,FALSE)</f>
        <v>#N/A</v>
      </c>
      <c r="P87" s="170" t="e">
        <f t="shared" si="10"/>
        <v>#N/A</v>
      </c>
      <c r="R87" s="10">
        <f t="shared" si="11"/>
        <v>0</v>
      </c>
    </row>
    <row r="88" spans="2:18">
      <c r="B88" s="172"/>
      <c r="C88" s="1"/>
      <c r="D88" s="1"/>
      <c r="E88" s="1" t="e">
        <f>VLOOKUP(D88,table[[Détails]:[epaisseur]],2,FALSE)</f>
        <v>#N/A</v>
      </c>
      <c r="F88" s="1" t="e">
        <f>VLOOKUP(D88,table[[Détails]:[epaisseur]],3,FALSE)</f>
        <v>#N/A</v>
      </c>
      <c r="G88" s="1" t="e">
        <f>VLOOKUP(D88,table[[Détails]:[epaisseur]],4,FALSE)</f>
        <v>#N/A</v>
      </c>
      <c r="H88" s="1" t="e">
        <f>VLOOKUP(D88,table[[Détails]:[epaisseur]],5,FALSE)</f>
        <v>#N/A</v>
      </c>
      <c r="I88" s="170" t="e">
        <f>VLOOKUP(D88,table[[Détails]:[prix HT]],6,FALSE)</f>
        <v>#N/A</v>
      </c>
      <c r="K88" s="1" t="e">
        <f t="shared" si="12"/>
        <v>#N/A</v>
      </c>
      <c r="L88" s="15" t="e">
        <f>VLOOKUP(D88,table[[Détails]:[Coefficient de vente]],7,FALSE)</f>
        <v>#N/A</v>
      </c>
      <c r="M88" s="1" t="e">
        <f t="shared" si="8"/>
        <v>#N/A</v>
      </c>
      <c r="N88" s="5" t="e">
        <f t="shared" si="9"/>
        <v>#N/A</v>
      </c>
      <c r="O88" s="17" t="e">
        <f>VLOOKUP(D88,table[[Détails]:[Coefficient de vente]],8,FALSE)</f>
        <v>#N/A</v>
      </c>
      <c r="P88" s="170" t="e">
        <f t="shared" si="10"/>
        <v>#N/A</v>
      </c>
      <c r="R88" s="10">
        <f t="shared" si="11"/>
        <v>0</v>
      </c>
    </row>
    <row r="89" spans="2:18">
      <c r="B89" s="172"/>
      <c r="C89" s="1"/>
      <c r="D89" s="1"/>
      <c r="E89" s="1" t="e">
        <f>VLOOKUP(D89,table[[Détails]:[epaisseur]],2,FALSE)</f>
        <v>#N/A</v>
      </c>
      <c r="F89" s="1" t="e">
        <f>VLOOKUP(D89,table[[Détails]:[epaisseur]],3,FALSE)</f>
        <v>#N/A</v>
      </c>
      <c r="G89" s="1" t="e">
        <f>VLOOKUP(D89,table[[Détails]:[epaisseur]],4,FALSE)</f>
        <v>#N/A</v>
      </c>
      <c r="H89" s="1" t="e">
        <f>VLOOKUP(D89,table[[Détails]:[epaisseur]],5,FALSE)</f>
        <v>#N/A</v>
      </c>
      <c r="I89" s="170" t="e">
        <f>VLOOKUP(D89,table[[Détails]:[prix HT]],6,FALSE)</f>
        <v>#N/A</v>
      </c>
      <c r="K89" s="1" t="e">
        <f t="shared" si="12"/>
        <v>#N/A</v>
      </c>
      <c r="L89" s="15" t="e">
        <f>VLOOKUP(D89,table[[Détails]:[Coefficient de vente]],7,FALSE)</f>
        <v>#N/A</v>
      </c>
      <c r="M89" s="1" t="e">
        <f t="shared" si="8"/>
        <v>#N/A</v>
      </c>
      <c r="N89" s="5" t="e">
        <f t="shared" si="9"/>
        <v>#N/A</v>
      </c>
      <c r="O89" s="17" t="e">
        <f>VLOOKUP(D89,table[[Détails]:[Coefficient de vente]],8,FALSE)</f>
        <v>#N/A</v>
      </c>
      <c r="P89" s="170" t="e">
        <f t="shared" si="10"/>
        <v>#N/A</v>
      </c>
      <c r="R89" s="10">
        <f t="shared" si="11"/>
        <v>0</v>
      </c>
    </row>
    <row r="90" spans="2:18">
      <c r="B90" s="172"/>
      <c r="C90" s="1"/>
      <c r="D90" s="1"/>
      <c r="E90" s="1" t="e">
        <f>VLOOKUP(D90,table[[Détails]:[epaisseur]],2,FALSE)</f>
        <v>#N/A</v>
      </c>
      <c r="F90" s="1" t="e">
        <f>VLOOKUP(D90,table[[Détails]:[epaisseur]],3,FALSE)</f>
        <v>#N/A</v>
      </c>
      <c r="G90" s="1" t="e">
        <f>VLOOKUP(D90,table[[Détails]:[epaisseur]],4,FALSE)</f>
        <v>#N/A</v>
      </c>
      <c r="H90" s="1" t="e">
        <f>VLOOKUP(D90,table[[Détails]:[epaisseur]],5,FALSE)</f>
        <v>#N/A</v>
      </c>
      <c r="I90" s="170" t="e">
        <f>VLOOKUP(D90,table[[Détails]:[prix HT]],6,FALSE)</f>
        <v>#N/A</v>
      </c>
      <c r="K90" s="1" t="e">
        <f t="shared" si="12"/>
        <v>#N/A</v>
      </c>
      <c r="L90" s="15" t="e">
        <f>VLOOKUP(D90,table[[Détails]:[Coefficient de vente]],7,FALSE)</f>
        <v>#N/A</v>
      </c>
      <c r="M90" s="1" t="e">
        <f t="shared" si="8"/>
        <v>#N/A</v>
      </c>
      <c r="N90" s="5" t="e">
        <f t="shared" si="9"/>
        <v>#N/A</v>
      </c>
      <c r="O90" s="17" t="e">
        <f>VLOOKUP(D90,table[[Détails]:[Coefficient de vente]],8,FALSE)</f>
        <v>#N/A</v>
      </c>
      <c r="P90" s="170" t="e">
        <f t="shared" si="10"/>
        <v>#N/A</v>
      </c>
      <c r="R90" s="10">
        <f t="shared" si="11"/>
        <v>0</v>
      </c>
    </row>
    <row r="91" spans="2:18">
      <c r="B91" s="172"/>
      <c r="C91" s="1"/>
      <c r="D91" s="1"/>
      <c r="E91" s="1" t="e">
        <f>VLOOKUP(D91,table[[Détails]:[epaisseur]],2,FALSE)</f>
        <v>#N/A</v>
      </c>
      <c r="F91" s="1" t="e">
        <f>VLOOKUP(D91,table[[Détails]:[epaisseur]],3,FALSE)</f>
        <v>#N/A</v>
      </c>
      <c r="G91" s="1" t="e">
        <f>VLOOKUP(D91,table[[Détails]:[epaisseur]],4,FALSE)</f>
        <v>#N/A</v>
      </c>
      <c r="H91" s="1" t="e">
        <f>VLOOKUP(D91,table[[Détails]:[epaisseur]],5,FALSE)</f>
        <v>#N/A</v>
      </c>
      <c r="I91" s="170" t="e">
        <f>VLOOKUP(D91,table[[Détails]:[prix HT]],6,FALSE)</f>
        <v>#N/A</v>
      </c>
      <c r="K91" s="1" t="e">
        <f t="shared" si="12"/>
        <v>#N/A</v>
      </c>
      <c r="L91" s="15" t="e">
        <f>VLOOKUP(D91,table[[Détails]:[Coefficient de vente]],7,FALSE)</f>
        <v>#N/A</v>
      </c>
      <c r="M91" s="1" t="e">
        <f t="shared" si="8"/>
        <v>#N/A</v>
      </c>
      <c r="N91" s="5" t="e">
        <f t="shared" si="9"/>
        <v>#N/A</v>
      </c>
      <c r="O91" s="17" t="e">
        <f>VLOOKUP(D91,table[[Détails]:[Coefficient de vente]],8,FALSE)</f>
        <v>#N/A</v>
      </c>
      <c r="P91" s="170" t="e">
        <f t="shared" si="10"/>
        <v>#N/A</v>
      </c>
      <c r="R91" s="10">
        <f t="shared" si="11"/>
        <v>0</v>
      </c>
    </row>
    <row r="92" spans="2:18">
      <c r="B92" s="172"/>
      <c r="C92" s="1"/>
      <c r="D92" s="1"/>
      <c r="E92" s="1" t="e">
        <f>VLOOKUP(D92,table[[Détails]:[epaisseur]],2,FALSE)</f>
        <v>#N/A</v>
      </c>
      <c r="F92" s="1" t="e">
        <f>VLOOKUP(D92,table[[Détails]:[epaisseur]],3,FALSE)</f>
        <v>#N/A</v>
      </c>
      <c r="G92" s="1" t="e">
        <f>VLOOKUP(D92,table[[Détails]:[epaisseur]],4,FALSE)</f>
        <v>#N/A</v>
      </c>
      <c r="H92" s="1" t="e">
        <f>VLOOKUP(D92,table[[Détails]:[epaisseur]],5,FALSE)</f>
        <v>#N/A</v>
      </c>
      <c r="I92" s="170" t="e">
        <f>VLOOKUP(D92,table[[Détails]:[prix HT]],6,FALSE)</f>
        <v>#N/A</v>
      </c>
      <c r="K92" s="1" t="e">
        <f t="shared" si="12"/>
        <v>#N/A</v>
      </c>
      <c r="L92" s="15" t="e">
        <f>VLOOKUP(D92,table[[Détails]:[Coefficient de vente]],7,FALSE)</f>
        <v>#N/A</v>
      </c>
      <c r="M92" s="1" t="e">
        <f t="shared" si="8"/>
        <v>#N/A</v>
      </c>
      <c r="N92" s="5" t="e">
        <f t="shared" si="9"/>
        <v>#N/A</v>
      </c>
      <c r="O92" s="17" t="e">
        <f>VLOOKUP(D92,table[[Détails]:[Coefficient de vente]],8,FALSE)</f>
        <v>#N/A</v>
      </c>
      <c r="P92" s="170" t="e">
        <f t="shared" si="10"/>
        <v>#N/A</v>
      </c>
      <c r="R92" s="10">
        <f t="shared" si="11"/>
        <v>0</v>
      </c>
    </row>
    <row r="93" spans="2:18">
      <c r="B93" s="172"/>
      <c r="C93" s="1"/>
      <c r="D93" s="1"/>
      <c r="E93" s="1" t="e">
        <f>VLOOKUP(D93,table[[Détails]:[epaisseur]],2,FALSE)</f>
        <v>#N/A</v>
      </c>
      <c r="F93" s="1" t="e">
        <f>VLOOKUP(D93,table[[Détails]:[epaisseur]],3,FALSE)</f>
        <v>#N/A</v>
      </c>
      <c r="G93" s="1" t="e">
        <f>VLOOKUP(D93,table[[Détails]:[epaisseur]],4,FALSE)</f>
        <v>#N/A</v>
      </c>
      <c r="H93" s="1" t="e">
        <f>VLOOKUP(D93,table[[Détails]:[epaisseur]],5,FALSE)</f>
        <v>#N/A</v>
      </c>
      <c r="I93" s="170" t="e">
        <f>VLOOKUP(D93,table[[Détails]:[prix HT]],6,FALSE)</f>
        <v>#N/A</v>
      </c>
      <c r="K93" s="1" t="e">
        <f t="shared" si="12"/>
        <v>#N/A</v>
      </c>
      <c r="L93" s="15" t="e">
        <f>VLOOKUP(D93,table[[Détails]:[Coefficient de vente]],7,FALSE)</f>
        <v>#N/A</v>
      </c>
      <c r="M93" s="1" t="e">
        <f t="shared" si="8"/>
        <v>#N/A</v>
      </c>
      <c r="N93" s="5" t="e">
        <f t="shared" si="9"/>
        <v>#N/A</v>
      </c>
      <c r="O93" s="17" t="e">
        <f>VLOOKUP(D93,table[[Détails]:[Coefficient de vente]],8,FALSE)</f>
        <v>#N/A</v>
      </c>
      <c r="P93" s="170" t="e">
        <f t="shared" si="10"/>
        <v>#N/A</v>
      </c>
      <c r="R93" s="10">
        <f t="shared" si="11"/>
        <v>0</v>
      </c>
    </row>
    <row r="94" spans="2:18">
      <c r="B94" s="172"/>
      <c r="C94" s="1"/>
      <c r="D94" s="1"/>
      <c r="E94" s="1" t="e">
        <f>VLOOKUP(D94,table[[Détails]:[epaisseur]],2,FALSE)</f>
        <v>#N/A</v>
      </c>
      <c r="F94" s="1" t="e">
        <f>VLOOKUP(D94,table[[Détails]:[epaisseur]],3,FALSE)</f>
        <v>#N/A</v>
      </c>
      <c r="G94" s="1" t="e">
        <f>VLOOKUP(D94,table[[Détails]:[epaisseur]],4,FALSE)</f>
        <v>#N/A</v>
      </c>
      <c r="H94" s="1" t="e">
        <f>VLOOKUP(D94,table[[Détails]:[epaisseur]],5,FALSE)</f>
        <v>#N/A</v>
      </c>
      <c r="I94" s="170" t="e">
        <f>VLOOKUP(D94,table[[Détails]:[prix HT]],6,FALSE)</f>
        <v>#N/A</v>
      </c>
      <c r="K94" s="1" t="e">
        <f t="shared" si="12"/>
        <v>#N/A</v>
      </c>
      <c r="L94" s="15" t="e">
        <f>VLOOKUP(D94,table[[Détails]:[Coefficient de vente]],7,FALSE)</f>
        <v>#N/A</v>
      </c>
      <c r="M94" s="1" t="e">
        <f t="shared" si="8"/>
        <v>#N/A</v>
      </c>
      <c r="N94" s="5" t="e">
        <f t="shared" si="9"/>
        <v>#N/A</v>
      </c>
      <c r="O94" s="17" t="e">
        <f>VLOOKUP(D94,table[[Détails]:[Coefficient de vente]],8,FALSE)</f>
        <v>#N/A</v>
      </c>
      <c r="P94" s="170" t="e">
        <f t="shared" si="10"/>
        <v>#N/A</v>
      </c>
      <c r="R94" s="10">
        <f t="shared" si="11"/>
        <v>0</v>
      </c>
    </row>
    <row r="95" spans="2:18">
      <c r="B95" s="172"/>
      <c r="C95" s="1"/>
      <c r="D95" s="1"/>
      <c r="E95" s="1" t="e">
        <f>VLOOKUP(D95,table[[Détails]:[epaisseur]],2,FALSE)</f>
        <v>#N/A</v>
      </c>
      <c r="F95" s="1" t="e">
        <f>VLOOKUP(D95,table[[Détails]:[epaisseur]],3,FALSE)</f>
        <v>#N/A</v>
      </c>
      <c r="G95" s="1" t="e">
        <f>VLOOKUP(D95,table[[Détails]:[epaisseur]],4,FALSE)</f>
        <v>#N/A</v>
      </c>
      <c r="H95" s="1" t="e">
        <f>VLOOKUP(D95,table[[Détails]:[epaisseur]],5,FALSE)</f>
        <v>#N/A</v>
      </c>
      <c r="I95" s="170" t="e">
        <f>VLOOKUP(D95,table[[Détails]:[prix HT]],6,FALSE)</f>
        <v>#N/A</v>
      </c>
      <c r="K95" s="1" t="e">
        <f t="shared" si="12"/>
        <v>#N/A</v>
      </c>
      <c r="L95" s="15" t="e">
        <f>VLOOKUP(D95,table[[Détails]:[Coefficient de vente]],7,FALSE)</f>
        <v>#N/A</v>
      </c>
      <c r="M95" s="1" t="e">
        <f t="shared" si="8"/>
        <v>#N/A</v>
      </c>
      <c r="N95" s="5" t="e">
        <f t="shared" si="9"/>
        <v>#N/A</v>
      </c>
      <c r="O95" s="17" t="e">
        <f>VLOOKUP(D95,table[[Détails]:[Coefficient de vente]],8,FALSE)</f>
        <v>#N/A</v>
      </c>
      <c r="P95" s="170" t="e">
        <f t="shared" si="10"/>
        <v>#N/A</v>
      </c>
      <c r="R95" s="10">
        <f t="shared" si="11"/>
        <v>0</v>
      </c>
    </row>
    <row r="96" spans="2:18">
      <c r="B96" s="172"/>
      <c r="C96" s="1"/>
      <c r="D96" s="1"/>
      <c r="E96" s="1" t="e">
        <f>VLOOKUP(D96,table[[Détails]:[epaisseur]],2,FALSE)</f>
        <v>#N/A</v>
      </c>
      <c r="F96" s="1" t="e">
        <f>VLOOKUP(D96,table[[Détails]:[epaisseur]],3,FALSE)</f>
        <v>#N/A</v>
      </c>
      <c r="G96" s="1" t="e">
        <f>VLOOKUP(D96,table[[Détails]:[epaisseur]],4,FALSE)</f>
        <v>#N/A</v>
      </c>
      <c r="H96" s="1" t="e">
        <f>VLOOKUP(D96,table[[Détails]:[epaisseur]],5,FALSE)</f>
        <v>#N/A</v>
      </c>
      <c r="I96" s="170" t="e">
        <f>VLOOKUP(D96,table[[Détails]:[prix HT]],6,FALSE)</f>
        <v>#N/A</v>
      </c>
      <c r="K96" s="1" t="e">
        <f t="shared" si="12"/>
        <v>#N/A</v>
      </c>
      <c r="L96" s="15" t="e">
        <f>VLOOKUP(D96,table[[Détails]:[Coefficient de vente]],7,FALSE)</f>
        <v>#N/A</v>
      </c>
      <c r="M96" s="1" t="e">
        <f t="shared" si="8"/>
        <v>#N/A</v>
      </c>
      <c r="N96" s="5" t="e">
        <f t="shared" si="9"/>
        <v>#N/A</v>
      </c>
      <c r="O96" s="17" t="e">
        <f>VLOOKUP(D96,table[[Détails]:[Coefficient de vente]],8,FALSE)</f>
        <v>#N/A</v>
      </c>
      <c r="P96" s="170" t="e">
        <f t="shared" si="10"/>
        <v>#N/A</v>
      </c>
      <c r="R96" s="10">
        <f t="shared" si="11"/>
        <v>0</v>
      </c>
    </row>
    <row r="97" spans="2:18">
      <c r="B97" s="172"/>
      <c r="C97" s="1"/>
      <c r="D97" s="1"/>
      <c r="E97" s="1" t="e">
        <f>VLOOKUP(D97,table[[Détails]:[epaisseur]],2,FALSE)</f>
        <v>#N/A</v>
      </c>
      <c r="F97" s="1" t="e">
        <f>VLOOKUP(D97,table[[Détails]:[epaisseur]],3,FALSE)</f>
        <v>#N/A</v>
      </c>
      <c r="G97" s="1" t="e">
        <f>VLOOKUP(D97,table[[Détails]:[epaisseur]],4,FALSE)</f>
        <v>#N/A</v>
      </c>
      <c r="H97" s="1" t="e">
        <f>VLOOKUP(D97,table[[Détails]:[epaisseur]],5,FALSE)</f>
        <v>#N/A</v>
      </c>
      <c r="I97" s="170" t="e">
        <f>VLOOKUP(D97,table[[Détails]:[prix HT]],6,FALSE)</f>
        <v>#N/A</v>
      </c>
      <c r="K97" s="1" t="e">
        <f t="shared" si="12"/>
        <v>#N/A</v>
      </c>
      <c r="L97" s="15" t="e">
        <f>VLOOKUP(D97,table[[Détails]:[Coefficient de vente]],7,FALSE)</f>
        <v>#N/A</v>
      </c>
      <c r="M97" s="1" t="e">
        <f t="shared" si="8"/>
        <v>#N/A</v>
      </c>
      <c r="N97" s="5" t="e">
        <f t="shared" si="9"/>
        <v>#N/A</v>
      </c>
      <c r="O97" s="17" t="e">
        <f>VLOOKUP(D97,table[[Détails]:[Coefficient de vente]],8,FALSE)</f>
        <v>#N/A</v>
      </c>
      <c r="P97" s="170" t="e">
        <f t="shared" si="10"/>
        <v>#N/A</v>
      </c>
      <c r="R97" s="10">
        <f t="shared" si="11"/>
        <v>0</v>
      </c>
    </row>
    <row r="98" spans="2:18">
      <c r="B98" s="172"/>
      <c r="C98" s="1"/>
      <c r="D98" s="1"/>
      <c r="E98" s="1" t="e">
        <f>VLOOKUP(D98,table[[Détails]:[epaisseur]],2,FALSE)</f>
        <v>#N/A</v>
      </c>
      <c r="F98" s="1" t="e">
        <f>VLOOKUP(D98,table[[Détails]:[epaisseur]],3,FALSE)</f>
        <v>#N/A</v>
      </c>
      <c r="G98" s="1" t="e">
        <f>VLOOKUP(D98,table[[Détails]:[epaisseur]],4,FALSE)</f>
        <v>#N/A</v>
      </c>
      <c r="H98" s="1" t="e">
        <f>VLOOKUP(D98,table[[Détails]:[epaisseur]],5,FALSE)</f>
        <v>#N/A</v>
      </c>
      <c r="I98" s="170" t="e">
        <f>VLOOKUP(D98,table[[Détails]:[prix HT]],6,FALSE)</f>
        <v>#N/A</v>
      </c>
      <c r="K98" s="1" t="e">
        <f t="shared" si="12"/>
        <v>#N/A</v>
      </c>
      <c r="L98" s="15" t="e">
        <f>VLOOKUP(D98,table[[Détails]:[Coefficient de vente]],7,FALSE)</f>
        <v>#N/A</v>
      </c>
      <c r="M98" s="1" t="e">
        <f t="shared" si="8"/>
        <v>#N/A</v>
      </c>
      <c r="N98" s="5" t="e">
        <f t="shared" si="9"/>
        <v>#N/A</v>
      </c>
      <c r="O98" s="17" t="e">
        <f>VLOOKUP(D98,table[[Détails]:[Coefficient de vente]],8,FALSE)</f>
        <v>#N/A</v>
      </c>
      <c r="P98" s="170" t="e">
        <f t="shared" si="10"/>
        <v>#N/A</v>
      </c>
      <c r="R98" s="10">
        <f t="shared" si="11"/>
        <v>0</v>
      </c>
    </row>
    <row r="99" spans="2:18">
      <c r="B99" s="172"/>
      <c r="C99" s="1"/>
      <c r="D99" s="1"/>
      <c r="E99" s="1" t="e">
        <f>VLOOKUP(D99,table[[Détails]:[epaisseur]],2,FALSE)</f>
        <v>#N/A</v>
      </c>
      <c r="F99" s="1" t="e">
        <f>VLOOKUP(D99,table[[Détails]:[epaisseur]],3,FALSE)</f>
        <v>#N/A</v>
      </c>
      <c r="G99" s="1" t="e">
        <f>VLOOKUP(D99,table[[Détails]:[epaisseur]],4,FALSE)</f>
        <v>#N/A</v>
      </c>
      <c r="H99" s="1" t="e">
        <f>VLOOKUP(D99,table[[Détails]:[epaisseur]],5,FALSE)</f>
        <v>#N/A</v>
      </c>
      <c r="I99" s="170" t="e">
        <f>VLOOKUP(D99,table[[Détails]:[prix HT]],6,FALSE)</f>
        <v>#N/A</v>
      </c>
      <c r="K99" s="1" t="e">
        <f t="shared" si="12"/>
        <v>#N/A</v>
      </c>
      <c r="L99" s="15" t="e">
        <f>VLOOKUP(D99,table[[Détails]:[Coefficient de vente]],7,FALSE)</f>
        <v>#N/A</v>
      </c>
      <c r="M99" s="1" t="e">
        <f t="shared" si="8"/>
        <v>#N/A</v>
      </c>
      <c r="N99" s="5" t="e">
        <f t="shared" si="9"/>
        <v>#N/A</v>
      </c>
      <c r="O99" s="17" t="e">
        <f>VLOOKUP(D99,table[[Détails]:[Coefficient de vente]],8,FALSE)</f>
        <v>#N/A</v>
      </c>
      <c r="P99" s="170" t="e">
        <f t="shared" si="10"/>
        <v>#N/A</v>
      </c>
      <c r="R99" s="10">
        <f t="shared" si="11"/>
        <v>0</v>
      </c>
    </row>
    <row r="100" spans="2:18">
      <c r="B100" s="172"/>
      <c r="C100" s="1"/>
      <c r="D100" s="1"/>
      <c r="E100" s="1" t="e">
        <f>VLOOKUP(D100,table[[Détails]:[epaisseur]],2,FALSE)</f>
        <v>#N/A</v>
      </c>
      <c r="F100" s="1" t="e">
        <f>VLOOKUP(D100,table[[Détails]:[epaisseur]],3,FALSE)</f>
        <v>#N/A</v>
      </c>
      <c r="G100" s="1" t="e">
        <f>VLOOKUP(D100,table[[Détails]:[epaisseur]],4,FALSE)</f>
        <v>#N/A</v>
      </c>
      <c r="H100" s="1" t="e">
        <f>VLOOKUP(D100,table[[Détails]:[epaisseur]],5,FALSE)</f>
        <v>#N/A</v>
      </c>
      <c r="I100" s="170" t="e">
        <f>VLOOKUP(D100,table[[Détails]:[prix HT]],6,FALSE)</f>
        <v>#N/A</v>
      </c>
      <c r="K100" s="1" t="e">
        <f t="shared" si="12"/>
        <v>#N/A</v>
      </c>
      <c r="L100" s="15" t="e">
        <f>VLOOKUP(D100,table[[Détails]:[Coefficient de vente]],7,FALSE)</f>
        <v>#N/A</v>
      </c>
      <c r="M100" s="1" t="e">
        <f t="shared" si="8"/>
        <v>#N/A</v>
      </c>
      <c r="N100" s="5" t="e">
        <f t="shared" si="9"/>
        <v>#N/A</v>
      </c>
      <c r="O100" s="17" t="e">
        <f>VLOOKUP(D100,table[[Détails]:[Coefficient de vente]],8,FALSE)</f>
        <v>#N/A</v>
      </c>
      <c r="P100" s="170" t="e">
        <f t="shared" si="10"/>
        <v>#N/A</v>
      </c>
      <c r="R100" s="10">
        <f t="shared" si="11"/>
        <v>0</v>
      </c>
    </row>
    <row r="101" spans="2:18">
      <c r="B101" s="172"/>
      <c r="C101" s="1"/>
      <c r="D101" s="1"/>
      <c r="E101" s="1" t="e">
        <f>VLOOKUP(D101,table[[Détails]:[epaisseur]],2,FALSE)</f>
        <v>#N/A</v>
      </c>
      <c r="F101" s="1" t="e">
        <f>VLOOKUP(D101,table[[Détails]:[epaisseur]],3,FALSE)</f>
        <v>#N/A</v>
      </c>
      <c r="G101" s="1" t="e">
        <f>VLOOKUP(D101,table[[Détails]:[epaisseur]],4,FALSE)</f>
        <v>#N/A</v>
      </c>
      <c r="H101" s="1" t="e">
        <f>VLOOKUP(D101,table[[Détails]:[epaisseur]],5,FALSE)</f>
        <v>#N/A</v>
      </c>
      <c r="I101" s="170" t="e">
        <f>VLOOKUP(D101,table[[Détails]:[prix HT]],6,FALSE)</f>
        <v>#N/A</v>
      </c>
      <c r="K101" s="1" t="e">
        <f t="shared" si="12"/>
        <v>#N/A</v>
      </c>
      <c r="L101" s="15" t="e">
        <f>VLOOKUP(D101,table[[Détails]:[Coefficient de vente]],7,FALSE)</f>
        <v>#N/A</v>
      </c>
      <c r="M101" s="1" t="e">
        <f t="shared" si="8"/>
        <v>#N/A</v>
      </c>
      <c r="N101" s="5" t="e">
        <f t="shared" si="9"/>
        <v>#N/A</v>
      </c>
      <c r="O101" s="17" t="e">
        <f>VLOOKUP(D101,table[[Détails]:[Coefficient de vente]],8,FALSE)</f>
        <v>#N/A</v>
      </c>
      <c r="P101" s="170" t="e">
        <f t="shared" si="10"/>
        <v>#N/A</v>
      </c>
      <c r="R101" s="10">
        <f t="shared" si="11"/>
        <v>0</v>
      </c>
    </row>
    <row r="102" spans="2:18">
      <c r="B102" s="172"/>
      <c r="C102" s="1"/>
      <c r="D102" s="1"/>
      <c r="E102" s="1" t="e">
        <f>VLOOKUP(D102,table[[Détails]:[epaisseur]],2,FALSE)</f>
        <v>#N/A</v>
      </c>
      <c r="F102" s="1" t="e">
        <f>VLOOKUP(D102,table[[Détails]:[epaisseur]],3,FALSE)</f>
        <v>#N/A</v>
      </c>
      <c r="G102" s="1" t="e">
        <f>VLOOKUP(D102,table[[Détails]:[epaisseur]],4,FALSE)</f>
        <v>#N/A</v>
      </c>
      <c r="H102" s="1" t="e">
        <f>VLOOKUP(D102,table[[Détails]:[epaisseur]],5,FALSE)</f>
        <v>#N/A</v>
      </c>
      <c r="I102" s="170" t="e">
        <f>VLOOKUP(D102,table[[Détails]:[prix HT]],6,FALSE)</f>
        <v>#N/A</v>
      </c>
      <c r="K102" s="1" t="e">
        <f t="shared" si="12"/>
        <v>#N/A</v>
      </c>
      <c r="L102" s="15" t="e">
        <f>VLOOKUP(D102,table[[Détails]:[Coefficient de vente]],7,FALSE)</f>
        <v>#N/A</v>
      </c>
      <c r="M102" s="1" t="e">
        <f t="shared" si="8"/>
        <v>#N/A</v>
      </c>
      <c r="N102" s="5" t="e">
        <f t="shared" si="9"/>
        <v>#N/A</v>
      </c>
      <c r="O102" s="17" t="e">
        <f>VLOOKUP(D102,table[[Détails]:[Coefficient de vente]],8,FALSE)</f>
        <v>#N/A</v>
      </c>
      <c r="P102" s="170" t="e">
        <f t="shared" si="10"/>
        <v>#N/A</v>
      </c>
      <c r="R102" s="10">
        <f t="shared" si="11"/>
        <v>0</v>
      </c>
    </row>
    <row r="103" spans="2:18">
      <c r="B103" s="172"/>
      <c r="C103" s="1"/>
      <c r="D103" s="1"/>
      <c r="E103" s="1" t="e">
        <f>VLOOKUP(D103,table[[Détails]:[epaisseur]],2,FALSE)</f>
        <v>#N/A</v>
      </c>
      <c r="F103" s="1" t="e">
        <f>VLOOKUP(D103,table[[Détails]:[epaisseur]],3,FALSE)</f>
        <v>#N/A</v>
      </c>
      <c r="G103" s="1" t="e">
        <f>VLOOKUP(D103,table[[Détails]:[epaisseur]],4,FALSE)</f>
        <v>#N/A</v>
      </c>
      <c r="H103" s="1" t="e">
        <f>VLOOKUP(D103,table[[Détails]:[epaisseur]],5,FALSE)</f>
        <v>#N/A</v>
      </c>
      <c r="I103" s="170" t="e">
        <f>VLOOKUP(D103,table[[Détails]:[prix HT]],6,FALSE)</f>
        <v>#N/A</v>
      </c>
      <c r="K103" s="1" t="e">
        <f t="shared" si="12"/>
        <v>#N/A</v>
      </c>
      <c r="L103" s="15" t="e">
        <f>VLOOKUP(D103,table[[Détails]:[Coefficient de vente]],7,FALSE)</f>
        <v>#N/A</v>
      </c>
      <c r="M103" s="1" t="e">
        <f t="shared" si="8"/>
        <v>#N/A</v>
      </c>
      <c r="N103" s="5" t="e">
        <f t="shared" si="9"/>
        <v>#N/A</v>
      </c>
      <c r="O103" s="17" t="e">
        <f>VLOOKUP(D103,table[[Détails]:[Coefficient de vente]],8,FALSE)</f>
        <v>#N/A</v>
      </c>
      <c r="P103" s="170" t="e">
        <f t="shared" si="10"/>
        <v>#N/A</v>
      </c>
      <c r="R103" s="10">
        <f t="shared" si="11"/>
        <v>0</v>
      </c>
    </row>
    <row r="104" spans="2:18">
      <c r="B104" s="172"/>
      <c r="C104" s="1"/>
      <c r="D104" s="1"/>
      <c r="E104" s="1" t="e">
        <f>VLOOKUP(D104,table[[Détails]:[epaisseur]],2,FALSE)</f>
        <v>#N/A</v>
      </c>
      <c r="F104" s="1" t="e">
        <f>VLOOKUP(D104,table[[Détails]:[epaisseur]],3,FALSE)</f>
        <v>#N/A</v>
      </c>
      <c r="G104" s="1" t="e">
        <f>VLOOKUP(D104,table[[Détails]:[epaisseur]],4,FALSE)</f>
        <v>#N/A</v>
      </c>
      <c r="H104" s="1" t="e">
        <f>VLOOKUP(D104,table[[Détails]:[epaisseur]],5,FALSE)</f>
        <v>#N/A</v>
      </c>
      <c r="I104" s="170" t="e">
        <f>VLOOKUP(D104,table[[Détails]:[prix HT]],6,FALSE)</f>
        <v>#N/A</v>
      </c>
      <c r="K104" s="1" t="e">
        <f t="shared" si="12"/>
        <v>#N/A</v>
      </c>
      <c r="L104" s="15" t="e">
        <f>VLOOKUP(D104,table[[Détails]:[Coefficient de vente]],7,FALSE)</f>
        <v>#N/A</v>
      </c>
      <c r="M104" s="1" t="e">
        <f t="shared" si="8"/>
        <v>#N/A</v>
      </c>
      <c r="N104" s="5" t="e">
        <f t="shared" si="9"/>
        <v>#N/A</v>
      </c>
      <c r="O104" s="17" t="e">
        <f>VLOOKUP(D104,table[[Détails]:[Coefficient de vente]],8,FALSE)</f>
        <v>#N/A</v>
      </c>
      <c r="P104" s="170" t="e">
        <f t="shared" si="10"/>
        <v>#N/A</v>
      </c>
      <c r="R104" s="10">
        <f t="shared" si="11"/>
        <v>0</v>
      </c>
    </row>
    <row r="105" spans="2:18">
      <c r="B105" s="172"/>
      <c r="C105" s="1"/>
      <c r="D105" s="1"/>
      <c r="E105" s="1" t="e">
        <f>VLOOKUP(D105,table[[Détails]:[epaisseur]],2,FALSE)</f>
        <v>#N/A</v>
      </c>
      <c r="F105" s="1" t="e">
        <f>VLOOKUP(D105,table[[Détails]:[epaisseur]],3,FALSE)</f>
        <v>#N/A</v>
      </c>
      <c r="G105" s="1" t="e">
        <f>VLOOKUP(D105,table[[Détails]:[epaisseur]],4,FALSE)</f>
        <v>#N/A</v>
      </c>
      <c r="H105" s="1" t="e">
        <f>VLOOKUP(D105,table[[Détails]:[epaisseur]],5,FALSE)</f>
        <v>#N/A</v>
      </c>
      <c r="I105" s="170" t="e">
        <f>VLOOKUP(D105,table[[Détails]:[prix HT]],6,FALSE)</f>
        <v>#N/A</v>
      </c>
      <c r="K105" s="1" t="e">
        <f t="shared" si="12"/>
        <v>#N/A</v>
      </c>
      <c r="L105" s="15" t="e">
        <f>VLOOKUP(D105,table[[Détails]:[Coefficient de vente]],7,FALSE)</f>
        <v>#N/A</v>
      </c>
      <c r="M105" s="1" t="e">
        <f t="shared" si="8"/>
        <v>#N/A</v>
      </c>
      <c r="N105" s="5" t="e">
        <f t="shared" si="9"/>
        <v>#N/A</v>
      </c>
      <c r="O105" s="17" t="e">
        <f>VLOOKUP(D105,table[[Détails]:[Coefficient de vente]],8,FALSE)</f>
        <v>#N/A</v>
      </c>
      <c r="P105" s="170" t="e">
        <f t="shared" si="10"/>
        <v>#N/A</v>
      </c>
      <c r="R105" s="10">
        <f t="shared" si="11"/>
        <v>0</v>
      </c>
    </row>
    <row r="106" spans="2:18">
      <c r="B106" s="172"/>
      <c r="C106" s="1"/>
      <c r="D106" s="1"/>
      <c r="E106" s="1" t="e">
        <f>VLOOKUP(D106,table[[Détails]:[epaisseur]],2,FALSE)</f>
        <v>#N/A</v>
      </c>
      <c r="F106" s="1" t="e">
        <f>VLOOKUP(D106,table[[Détails]:[epaisseur]],3,FALSE)</f>
        <v>#N/A</v>
      </c>
      <c r="G106" s="1" t="e">
        <f>VLOOKUP(D106,table[[Détails]:[epaisseur]],4,FALSE)</f>
        <v>#N/A</v>
      </c>
      <c r="H106" s="1" t="e">
        <f>VLOOKUP(D106,table[[Détails]:[epaisseur]],5,FALSE)</f>
        <v>#N/A</v>
      </c>
      <c r="I106" s="170" t="e">
        <f>VLOOKUP(D106,table[[Détails]:[prix HT]],6,FALSE)</f>
        <v>#N/A</v>
      </c>
      <c r="K106" s="1" t="e">
        <f t="shared" si="12"/>
        <v>#N/A</v>
      </c>
      <c r="L106" s="15" t="e">
        <f>VLOOKUP(D106,table[[Détails]:[Coefficient de vente]],7,FALSE)</f>
        <v>#N/A</v>
      </c>
      <c r="M106" s="1" t="e">
        <f t="shared" si="8"/>
        <v>#N/A</v>
      </c>
      <c r="N106" s="5" t="e">
        <f t="shared" si="9"/>
        <v>#N/A</v>
      </c>
      <c r="O106" s="17" t="e">
        <f>VLOOKUP(D106,table[[Détails]:[Coefficient de vente]],8,FALSE)</f>
        <v>#N/A</v>
      </c>
      <c r="P106" s="170" t="e">
        <f t="shared" si="10"/>
        <v>#N/A</v>
      </c>
      <c r="R106" s="10">
        <f t="shared" si="11"/>
        <v>0</v>
      </c>
    </row>
    <row r="107" spans="2:18">
      <c r="B107" s="172"/>
      <c r="C107" s="1"/>
      <c r="D107" s="1"/>
      <c r="E107" s="1" t="e">
        <f>VLOOKUP(D107,table[[Détails]:[epaisseur]],2,FALSE)</f>
        <v>#N/A</v>
      </c>
      <c r="F107" s="1" t="e">
        <f>VLOOKUP(D107,table[[Détails]:[epaisseur]],3,FALSE)</f>
        <v>#N/A</v>
      </c>
      <c r="G107" s="1" t="e">
        <f>VLOOKUP(D107,table[[Détails]:[epaisseur]],4,FALSE)</f>
        <v>#N/A</v>
      </c>
      <c r="H107" s="1" t="e">
        <f>VLOOKUP(D107,table[[Détails]:[epaisseur]],5,FALSE)</f>
        <v>#N/A</v>
      </c>
      <c r="I107" s="170" t="e">
        <f>VLOOKUP(D107,table[[Détails]:[prix HT]],6,FALSE)</f>
        <v>#N/A</v>
      </c>
      <c r="K107" s="1" t="e">
        <f t="shared" si="12"/>
        <v>#N/A</v>
      </c>
      <c r="L107" s="15" t="e">
        <f>VLOOKUP(D107,table[[Détails]:[Coefficient de vente]],7,FALSE)</f>
        <v>#N/A</v>
      </c>
      <c r="M107" s="1" t="e">
        <f t="shared" si="8"/>
        <v>#N/A</v>
      </c>
      <c r="N107" s="5" t="e">
        <f t="shared" si="9"/>
        <v>#N/A</v>
      </c>
      <c r="O107" s="17" t="e">
        <f>VLOOKUP(D107,table[[Détails]:[Coefficient de vente]],8,FALSE)</f>
        <v>#N/A</v>
      </c>
      <c r="P107" s="170" t="e">
        <f t="shared" si="10"/>
        <v>#N/A</v>
      </c>
      <c r="R107" s="10">
        <f t="shared" si="11"/>
        <v>0</v>
      </c>
    </row>
    <row r="108" spans="2:18">
      <c r="B108" s="172"/>
      <c r="C108" s="1"/>
      <c r="D108" s="1"/>
      <c r="E108" s="1" t="e">
        <f>VLOOKUP(D108,table[[Détails]:[epaisseur]],2,FALSE)</f>
        <v>#N/A</v>
      </c>
      <c r="F108" s="1" t="e">
        <f>VLOOKUP(D108,table[[Détails]:[epaisseur]],3,FALSE)</f>
        <v>#N/A</v>
      </c>
      <c r="G108" s="1" t="e">
        <f>VLOOKUP(D108,table[[Détails]:[epaisseur]],4,FALSE)</f>
        <v>#N/A</v>
      </c>
      <c r="H108" s="1" t="e">
        <f>VLOOKUP(D108,table[[Détails]:[epaisseur]],5,FALSE)</f>
        <v>#N/A</v>
      </c>
      <c r="I108" s="170" t="e">
        <f>VLOOKUP(D108,table[[Détails]:[prix HT]],6,FALSE)</f>
        <v>#N/A</v>
      </c>
      <c r="K108" s="1" t="e">
        <f t="shared" si="12"/>
        <v>#N/A</v>
      </c>
      <c r="L108" s="15" t="e">
        <f>VLOOKUP(D108,table[[Détails]:[Coefficient de vente]],7,FALSE)</f>
        <v>#N/A</v>
      </c>
      <c r="M108" s="1" t="e">
        <f t="shared" si="8"/>
        <v>#N/A</v>
      </c>
      <c r="N108" s="5" t="e">
        <f t="shared" si="9"/>
        <v>#N/A</v>
      </c>
      <c r="O108" s="17" t="e">
        <f>VLOOKUP(D108,table[[Détails]:[Coefficient de vente]],8,FALSE)</f>
        <v>#N/A</v>
      </c>
      <c r="P108" s="170" t="e">
        <f t="shared" si="10"/>
        <v>#N/A</v>
      </c>
      <c r="R108" s="10">
        <f t="shared" si="11"/>
        <v>0</v>
      </c>
    </row>
    <row r="109" spans="2:18">
      <c r="B109" s="172"/>
      <c r="C109" s="1"/>
      <c r="D109" s="1"/>
      <c r="E109" s="1" t="e">
        <f>VLOOKUP(D109,table[[Détails]:[epaisseur]],2,FALSE)</f>
        <v>#N/A</v>
      </c>
      <c r="F109" s="1" t="e">
        <f>VLOOKUP(D109,table[[Détails]:[epaisseur]],3,FALSE)</f>
        <v>#N/A</v>
      </c>
      <c r="G109" s="1" t="e">
        <f>VLOOKUP(D109,table[[Détails]:[epaisseur]],4,FALSE)</f>
        <v>#N/A</v>
      </c>
      <c r="H109" s="1" t="e">
        <f>VLOOKUP(D109,table[[Détails]:[epaisseur]],5,FALSE)</f>
        <v>#N/A</v>
      </c>
      <c r="I109" s="170" t="e">
        <f>VLOOKUP(D109,table[[Détails]:[prix HT]],6,FALSE)</f>
        <v>#N/A</v>
      </c>
      <c r="K109" s="1" t="e">
        <f t="shared" si="12"/>
        <v>#N/A</v>
      </c>
      <c r="L109" s="15" t="e">
        <f>VLOOKUP(D109,table[[Détails]:[Coefficient de vente]],7,FALSE)</f>
        <v>#N/A</v>
      </c>
      <c r="M109" s="1" t="e">
        <f t="shared" si="8"/>
        <v>#N/A</v>
      </c>
      <c r="N109" s="5" t="e">
        <f t="shared" si="9"/>
        <v>#N/A</v>
      </c>
      <c r="O109" s="17" t="e">
        <f>VLOOKUP(D109,table[[Détails]:[Coefficient de vente]],8,FALSE)</f>
        <v>#N/A</v>
      </c>
      <c r="P109" s="170" t="e">
        <f t="shared" si="10"/>
        <v>#N/A</v>
      </c>
      <c r="R109" s="10">
        <f t="shared" si="11"/>
        <v>0</v>
      </c>
    </row>
    <row r="110" spans="2:18">
      <c r="B110" s="172"/>
      <c r="C110" s="1"/>
      <c r="D110" s="1"/>
      <c r="E110" s="1" t="e">
        <f>VLOOKUP(D110,table[[Détails]:[epaisseur]],2,FALSE)</f>
        <v>#N/A</v>
      </c>
      <c r="F110" s="1" t="e">
        <f>VLOOKUP(D110,table[[Détails]:[epaisseur]],3,FALSE)</f>
        <v>#N/A</v>
      </c>
      <c r="G110" s="1" t="e">
        <f>VLOOKUP(D110,table[[Détails]:[epaisseur]],4,FALSE)</f>
        <v>#N/A</v>
      </c>
      <c r="H110" s="1" t="e">
        <f>VLOOKUP(D110,table[[Détails]:[epaisseur]],5,FALSE)</f>
        <v>#N/A</v>
      </c>
      <c r="I110" s="170" t="e">
        <f>VLOOKUP(D110,table[[Détails]:[prix HT]],6,FALSE)</f>
        <v>#N/A</v>
      </c>
      <c r="K110" s="1" t="e">
        <f t="shared" si="12"/>
        <v>#N/A</v>
      </c>
      <c r="L110" s="15" t="e">
        <f>VLOOKUP(D110,table[[Détails]:[Coefficient de vente]],7,FALSE)</f>
        <v>#N/A</v>
      </c>
      <c r="M110" s="1" t="e">
        <f t="shared" si="8"/>
        <v>#N/A</v>
      </c>
      <c r="N110" s="5" t="e">
        <f t="shared" si="9"/>
        <v>#N/A</v>
      </c>
      <c r="O110" s="17" t="e">
        <f>VLOOKUP(D110,table[[Détails]:[Coefficient de vente]],8,FALSE)</f>
        <v>#N/A</v>
      </c>
      <c r="P110" s="170" t="e">
        <f t="shared" si="10"/>
        <v>#N/A</v>
      </c>
      <c r="R110" s="10">
        <f t="shared" si="11"/>
        <v>0</v>
      </c>
    </row>
    <row r="111" spans="2:18">
      <c r="B111" s="172"/>
      <c r="C111" s="1"/>
      <c r="D111" s="1"/>
      <c r="E111" s="1" t="e">
        <f>VLOOKUP(D111,table[[Détails]:[epaisseur]],2,FALSE)</f>
        <v>#N/A</v>
      </c>
      <c r="F111" s="1" t="e">
        <f>VLOOKUP(D111,table[[Détails]:[epaisseur]],3,FALSE)</f>
        <v>#N/A</v>
      </c>
      <c r="G111" s="1" t="e">
        <f>VLOOKUP(D111,table[[Détails]:[epaisseur]],4,FALSE)</f>
        <v>#N/A</v>
      </c>
      <c r="H111" s="1" t="e">
        <f>VLOOKUP(D111,table[[Détails]:[epaisseur]],5,FALSE)</f>
        <v>#N/A</v>
      </c>
      <c r="I111" s="170" t="e">
        <f>VLOOKUP(D111,table[[Détails]:[prix HT]],6,FALSE)</f>
        <v>#N/A</v>
      </c>
      <c r="K111" s="1" t="e">
        <f t="shared" si="12"/>
        <v>#N/A</v>
      </c>
      <c r="L111" s="15" t="e">
        <f>VLOOKUP(D111,table[[Détails]:[Coefficient de vente]],7,FALSE)</f>
        <v>#N/A</v>
      </c>
      <c r="M111" s="1" t="e">
        <f t="shared" si="8"/>
        <v>#N/A</v>
      </c>
      <c r="N111" s="5" t="e">
        <f t="shared" si="9"/>
        <v>#N/A</v>
      </c>
      <c r="O111" s="17" t="e">
        <f>VLOOKUP(D111,table[[Détails]:[Coefficient de vente]],8,FALSE)</f>
        <v>#N/A</v>
      </c>
      <c r="P111" s="170" t="e">
        <f t="shared" si="10"/>
        <v>#N/A</v>
      </c>
      <c r="R111" s="10">
        <f t="shared" si="11"/>
        <v>0</v>
      </c>
    </row>
    <row r="112" spans="2:18">
      <c r="B112" s="172"/>
      <c r="C112" s="1"/>
      <c r="D112" s="1"/>
      <c r="E112" s="1" t="e">
        <f>VLOOKUP(D112,table[[Détails]:[epaisseur]],2,FALSE)</f>
        <v>#N/A</v>
      </c>
      <c r="F112" s="1" t="e">
        <f>VLOOKUP(D112,table[[Détails]:[epaisseur]],3,FALSE)</f>
        <v>#N/A</v>
      </c>
      <c r="G112" s="1" t="e">
        <f>VLOOKUP(D112,table[[Détails]:[epaisseur]],4,FALSE)</f>
        <v>#N/A</v>
      </c>
      <c r="H112" s="1" t="e">
        <f>VLOOKUP(D112,table[[Détails]:[epaisseur]],5,FALSE)</f>
        <v>#N/A</v>
      </c>
      <c r="I112" s="170" t="e">
        <f>VLOOKUP(D112,table[[Détails]:[prix HT]],6,FALSE)</f>
        <v>#N/A</v>
      </c>
      <c r="K112" s="1" t="e">
        <f t="shared" si="12"/>
        <v>#N/A</v>
      </c>
      <c r="L112" s="15" t="e">
        <f>VLOOKUP(D112,table[[Détails]:[Coefficient de vente]],7,FALSE)</f>
        <v>#N/A</v>
      </c>
      <c r="M112" s="1" t="e">
        <f t="shared" si="8"/>
        <v>#N/A</v>
      </c>
      <c r="N112" s="5" t="e">
        <f t="shared" si="9"/>
        <v>#N/A</v>
      </c>
      <c r="O112" s="17" t="e">
        <f>VLOOKUP(D112,table[[Détails]:[Coefficient de vente]],8,FALSE)</f>
        <v>#N/A</v>
      </c>
      <c r="P112" s="170" t="e">
        <f t="shared" si="10"/>
        <v>#N/A</v>
      </c>
      <c r="R112" s="10">
        <f t="shared" si="11"/>
        <v>0</v>
      </c>
    </row>
    <row r="113" spans="2:18">
      <c r="B113" s="172"/>
      <c r="C113" s="1"/>
      <c r="D113" s="1"/>
      <c r="E113" s="1" t="e">
        <f>VLOOKUP(D113,table[[Détails]:[epaisseur]],2,FALSE)</f>
        <v>#N/A</v>
      </c>
      <c r="F113" s="1" t="e">
        <f>VLOOKUP(D113,table[[Détails]:[epaisseur]],3,FALSE)</f>
        <v>#N/A</v>
      </c>
      <c r="G113" s="1" t="e">
        <f>VLOOKUP(D113,table[[Détails]:[epaisseur]],4,FALSE)</f>
        <v>#N/A</v>
      </c>
      <c r="H113" s="1" t="e">
        <f>VLOOKUP(D113,table[[Détails]:[epaisseur]],5,FALSE)</f>
        <v>#N/A</v>
      </c>
      <c r="I113" s="170" t="e">
        <f>VLOOKUP(D113,table[[Détails]:[prix HT]],6,FALSE)</f>
        <v>#N/A</v>
      </c>
      <c r="K113" s="1" t="e">
        <f t="shared" si="12"/>
        <v>#N/A</v>
      </c>
      <c r="L113" s="15" t="e">
        <f>VLOOKUP(D113,table[[Détails]:[Coefficient de vente]],7,FALSE)</f>
        <v>#N/A</v>
      </c>
      <c r="M113" s="1" t="e">
        <f t="shared" si="8"/>
        <v>#N/A</v>
      </c>
      <c r="N113" s="5" t="e">
        <f t="shared" si="9"/>
        <v>#N/A</v>
      </c>
      <c r="O113" s="17" t="e">
        <f>VLOOKUP(D113,table[[Détails]:[Coefficient de vente]],8,FALSE)</f>
        <v>#N/A</v>
      </c>
      <c r="P113" s="170" t="e">
        <f t="shared" si="10"/>
        <v>#N/A</v>
      </c>
      <c r="R113" s="10">
        <f t="shared" si="11"/>
        <v>0</v>
      </c>
    </row>
    <row r="114" spans="2:18">
      <c r="B114" s="172"/>
      <c r="C114" s="1"/>
      <c r="D114" s="1"/>
      <c r="E114" s="1" t="e">
        <f>VLOOKUP(D114,table[[Détails]:[epaisseur]],2,FALSE)</f>
        <v>#N/A</v>
      </c>
      <c r="F114" s="1" t="e">
        <f>VLOOKUP(D114,table[[Détails]:[epaisseur]],3,FALSE)</f>
        <v>#N/A</v>
      </c>
      <c r="G114" s="1" t="e">
        <f>VLOOKUP(D114,table[[Détails]:[epaisseur]],4,FALSE)</f>
        <v>#N/A</v>
      </c>
      <c r="H114" s="1" t="e">
        <f>VLOOKUP(D114,table[[Détails]:[epaisseur]],5,FALSE)</f>
        <v>#N/A</v>
      </c>
      <c r="I114" s="170" t="e">
        <f>VLOOKUP(D114,table[[Détails]:[prix HT]],6,FALSE)</f>
        <v>#N/A</v>
      </c>
      <c r="K114" s="1" t="e">
        <f t="shared" si="12"/>
        <v>#N/A</v>
      </c>
      <c r="L114" s="15" t="e">
        <f>VLOOKUP(D114,table[[Détails]:[Coefficient de vente]],7,FALSE)</f>
        <v>#N/A</v>
      </c>
      <c r="M114" s="1" t="e">
        <f t="shared" si="8"/>
        <v>#N/A</v>
      </c>
      <c r="N114" s="5" t="e">
        <f t="shared" si="9"/>
        <v>#N/A</v>
      </c>
      <c r="O114" s="17" t="e">
        <f>VLOOKUP(D114,table[[Détails]:[Coefficient de vente]],8,FALSE)</f>
        <v>#N/A</v>
      </c>
      <c r="P114" s="170" t="e">
        <f t="shared" si="10"/>
        <v>#N/A</v>
      </c>
      <c r="R114" s="10">
        <f t="shared" si="11"/>
        <v>0</v>
      </c>
    </row>
    <row r="115" spans="2:18">
      <c r="B115" s="172"/>
      <c r="C115" s="1"/>
      <c r="D115" s="1"/>
      <c r="E115" s="1" t="e">
        <f>VLOOKUP(D115,table[[Détails]:[epaisseur]],2,FALSE)</f>
        <v>#N/A</v>
      </c>
      <c r="F115" s="1" t="e">
        <f>VLOOKUP(D115,table[[Détails]:[epaisseur]],3,FALSE)</f>
        <v>#N/A</v>
      </c>
      <c r="G115" s="1" t="e">
        <f>VLOOKUP(D115,table[[Détails]:[epaisseur]],4,FALSE)</f>
        <v>#N/A</v>
      </c>
      <c r="H115" s="1" t="e">
        <f>VLOOKUP(D115,table[[Détails]:[epaisseur]],5,FALSE)</f>
        <v>#N/A</v>
      </c>
      <c r="I115" s="170" t="e">
        <f>VLOOKUP(D115,table[[Détails]:[prix HT]],6,FALSE)</f>
        <v>#N/A</v>
      </c>
      <c r="K115" s="1" t="e">
        <f t="shared" si="12"/>
        <v>#N/A</v>
      </c>
      <c r="L115" s="15" t="e">
        <f>VLOOKUP(D115,table[[Détails]:[Coefficient de vente]],7,FALSE)</f>
        <v>#N/A</v>
      </c>
      <c r="M115" s="1" t="e">
        <f t="shared" si="8"/>
        <v>#N/A</v>
      </c>
      <c r="N115" s="5" t="e">
        <f t="shared" si="9"/>
        <v>#N/A</v>
      </c>
      <c r="O115" s="17" t="e">
        <f>VLOOKUP(D115,table[[Détails]:[Coefficient de vente]],8,FALSE)</f>
        <v>#N/A</v>
      </c>
      <c r="P115" s="170" t="e">
        <f t="shared" si="10"/>
        <v>#N/A</v>
      </c>
      <c r="R115" s="10">
        <f t="shared" si="11"/>
        <v>0</v>
      </c>
    </row>
    <row r="116" spans="2:18">
      <c r="B116" s="172"/>
      <c r="C116" s="1"/>
      <c r="D116" s="1"/>
      <c r="E116" s="1" t="e">
        <f>VLOOKUP(D116,table[[Détails]:[epaisseur]],2,FALSE)</f>
        <v>#N/A</v>
      </c>
      <c r="F116" s="1" t="e">
        <f>VLOOKUP(D116,table[[Détails]:[epaisseur]],3,FALSE)</f>
        <v>#N/A</v>
      </c>
      <c r="G116" s="1" t="e">
        <f>VLOOKUP(D116,table[[Détails]:[epaisseur]],4,FALSE)</f>
        <v>#N/A</v>
      </c>
      <c r="H116" s="1" t="e">
        <f>VLOOKUP(D116,table[[Détails]:[epaisseur]],5,FALSE)</f>
        <v>#N/A</v>
      </c>
      <c r="I116" s="170" t="e">
        <f>VLOOKUP(D116,table[[Détails]:[prix HT]],6,FALSE)</f>
        <v>#N/A</v>
      </c>
      <c r="K116" s="1" t="e">
        <f t="shared" si="12"/>
        <v>#N/A</v>
      </c>
      <c r="L116" s="15" t="e">
        <f>VLOOKUP(D116,table[[Détails]:[Coefficient de vente]],7,FALSE)</f>
        <v>#N/A</v>
      </c>
      <c r="M116" s="1" t="e">
        <f t="shared" si="8"/>
        <v>#N/A</v>
      </c>
      <c r="N116" s="5" t="e">
        <f t="shared" si="9"/>
        <v>#N/A</v>
      </c>
      <c r="O116" s="17" t="e">
        <f>VLOOKUP(D116,table[[Détails]:[Coefficient de vente]],8,FALSE)</f>
        <v>#N/A</v>
      </c>
      <c r="P116" s="170" t="e">
        <f t="shared" si="10"/>
        <v>#N/A</v>
      </c>
      <c r="R116" s="10">
        <f t="shared" si="11"/>
        <v>0</v>
      </c>
    </row>
    <row r="117" spans="2:18">
      <c r="B117" s="172"/>
      <c r="C117" s="1"/>
      <c r="D117" s="1"/>
      <c r="E117" s="1" t="e">
        <f>VLOOKUP(D117,table[[Détails]:[epaisseur]],2,FALSE)</f>
        <v>#N/A</v>
      </c>
      <c r="F117" s="1" t="e">
        <f>VLOOKUP(D117,table[[Détails]:[epaisseur]],3,FALSE)</f>
        <v>#N/A</v>
      </c>
      <c r="G117" s="1" t="e">
        <f>VLOOKUP(D117,table[[Détails]:[epaisseur]],4,FALSE)</f>
        <v>#N/A</v>
      </c>
      <c r="H117" s="1" t="e">
        <f>VLOOKUP(D117,table[[Détails]:[epaisseur]],5,FALSE)</f>
        <v>#N/A</v>
      </c>
      <c r="I117" s="170" t="e">
        <f>VLOOKUP(D117,table[[Détails]:[prix HT]],6,FALSE)</f>
        <v>#N/A</v>
      </c>
      <c r="K117" s="1" t="e">
        <f t="shared" si="12"/>
        <v>#N/A</v>
      </c>
      <c r="L117" s="15" t="e">
        <f>VLOOKUP(D117,table[[Détails]:[Coefficient de vente]],7,FALSE)</f>
        <v>#N/A</v>
      </c>
      <c r="M117" s="1" t="e">
        <f t="shared" si="8"/>
        <v>#N/A</v>
      </c>
      <c r="N117" s="5" t="e">
        <f t="shared" si="9"/>
        <v>#N/A</v>
      </c>
      <c r="O117" s="17" t="e">
        <f>VLOOKUP(D117,table[[Détails]:[Coefficient de vente]],8,FALSE)</f>
        <v>#N/A</v>
      </c>
      <c r="P117" s="170" t="e">
        <f t="shared" si="10"/>
        <v>#N/A</v>
      </c>
      <c r="R117" s="10">
        <f t="shared" si="11"/>
        <v>0</v>
      </c>
    </row>
    <row r="118" spans="2:18">
      <c r="B118" s="172"/>
      <c r="C118" s="1"/>
      <c r="D118" s="1"/>
      <c r="E118" s="1" t="e">
        <f>VLOOKUP(D118,table[[Détails]:[epaisseur]],2,FALSE)</f>
        <v>#N/A</v>
      </c>
      <c r="F118" s="1" t="e">
        <f>VLOOKUP(D118,table[[Détails]:[epaisseur]],3,FALSE)</f>
        <v>#N/A</v>
      </c>
      <c r="G118" s="1" t="e">
        <f>VLOOKUP(D118,table[[Détails]:[epaisseur]],4,FALSE)</f>
        <v>#N/A</v>
      </c>
      <c r="H118" s="1" t="e">
        <f>VLOOKUP(D118,table[[Détails]:[epaisseur]],5,FALSE)</f>
        <v>#N/A</v>
      </c>
      <c r="I118" s="170" t="e">
        <f>VLOOKUP(D118,table[[Détails]:[prix HT]],6,FALSE)</f>
        <v>#N/A</v>
      </c>
      <c r="K118" s="1" t="e">
        <f t="shared" si="12"/>
        <v>#N/A</v>
      </c>
      <c r="L118" s="15" t="e">
        <f>VLOOKUP(D118,table[[Détails]:[Coefficient de vente]],7,FALSE)</f>
        <v>#N/A</v>
      </c>
      <c r="M118" s="1" t="e">
        <f t="shared" si="8"/>
        <v>#N/A</v>
      </c>
      <c r="N118" s="5" t="e">
        <f t="shared" si="9"/>
        <v>#N/A</v>
      </c>
      <c r="O118" s="17" t="e">
        <f>VLOOKUP(D118,table[[Détails]:[Coefficient de vente]],8,FALSE)</f>
        <v>#N/A</v>
      </c>
      <c r="P118" s="170" t="e">
        <f t="shared" si="10"/>
        <v>#N/A</v>
      </c>
      <c r="R118" s="10">
        <f t="shared" si="11"/>
        <v>0</v>
      </c>
    </row>
    <row r="119" spans="2:18">
      <c r="B119" s="172"/>
      <c r="C119" s="1"/>
      <c r="D119" s="1"/>
      <c r="E119" s="1" t="e">
        <f>VLOOKUP(D119,table[[Détails]:[epaisseur]],2,FALSE)</f>
        <v>#N/A</v>
      </c>
      <c r="F119" s="1" t="e">
        <f>VLOOKUP(D119,table[[Détails]:[epaisseur]],3,FALSE)</f>
        <v>#N/A</v>
      </c>
      <c r="G119" s="1" t="e">
        <f>VLOOKUP(D119,table[[Détails]:[epaisseur]],4,FALSE)</f>
        <v>#N/A</v>
      </c>
      <c r="H119" s="1" t="e">
        <f>VLOOKUP(D119,table[[Détails]:[epaisseur]],5,FALSE)</f>
        <v>#N/A</v>
      </c>
      <c r="I119" s="170" t="e">
        <f>VLOOKUP(D119,table[[Détails]:[prix HT]],6,FALSE)</f>
        <v>#N/A</v>
      </c>
      <c r="K119" s="1" t="e">
        <f t="shared" si="12"/>
        <v>#N/A</v>
      </c>
      <c r="L119" s="15" t="e">
        <f>VLOOKUP(D119,table[[Détails]:[Coefficient de vente]],7,FALSE)</f>
        <v>#N/A</v>
      </c>
      <c r="M119" s="1" t="e">
        <f t="shared" si="8"/>
        <v>#N/A</v>
      </c>
      <c r="N119" s="5" t="e">
        <f t="shared" si="9"/>
        <v>#N/A</v>
      </c>
      <c r="O119" s="17" t="e">
        <f>VLOOKUP(D119,table[[Détails]:[Coefficient de vente]],8,FALSE)</f>
        <v>#N/A</v>
      </c>
      <c r="P119" s="170" t="e">
        <f t="shared" si="10"/>
        <v>#N/A</v>
      </c>
      <c r="R119" s="10">
        <f t="shared" si="11"/>
        <v>0</v>
      </c>
    </row>
    <row r="120" spans="2:18">
      <c r="B120" s="172"/>
      <c r="C120" s="1"/>
      <c r="D120" s="1"/>
      <c r="E120" s="1" t="e">
        <f>VLOOKUP(D120,table[[Détails]:[epaisseur]],2,FALSE)</f>
        <v>#N/A</v>
      </c>
      <c r="F120" s="1" t="e">
        <f>VLOOKUP(D120,table[[Détails]:[epaisseur]],3,FALSE)</f>
        <v>#N/A</v>
      </c>
      <c r="G120" s="1" t="e">
        <f>VLOOKUP(D120,table[[Détails]:[epaisseur]],4,FALSE)</f>
        <v>#N/A</v>
      </c>
      <c r="H120" s="1" t="e">
        <f>VLOOKUP(D120,table[[Détails]:[epaisseur]],5,FALSE)</f>
        <v>#N/A</v>
      </c>
      <c r="I120" s="170" t="e">
        <f>VLOOKUP(D120,table[[Détails]:[prix HT]],6,FALSE)</f>
        <v>#N/A</v>
      </c>
      <c r="K120" s="1" t="e">
        <f t="shared" si="12"/>
        <v>#N/A</v>
      </c>
      <c r="L120" s="15" t="e">
        <f>VLOOKUP(D120,table[[Détails]:[Coefficient de vente]],7,FALSE)</f>
        <v>#N/A</v>
      </c>
      <c r="M120" s="1" t="e">
        <f t="shared" si="8"/>
        <v>#N/A</v>
      </c>
      <c r="N120" s="5" t="e">
        <f t="shared" si="9"/>
        <v>#N/A</v>
      </c>
      <c r="O120" s="17" t="e">
        <f>VLOOKUP(D120,table[[Détails]:[Coefficient de vente]],8,FALSE)</f>
        <v>#N/A</v>
      </c>
      <c r="P120" s="170" t="e">
        <f t="shared" si="10"/>
        <v>#N/A</v>
      </c>
      <c r="R120" s="10">
        <f t="shared" si="11"/>
        <v>0</v>
      </c>
    </row>
    <row r="121" spans="2:18">
      <c r="B121" s="172"/>
      <c r="C121" s="1"/>
      <c r="D121" s="1"/>
      <c r="E121" s="1" t="e">
        <f>VLOOKUP(D121,table[[Détails]:[epaisseur]],2,FALSE)</f>
        <v>#N/A</v>
      </c>
      <c r="F121" s="1" t="e">
        <f>VLOOKUP(D121,table[[Détails]:[epaisseur]],3,FALSE)</f>
        <v>#N/A</v>
      </c>
      <c r="G121" s="1" t="e">
        <f>VLOOKUP(D121,table[[Détails]:[epaisseur]],4,FALSE)</f>
        <v>#N/A</v>
      </c>
      <c r="H121" s="1" t="e">
        <f>VLOOKUP(D121,table[[Détails]:[epaisseur]],5,FALSE)</f>
        <v>#N/A</v>
      </c>
      <c r="I121" s="170" t="e">
        <f>VLOOKUP(D121,table[[Détails]:[prix HT]],6,FALSE)</f>
        <v>#N/A</v>
      </c>
      <c r="K121" s="1" t="e">
        <f t="shared" si="12"/>
        <v>#N/A</v>
      </c>
      <c r="L121" s="15" t="e">
        <f>VLOOKUP(D121,table[[Détails]:[Coefficient de vente]],7,FALSE)</f>
        <v>#N/A</v>
      </c>
      <c r="M121" s="1" t="e">
        <f t="shared" si="8"/>
        <v>#N/A</v>
      </c>
      <c r="N121" s="5" t="e">
        <f t="shared" si="9"/>
        <v>#N/A</v>
      </c>
      <c r="O121" s="17" t="e">
        <f>VLOOKUP(D121,table[[Détails]:[Coefficient de vente]],8,FALSE)</f>
        <v>#N/A</v>
      </c>
      <c r="P121" s="170" t="e">
        <f t="shared" si="10"/>
        <v>#N/A</v>
      </c>
      <c r="R121" s="10">
        <f t="shared" si="11"/>
        <v>0</v>
      </c>
    </row>
    <row r="122" spans="2:18">
      <c r="B122" s="172"/>
      <c r="C122" s="1"/>
      <c r="D122" s="1"/>
      <c r="E122" s="1" t="e">
        <f>VLOOKUP(D122,table[[Détails]:[epaisseur]],2,FALSE)</f>
        <v>#N/A</v>
      </c>
      <c r="F122" s="1" t="e">
        <f>VLOOKUP(D122,table[[Détails]:[epaisseur]],3,FALSE)</f>
        <v>#N/A</v>
      </c>
      <c r="G122" s="1" t="e">
        <f>VLOOKUP(D122,table[[Détails]:[epaisseur]],4,FALSE)</f>
        <v>#N/A</v>
      </c>
      <c r="H122" s="1" t="e">
        <f>VLOOKUP(D122,table[[Détails]:[epaisseur]],5,FALSE)</f>
        <v>#N/A</v>
      </c>
      <c r="I122" s="170" t="e">
        <f>VLOOKUP(D122,table[[Détails]:[prix HT]],6,FALSE)</f>
        <v>#N/A</v>
      </c>
      <c r="K122" s="1" t="e">
        <f t="shared" si="12"/>
        <v>#N/A</v>
      </c>
      <c r="L122" s="15" t="e">
        <f>VLOOKUP(D122,table[[Détails]:[Coefficient de vente]],7,FALSE)</f>
        <v>#N/A</v>
      </c>
      <c r="M122" s="1" t="e">
        <f t="shared" si="8"/>
        <v>#N/A</v>
      </c>
      <c r="N122" s="5" t="e">
        <f t="shared" si="9"/>
        <v>#N/A</v>
      </c>
      <c r="O122" s="17" t="e">
        <f>VLOOKUP(D122,table[[Détails]:[Coefficient de vente]],8,FALSE)</f>
        <v>#N/A</v>
      </c>
      <c r="P122" s="170" t="e">
        <f t="shared" si="10"/>
        <v>#N/A</v>
      </c>
      <c r="R122" s="10">
        <f t="shared" si="11"/>
        <v>0</v>
      </c>
    </row>
    <row r="123" spans="2:18">
      <c r="B123" s="172"/>
      <c r="C123" s="1"/>
      <c r="D123" s="1"/>
      <c r="E123" s="1" t="e">
        <f>VLOOKUP(D123,table[[Détails]:[epaisseur]],2,FALSE)</f>
        <v>#N/A</v>
      </c>
      <c r="F123" s="1" t="e">
        <f>VLOOKUP(D123,table[[Détails]:[epaisseur]],3,FALSE)</f>
        <v>#N/A</v>
      </c>
      <c r="G123" s="1" t="e">
        <f>VLOOKUP(D123,table[[Détails]:[epaisseur]],4,FALSE)</f>
        <v>#N/A</v>
      </c>
      <c r="H123" s="1" t="e">
        <f>VLOOKUP(D123,table[[Détails]:[epaisseur]],5,FALSE)</f>
        <v>#N/A</v>
      </c>
      <c r="I123" s="170" t="e">
        <f>VLOOKUP(D123,table[[Détails]:[prix HT]],6,FALSE)</f>
        <v>#N/A</v>
      </c>
      <c r="K123" s="1" t="e">
        <f t="shared" si="12"/>
        <v>#N/A</v>
      </c>
      <c r="L123" s="15" t="e">
        <f>VLOOKUP(D123,table[[Détails]:[Coefficient de vente]],7,FALSE)</f>
        <v>#N/A</v>
      </c>
      <c r="M123" s="1" t="e">
        <f t="shared" si="8"/>
        <v>#N/A</v>
      </c>
      <c r="N123" s="5" t="e">
        <f t="shared" si="9"/>
        <v>#N/A</v>
      </c>
      <c r="O123" s="17" t="e">
        <f>VLOOKUP(D123,table[[Détails]:[Coefficient de vente]],8,FALSE)</f>
        <v>#N/A</v>
      </c>
      <c r="P123" s="170" t="e">
        <f t="shared" si="10"/>
        <v>#N/A</v>
      </c>
      <c r="R123" s="10">
        <f t="shared" si="11"/>
        <v>0</v>
      </c>
    </row>
    <row r="124" spans="2:18">
      <c r="B124" s="172"/>
      <c r="C124" s="1"/>
      <c r="D124" s="1"/>
      <c r="E124" s="1" t="e">
        <f>VLOOKUP(D124,table[[Détails]:[epaisseur]],2,FALSE)</f>
        <v>#N/A</v>
      </c>
      <c r="F124" s="1" t="e">
        <f>VLOOKUP(D124,table[[Détails]:[epaisseur]],3,FALSE)</f>
        <v>#N/A</v>
      </c>
      <c r="G124" s="1" t="e">
        <f>VLOOKUP(D124,table[[Détails]:[epaisseur]],4,FALSE)</f>
        <v>#N/A</v>
      </c>
      <c r="H124" s="1" t="e">
        <f>VLOOKUP(D124,table[[Détails]:[epaisseur]],5,FALSE)</f>
        <v>#N/A</v>
      </c>
      <c r="I124" s="170" t="e">
        <f>VLOOKUP(D124,table[[Détails]:[prix HT]],6,FALSE)</f>
        <v>#N/A</v>
      </c>
      <c r="K124" s="1" t="e">
        <f t="shared" si="12"/>
        <v>#N/A</v>
      </c>
      <c r="L124" s="15" t="e">
        <f>VLOOKUP(D124,table[[Détails]:[Coefficient de vente]],7,FALSE)</f>
        <v>#N/A</v>
      </c>
      <c r="M124" s="1" t="e">
        <f t="shared" si="8"/>
        <v>#N/A</v>
      </c>
      <c r="N124" s="5" t="e">
        <f t="shared" si="9"/>
        <v>#N/A</v>
      </c>
      <c r="O124" s="17" t="e">
        <f>VLOOKUP(D124,table[[Détails]:[Coefficient de vente]],8,FALSE)</f>
        <v>#N/A</v>
      </c>
      <c r="P124" s="170" t="e">
        <f t="shared" si="10"/>
        <v>#N/A</v>
      </c>
      <c r="R124" s="10">
        <f t="shared" si="11"/>
        <v>0</v>
      </c>
    </row>
    <row r="125" spans="2:18">
      <c r="B125" s="172"/>
      <c r="C125" s="1"/>
      <c r="D125" s="1"/>
      <c r="E125" s="1" t="e">
        <f>VLOOKUP(D125,table[[Détails]:[epaisseur]],2,FALSE)</f>
        <v>#N/A</v>
      </c>
      <c r="F125" s="1" t="e">
        <f>VLOOKUP(D125,table[[Détails]:[epaisseur]],3,FALSE)</f>
        <v>#N/A</v>
      </c>
      <c r="G125" s="1" t="e">
        <f>VLOOKUP(D125,table[[Détails]:[epaisseur]],4,FALSE)</f>
        <v>#N/A</v>
      </c>
      <c r="H125" s="1" t="e">
        <f>VLOOKUP(D125,table[[Détails]:[epaisseur]],5,FALSE)</f>
        <v>#N/A</v>
      </c>
      <c r="I125" s="170" t="e">
        <f>VLOOKUP(D125,table[[Détails]:[prix HT]],6,FALSE)</f>
        <v>#N/A</v>
      </c>
      <c r="K125" s="1" t="e">
        <f t="shared" si="12"/>
        <v>#N/A</v>
      </c>
      <c r="L125" s="15" t="e">
        <f>VLOOKUP(D125,table[[Détails]:[Coefficient de vente]],7,FALSE)</f>
        <v>#N/A</v>
      </c>
      <c r="M125" s="1" t="e">
        <f t="shared" si="8"/>
        <v>#N/A</v>
      </c>
      <c r="N125" s="5" t="e">
        <f t="shared" si="9"/>
        <v>#N/A</v>
      </c>
      <c r="O125" s="17" t="e">
        <f>VLOOKUP(D125,table[[Détails]:[Coefficient de vente]],8,FALSE)</f>
        <v>#N/A</v>
      </c>
      <c r="P125" s="170" t="e">
        <f t="shared" si="10"/>
        <v>#N/A</v>
      </c>
      <c r="R125" s="10">
        <f t="shared" si="11"/>
        <v>0</v>
      </c>
    </row>
    <row r="126" spans="2:18">
      <c r="B126" s="172"/>
      <c r="C126" s="1"/>
      <c r="D126" s="1"/>
      <c r="E126" s="1" t="e">
        <f>VLOOKUP(D126,table[[Détails]:[epaisseur]],2,FALSE)</f>
        <v>#N/A</v>
      </c>
      <c r="F126" s="1" t="e">
        <f>VLOOKUP(D126,table[[Détails]:[epaisseur]],3,FALSE)</f>
        <v>#N/A</v>
      </c>
      <c r="G126" s="1" t="e">
        <f>VLOOKUP(D126,table[[Détails]:[epaisseur]],4,FALSE)</f>
        <v>#N/A</v>
      </c>
      <c r="H126" s="1" t="e">
        <f>VLOOKUP(D126,table[[Détails]:[epaisseur]],5,FALSE)</f>
        <v>#N/A</v>
      </c>
      <c r="I126" s="170" t="e">
        <f>VLOOKUP(D126,table[[Détails]:[prix HT]],6,FALSE)</f>
        <v>#N/A</v>
      </c>
      <c r="K126" s="1" t="e">
        <f t="shared" si="12"/>
        <v>#N/A</v>
      </c>
      <c r="L126" s="15" t="e">
        <f>VLOOKUP(D126,table[[Détails]:[Coefficient de vente]],7,FALSE)</f>
        <v>#N/A</v>
      </c>
      <c r="M126" s="1" t="e">
        <f t="shared" si="8"/>
        <v>#N/A</v>
      </c>
      <c r="N126" s="5" t="e">
        <f t="shared" si="9"/>
        <v>#N/A</v>
      </c>
      <c r="O126" s="17" t="e">
        <f>VLOOKUP(D126,table[[Détails]:[Coefficient de vente]],8,FALSE)</f>
        <v>#N/A</v>
      </c>
      <c r="P126" s="170" t="e">
        <f t="shared" si="10"/>
        <v>#N/A</v>
      </c>
      <c r="R126" s="10">
        <f t="shared" si="11"/>
        <v>0</v>
      </c>
    </row>
    <row r="127" spans="2:18">
      <c r="B127" s="172"/>
      <c r="C127" s="1"/>
      <c r="D127" s="1"/>
      <c r="E127" s="1" t="e">
        <f>VLOOKUP(D127,table[[Détails]:[epaisseur]],2,FALSE)</f>
        <v>#N/A</v>
      </c>
      <c r="F127" s="1" t="e">
        <f>VLOOKUP(D127,table[[Détails]:[epaisseur]],3,FALSE)</f>
        <v>#N/A</v>
      </c>
      <c r="G127" s="1" t="e">
        <f>VLOOKUP(D127,table[[Détails]:[epaisseur]],4,FALSE)</f>
        <v>#N/A</v>
      </c>
      <c r="H127" s="1" t="e">
        <f>VLOOKUP(D127,table[[Détails]:[epaisseur]],5,FALSE)</f>
        <v>#N/A</v>
      </c>
      <c r="I127" s="170" t="e">
        <f>VLOOKUP(D127,table[[Détails]:[prix HT]],6,FALSE)</f>
        <v>#N/A</v>
      </c>
      <c r="K127" s="1" t="e">
        <f t="shared" si="12"/>
        <v>#N/A</v>
      </c>
      <c r="L127" s="15" t="e">
        <f>VLOOKUP(D127,table[[Détails]:[Coefficient de vente]],7,FALSE)</f>
        <v>#N/A</v>
      </c>
      <c r="M127" s="1" t="e">
        <f t="shared" si="8"/>
        <v>#N/A</v>
      </c>
      <c r="N127" s="5" t="e">
        <f t="shared" si="9"/>
        <v>#N/A</v>
      </c>
      <c r="O127" s="17" t="e">
        <f>VLOOKUP(D127,table[[Détails]:[Coefficient de vente]],8,FALSE)</f>
        <v>#N/A</v>
      </c>
      <c r="P127" s="170" t="e">
        <f t="shared" si="10"/>
        <v>#N/A</v>
      </c>
      <c r="R127" s="10">
        <f t="shared" si="11"/>
        <v>0</v>
      </c>
    </row>
    <row r="128" spans="2:18">
      <c r="B128" s="172"/>
      <c r="C128" s="1"/>
      <c r="D128" s="1"/>
      <c r="E128" s="1" t="e">
        <f>VLOOKUP(D128,table[[Détails]:[epaisseur]],2,FALSE)</f>
        <v>#N/A</v>
      </c>
      <c r="F128" s="1" t="e">
        <f>VLOOKUP(D128,table[[Détails]:[epaisseur]],3,FALSE)</f>
        <v>#N/A</v>
      </c>
      <c r="G128" s="1" t="e">
        <f>VLOOKUP(D128,table[[Détails]:[epaisseur]],4,FALSE)</f>
        <v>#N/A</v>
      </c>
      <c r="H128" s="1" t="e">
        <f>VLOOKUP(D128,table[[Détails]:[epaisseur]],5,FALSE)</f>
        <v>#N/A</v>
      </c>
      <c r="I128" s="170" t="e">
        <f>VLOOKUP(D128,table[[Détails]:[prix HT]],6,FALSE)</f>
        <v>#N/A</v>
      </c>
      <c r="K128" s="1" t="e">
        <f t="shared" si="12"/>
        <v>#N/A</v>
      </c>
      <c r="L128" s="15" t="e">
        <f>VLOOKUP(D128,table[[Détails]:[Coefficient de vente]],7,FALSE)</f>
        <v>#N/A</v>
      </c>
      <c r="M128" s="1" t="e">
        <f t="shared" si="8"/>
        <v>#N/A</v>
      </c>
      <c r="N128" s="5" t="e">
        <f t="shared" si="9"/>
        <v>#N/A</v>
      </c>
      <c r="O128" s="17" t="e">
        <f>VLOOKUP(D128,table[[Détails]:[Coefficient de vente]],8,FALSE)</f>
        <v>#N/A</v>
      </c>
      <c r="P128" s="170" t="e">
        <f t="shared" si="10"/>
        <v>#N/A</v>
      </c>
      <c r="R128" s="10">
        <f t="shared" si="11"/>
        <v>0</v>
      </c>
    </row>
    <row r="129" spans="2:18">
      <c r="B129" s="172"/>
      <c r="C129" s="1"/>
      <c r="D129" s="1"/>
      <c r="E129" s="1" t="e">
        <f>VLOOKUP(D129,table[[Détails]:[epaisseur]],2,FALSE)</f>
        <v>#N/A</v>
      </c>
      <c r="F129" s="1" t="e">
        <f>VLOOKUP(D129,table[[Détails]:[epaisseur]],3,FALSE)</f>
        <v>#N/A</v>
      </c>
      <c r="G129" s="1" t="e">
        <f>VLOOKUP(D129,table[[Détails]:[epaisseur]],4,FALSE)</f>
        <v>#N/A</v>
      </c>
      <c r="H129" s="1" t="e">
        <f>VLOOKUP(D129,table[[Détails]:[epaisseur]],5,FALSE)</f>
        <v>#N/A</v>
      </c>
      <c r="I129" s="170" t="e">
        <f>VLOOKUP(D129,table[[Détails]:[prix HT]],6,FALSE)</f>
        <v>#N/A</v>
      </c>
      <c r="K129" s="1" t="e">
        <f t="shared" si="12"/>
        <v>#N/A</v>
      </c>
      <c r="L129" s="15" t="e">
        <f>VLOOKUP(D129,table[[Détails]:[Coefficient de vente]],7,FALSE)</f>
        <v>#N/A</v>
      </c>
      <c r="M129" s="1" t="e">
        <f t="shared" si="8"/>
        <v>#N/A</v>
      </c>
      <c r="N129" s="5" t="e">
        <f t="shared" si="9"/>
        <v>#N/A</v>
      </c>
      <c r="O129" s="17" t="e">
        <f>VLOOKUP(D129,table[[Détails]:[Coefficient de vente]],8,FALSE)</f>
        <v>#N/A</v>
      </c>
      <c r="P129" s="170" t="e">
        <f t="shared" si="10"/>
        <v>#N/A</v>
      </c>
      <c r="R129" s="10">
        <f t="shared" si="11"/>
        <v>0</v>
      </c>
    </row>
    <row r="130" spans="2:18">
      <c r="B130" s="172"/>
      <c r="C130" s="1"/>
      <c r="D130" s="1"/>
      <c r="E130" s="1" t="e">
        <f>VLOOKUP(D130,table[[Détails]:[epaisseur]],2,FALSE)</f>
        <v>#N/A</v>
      </c>
      <c r="F130" s="1" t="e">
        <f>VLOOKUP(D130,table[[Détails]:[epaisseur]],3,FALSE)</f>
        <v>#N/A</v>
      </c>
      <c r="G130" s="1" t="e">
        <f>VLOOKUP(D130,table[[Détails]:[epaisseur]],4,FALSE)</f>
        <v>#N/A</v>
      </c>
      <c r="H130" s="1" t="e">
        <f>VLOOKUP(D130,table[[Détails]:[epaisseur]],5,FALSE)</f>
        <v>#N/A</v>
      </c>
      <c r="I130" s="170" t="e">
        <f>VLOOKUP(D130,table[[Détails]:[prix HT]],6,FALSE)</f>
        <v>#N/A</v>
      </c>
      <c r="K130" s="1" t="e">
        <f t="shared" si="12"/>
        <v>#N/A</v>
      </c>
      <c r="L130" s="15" t="e">
        <f>VLOOKUP(D130,table[[Détails]:[Coefficient de vente]],7,FALSE)</f>
        <v>#N/A</v>
      </c>
      <c r="M130" s="1" t="e">
        <f t="shared" si="8"/>
        <v>#N/A</v>
      </c>
      <c r="N130" s="5" t="e">
        <f t="shared" si="9"/>
        <v>#N/A</v>
      </c>
      <c r="O130" s="17" t="e">
        <f>VLOOKUP(D130,table[[Détails]:[Coefficient de vente]],8,FALSE)</f>
        <v>#N/A</v>
      </c>
      <c r="P130" s="170" t="e">
        <f t="shared" si="10"/>
        <v>#N/A</v>
      </c>
      <c r="R130" s="10">
        <f t="shared" si="11"/>
        <v>0</v>
      </c>
    </row>
    <row r="131" spans="2:18">
      <c r="B131" s="172"/>
      <c r="C131" s="1"/>
      <c r="D131" s="1"/>
      <c r="E131" s="1" t="e">
        <f>VLOOKUP(D131,table[[Détails]:[epaisseur]],2,FALSE)</f>
        <v>#N/A</v>
      </c>
      <c r="F131" s="1" t="e">
        <f>VLOOKUP(D131,table[[Détails]:[epaisseur]],3,FALSE)</f>
        <v>#N/A</v>
      </c>
      <c r="G131" s="1" t="e">
        <f>VLOOKUP(D131,table[[Détails]:[epaisseur]],4,FALSE)</f>
        <v>#N/A</v>
      </c>
      <c r="H131" s="1" t="e">
        <f>VLOOKUP(D131,table[[Détails]:[epaisseur]],5,FALSE)</f>
        <v>#N/A</v>
      </c>
      <c r="I131" s="170" t="e">
        <f>VLOOKUP(D131,table[[Détails]:[prix HT]],6,FALSE)</f>
        <v>#N/A</v>
      </c>
      <c r="K131" s="1" t="e">
        <f t="shared" si="12"/>
        <v>#N/A</v>
      </c>
      <c r="L131" s="15" t="e">
        <f>VLOOKUP(D131,table[[Détails]:[Coefficient de vente]],7,FALSE)</f>
        <v>#N/A</v>
      </c>
      <c r="M131" s="1" t="e">
        <f t="shared" si="8"/>
        <v>#N/A</v>
      </c>
      <c r="N131" s="5" t="e">
        <f t="shared" si="9"/>
        <v>#N/A</v>
      </c>
      <c r="O131" s="17" t="e">
        <f>VLOOKUP(D131,table[[Détails]:[Coefficient de vente]],8,FALSE)</f>
        <v>#N/A</v>
      </c>
      <c r="P131" s="170" t="e">
        <f t="shared" si="10"/>
        <v>#N/A</v>
      </c>
      <c r="R131" s="10">
        <f t="shared" si="11"/>
        <v>0</v>
      </c>
    </row>
    <row r="132" spans="2:18">
      <c r="B132" s="172"/>
      <c r="C132" s="1"/>
      <c r="D132" s="1"/>
      <c r="E132" s="1" t="e">
        <f>VLOOKUP(D132,table[[Détails]:[epaisseur]],2,FALSE)</f>
        <v>#N/A</v>
      </c>
      <c r="F132" s="1" t="e">
        <f>VLOOKUP(D132,table[[Détails]:[epaisseur]],3,FALSE)</f>
        <v>#N/A</v>
      </c>
      <c r="G132" s="1" t="e">
        <f>VLOOKUP(D132,table[[Détails]:[epaisseur]],4,FALSE)</f>
        <v>#N/A</v>
      </c>
      <c r="H132" s="1" t="e">
        <f>VLOOKUP(D132,table[[Détails]:[epaisseur]],5,FALSE)</f>
        <v>#N/A</v>
      </c>
      <c r="I132" s="170" t="e">
        <f>VLOOKUP(D132,table[[Détails]:[prix HT]],6,FALSE)</f>
        <v>#N/A</v>
      </c>
      <c r="K132" s="1" t="e">
        <f t="shared" si="12"/>
        <v>#N/A</v>
      </c>
      <c r="L132" s="15" t="e">
        <f>VLOOKUP(D132,table[[Détails]:[Coefficient de vente]],7,FALSE)</f>
        <v>#N/A</v>
      </c>
      <c r="M132" s="1" t="e">
        <f t="shared" si="8"/>
        <v>#N/A</v>
      </c>
      <c r="N132" s="5" t="e">
        <f t="shared" si="9"/>
        <v>#N/A</v>
      </c>
      <c r="O132" s="17" t="e">
        <f>VLOOKUP(D132,table[[Détails]:[Coefficient de vente]],8,FALSE)</f>
        <v>#N/A</v>
      </c>
      <c r="P132" s="170" t="e">
        <f t="shared" si="10"/>
        <v>#N/A</v>
      </c>
      <c r="R132" s="10">
        <f t="shared" si="11"/>
        <v>0</v>
      </c>
    </row>
    <row r="133" spans="2:18">
      <c r="B133" s="172"/>
      <c r="C133" s="1"/>
      <c r="D133" s="1"/>
      <c r="E133" s="1" t="e">
        <f>VLOOKUP(D133,table[[Détails]:[epaisseur]],2,FALSE)</f>
        <v>#N/A</v>
      </c>
      <c r="F133" s="1" t="e">
        <f>VLOOKUP(D133,table[[Détails]:[epaisseur]],3,FALSE)</f>
        <v>#N/A</v>
      </c>
      <c r="G133" s="1" t="e">
        <f>VLOOKUP(D133,table[[Détails]:[epaisseur]],4,FALSE)</f>
        <v>#N/A</v>
      </c>
      <c r="H133" s="1" t="e">
        <f>VLOOKUP(D133,table[[Détails]:[epaisseur]],5,FALSE)</f>
        <v>#N/A</v>
      </c>
      <c r="I133" s="170" t="e">
        <f>VLOOKUP(D133,table[[Détails]:[prix HT]],6,FALSE)</f>
        <v>#N/A</v>
      </c>
      <c r="K133" s="1" t="e">
        <f t="shared" si="12"/>
        <v>#N/A</v>
      </c>
      <c r="L133" s="15" t="e">
        <f>VLOOKUP(D133,table[[Détails]:[Coefficient de vente]],7,FALSE)</f>
        <v>#N/A</v>
      </c>
      <c r="M133" s="1" t="e">
        <f t="shared" si="8"/>
        <v>#N/A</v>
      </c>
      <c r="N133" s="5" t="e">
        <f t="shared" si="9"/>
        <v>#N/A</v>
      </c>
      <c r="O133" s="17" t="e">
        <f>VLOOKUP(D133,table[[Détails]:[Coefficient de vente]],8,FALSE)</f>
        <v>#N/A</v>
      </c>
      <c r="P133" s="170" t="e">
        <f t="shared" si="10"/>
        <v>#N/A</v>
      </c>
      <c r="R133" s="10">
        <f t="shared" si="11"/>
        <v>0</v>
      </c>
    </row>
    <row r="134" spans="2:18">
      <c r="B134" s="172"/>
      <c r="C134" s="1"/>
      <c r="D134" s="1"/>
      <c r="E134" s="1" t="e">
        <f>VLOOKUP(D134,table[[Détails]:[epaisseur]],2,FALSE)</f>
        <v>#N/A</v>
      </c>
      <c r="F134" s="1" t="e">
        <f>VLOOKUP(D134,table[[Détails]:[epaisseur]],3,FALSE)</f>
        <v>#N/A</v>
      </c>
      <c r="G134" s="1" t="e">
        <f>VLOOKUP(D134,table[[Détails]:[epaisseur]],4,FALSE)</f>
        <v>#N/A</v>
      </c>
      <c r="H134" s="1" t="e">
        <f>VLOOKUP(D134,table[[Détails]:[epaisseur]],5,FALSE)</f>
        <v>#N/A</v>
      </c>
      <c r="I134" s="170" t="e">
        <f>VLOOKUP(D134,table[[Détails]:[prix HT]],6,FALSE)</f>
        <v>#N/A</v>
      </c>
      <c r="K134" s="1" t="e">
        <f t="shared" si="12"/>
        <v>#N/A</v>
      </c>
      <c r="L134" s="15" t="e">
        <f>VLOOKUP(D134,table[[Détails]:[Coefficient de vente]],7,FALSE)</f>
        <v>#N/A</v>
      </c>
      <c r="M134" s="1" t="e">
        <f t="shared" si="8"/>
        <v>#N/A</v>
      </c>
      <c r="N134" s="5" t="e">
        <f t="shared" si="9"/>
        <v>#N/A</v>
      </c>
      <c r="O134" s="17" t="e">
        <f>VLOOKUP(D134,table[[Détails]:[Coefficient de vente]],8,FALSE)</f>
        <v>#N/A</v>
      </c>
      <c r="P134" s="170" t="e">
        <f t="shared" si="10"/>
        <v>#N/A</v>
      </c>
      <c r="R134" s="10">
        <f t="shared" si="11"/>
        <v>0</v>
      </c>
    </row>
    <row r="135" spans="2:18">
      <c r="B135" s="172"/>
      <c r="C135" s="1"/>
      <c r="D135" s="1"/>
      <c r="E135" s="1" t="e">
        <f>VLOOKUP(D135,table[[Détails]:[epaisseur]],2,FALSE)</f>
        <v>#N/A</v>
      </c>
      <c r="F135" s="1" t="e">
        <f>VLOOKUP(D135,table[[Détails]:[epaisseur]],3,FALSE)</f>
        <v>#N/A</v>
      </c>
      <c r="G135" s="1" t="e">
        <f>VLOOKUP(D135,table[[Détails]:[epaisseur]],4,FALSE)</f>
        <v>#N/A</v>
      </c>
      <c r="H135" s="1" t="e">
        <f>VLOOKUP(D135,table[[Détails]:[epaisseur]],5,FALSE)</f>
        <v>#N/A</v>
      </c>
      <c r="I135" s="170" t="e">
        <f>VLOOKUP(D135,table[[Détails]:[prix HT]],6,FALSE)</f>
        <v>#N/A</v>
      </c>
      <c r="K135" s="1" t="e">
        <f t="shared" si="12"/>
        <v>#N/A</v>
      </c>
      <c r="L135" s="15" t="e">
        <f>VLOOKUP(D135,table[[Détails]:[Coefficient de vente]],7,FALSE)</f>
        <v>#N/A</v>
      </c>
      <c r="M135" s="1" t="e">
        <f t="shared" si="8"/>
        <v>#N/A</v>
      </c>
      <c r="N135" s="5" t="e">
        <f t="shared" si="9"/>
        <v>#N/A</v>
      </c>
      <c r="O135" s="17" t="e">
        <f>VLOOKUP(D135,table[[Détails]:[Coefficient de vente]],8,FALSE)</f>
        <v>#N/A</v>
      </c>
      <c r="P135" s="170" t="e">
        <f t="shared" si="10"/>
        <v>#N/A</v>
      </c>
      <c r="R135" s="10">
        <f t="shared" si="11"/>
        <v>0</v>
      </c>
    </row>
    <row r="136" spans="2:18">
      <c r="B136" s="172"/>
      <c r="C136" s="1"/>
      <c r="D136" s="1"/>
      <c r="E136" s="1" t="e">
        <f>VLOOKUP(D136,table[[Détails]:[epaisseur]],2,FALSE)</f>
        <v>#N/A</v>
      </c>
      <c r="F136" s="1" t="e">
        <f>VLOOKUP(D136,table[[Détails]:[epaisseur]],3,FALSE)</f>
        <v>#N/A</v>
      </c>
      <c r="G136" s="1" t="e">
        <f>VLOOKUP(D136,table[[Détails]:[epaisseur]],4,FALSE)</f>
        <v>#N/A</v>
      </c>
      <c r="H136" s="1" t="e">
        <f>VLOOKUP(D136,table[[Détails]:[epaisseur]],5,FALSE)</f>
        <v>#N/A</v>
      </c>
      <c r="I136" s="170" t="e">
        <f>VLOOKUP(D136,table[[Détails]:[prix HT]],6,FALSE)</f>
        <v>#N/A</v>
      </c>
      <c r="K136" s="1" t="e">
        <f t="shared" si="12"/>
        <v>#N/A</v>
      </c>
      <c r="L136" s="15" t="e">
        <f>VLOOKUP(D136,table[[Détails]:[Coefficient de vente]],7,FALSE)</f>
        <v>#N/A</v>
      </c>
      <c r="M136" s="1" t="e">
        <f t="shared" si="8"/>
        <v>#N/A</v>
      </c>
      <c r="N136" s="5" t="e">
        <f t="shared" si="9"/>
        <v>#N/A</v>
      </c>
      <c r="O136" s="17" t="e">
        <f>VLOOKUP(D136,table[[Détails]:[Coefficient de vente]],8,FALSE)</f>
        <v>#N/A</v>
      </c>
      <c r="P136" s="170" t="e">
        <f t="shared" si="10"/>
        <v>#N/A</v>
      </c>
      <c r="R136" s="10">
        <f t="shared" si="11"/>
        <v>0</v>
      </c>
    </row>
    <row r="137" spans="2:18">
      <c r="B137" s="172"/>
      <c r="C137" s="1"/>
      <c r="D137" s="1"/>
      <c r="E137" s="1" t="e">
        <f>VLOOKUP(D137,table[[Détails]:[epaisseur]],2,FALSE)</f>
        <v>#N/A</v>
      </c>
      <c r="F137" s="1" t="e">
        <f>VLOOKUP(D137,table[[Détails]:[epaisseur]],3,FALSE)</f>
        <v>#N/A</v>
      </c>
      <c r="G137" s="1" t="e">
        <f>VLOOKUP(D137,table[[Détails]:[epaisseur]],4,FALSE)</f>
        <v>#N/A</v>
      </c>
      <c r="H137" s="1" t="e">
        <f>VLOOKUP(D137,table[[Détails]:[epaisseur]],5,FALSE)</f>
        <v>#N/A</v>
      </c>
      <c r="I137" s="170" t="e">
        <f>VLOOKUP(D137,table[[Détails]:[prix HT]],6,FALSE)</f>
        <v>#N/A</v>
      </c>
      <c r="K137" s="1" t="e">
        <f t="shared" si="12"/>
        <v>#N/A</v>
      </c>
      <c r="L137" s="15" t="e">
        <f>VLOOKUP(D137,table[[Détails]:[Coefficient de vente]],7,FALSE)</f>
        <v>#N/A</v>
      </c>
      <c r="M137" s="1" t="e">
        <f t="shared" si="8"/>
        <v>#N/A</v>
      </c>
      <c r="N137" s="5" t="e">
        <f t="shared" si="9"/>
        <v>#N/A</v>
      </c>
      <c r="O137" s="17" t="e">
        <f>VLOOKUP(D137,table[[Détails]:[Coefficient de vente]],8,FALSE)</f>
        <v>#N/A</v>
      </c>
      <c r="P137" s="170" t="e">
        <f t="shared" si="10"/>
        <v>#N/A</v>
      </c>
      <c r="R137" s="10">
        <f t="shared" si="11"/>
        <v>0</v>
      </c>
    </row>
    <row r="138" spans="2:18">
      <c r="B138" s="172"/>
      <c r="C138" s="1"/>
      <c r="D138" s="1"/>
      <c r="E138" s="1" t="e">
        <f>VLOOKUP(D138,table[[Détails]:[epaisseur]],2,FALSE)</f>
        <v>#N/A</v>
      </c>
      <c r="F138" s="1" t="e">
        <f>VLOOKUP(D138,table[[Détails]:[epaisseur]],3,FALSE)</f>
        <v>#N/A</v>
      </c>
      <c r="G138" s="1" t="e">
        <f>VLOOKUP(D138,table[[Détails]:[epaisseur]],4,FALSE)</f>
        <v>#N/A</v>
      </c>
      <c r="H138" s="1" t="e">
        <f>VLOOKUP(D138,table[[Détails]:[epaisseur]],5,FALSE)</f>
        <v>#N/A</v>
      </c>
      <c r="I138" s="170" t="e">
        <f>VLOOKUP(D138,table[[Détails]:[prix HT]],6,FALSE)</f>
        <v>#N/A</v>
      </c>
      <c r="K138" s="1" t="e">
        <f t="shared" si="12"/>
        <v>#N/A</v>
      </c>
      <c r="L138" s="15" t="e">
        <f>VLOOKUP(D138,table[[Détails]:[Coefficient de vente]],7,FALSE)</f>
        <v>#N/A</v>
      </c>
      <c r="M138" s="1" t="e">
        <f t="shared" si="8"/>
        <v>#N/A</v>
      </c>
      <c r="N138" s="5" t="e">
        <f t="shared" si="9"/>
        <v>#N/A</v>
      </c>
      <c r="O138" s="17" t="e">
        <f>VLOOKUP(D138,table[[Détails]:[Coefficient de vente]],8,FALSE)</f>
        <v>#N/A</v>
      </c>
      <c r="P138" s="170" t="e">
        <f t="shared" si="10"/>
        <v>#N/A</v>
      </c>
      <c r="R138" s="10">
        <f t="shared" si="11"/>
        <v>0</v>
      </c>
    </row>
    <row r="139" spans="2:18">
      <c r="B139" s="172"/>
      <c r="C139" s="1"/>
      <c r="D139" s="1"/>
      <c r="E139" s="1" t="e">
        <f>VLOOKUP(D139,table[[Détails]:[epaisseur]],2,FALSE)</f>
        <v>#N/A</v>
      </c>
      <c r="F139" s="1" t="e">
        <f>VLOOKUP(D139,table[[Détails]:[epaisseur]],3,FALSE)</f>
        <v>#N/A</v>
      </c>
      <c r="G139" s="1" t="e">
        <f>VLOOKUP(D139,table[[Détails]:[epaisseur]],4,FALSE)</f>
        <v>#N/A</v>
      </c>
      <c r="H139" s="1" t="e">
        <f>VLOOKUP(D139,table[[Détails]:[epaisseur]],5,FALSE)</f>
        <v>#N/A</v>
      </c>
      <c r="I139" s="170" t="e">
        <f>VLOOKUP(D139,table[[Détails]:[prix HT]],6,FALSE)</f>
        <v>#N/A</v>
      </c>
      <c r="K139" s="1" t="e">
        <f t="shared" si="12"/>
        <v>#N/A</v>
      </c>
      <c r="L139" s="15" t="e">
        <f>VLOOKUP(D139,table[[Détails]:[Coefficient de vente]],7,FALSE)</f>
        <v>#N/A</v>
      </c>
      <c r="M139" s="1" t="e">
        <f t="shared" si="8"/>
        <v>#N/A</v>
      </c>
      <c r="N139" s="5" t="e">
        <f t="shared" si="9"/>
        <v>#N/A</v>
      </c>
      <c r="O139" s="17" t="e">
        <f>VLOOKUP(D139,table[[Détails]:[Coefficient de vente]],8,FALSE)</f>
        <v>#N/A</v>
      </c>
      <c r="P139" s="170" t="e">
        <f t="shared" si="10"/>
        <v>#N/A</v>
      </c>
      <c r="R139" s="10">
        <f t="shared" si="11"/>
        <v>0</v>
      </c>
    </row>
    <row r="140" spans="2:18">
      <c r="B140" s="172"/>
      <c r="C140" s="1"/>
      <c r="D140" s="1"/>
      <c r="E140" s="1" t="e">
        <f>VLOOKUP(D140,table[[Détails]:[epaisseur]],2,FALSE)</f>
        <v>#N/A</v>
      </c>
      <c r="F140" s="1" t="e">
        <f>VLOOKUP(D140,table[[Détails]:[epaisseur]],3,FALSE)</f>
        <v>#N/A</v>
      </c>
      <c r="G140" s="1" t="e">
        <f>VLOOKUP(D140,table[[Détails]:[epaisseur]],4,FALSE)</f>
        <v>#N/A</v>
      </c>
      <c r="H140" s="1" t="e">
        <f>VLOOKUP(D140,table[[Détails]:[epaisseur]],5,FALSE)</f>
        <v>#N/A</v>
      </c>
      <c r="I140" s="170" t="e">
        <f>VLOOKUP(D140,table[[Détails]:[prix HT]],6,FALSE)</f>
        <v>#N/A</v>
      </c>
      <c r="K140" s="1" t="e">
        <f t="shared" si="12"/>
        <v>#N/A</v>
      </c>
      <c r="L140" s="15" t="e">
        <f>VLOOKUP(D140,table[[Détails]:[Coefficient de vente]],7,FALSE)</f>
        <v>#N/A</v>
      </c>
      <c r="M140" s="1" t="e">
        <f t="shared" ref="M140:M203" si="13">(K140*L140)+K140</f>
        <v>#N/A</v>
      </c>
      <c r="N140" s="5" t="e">
        <f t="shared" ref="N140:N203" si="14">M140*I140</f>
        <v>#N/A</v>
      </c>
      <c r="O140" s="17" t="e">
        <f>VLOOKUP(D140,table[[Détails]:[Coefficient de vente]],8,FALSE)</f>
        <v>#N/A</v>
      </c>
      <c r="P140" s="170" t="e">
        <f t="shared" ref="P140:P203" si="15">(N140*O140)+N140</f>
        <v>#N/A</v>
      </c>
      <c r="R140" s="10">
        <f t="shared" ref="R140:R203" si="16">ROUNDUP(((($D$5*Q140)/100)+Q140),0)</f>
        <v>0</v>
      </c>
    </row>
    <row r="141" spans="2:18">
      <c r="B141" s="172"/>
      <c r="C141" s="1"/>
      <c r="D141" s="1"/>
      <c r="E141" s="1" t="e">
        <f>VLOOKUP(D141,table[[Détails]:[epaisseur]],2,FALSE)</f>
        <v>#N/A</v>
      </c>
      <c r="F141" s="1" t="e">
        <f>VLOOKUP(D141,table[[Détails]:[epaisseur]],3,FALSE)</f>
        <v>#N/A</v>
      </c>
      <c r="G141" s="1" t="e">
        <f>VLOOKUP(D141,table[[Détails]:[epaisseur]],4,FALSE)</f>
        <v>#N/A</v>
      </c>
      <c r="H141" s="1" t="e">
        <f>VLOOKUP(D141,table[[Détails]:[epaisseur]],5,FALSE)</f>
        <v>#N/A</v>
      </c>
      <c r="I141" s="170" t="e">
        <f>VLOOKUP(D141,table[[Détails]:[prix HT]],6,FALSE)</f>
        <v>#N/A</v>
      </c>
      <c r="K141" s="1" t="e">
        <f t="shared" ref="K141:K204" si="17">F141*G141*H141*J141</f>
        <v>#N/A</v>
      </c>
      <c r="L141" s="15" t="e">
        <f>VLOOKUP(D141,table[[Détails]:[Coefficient de vente]],7,FALSE)</f>
        <v>#N/A</v>
      </c>
      <c r="M141" s="1" t="e">
        <f t="shared" si="13"/>
        <v>#N/A</v>
      </c>
      <c r="N141" s="5" t="e">
        <f t="shared" si="14"/>
        <v>#N/A</v>
      </c>
      <c r="O141" s="17" t="e">
        <f>VLOOKUP(D141,table[[Détails]:[Coefficient de vente]],8,FALSE)</f>
        <v>#N/A</v>
      </c>
      <c r="P141" s="170" t="e">
        <f t="shared" si="15"/>
        <v>#N/A</v>
      </c>
      <c r="R141" s="10">
        <f t="shared" si="16"/>
        <v>0</v>
      </c>
    </row>
    <row r="142" spans="2:18">
      <c r="B142" s="172"/>
      <c r="C142" s="1"/>
      <c r="D142" s="1"/>
      <c r="E142" s="1" t="e">
        <f>VLOOKUP(D142,table[[Détails]:[epaisseur]],2,FALSE)</f>
        <v>#N/A</v>
      </c>
      <c r="F142" s="1" t="e">
        <f>VLOOKUP(D142,table[[Détails]:[epaisseur]],3,FALSE)</f>
        <v>#N/A</v>
      </c>
      <c r="G142" s="1" t="e">
        <f>VLOOKUP(D142,table[[Détails]:[epaisseur]],4,FALSE)</f>
        <v>#N/A</v>
      </c>
      <c r="H142" s="1" t="e">
        <f>VLOOKUP(D142,table[[Détails]:[epaisseur]],5,FALSE)</f>
        <v>#N/A</v>
      </c>
      <c r="I142" s="170" t="e">
        <f>VLOOKUP(D142,table[[Détails]:[prix HT]],6,FALSE)</f>
        <v>#N/A</v>
      </c>
      <c r="K142" s="1" t="e">
        <f t="shared" si="17"/>
        <v>#N/A</v>
      </c>
      <c r="L142" s="15" t="e">
        <f>VLOOKUP(D142,table[[Détails]:[Coefficient de vente]],7,FALSE)</f>
        <v>#N/A</v>
      </c>
      <c r="M142" s="1" t="e">
        <f t="shared" si="13"/>
        <v>#N/A</v>
      </c>
      <c r="N142" s="5" t="e">
        <f t="shared" si="14"/>
        <v>#N/A</v>
      </c>
      <c r="O142" s="17" t="e">
        <f>VLOOKUP(D142,table[[Détails]:[Coefficient de vente]],8,FALSE)</f>
        <v>#N/A</v>
      </c>
      <c r="P142" s="170" t="e">
        <f t="shared" si="15"/>
        <v>#N/A</v>
      </c>
      <c r="R142" s="10">
        <f t="shared" si="16"/>
        <v>0</v>
      </c>
    </row>
    <row r="143" spans="2:18">
      <c r="B143" s="172"/>
      <c r="C143" s="1"/>
      <c r="D143" s="1"/>
      <c r="E143" s="1" t="e">
        <f>VLOOKUP(D143,table[[Détails]:[epaisseur]],2,FALSE)</f>
        <v>#N/A</v>
      </c>
      <c r="F143" s="1" t="e">
        <f>VLOOKUP(D143,table[[Détails]:[epaisseur]],3,FALSE)</f>
        <v>#N/A</v>
      </c>
      <c r="G143" s="1" t="e">
        <f>VLOOKUP(D143,table[[Détails]:[epaisseur]],4,FALSE)</f>
        <v>#N/A</v>
      </c>
      <c r="H143" s="1" t="e">
        <f>VLOOKUP(D143,table[[Détails]:[epaisseur]],5,FALSE)</f>
        <v>#N/A</v>
      </c>
      <c r="I143" s="170" t="e">
        <f>VLOOKUP(D143,table[[Détails]:[prix HT]],6,FALSE)</f>
        <v>#N/A</v>
      </c>
      <c r="K143" s="1" t="e">
        <f t="shared" si="17"/>
        <v>#N/A</v>
      </c>
      <c r="L143" s="15" t="e">
        <f>VLOOKUP(D143,table[[Détails]:[Coefficient de vente]],7,FALSE)</f>
        <v>#N/A</v>
      </c>
      <c r="M143" s="1" t="e">
        <f t="shared" si="13"/>
        <v>#N/A</v>
      </c>
      <c r="N143" s="5" t="e">
        <f t="shared" si="14"/>
        <v>#N/A</v>
      </c>
      <c r="O143" s="17" t="e">
        <f>VLOOKUP(D143,table[[Détails]:[Coefficient de vente]],8,FALSE)</f>
        <v>#N/A</v>
      </c>
      <c r="P143" s="170" t="e">
        <f t="shared" si="15"/>
        <v>#N/A</v>
      </c>
      <c r="R143" s="10">
        <f t="shared" si="16"/>
        <v>0</v>
      </c>
    </row>
    <row r="144" spans="2:18">
      <c r="B144" s="172"/>
      <c r="C144" s="1"/>
      <c r="D144" s="1"/>
      <c r="E144" s="1" t="e">
        <f>VLOOKUP(D144,table[[Détails]:[epaisseur]],2,FALSE)</f>
        <v>#N/A</v>
      </c>
      <c r="F144" s="1" t="e">
        <f>VLOOKUP(D144,table[[Détails]:[epaisseur]],3,FALSE)</f>
        <v>#N/A</v>
      </c>
      <c r="G144" s="1" t="e">
        <f>VLOOKUP(D144,table[[Détails]:[epaisseur]],4,FALSE)</f>
        <v>#N/A</v>
      </c>
      <c r="H144" s="1" t="e">
        <f>VLOOKUP(D144,table[[Détails]:[epaisseur]],5,FALSE)</f>
        <v>#N/A</v>
      </c>
      <c r="I144" s="170" t="e">
        <f>VLOOKUP(D144,table[[Détails]:[prix HT]],6,FALSE)</f>
        <v>#N/A</v>
      </c>
      <c r="K144" s="1" t="e">
        <f t="shared" si="17"/>
        <v>#N/A</v>
      </c>
      <c r="L144" s="15" t="e">
        <f>VLOOKUP(D144,table[[Détails]:[Coefficient de vente]],7,FALSE)</f>
        <v>#N/A</v>
      </c>
      <c r="M144" s="1" t="e">
        <f t="shared" si="13"/>
        <v>#N/A</v>
      </c>
      <c r="N144" s="5" t="e">
        <f t="shared" si="14"/>
        <v>#N/A</v>
      </c>
      <c r="O144" s="17" t="e">
        <f>VLOOKUP(D144,table[[Détails]:[Coefficient de vente]],8,FALSE)</f>
        <v>#N/A</v>
      </c>
      <c r="P144" s="170" t="e">
        <f t="shared" si="15"/>
        <v>#N/A</v>
      </c>
      <c r="R144" s="10">
        <f t="shared" si="16"/>
        <v>0</v>
      </c>
    </row>
    <row r="145" spans="2:18">
      <c r="B145" s="172"/>
      <c r="C145" s="1"/>
      <c r="D145" s="1"/>
      <c r="E145" s="1" t="e">
        <f>VLOOKUP(D145,table[[Détails]:[epaisseur]],2,FALSE)</f>
        <v>#N/A</v>
      </c>
      <c r="F145" s="1" t="e">
        <f>VLOOKUP(D145,table[[Détails]:[epaisseur]],3,FALSE)</f>
        <v>#N/A</v>
      </c>
      <c r="G145" s="1" t="e">
        <f>VLOOKUP(D145,table[[Détails]:[epaisseur]],4,FALSE)</f>
        <v>#N/A</v>
      </c>
      <c r="H145" s="1" t="e">
        <f>VLOOKUP(D145,table[[Détails]:[epaisseur]],5,FALSE)</f>
        <v>#N/A</v>
      </c>
      <c r="I145" s="170" t="e">
        <f>VLOOKUP(D145,table[[Détails]:[prix HT]],6,FALSE)</f>
        <v>#N/A</v>
      </c>
      <c r="K145" s="1" t="e">
        <f t="shared" si="17"/>
        <v>#N/A</v>
      </c>
      <c r="L145" s="15" t="e">
        <f>VLOOKUP(D145,table[[Détails]:[Coefficient de vente]],7,FALSE)</f>
        <v>#N/A</v>
      </c>
      <c r="M145" s="1" t="e">
        <f t="shared" si="13"/>
        <v>#N/A</v>
      </c>
      <c r="N145" s="5" t="e">
        <f t="shared" si="14"/>
        <v>#N/A</v>
      </c>
      <c r="O145" s="17" t="e">
        <f>VLOOKUP(D145,table[[Détails]:[Coefficient de vente]],8,FALSE)</f>
        <v>#N/A</v>
      </c>
      <c r="P145" s="170" t="e">
        <f t="shared" si="15"/>
        <v>#N/A</v>
      </c>
      <c r="R145" s="10">
        <f t="shared" si="16"/>
        <v>0</v>
      </c>
    </row>
    <row r="146" spans="2:18">
      <c r="B146" s="172"/>
      <c r="C146" s="1"/>
      <c r="D146" s="1"/>
      <c r="E146" s="1" t="e">
        <f>VLOOKUP(D146,table[[Détails]:[epaisseur]],2,FALSE)</f>
        <v>#N/A</v>
      </c>
      <c r="F146" s="1" t="e">
        <f>VLOOKUP(D146,table[[Détails]:[epaisseur]],3,FALSE)</f>
        <v>#N/A</v>
      </c>
      <c r="G146" s="1" t="e">
        <f>VLOOKUP(D146,table[[Détails]:[epaisseur]],4,FALSE)</f>
        <v>#N/A</v>
      </c>
      <c r="H146" s="1" t="e">
        <f>VLOOKUP(D146,table[[Détails]:[epaisseur]],5,FALSE)</f>
        <v>#N/A</v>
      </c>
      <c r="I146" s="170" t="e">
        <f>VLOOKUP(D146,table[[Détails]:[prix HT]],6,FALSE)</f>
        <v>#N/A</v>
      </c>
      <c r="K146" s="1" t="e">
        <f t="shared" si="17"/>
        <v>#N/A</v>
      </c>
      <c r="L146" s="15" t="e">
        <f>VLOOKUP(D146,table[[Détails]:[Coefficient de vente]],7,FALSE)</f>
        <v>#N/A</v>
      </c>
      <c r="M146" s="1" t="e">
        <f t="shared" si="13"/>
        <v>#N/A</v>
      </c>
      <c r="N146" s="5" t="e">
        <f t="shared" si="14"/>
        <v>#N/A</v>
      </c>
      <c r="O146" s="17" t="e">
        <f>VLOOKUP(D146,table[[Détails]:[Coefficient de vente]],8,FALSE)</f>
        <v>#N/A</v>
      </c>
      <c r="P146" s="170" t="e">
        <f t="shared" si="15"/>
        <v>#N/A</v>
      </c>
      <c r="R146" s="10">
        <f t="shared" si="16"/>
        <v>0</v>
      </c>
    </row>
    <row r="147" spans="2:18">
      <c r="B147" s="172"/>
      <c r="C147" s="1"/>
      <c r="D147" s="1"/>
      <c r="E147" s="1" t="e">
        <f>VLOOKUP(D147,table[[Détails]:[epaisseur]],2,FALSE)</f>
        <v>#N/A</v>
      </c>
      <c r="F147" s="1" t="e">
        <f>VLOOKUP(D147,table[[Détails]:[epaisseur]],3,FALSE)</f>
        <v>#N/A</v>
      </c>
      <c r="G147" s="1" t="e">
        <f>VLOOKUP(D147,table[[Détails]:[epaisseur]],4,FALSE)</f>
        <v>#N/A</v>
      </c>
      <c r="H147" s="1" t="e">
        <f>VLOOKUP(D147,table[[Détails]:[epaisseur]],5,FALSE)</f>
        <v>#N/A</v>
      </c>
      <c r="I147" s="170" t="e">
        <f>VLOOKUP(D147,table[[Détails]:[prix HT]],6,FALSE)</f>
        <v>#N/A</v>
      </c>
      <c r="K147" s="1" t="e">
        <f t="shared" si="17"/>
        <v>#N/A</v>
      </c>
      <c r="L147" s="15" t="e">
        <f>VLOOKUP(D147,table[[Détails]:[Coefficient de vente]],7,FALSE)</f>
        <v>#N/A</v>
      </c>
      <c r="M147" s="1" t="e">
        <f t="shared" si="13"/>
        <v>#N/A</v>
      </c>
      <c r="N147" s="5" t="e">
        <f t="shared" si="14"/>
        <v>#N/A</v>
      </c>
      <c r="O147" s="17" t="e">
        <f>VLOOKUP(D147,table[[Détails]:[Coefficient de vente]],8,FALSE)</f>
        <v>#N/A</v>
      </c>
      <c r="P147" s="170" t="e">
        <f t="shared" si="15"/>
        <v>#N/A</v>
      </c>
      <c r="R147" s="10">
        <f t="shared" si="16"/>
        <v>0</v>
      </c>
    </row>
    <row r="148" spans="2:18">
      <c r="B148" s="172"/>
      <c r="C148" s="1"/>
      <c r="D148" s="1"/>
      <c r="E148" s="1" t="e">
        <f>VLOOKUP(D148,table[[Détails]:[epaisseur]],2,FALSE)</f>
        <v>#N/A</v>
      </c>
      <c r="F148" s="1" t="e">
        <f>VLOOKUP(D148,table[[Détails]:[epaisseur]],3,FALSE)</f>
        <v>#N/A</v>
      </c>
      <c r="G148" s="1" t="e">
        <f>VLOOKUP(D148,table[[Détails]:[epaisseur]],4,FALSE)</f>
        <v>#N/A</v>
      </c>
      <c r="H148" s="1" t="e">
        <f>VLOOKUP(D148,table[[Détails]:[epaisseur]],5,FALSE)</f>
        <v>#N/A</v>
      </c>
      <c r="I148" s="170" t="e">
        <f>VLOOKUP(D148,table[[Détails]:[prix HT]],6,FALSE)</f>
        <v>#N/A</v>
      </c>
      <c r="K148" s="1" t="e">
        <f t="shared" si="17"/>
        <v>#N/A</v>
      </c>
      <c r="L148" s="15" t="e">
        <f>VLOOKUP(D148,table[[Détails]:[Coefficient de vente]],7,FALSE)</f>
        <v>#N/A</v>
      </c>
      <c r="M148" s="1" t="e">
        <f t="shared" si="13"/>
        <v>#N/A</v>
      </c>
      <c r="N148" s="5" t="e">
        <f t="shared" si="14"/>
        <v>#N/A</v>
      </c>
      <c r="O148" s="17" t="e">
        <f>VLOOKUP(D148,table[[Détails]:[Coefficient de vente]],8,FALSE)</f>
        <v>#N/A</v>
      </c>
      <c r="P148" s="170" t="e">
        <f t="shared" si="15"/>
        <v>#N/A</v>
      </c>
      <c r="R148" s="10">
        <f t="shared" si="16"/>
        <v>0</v>
      </c>
    </row>
    <row r="149" spans="2:18">
      <c r="B149" s="172"/>
      <c r="C149" s="1"/>
      <c r="D149" s="1"/>
      <c r="E149" s="1" t="e">
        <f>VLOOKUP(D149,table[[Détails]:[epaisseur]],2,FALSE)</f>
        <v>#N/A</v>
      </c>
      <c r="F149" s="1" t="e">
        <f>VLOOKUP(D149,table[[Détails]:[epaisseur]],3,FALSE)</f>
        <v>#N/A</v>
      </c>
      <c r="G149" s="1" t="e">
        <f>VLOOKUP(D149,table[[Détails]:[epaisseur]],4,FALSE)</f>
        <v>#N/A</v>
      </c>
      <c r="H149" s="1" t="e">
        <f>VLOOKUP(D149,table[[Détails]:[epaisseur]],5,FALSE)</f>
        <v>#N/A</v>
      </c>
      <c r="I149" s="170" t="e">
        <f>VLOOKUP(D149,table[[Détails]:[prix HT]],6,FALSE)</f>
        <v>#N/A</v>
      </c>
      <c r="K149" s="1" t="e">
        <f t="shared" si="17"/>
        <v>#N/A</v>
      </c>
      <c r="L149" s="15" t="e">
        <f>VLOOKUP(D149,table[[Détails]:[Coefficient de vente]],7,FALSE)</f>
        <v>#N/A</v>
      </c>
      <c r="M149" s="1" t="e">
        <f t="shared" si="13"/>
        <v>#N/A</v>
      </c>
      <c r="N149" s="5" t="e">
        <f t="shared" si="14"/>
        <v>#N/A</v>
      </c>
      <c r="O149" s="17" t="e">
        <f>VLOOKUP(D149,table[[Détails]:[Coefficient de vente]],8,FALSE)</f>
        <v>#N/A</v>
      </c>
      <c r="P149" s="170" t="e">
        <f t="shared" si="15"/>
        <v>#N/A</v>
      </c>
      <c r="R149" s="10">
        <f t="shared" si="16"/>
        <v>0</v>
      </c>
    </row>
    <row r="150" spans="2:18">
      <c r="B150" s="172"/>
      <c r="C150" s="1"/>
      <c r="D150" s="1"/>
      <c r="E150" s="1" t="e">
        <f>VLOOKUP(D150,table[[Détails]:[epaisseur]],2,FALSE)</f>
        <v>#N/A</v>
      </c>
      <c r="F150" s="1" t="e">
        <f>VLOOKUP(D150,table[[Détails]:[epaisseur]],3,FALSE)</f>
        <v>#N/A</v>
      </c>
      <c r="G150" s="1" t="e">
        <f>VLOOKUP(D150,table[[Détails]:[epaisseur]],4,FALSE)</f>
        <v>#N/A</v>
      </c>
      <c r="H150" s="1" t="e">
        <f>VLOOKUP(D150,table[[Détails]:[epaisseur]],5,FALSE)</f>
        <v>#N/A</v>
      </c>
      <c r="I150" s="170" t="e">
        <f>VLOOKUP(D150,table[[Détails]:[prix HT]],6,FALSE)</f>
        <v>#N/A</v>
      </c>
      <c r="K150" s="1" t="e">
        <f t="shared" si="17"/>
        <v>#N/A</v>
      </c>
      <c r="L150" s="15" t="e">
        <f>VLOOKUP(D150,table[[Détails]:[Coefficient de vente]],7,FALSE)</f>
        <v>#N/A</v>
      </c>
      <c r="M150" s="1" t="e">
        <f t="shared" si="13"/>
        <v>#N/A</v>
      </c>
      <c r="N150" s="5" t="e">
        <f t="shared" si="14"/>
        <v>#N/A</v>
      </c>
      <c r="O150" s="17" t="e">
        <f>VLOOKUP(D150,table[[Détails]:[Coefficient de vente]],8,FALSE)</f>
        <v>#N/A</v>
      </c>
      <c r="P150" s="170" t="e">
        <f t="shared" si="15"/>
        <v>#N/A</v>
      </c>
      <c r="R150" s="10">
        <f t="shared" si="16"/>
        <v>0</v>
      </c>
    </row>
    <row r="151" spans="2:18">
      <c r="B151" s="172"/>
      <c r="C151" s="1"/>
      <c r="D151" s="1"/>
      <c r="E151" s="1" t="e">
        <f>VLOOKUP(D151,table[[Détails]:[epaisseur]],2,FALSE)</f>
        <v>#N/A</v>
      </c>
      <c r="F151" s="1" t="e">
        <f>VLOOKUP(D151,table[[Détails]:[epaisseur]],3,FALSE)</f>
        <v>#N/A</v>
      </c>
      <c r="G151" s="1" t="e">
        <f>VLOOKUP(D151,table[[Détails]:[epaisseur]],4,FALSE)</f>
        <v>#N/A</v>
      </c>
      <c r="H151" s="1" t="e">
        <f>VLOOKUP(D151,table[[Détails]:[epaisseur]],5,FALSE)</f>
        <v>#N/A</v>
      </c>
      <c r="I151" s="170" t="e">
        <f>VLOOKUP(D151,table[[Détails]:[prix HT]],6,FALSE)</f>
        <v>#N/A</v>
      </c>
      <c r="K151" s="1" t="e">
        <f t="shared" si="17"/>
        <v>#N/A</v>
      </c>
      <c r="L151" s="15" t="e">
        <f>VLOOKUP(D151,table[[Détails]:[Coefficient de vente]],7,FALSE)</f>
        <v>#N/A</v>
      </c>
      <c r="M151" s="1" t="e">
        <f t="shared" si="13"/>
        <v>#N/A</v>
      </c>
      <c r="N151" s="5" t="e">
        <f t="shared" si="14"/>
        <v>#N/A</v>
      </c>
      <c r="O151" s="17" t="e">
        <f>VLOOKUP(D151,table[[Détails]:[Coefficient de vente]],8,FALSE)</f>
        <v>#N/A</v>
      </c>
      <c r="P151" s="170" t="e">
        <f t="shared" si="15"/>
        <v>#N/A</v>
      </c>
      <c r="R151" s="10">
        <f t="shared" si="16"/>
        <v>0</v>
      </c>
    </row>
    <row r="152" spans="2:18">
      <c r="B152" s="172"/>
      <c r="C152" s="1"/>
      <c r="D152" s="1"/>
      <c r="E152" s="1" t="e">
        <f>VLOOKUP(D152,table[[Détails]:[epaisseur]],2,FALSE)</f>
        <v>#N/A</v>
      </c>
      <c r="F152" s="1" t="e">
        <f>VLOOKUP(D152,table[[Détails]:[epaisseur]],3,FALSE)</f>
        <v>#N/A</v>
      </c>
      <c r="G152" s="1" t="e">
        <f>VLOOKUP(D152,table[[Détails]:[epaisseur]],4,FALSE)</f>
        <v>#N/A</v>
      </c>
      <c r="H152" s="1" t="e">
        <f>VLOOKUP(D152,table[[Détails]:[epaisseur]],5,FALSE)</f>
        <v>#N/A</v>
      </c>
      <c r="I152" s="170" t="e">
        <f>VLOOKUP(D152,table[[Détails]:[prix HT]],6,FALSE)</f>
        <v>#N/A</v>
      </c>
      <c r="K152" s="1" t="e">
        <f t="shared" si="17"/>
        <v>#N/A</v>
      </c>
      <c r="L152" s="15" t="e">
        <f>VLOOKUP(D152,table[[Détails]:[Coefficient de vente]],7,FALSE)</f>
        <v>#N/A</v>
      </c>
      <c r="M152" s="1" t="e">
        <f t="shared" si="13"/>
        <v>#N/A</v>
      </c>
      <c r="N152" s="5" t="e">
        <f t="shared" si="14"/>
        <v>#N/A</v>
      </c>
      <c r="O152" s="17" t="e">
        <f>VLOOKUP(D152,table[[Détails]:[Coefficient de vente]],8,FALSE)</f>
        <v>#N/A</v>
      </c>
      <c r="P152" s="170" t="e">
        <f t="shared" si="15"/>
        <v>#N/A</v>
      </c>
      <c r="R152" s="10">
        <f t="shared" si="16"/>
        <v>0</v>
      </c>
    </row>
    <row r="153" spans="2:18">
      <c r="B153" s="172"/>
      <c r="C153" s="1"/>
      <c r="D153" s="1"/>
      <c r="E153" s="1" t="e">
        <f>VLOOKUP(D153,table[[Détails]:[epaisseur]],2,FALSE)</f>
        <v>#N/A</v>
      </c>
      <c r="F153" s="1" t="e">
        <f>VLOOKUP(D153,table[[Détails]:[epaisseur]],3,FALSE)</f>
        <v>#N/A</v>
      </c>
      <c r="G153" s="1" t="e">
        <f>VLOOKUP(D153,table[[Détails]:[epaisseur]],4,FALSE)</f>
        <v>#N/A</v>
      </c>
      <c r="H153" s="1" t="e">
        <f>VLOOKUP(D153,table[[Détails]:[epaisseur]],5,FALSE)</f>
        <v>#N/A</v>
      </c>
      <c r="I153" s="170" t="e">
        <f>VLOOKUP(D153,table[[Détails]:[prix HT]],6,FALSE)</f>
        <v>#N/A</v>
      </c>
      <c r="K153" s="1" t="e">
        <f t="shared" si="17"/>
        <v>#N/A</v>
      </c>
      <c r="L153" s="15" t="e">
        <f>VLOOKUP(D153,table[[Détails]:[Coefficient de vente]],7,FALSE)</f>
        <v>#N/A</v>
      </c>
      <c r="M153" s="1" t="e">
        <f t="shared" si="13"/>
        <v>#N/A</v>
      </c>
      <c r="N153" s="5" t="e">
        <f t="shared" si="14"/>
        <v>#N/A</v>
      </c>
      <c r="O153" s="17" t="e">
        <f>VLOOKUP(D153,table[[Détails]:[Coefficient de vente]],8,FALSE)</f>
        <v>#N/A</v>
      </c>
      <c r="P153" s="170" t="e">
        <f t="shared" si="15"/>
        <v>#N/A</v>
      </c>
      <c r="R153" s="10">
        <f t="shared" si="16"/>
        <v>0</v>
      </c>
    </row>
    <row r="154" spans="2:18">
      <c r="B154" s="172"/>
      <c r="C154" s="1"/>
      <c r="D154" s="1"/>
      <c r="E154" s="1" t="e">
        <f>VLOOKUP(D154,table[[Détails]:[epaisseur]],2,FALSE)</f>
        <v>#N/A</v>
      </c>
      <c r="F154" s="1" t="e">
        <f>VLOOKUP(D154,table[[Détails]:[epaisseur]],3,FALSE)</f>
        <v>#N/A</v>
      </c>
      <c r="G154" s="1" t="e">
        <f>VLOOKUP(D154,table[[Détails]:[epaisseur]],4,FALSE)</f>
        <v>#N/A</v>
      </c>
      <c r="H154" s="1" t="e">
        <f>VLOOKUP(D154,table[[Détails]:[epaisseur]],5,FALSE)</f>
        <v>#N/A</v>
      </c>
      <c r="I154" s="170" t="e">
        <f>VLOOKUP(D154,table[[Détails]:[prix HT]],6,FALSE)</f>
        <v>#N/A</v>
      </c>
      <c r="K154" s="1" t="e">
        <f t="shared" si="17"/>
        <v>#N/A</v>
      </c>
      <c r="L154" s="15" t="e">
        <f>VLOOKUP(D154,table[[Détails]:[Coefficient de vente]],7,FALSE)</f>
        <v>#N/A</v>
      </c>
      <c r="M154" s="1" t="e">
        <f t="shared" si="13"/>
        <v>#N/A</v>
      </c>
      <c r="N154" s="5" t="e">
        <f t="shared" si="14"/>
        <v>#N/A</v>
      </c>
      <c r="O154" s="17" t="e">
        <f>VLOOKUP(D154,table[[Détails]:[Coefficient de vente]],8,FALSE)</f>
        <v>#N/A</v>
      </c>
      <c r="P154" s="170" t="e">
        <f t="shared" si="15"/>
        <v>#N/A</v>
      </c>
      <c r="R154" s="10">
        <f t="shared" si="16"/>
        <v>0</v>
      </c>
    </row>
    <row r="155" spans="2:18">
      <c r="B155" s="172"/>
      <c r="C155" s="1"/>
      <c r="D155" s="1"/>
      <c r="E155" s="1" t="e">
        <f>VLOOKUP(D155,table[[Détails]:[epaisseur]],2,FALSE)</f>
        <v>#N/A</v>
      </c>
      <c r="F155" s="1" t="e">
        <f>VLOOKUP(D155,table[[Détails]:[epaisseur]],3,FALSE)</f>
        <v>#N/A</v>
      </c>
      <c r="G155" s="1" t="e">
        <f>VLOOKUP(D155,table[[Détails]:[epaisseur]],4,FALSE)</f>
        <v>#N/A</v>
      </c>
      <c r="H155" s="1" t="e">
        <f>VLOOKUP(D155,table[[Détails]:[epaisseur]],5,FALSE)</f>
        <v>#N/A</v>
      </c>
      <c r="I155" s="170" t="e">
        <f>VLOOKUP(D155,table[[Détails]:[prix HT]],6,FALSE)</f>
        <v>#N/A</v>
      </c>
      <c r="K155" s="1" t="e">
        <f t="shared" si="17"/>
        <v>#N/A</v>
      </c>
      <c r="L155" s="15" t="e">
        <f>VLOOKUP(D155,table[[Détails]:[Coefficient de vente]],7,FALSE)</f>
        <v>#N/A</v>
      </c>
      <c r="M155" s="1" t="e">
        <f t="shared" si="13"/>
        <v>#N/A</v>
      </c>
      <c r="N155" s="5" t="e">
        <f t="shared" si="14"/>
        <v>#N/A</v>
      </c>
      <c r="O155" s="17" t="e">
        <f>VLOOKUP(D155,table[[Détails]:[Coefficient de vente]],8,FALSE)</f>
        <v>#N/A</v>
      </c>
      <c r="P155" s="170" t="e">
        <f t="shared" si="15"/>
        <v>#N/A</v>
      </c>
      <c r="R155" s="10">
        <f t="shared" si="16"/>
        <v>0</v>
      </c>
    </row>
    <row r="156" spans="2:18">
      <c r="B156" s="172"/>
      <c r="C156" s="1"/>
      <c r="D156" s="1"/>
      <c r="E156" s="1" t="e">
        <f>VLOOKUP(D156,table[[Détails]:[epaisseur]],2,FALSE)</f>
        <v>#N/A</v>
      </c>
      <c r="F156" s="1" t="e">
        <f>VLOOKUP(D156,table[[Détails]:[epaisseur]],3,FALSE)</f>
        <v>#N/A</v>
      </c>
      <c r="G156" s="1" t="e">
        <f>VLOOKUP(D156,table[[Détails]:[epaisseur]],4,FALSE)</f>
        <v>#N/A</v>
      </c>
      <c r="H156" s="1" t="e">
        <f>VLOOKUP(D156,table[[Détails]:[epaisseur]],5,FALSE)</f>
        <v>#N/A</v>
      </c>
      <c r="I156" s="170" t="e">
        <f>VLOOKUP(D156,table[[Détails]:[prix HT]],6,FALSE)</f>
        <v>#N/A</v>
      </c>
      <c r="K156" s="1" t="e">
        <f t="shared" si="17"/>
        <v>#N/A</v>
      </c>
      <c r="L156" s="15" t="e">
        <f>VLOOKUP(D156,table[[Détails]:[Coefficient de vente]],7,FALSE)</f>
        <v>#N/A</v>
      </c>
      <c r="M156" s="1" t="e">
        <f t="shared" si="13"/>
        <v>#N/A</v>
      </c>
      <c r="N156" s="5" t="e">
        <f t="shared" si="14"/>
        <v>#N/A</v>
      </c>
      <c r="O156" s="17" t="e">
        <f>VLOOKUP(D156,table[[Détails]:[Coefficient de vente]],8,FALSE)</f>
        <v>#N/A</v>
      </c>
      <c r="P156" s="170" t="e">
        <f t="shared" si="15"/>
        <v>#N/A</v>
      </c>
      <c r="R156" s="10">
        <f t="shared" si="16"/>
        <v>0</v>
      </c>
    </row>
    <row r="157" spans="2:18">
      <c r="B157" s="172"/>
      <c r="C157" s="1"/>
      <c r="D157" s="1"/>
      <c r="E157" s="1" t="e">
        <f>VLOOKUP(D157,table[[Détails]:[epaisseur]],2,FALSE)</f>
        <v>#N/A</v>
      </c>
      <c r="F157" s="1" t="e">
        <f>VLOOKUP(D157,table[[Détails]:[epaisseur]],3,FALSE)</f>
        <v>#N/A</v>
      </c>
      <c r="G157" s="1" t="e">
        <f>VLOOKUP(D157,table[[Détails]:[epaisseur]],4,FALSE)</f>
        <v>#N/A</v>
      </c>
      <c r="H157" s="1" t="e">
        <f>VLOOKUP(D157,table[[Détails]:[epaisseur]],5,FALSE)</f>
        <v>#N/A</v>
      </c>
      <c r="I157" s="170" t="e">
        <f>VLOOKUP(D157,table[[Détails]:[prix HT]],6,FALSE)</f>
        <v>#N/A</v>
      </c>
      <c r="K157" s="1" t="e">
        <f t="shared" si="17"/>
        <v>#N/A</v>
      </c>
      <c r="L157" s="15" t="e">
        <f>VLOOKUP(D157,table[[Détails]:[Coefficient de vente]],7,FALSE)</f>
        <v>#N/A</v>
      </c>
      <c r="M157" s="1" t="e">
        <f t="shared" si="13"/>
        <v>#N/A</v>
      </c>
      <c r="N157" s="5" t="e">
        <f t="shared" si="14"/>
        <v>#N/A</v>
      </c>
      <c r="O157" s="17" t="e">
        <f>VLOOKUP(D157,table[[Détails]:[Coefficient de vente]],8,FALSE)</f>
        <v>#N/A</v>
      </c>
      <c r="P157" s="170" t="e">
        <f t="shared" si="15"/>
        <v>#N/A</v>
      </c>
      <c r="R157" s="10">
        <f t="shared" si="16"/>
        <v>0</v>
      </c>
    </row>
    <row r="158" spans="2:18">
      <c r="B158" s="172"/>
      <c r="C158" s="1"/>
      <c r="D158" s="1"/>
      <c r="E158" s="1" t="e">
        <f>VLOOKUP(D158,table[[Détails]:[epaisseur]],2,FALSE)</f>
        <v>#N/A</v>
      </c>
      <c r="F158" s="1" t="e">
        <f>VLOOKUP(D158,table[[Détails]:[epaisseur]],3,FALSE)</f>
        <v>#N/A</v>
      </c>
      <c r="G158" s="1" t="e">
        <f>VLOOKUP(D158,table[[Détails]:[epaisseur]],4,FALSE)</f>
        <v>#N/A</v>
      </c>
      <c r="H158" s="1" t="e">
        <f>VLOOKUP(D158,table[[Détails]:[epaisseur]],5,FALSE)</f>
        <v>#N/A</v>
      </c>
      <c r="I158" s="170" t="e">
        <f>VLOOKUP(D158,table[[Détails]:[prix HT]],6,FALSE)</f>
        <v>#N/A</v>
      </c>
      <c r="K158" s="1" t="e">
        <f t="shared" si="17"/>
        <v>#N/A</v>
      </c>
      <c r="L158" s="15" t="e">
        <f>VLOOKUP(D158,table[[Détails]:[Coefficient de vente]],7,FALSE)</f>
        <v>#N/A</v>
      </c>
      <c r="M158" s="1" t="e">
        <f t="shared" si="13"/>
        <v>#N/A</v>
      </c>
      <c r="N158" s="5" t="e">
        <f t="shared" si="14"/>
        <v>#N/A</v>
      </c>
      <c r="O158" s="17" t="e">
        <f>VLOOKUP(D158,table[[Détails]:[Coefficient de vente]],8,FALSE)</f>
        <v>#N/A</v>
      </c>
      <c r="P158" s="170" t="e">
        <f t="shared" si="15"/>
        <v>#N/A</v>
      </c>
      <c r="R158" s="10">
        <f t="shared" si="16"/>
        <v>0</v>
      </c>
    </row>
    <row r="159" spans="2:18">
      <c r="B159" s="172"/>
      <c r="C159" s="1"/>
      <c r="D159" s="1"/>
      <c r="E159" s="1" t="e">
        <f>VLOOKUP(D159,table[[Détails]:[epaisseur]],2,FALSE)</f>
        <v>#N/A</v>
      </c>
      <c r="F159" s="1" t="e">
        <f>VLOOKUP(D159,table[[Détails]:[epaisseur]],3,FALSE)</f>
        <v>#N/A</v>
      </c>
      <c r="G159" s="1" t="e">
        <f>VLOOKUP(D159,table[[Détails]:[epaisseur]],4,FALSE)</f>
        <v>#N/A</v>
      </c>
      <c r="H159" s="1" t="e">
        <f>VLOOKUP(D159,table[[Détails]:[epaisseur]],5,FALSE)</f>
        <v>#N/A</v>
      </c>
      <c r="I159" s="170" t="e">
        <f>VLOOKUP(D159,table[[Détails]:[prix HT]],6,FALSE)</f>
        <v>#N/A</v>
      </c>
      <c r="K159" s="1" t="e">
        <f t="shared" si="17"/>
        <v>#N/A</v>
      </c>
      <c r="L159" s="15" t="e">
        <f>VLOOKUP(D159,table[[Détails]:[Coefficient de vente]],7,FALSE)</f>
        <v>#N/A</v>
      </c>
      <c r="M159" s="1" t="e">
        <f t="shared" si="13"/>
        <v>#N/A</v>
      </c>
      <c r="N159" s="5" t="e">
        <f t="shared" si="14"/>
        <v>#N/A</v>
      </c>
      <c r="O159" s="17" t="e">
        <f>VLOOKUP(D159,table[[Détails]:[Coefficient de vente]],8,FALSE)</f>
        <v>#N/A</v>
      </c>
      <c r="P159" s="170" t="e">
        <f t="shared" si="15"/>
        <v>#N/A</v>
      </c>
      <c r="R159" s="10">
        <f t="shared" si="16"/>
        <v>0</v>
      </c>
    </row>
    <row r="160" spans="2:18">
      <c r="B160" s="172"/>
      <c r="C160" s="1"/>
      <c r="D160" s="1"/>
      <c r="E160" s="1" t="e">
        <f>VLOOKUP(D160,table[[Détails]:[epaisseur]],2,FALSE)</f>
        <v>#N/A</v>
      </c>
      <c r="F160" s="1" t="e">
        <f>VLOOKUP(D160,table[[Détails]:[epaisseur]],3,FALSE)</f>
        <v>#N/A</v>
      </c>
      <c r="G160" s="1" t="e">
        <f>VLOOKUP(D160,table[[Détails]:[epaisseur]],4,FALSE)</f>
        <v>#N/A</v>
      </c>
      <c r="H160" s="1" t="e">
        <f>VLOOKUP(D160,table[[Détails]:[epaisseur]],5,FALSE)</f>
        <v>#N/A</v>
      </c>
      <c r="I160" s="170" t="e">
        <f>VLOOKUP(D160,table[[Détails]:[prix HT]],6,FALSE)</f>
        <v>#N/A</v>
      </c>
      <c r="K160" s="1" t="e">
        <f t="shared" si="17"/>
        <v>#N/A</v>
      </c>
      <c r="L160" s="15" t="e">
        <f>VLOOKUP(D160,table[[Détails]:[Coefficient de vente]],7,FALSE)</f>
        <v>#N/A</v>
      </c>
      <c r="M160" s="1" t="e">
        <f t="shared" si="13"/>
        <v>#N/A</v>
      </c>
      <c r="N160" s="5" t="e">
        <f t="shared" si="14"/>
        <v>#N/A</v>
      </c>
      <c r="O160" s="17" t="e">
        <f>VLOOKUP(D160,table[[Détails]:[Coefficient de vente]],8,FALSE)</f>
        <v>#N/A</v>
      </c>
      <c r="P160" s="170" t="e">
        <f t="shared" si="15"/>
        <v>#N/A</v>
      </c>
      <c r="R160" s="10">
        <f t="shared" si="16"/>
        <v>0</v>
      </c>
    </row>
    <row r="161" spans="2:18">
      <c r="B161" s="172"/>
      <c r="C161" s="1"/>
      <c r="D161" s="1"/>
      <c r="E161" s="1" t="e">
        <f>VLOOKUP(D161,table[[Détails]:[epaisseur]],2,FALSE)</f>
        <v>#N/A</v>
      </c>
      <c r="F161" s="1" t="e">
        <f>VLOOKUP(D161,table[[Détails]:[epaisseur]],3,FALSE)</f>
        <v>#N/A</v>
      </c>
      <c r="G161" s="1" t="e">
        <f>VLOOKUP(D161,table[[Détails]:[epaisseur]],4,FALSE)</f>
        <v>#N/A</v>
      </c>
      <c r="H161" s="1" t="e">
        <f>VLOOKUP(D161,table[[Détails]:[epaisseur]],5,FALSE)</f>
        <v>#N/A</v>
      </c>
      <c r="I161" s="170" t="e">
        <f>VLOOKUP(D161,table[[Détails]:[prix HT]],6,FALSE)</f>
        <v>#N/A</v>
      </c>
      <c r="K161" s="1" t="e">
        <f t="shared" si="17"/>
        <v>#N/A</v>
      </c>
      <c r="L161" s="15" t="e">
        <f>VLOOKUP(D161,table[[Détails]:[Coefficient de vente]],7,FALSE)</f>
        <v>#N/A</v>
      </c>
      <c r="M161" s="1" t="e">
        <f t="shared" si="13"/>
        <v>#N/A</v>
      </c>
      <c r="N161" s="5" t="e">
        <f t="shared" si="14"/>
        <v>#N/A</v>
      </c>
      <c r="O161" s="17" t="e">
        <f>VLOOKUP(D161,table[[Détails]:[Coefficient de vente]],8,FALSE)</f>
        <v>#N/A</v>
      </c>
      <c r="P161" s="170" t="e">
        <f t="shared" si="15"/>
        <v>#N/A</v>
      </c>
      <c r="R161" s="10">
        <f t="shared" si="16"/>
        <v>0</v>
      </c>
    </row>
    <row r="162" spans="2:18">
      <c r="B162" s="172"/>
      <c r="C162" s="1"/>
      <c r="D162" s="1"/>
      <c r="E162" s="1" t="e">
        <f>VLOOKUP(D162,table[[Détails]:[epaisseur]],2,FALSE)</f>
        <v>#N/A</v>
      </c>
      <c r="F162" s="1" t="e">
        <f>VLOOKUP(D162,table[[Détails]:[epaisseur]],3,FALSE)</f>
        <v>#N/A</v>
      </c>
      <c r="G162" s="1" t="e">
        <f>VLOOKUP(D162,table[[Détails]:[epaisseur]],4,FALSE)</f>
        <v>#N/A</v>
      </c>
      <c r="H162" s="1" t="e">
        <f>VLOOKUP(D162,table[[Détails]:[epaisseur]],5,FALSE)</f>
        <v>#N/A</v>
      </c>
      <c r="I162" s="170" t="e">
        <f>VLOOKUP(D162,table[[Détails]:[prix HT]],6,FALSE)</f>
        <v>#N/A</v>
      </c>
      <c r="K162" s="1" t="e">
        <f t="shared" si="17"/>
        <v>#N/A</v>
      </c>
      <c r="L162" s="15" t="e">
        <f>VLOOKUP(D162,table[[Détails]:[Coefficient de vente]],7,FALSE)</f>
        <v>#N/A</v>
      </c>
      <c r="M162" s="1" t="e">
        <f t="shared" si="13"/>
        <v>#N/A</v>
      </c>
      <c r="N162" s="5" t="e">
        <f t="shared" si="14"/>
        <v>#N/A</v>
      </c>
      <c r="O162" s="17" t="e">
        <f>VLOOKUP(D162,table[[Détails]:[Coefficient de vente]],8,FALSE)</f>
        <v>#N/A</v>
      </c>
      <c r="P162" s="170" t="e">
        <f t="shared" si="15"/>
        <v>#N/A</v>
      </c>
      <c r="R162" s="10">
        <f t="shared" si="16"/>
        <v>0</v>
      </c>
    </row>
    <row r="163" spans="2:18">
      <c r="B163" s="172"/>
      <c r="C163" s="1"/>
      <c r="D163" s="1"/>
      <c r="E163" s="1" t="e">
        <f>VLOOKUP(D163,table[[Détails]:[epaisseur]],2,FALSE)</f>
        <v>#N/A</v>
      </c>
      <c r="F163" s="1" t="e">
        <f>VLOOKUP(D163,table[[Détails]:[epaisseur]],3,FALSE)</f>
        <v>#N/A</v>
      </c>
      <c r="G163" s="1" t="e">
        <f>VLOOKUP(D163,table[[Détails]:[epaisseur]],4,FALSE)</f>
        <v>#N/A</v>
      </c>
      <c r="H163" s="1" t="e">
        <f>VLOOKUP(D163,table[[Détails]:[epaisseur]],5,FALSE)</f>
        <v>#N/A</v>
      </c>
      <c r="I163" s="170" t="e">
        <f>VLOOKUP(D163,table[[Détails]:[prix HT]],6,FALSE)</f>
        <v>#N/A</v>
      </c>
      <c r="K163" s="1" t="e">
        <f t="shared" si="17"/>
        <v>#N/A</v>
      </c>
      <c r="L163" s="15" t="e">
        <f>VLOOKUP(D163,table[[Détails]:[Coefficient de vente]],7,FALSE)</f>
        <v>#N/A</v>
      </c>
      <c r="M163" s="1" t="e">
        <f t="shared" si="13"/>
        <v>#N/A</v>
      </c>
      <c r="N163" s="5" t="e">
        <f t="shared" si="14"/>
        <v>#N/A</v>
      </c>
      <c r="O163" s="17" t="e">
        <f>VLOOKUP(D163,table[[Détails]:[Coefficient de vente]],8,FALSE)</f>
        <v>#N/A</v>
      </c>
      <c r="P163" s="170" t="e">
        <f t="shared" si="15"/>
        <v>#N/A</v>
      </c>
      <c r="R163" s="10">
        <f t="shared" si="16"/>
        <v>0</v>
      </c>
    </row>
    <row r="164" spans="2:18">
      <c r="B164" s="172"/>
      <c r="C164" s="1"/>
      <c r="D164" s="1"/>
      <c r="E164" s="1" t="e">
        <f>VLOOKUP(D164,table[[Détails]:[epaisseur]],2,FALSE)</f>
        <v>#N/A</v>
      </c>
      <c r="F164" s="1" t="e">
        <f>VLOOKUP(D164,table[[Détails]:[epaisseur]],3,FALSE)</f>
        <v>#N/A</v>
      </c>
      <c r="G164" s="1" t="e">
        <f>VLOOKUP(D164,table[[Détails]:[epaisseur]],4,FALSE)</f>
        <v>#N/A</v>
      </c>
      <c r="H164" s="1" t="e">
        <f>VLOOKUP(D164,table[[Détails]:[epaisseur]],5,FALSE)</f>
        <v>#N/A</v>
      </c>
      <c r="I164" s="170" t="e">
        <f>VLOOKUP(D164,table[[Détails]:[prix HT]],6,FALSE)</f>
        <v>#N/A</v>
      </c>
      <c r="K164" s="1" t="e">
        <f t="shared" si="17"/>
        <v>#N/A</v>
      </c>
      <c r="L164" s="15" t="e">
        <f>VLOOKUP(D164,table[[Détails]:[Coefficient de vente]],7,FALSE)</f>
        <v>#N/A</v>
      </c>
      <c r="M164" s="1" t="e">
        <f t="shared" si="13"/>
        <v>#N/A</v>
      </c>
      <c r="N164" s="5" t="e">
        <f t="shared" si="14"/>
        <v>#N/A</v>
      </c>
      <c r="O164" s="17" t="e">
        <f>VLOOKUP(D164,table[[Détails]:[Coefficient de vente]],8,FALSE)</f>
        <v>#N/A</v>
      </c>
      <c r="P164" s="170" t="e">
        <f t="shared" si="15"/>
        <v>#N/A</v>
      </c>
      <c r="R164" s="10">
        <f t="shared" si="16"/>
        <v>0</v>
      </c>
    </row>
    <row r="165" spans="2:18">
      <c r="B165" s="172"/>
      <c r="C165" s="1"/>
      <c r="D165" s="1"/>
      <c r="E165" s="1" t="e">
        <f>VLOOKUP(D165,table[[Détails]:[epaisseur]],2,FALSE)</f>
        <v>#N/A</v>
      </c>
      <c r="F165" s="1" t="e">
        <f>VLOOKUP(D165,table[[Détails]:[epaisseur]],3,FALSE)</f>
        <v>#N/A</v>
      </c>
      <c r="G165" s="1" t="e">
        <f>VLOOKUP(D165,table[[Détails]:[epaisseur]],4,FALSE)</f>
        <v>#N/A</v>
      </c>
      <c r="H165" s="1" t="e">
        <f>VLOOKUP(D165,table[[Détails]:[epaisseur]],5,FALSE)</f>
        <v>#N/A</v>
      </c>
      <c r="I165" s="170" t="e">
        <f>VLOOKUP(D165,table[[Détails]:[prix HT]],6,FALSE)</f>
        <v>#N/A</v>
      </c>
      <c r="K165" s="1" t="e">
        <f t="shared" si="17"/>
        <v>#N/A</v>
      </c>
      <c r="L165" s="15" t="e">
        <f>VLOOKUP(D165,table[[Détails]:[Coefficient de vente]],7,FALSE)</f>
        <v>#N/A</v>
      </c>
      <c r="M165" s="1" t="e">
        <f t="shared" si="13"/>
        <v>#N/A</v>
      </c>
      <c r="N165" s="5" t="e">
        <f t="shared" si="14"/>
        <v>#N/A</v>
      </c>
      <c r="O165" s="17" t="e">
        <f>VLOOKUP(D165,table[[Détails]:[Coefficient de vente]],8,FALSE)</f>
        <v>#N/A</v>
      </c>
      <c r="P165" s="170" t="e">
        <f t="shared" si="15"/>
        <v>#N/A</v>
      </c>
      <c r="R165" s="10">
        <f t="shared" si="16"/>
        <v>0</v>
      </c>
    </row>
    <row r="166" spans="2:18">
      <c r="B166" s="172"/>
      <c r="C166" s="1"/>
      <c r="D166" s="1"/>
      <c r="E166" s="1" t="e">
        <f>VLOOKUP(D166,table[[Détails]:[epaisseur]],2,FALSE)</f>
        <v>#N/A</v>
      </c>
      <c r="F166" s="1" t="e">
        <f>VLOOKUP(D166,table[[Détails]:[epaisseur]],3,FALSE)</f>
        <v>#N/A</v>
      </c>
      <c r="G166" s="1" t="e">
        <f>VLOOKUP(D166,table[[Détails]:[epaisseur]],4,FALSE)</f>
        <v>#N/A</v>
      </c>
      <c r="H166" s="1" t="e">
        <f>VLOOKUP(D166,table[[Détails]:[epaisseur]],5,FALSE)</f>
        <v>#N/A</v>
      </c>
      <c r="I166" s="170" t="e">
        <f>VLOOKUP(D166,table[[Détails]:[prix HT]],6,FALSE)</f>
        <v>#N/A</v>
      </c>
      <c r="K166" s="1" t="e">
        <f t="shared" si="17"/>
        <v>#N/A</v>
      </c>
      <c r="L166" s="15" t="e">
        <f>VLOOKUP(D166,table[[Détails]:[Coefficient de vente]],7,FALSE)</f>
        <v>#N/A</v>
      </c>
      <c r="M166" s="1" t="e">
        <f t="shared" si="13"/>
        <v>#N/A</v>
      </c>
      <c r="N166" s="5" t="e">
        <f t="shared" si="14"/>
        <v>#N/A</v>
      </c>
      <c r="O166" s="17" t="e">
        <f>VLOOKUP(D166,table[[Détails]:[Coefficient de vente]],8,FALSE)</f>
        <v>#N/A</v>
      </c>
      <c r="P166" s="170" t="e">
        <f t="shared" si="15"/>
        <v>#N/A</v>
      </c>
      <c r="R166" s="10">
        <f t="shared" si="16"/>
        <v>0</v>
      </c>
    </row>
    <row r="167" spans="2:18">
      <c r="B167" s="172"/>
      <c r="C167" s="1"/>
      <c r="D167" s="1"/>
      <c r="E167" s="1" t="e">
        <f>VLOOKUP(D167,table[[Détails]:[epaisseur]],2,FALSE)</f>
        <v>#N/A</v>
      </c>
      <c r="F167" s="1" t="e">
        <f>VLOOKUP(D167,table[[Détails]:[epaisseur]],3,FALSE)</f>
        <v>#N/A</v>
      </c>
      <c r="G167" s="1" t="e">
        <f>VLOOKUP(D167,table[[Détails]:[epaisseur]],4,FALSE)</f>
        <v>#N/A</v>
      </c>
      <c r="H167" s="1" t="e">
        <f>VLOOKUP(D167,table[[Détails]:[epaisseur]],5,FALSE)</f>
        <v>#N/A</v>
      </c>
      <c r="I167" s="170" t="e">
        <f>VLOOKUP(D167,table[[Détails]:[prix HT]],6,FALSE)</f>
        <v>#N/A</v>
      </c>
      <c r="K167" s="1" t="e">
        <f t="shared" si="17"/>
        <v>#N/A</v>
      </c>
      <c r="L167" s="15" t="e">
        <f>VLOOKUP(D167,table[[Détails]:[Coefficient de vente]],7,FALSE)</f>
        <v>#N/A</v>
      </c>
      <c r="M167" s="1" t="e">
        <f t="shared" si="13"/>
        <v>#N/A</v>
      </c>
      <c r="N167" s="5" t="e">
        <f t="shared" si="14"/>
        <v>#N/A</v>
      </c>
      <c r="O167" s="17" t="e">
        <f>VLOOKUP(D167,table[[Détails]:[Coefficient de vente]],8,FALSE)</f>
        <v>#N/A</v>
      </c>
      <c r="P167" s="170" t="e">
        <f t="shared" si="15"/>
        <v>#N/A</v>
      </c>
      <c r="R167" s="10">
        <f t="shared" si="16"/>
        <v>0</v>
      </c>
    </row>
    <row r="168" spans="2:18">
      <c r="B168" s="172"/>
      <c r="C168" s="1"/>
      <c r="D168" s="1"/>
      <c r="E168" s="1" t="e">
        <f>VLOOKUP(D168,table[[Détails]:[epaisseur]],2,FALSE)</f>
        <v>#N/A</v>
      </c>
      <c r="F168" s="1" t="e">
        <f>VLOOKUP(D168,table[[Détails]:[epaisseur]],3,FALSE)</f>
        <v>#N/A</v>
      </c>
      <c r="G168" s="1" t="e">
        <f>VLOOKUP(D168,table[[Détails]:[epaisseur]],4,FALSE)</f>
        <v>#N/A</v>
      </c>
      <c r="H168" s="1" t="e">
        <f>VLOOKUP(D168,table[[Détails]:[epaisseur]],5,FALSE)</f>
        <v>#N/A</v>
      </c>
      <c r="I168" s="170" t="e">
        <f>VLOOKUP(D168,table[[Détails]:[prix HT]],6,FALSE)</f>
        <v>#N/A</v>
      </c>
      <c r="K168" s="1" t="e">
        <f t="shared" si="17"/>
        <v>#N/A</v>
      </c>
      <c r="L168" s="15" t="e">
        <f>VLOOKUP(D168,table[[Détails]:[Coefficient de vente]],7,FALSE)</f>
        <v>#N/A</v>
      </c>
      <c r="M168" s="1" t="e">
        <f t="shared" si="13"/>
        <v>#N/A</v>
      </c>
      <c r="N168" s="5" t="e">
        <f t="shared" si="14"/>
        <v>#N/A</v>
      </c>
      <c r="O168" s="17" t="e">
        <f>VLOOKUP(D168,table[[Détails]:[Coefficient de vente]],8,FALSE)</f>
        <v>#N/A</v>
      </c>
      <c r="P168" s="170" t="e">
        <f t="shared" si="15"/>
        <v>#N/A</v>
      </c>
      <c r="R168" s="10">
        <f t="shared" si="16"/>
        <v>0</v>
      </c>
    </row>
    <row r="169" spans="2:18">
      <c r="B169" s="172"/>
      <c r="C169" s="1"/>
      <c r="D169" s="1"/>
      <c r="E169" s="1" t="e">
        <f>VLOOKUP(D169,table[[Détails]:[epaisseur]],2,FALSE)</f>
        <v>#N/A</v>
      </c>
      <c r="F169" s="1" t="e">
        <f>VLOOKUP(D169,table[[Détails]:[epaisseur]],3,FALSE)</f>
        <v>#N/A</v>
      </c>
      <c r="G169" s="1" t="e">
        <f>VLOOKUP(D169,table[[Détails]:[epaisseur]],4,FALSE)</f>
        <v>#N/A</v>
      </c>
      <c r="H169" s="1" t="e">
        <f>VLOOKUP(D169,table[[Détails]:[epaisseur]],5,FALSE)</f>
        <v>#N/A</v>
      </c>
      <c r="I169" s="170" t="e">
        <f>VLOOKUP(D169,table[[Détails]:[prix HT]],6,FALSE)</f>
        <v>#N/A</v>
      </c>
      <c r="K169" s="1" t="e">
        <f t="shared" si="17"/>
        <v>#N/A</v>
      </c>
      <c r="L169" s="15" t="e">
        <f>VLOOKUP(D169,table[[Détails]:[Coefficient de vente]],7,FALSE)</f>
        <v>#N/A</v>
      </c>
      <c r="M169" s="1" t="e">
        <f t="shared" si="13"/>
        <v>#N/A</v>
      </c>
      <c r="N169" s="5" t="e">
        <f t="shared" si="14"/>
        <v>#N/A</v>
      </c>
      <c r="O169" s="17" t="e">
        <f>VLOOKUP(D169,table[[Détails]:[Coefficient de vente]],8,FALSE)</f>
        <v>#N/A</v>
      </c>
      <c r="P169" s="170" t="e">
        <f t="shared" si="15"/>
        <v>#N/A</v>
      </c>
      <c r="R169" s="10">
        <f t="shared" si="16"/>
        <v>0</v>
      </c>
    </row>
    <row r="170" spans="2:18">
      <c r="B170" s="172"/>
      <c r="C170" s="1"/>
      <c r="D170" s="1"/>
      <c r="E170" s="1" t="e">
        <f>VLOOKUP(D170,table[[Détails]:[epaisseur]],2,FALSE)</f>
        <v>#N/A</v>
      </c>
      <c r="F170" s="1" t="e">
        <f>VLOOKUP(D170,table[[Détails]:[epaisseur]],3,FALSE)</f>
        <v>#N/A</v>
      </c>
      <c r="G170" s="1" t="e">
        <f>VLOOKUP(D170,table[[Détails]:[epaisseur]],4,FALSE)</f>
        <v>#N/A</v>
      </c>
      <c r="H170" s="1" t="e">
        <f>VLOOKUP(D170,table[[Détails]:[epaisseur]],5,FALSE)</f>
        <v>#N/A</v>
      </c>
      <c r="I170" s="170" t="e">
        <f>VLOOKUP(D170,table[[Détails]:[prix HT]],6,FALSE)</f>
        <v>#N/A</v>
      </c>
      <c r="K170" s="1" t="e">
        <f t="shared" si="17"/>
        <v>#N/A</v>
      </c>
      <c r="L170" s="15" t="e">
        <f>VLOOKUP(D170,table[[Détails]:[Coefficient de vente]],7,FALSE)</f>
        <v>#N/A</v>
      </c>
      <c r="M170" s="1" t="e">
        <f t="shared" si="13"/>
        <v>#N/A</v>
      </c>
      <c r="N170" s="5" t="e">
        <f t="shared" si="14"/>
        <v>#N/A</v>
      </c>
      <c r="O170" s="17" t="e">
        <f>VLOOKUP(D170,table[[Détails]:[Coefficient de vente]],8,FALSE)</f>
        <v>#N/A</v>
      </c>
      <c r="P170" s="170" t="e">
        <f t="shared" si="15"/>
        <v>#N/A</v>
      </c>
      <c r="R170" s="10">
        <f t="shared" si="16"/>
        <v>0</v>
      </c>
    </row>
    <row r="171" spans="2:18">
      <c r="B171" s="172"/>
      <c r="C171" s="1"/>
      <c r="D171" s="1"/>
      <c r="E171" s="1" t="e">
        <f>VLOOKUP(D171,table[[Détails]:[epaisseur]],2,FALSE)</f>
        <v>#N/A</v>
      </c>
      <c r="F171" s="1" t="e">
        <f>VLOOKUP(D171,table[[Détails]:[epaisseur]],3,FALSE)</f>
        <v>#N/A</v>
      </c>
      <c r="G171" s="1" t="e">
        <f>VLOOKUP(D171,table[[Détails]:[epaisseur]],4,FALSE)</f>
        <v>#N/A</v>
      </c>
      <c r="H171" s="1" t="e">
        <f>VLOOKUP(D171,table[[Détails]:[epaisseur]],5,FALSE)</f>
        <v>#N/A</v>
      </c>
      <c r="I171" s="170" t="e">
        <f>VLOOKUP(D171,table[[Détails]:[prix HT]],6,FALSE)</f>
        <v>#N/A</v>
      </c>
      <c r="K171" s="1" t="e">
        <f t="shared" si="17"/>
        <v>#N/A</v>
      </c>
      <c r="L171" s="15" t="e">
        <f>VLOOKUP(D171,table[[Détails]:[Coefficient de vente]],7,FALSE)</f>
        <v>#N/A</v>
      </c>
      <c r="M171" s="1" t="e">
        <f t="shared" si="13"/>
        <v>#N/A</v>
      </c>
      <c r="N171" s="5" t="e">
        <f t="shared" si="14"/>
        <v>#N/A</v>
      </c>
      <c r="O171" s="17" t="e">
        <f>VLOOKUP(D171,table[[Détails]:[Coefficient de vente]],8,FALSE)</f>
        <v>#N/A</v>
      </c>
      <c r="P171" s="170" t="e">
        <f t="shared" si="15"/>
        <v>#N/A</v>
      </c>
      <c r="R171" s="10">
        <f t="shared" si="16"/>
        <v>0</v>
      </c>
    </row>
    <row r="172" spans="2:18">
      <c r="B172" s="172"/>
      <c r="C172" s="1"/>
      <c r="D172" s="1"/>
      <c r="E172" s="1" t="e">
        <f>VLOOKUP(D172,table[[Détails]:[epaisseur]],2,FALSE)</f>
        <v>#N/A</v>
      </c>
      <c r="F172" s="1" t="e">
        <f>VLOOKUP(D172,table[[Détails]:[epaisseur]],3,FALSE)</f>
        <v>#N/A</v>
      </c>
      <c r="G172" s="1" t="e">
        <f>VLOOKUP(D172,table[[Détails]:[epaisseur]],4,FALSE)</f>
        <v>#N/A</v>
      </c>
      <c r="H172" s="1" t="e">
        <f>VLOOKUP(D172,table[[Détails]:[epaisseur]],5,FALSE)</f>
        <v>#N/A</v>
      </c>
      <c r="I172" s="170" t="e">
        <f>VLOOKUP(D172,table[[Détails]:[prix HT]],6,FALSE)</f>
        <v>#N/A</v>
      </c>
      <c r="K172" s="1" t="e">
        <f t="shared" si="17"/>
        <v>#N/A</v>
      </c>
      <c r="L172" s="15" t="e">
        <f>VLOOKUP(D172,table[[Détails]:[Coefficient de vente]],7,FALSE)</f>
        <v>#N/A</v>
      </c>
      <c r="M172" s="1" t="e">
        <f t="shared" si="13"/>
        <v>#N/A</v>
      </c>
      <c r="N172" s="5" t="e">
        <f t="shared" si="14"/>
        <v>#N/A</v>
      </c>
      <c r="O172" s="17" t="e">
        <f>VLOOKUP(D172,table[[Détails]:[Coefficient de vente]],8,FALSE)</f>
        <v>#N/A</v>
      </c>
      <c r="P172" s="170" t="e">
        <f t="shared" si="15"/>
        <v>#N/A</v>
      </c>
      <c r="R172" s="10">
        <f t="shared" si="16"/>
        <v>0</v>
      </c>
    </row>
    <row r="173" spans="2:18">
      <c r="B173" s="172"/>
      <c r="C173" s="1"/>
      <c r="D173" s="1"/>
      <c r="E173" s="1" t="e">
        <f>VLOOKUP(D173,table[[Détails]:[epaisseur]],2,FALSE)</f>
        <v>#N/A</v>
      </c>
      <c r="F173" s="1" t="e">
        <f>VLOOKUP(D173,table[[Détails]:[epaisseur]],3,FALSE)</f>
        <v>#N/A</v>
      </c>
      <c r="G173" s="1" t="e">
        <f>VLOOKUP(D173,table[[Détails]:[epaisseur]],4,FALSE)</f>
        <v>#N/A</v>
      </c>
      <c r="H173" s="1" t="e">
        <f>VLOOKUP(D173,table[[Détails]:[epaisseur]],5,FALSE)</f>
        <v>#N/A</v>
      </c>
      <c r="I173" s="170" t="e">
        <f>VLOOKUP(D173,table[[Détails]:[prix HT]],6,FALSE)</f>
        <v>#N/A</v>
      </c>
      <c r="K173" s="1" t="e">
        <f t="shared" si="17"/>
        <v>#N/A</v>
      </c>
      <c r="L173" s="15" t="e">
        <f>VLOOKUP(D173,table[[Détails]:[Coefficient de vente]],7,FALSE)</f>
        <v>#N/A</v>
      </c>
      <c r="M173" s="1" t="e">
        <f t="shared" si="13"/>
        <v>#N/A</v>
      </c>
      <c r="N173" s="5" t="e">
        <f t="shared" si="14"/>
        <v>#N/A</v>
      </c>
      <c r="O173" s="17" t="e">
        <f>VLOOKUP(D173,table[[Détails]:[Coefficient de vente]],8,FALSE)</f>
        <v>#N/A</v>
      </c>
      <c r="P173" s="170" t="e">
        <f t="shared" si="15"/>
        <v>#N/A</v>
      </c>
      <c r="R173" s="10">
        <f t="shared" si="16"/>
        <v>0</v>
      </c>
    </row>
    <row r="174" spans="2:18">
      <c r="B174" s="172"/>
      <c r="C174" s="1"/>
      <c r="D174" s="1"/>
      <c r="E174" s="1" t="e">
        <f>VLOOKUP(D174,table[[Détails]:[epaisseur]],2,FALSE)</f>
        <v>#N/A</v>
      </c>
      <c r="F174" s="1" t="e">
        <f>VLOOKUP(D174,table[[Détails]:[epaisseur]],3,FALSE)</f>
        <v>#N/A</v>
      </c>
      <c r="G174" s="1" t="e">
        <f>VLOOKUP(D174,table[[Détails]:[epaisseur]],4,FALSE)</f>
        <v>#N/A</v>
      </c>
      <c r="H174" s="1" t="e">
        <f>VLOOKUP(D174,table[[Détails]:[epaisseur]],5,FALSE)</f>
        <v>#N/A</v>
      </c>
      <c r="I174" s="170" t="e">
        <f>VLOOKUP(D174,table[[Détails]:[prix HT]],6,FALSE)</f>
        <v>#N/A</v>
      </c>
      <c r="K174" s="1" t="e">
        <f t="shared" si="17"/>
        <v>#N/A</v>
      </c>
      <c r="L174" s="15" t="e">
        <f>VLOOKUP(D174,table[[Détails]:[Coefficient de vente]],7,FALSE)</f>
        <v>#N/A</v>
      </c>
      <c r="M174" s="1" t="e">
        <f t="shared" si="13"/>
        <v>#N/A</v>
      </c>
      <c r="N174" s="5" t="e">
        <f t="shared" si="14"/>
        <v>#N/A</v>
      </c>
      <c r="O174" s="17" t="e">
        <f>VLOOKUP(D174,table[[Détails]:[Coefficient de vente]],8,FALSE)</f>
        <v>#N/A</v>
      </c>
      <c r="P174" s="170" t="e">
        <f t="shared" si="15"/>
        <v>#N/A</v>
      </c>
      <c r="R174" s="10">
        <f t="shared" si="16"/>
        <v>0</v>
      </c>
    </row>
    <row r="175" spans="2:18">
      <c r="B175" s="172"/>
      <c r="C175" s="1"/>
      <c r="D175" s="1"/>
      <c r="E175" s="1" t="e">
        <f>VLOOKUP(D175,table[[Détails]:[epaisseur]],2,FALSE)</f>
        <v>#N/A</v>
      </c>
      <c r="F175" s="1" t="e">
        <f>VLOOKUP(D175,table[[Détails]:[epaisseur]],3,FALSE)</f>
        <v>#N/A</v>
      </c>
      <c r="G175" s="1" t="e">
        <f>VLOOKUP(D175,table[[Détails]:[epaisseur]],4,FALSE)</f>
        <v>#N/A</v>
      </c>
      <c r="H175" s="1" t="e">
        <f>VLOOKUP(D175,table[[Détails]:[epaisseur]],5,FALSE)</f>
        <v>#N/A</v>
      </c>
      <c r="I175" s="170" t="e">
        <f>VLOOKUP(D175,table[[Détails]:[prix HT]],6,FALSE)</f>
        <v>#N/A</v>
      </c>
      <c r="K175" s="1" t="e">
        <f t="shared" si="17"/>
        <v>#N/A</v>
      </c>
      <c r="L175" s="15" t="e">
        <f>VLOOKUP(D175,table[[Détails]:[Coefficient de vente]],7,FALSE)</f>
        <v>#N/A</v>
      </c>
      <c r="M175" s="1" t="e">
        <f t="shared" si="13"/>
        <v>#N/A</v>
      </c>
      <c r="N175" s="5" t="e">
        <f t="shared" si="14"/>
        <v>#N/A</v>
      </c>
      <c r="O175" s="17" t="e">
        <f>VLOOKUP(D175,table[[Détails]:[Coefficient de vente]],8,FALSE)</f>
        <v>#N/A</v>
      </c>
      <c r="P175" s="170" t="e">
        <f t="shared" si="15"/>
        <v>#N/A</v>
      </c>
      <c r="R175" s="10">
        <f t="shared" si="16"/>
        <v>0</v>
      </c>
    </row>
    <row r="176" spans="2:18">
      <c r="B176" s="172"/>
      <c r="C176" s="1"/>
      <c r="D176" s="1"/>
      <c r="E176" s="1" t="e">
        <f>VLOOKUP(D176,table[[Détails]:[epaisseur]],2,FALSE)</f>
        <v>#N/A</v>
      </c>
      <c r="F176" s="1" t="e">
        <f>VLOOKUP(D176,table[[Détails]:[epaisseur]],3,FALSE)</f>
        <v>#N/A</v>
      </c>
      <c r="G176" s="1" t="e">
        <f>VLOOKUP(D176,table[[Détails]:[epaisseur]],4,FALSE)</f>
        <v>#N/A</v>
      </c>
      <c r="H176" s="1" t="e">
        <f>VLOOKUP(D176,table[[Détails]:[epaisseur]],5,FALSE)</f>
        <v>#N/A</v>
      </c>
      <c r="I176" s="170" t="e">
        <f>VLOOKUP(D176,table[[Détails]:[prix HT]],6,FALSE)</f>
        <v>#N/A</v>
      </c>
      <c r="K176" s="1" t="e">
        <f t="shared" si="17"/>
        <v>#N/A</v>
      </c>
      <c r="L176" s="15" t="e">
        <f>VLOOKUP(D176,table[[Détails]:[Coefficient de vente]],7,FALSE)</f>
        <v>#N/A</v>
      </c>
      <c r="M176" s="1" t="e">
        <f t="shared" si="13"/>
        <v>#N/A</v>
      </c>
      <c r="N176" s="5" t="e">
        <f t="shared" si="14"/>
        <v>#N/A</v>
      </c>
      <c r="O176" s="17" t="e">
        <f>VLOOKUP(D176,table[[Détails]:[Coefficient de vente]],8,FALSE)</f>
        <v>#N/A</v>
      </c>
      <c r="P176" s="170" t="e">
        <f t="shared" si="15"/>
        <v>#N/A</v>
      </c>
      <c r="R176" s="10">
        <f t="shared" si="16"/>
        <v>0</v>
      </c>
    </row>
    <row r="177" spans="2:18">
      <c r="B177" s="172"/>
      <c r="C177" s="1"/>
      <c r="D177" s="1"/>
      <c r="E177" s="1" t="e">
        <f>VLOOKUP(D177,table[[Détails]:[epaisseur]],2,FALSE)</f>
        <v>#N/A</v>
      </c>
      <c r="F177" s="1" t="e">
        <f>VLOOKUP(D177,table[[Détails]:[epaisseur]],3,FALSE)</f>
        <v>#N/A</v>
      </c>
      <c r="G177" s="1" t="e">
        <f>VLOOKUP(D177,table[[Détails]:[epaisseur]],4,FALSE)</f>
        <v>#N/A</v>
      </c>
      <c r="H177" s="1" t="e">
        <f>VLOOKUP(D177,table[[Détails]:[epaisseur]],5,FALSE)</f>
        <v>#N/A</v>
      </c>
      <c r="I177" s="170" t="e">
        <f>VLOOKUP(D177,table[[Détails]:[prix HT]],6,FALSE)</f>
        <v>#N/A</v>
      </c>
      <c r="K177" s="1" t="e">
        <f t="shared" si="17"/>
        <v>#N/A</v>
      </c>
      <c r="L177" s="15" t="e">
        <f>VLOOKUP(D177,table[[Détails]:[Coefficient de vente]],7,FALSE)</f>
        <v>#N/A</v>
      </c>
      <c r="M177" s="1" t="e">
        <f t="shared" si="13"/>
        <v>#N/A</v>
      </c>
      <c r="N177" s="5" t="e">
        <f t="shared" si="14"/>
        <v>#N/A</v>
      </c>
      <c r="O177" s="17" t="e">
        <f>VLOOKUP(D177,table[[Détails]:[Coefficient de vente]],8,FALSE)</f>
        <v>#N/A</v>
      </c>
      <c r="P177" s="170" t="e">
        <f t="shared" si="15"/>
        <v>#N/A</v>
      </c>
      <c r="R177" s="10">
        <f t="shared" si="16"/>
        <v>0</v>
      </c>
    </row>
    <row r="178" spans="2:18">
      <c r="B178" s="172"/>
      <c r="C178" s="1"/>
      <c r="D178" s="1"/>
      <c r="E178" s="1" t="e">
        <f>VLOOKUP(D178,table[[Détails]:[epaisseur]],2,FALSE)</f>
        <v>#N/A</v>
      </c>
      <c r="F178" s="1" t="e">
        <f>VLOOKUP(D178,table[[Détails]:[epaisseur]],3,FALSE)</f>
        <v>#N/A</v>
      </c>
      <c r="G178" s="1" t="e">
        <f>VLOOKUP(D178,table[[Détails]:[epaisseur]],4,FALSE)</f>
        <v>#N/A</v>
      </c>
      <c r="H178" s="1" t="e">
        <f>VLOOKUP(D178,table[[Détails]:[epaisseur]],5,FALSE)</f>
        <v>#N/A</v>
      </c>
      <c r="I178" s="170" t="e">
        <f>VLOOKUP(D178,table[[Détails]:[prix HT]],6,FALSE)</f>
        <v>#N/A</v>
      </c>
      <c r="K178" s="1" t="e">
        <f t="shared" si="17"/>
        <v>#N/A</v>
      </c>
      <c r="L178" s="15" t="e">
        <f>VLOOKUP(D178,table[[Détails]:[Coefficient de vente]],7,FALSE)</f>
        <v>#N/A</v>
      </c>
      <c r="M178" s="1" t="e">
        <f t="shared" si="13"/>
        <v>#N/A</v>
      </c>
      <c r="N178" s="5" t="e">
        <f t="shared" si="14"/>
        <v>#N/A</v>
      </c>
      <c r="O178" s="17" t="e">
        <f>VLOOKUP(D178,table[[Détails]:[Coefficient de vente]],8,FALSE)</f>
        <v>#N/A</v>
      </c>
      <c r="P178" s="170" t="e">
        <f t="shared" si="15"/>
        <v>#N/A</v>
      </c>
      <c r="R178" s="10">
        <f t="shared" si="16"/>
        <v>0</v>
      </c>
    </row>
    <row r="179" spans="2:18">
      <c r="B179" s="172"/>
      <c r="C179" s="1"/>
      <c r="D179" s="1"/>
      <c r="E179" s="1" t="e">
        <f>VLOOKUP(D179,table[[Détails]:[epaisseur]],2,FALSE)</f>
        <v>#N/A</v>
      </c>
      <c r="F179" s="1" t="e">
        <f>VLOOKUP(D179,table[[Détails]:[epaisseur]],3,FALSE)</f>
        <v>#N/A</v>
      </c>
      <c r="G179" s="1" t="e">
        <f>VLOOKUP(D179,table[[Détails]:[epaisseur]],4,FALSE)</f>
        <v>#N/A</v>
      </c>
      <c r="H179" s="1" t="e">
        <f>VLOOKUP(D179,table[[Détails]:[epaisseur]],5,FALSE)</f>
        <v>#N/A</v>
      </c>
      <c r="I179" s="170" t="e">
        <f>VLOOKUP(D179,table[[Détails]:[prix HT]],6,FALSE)</f>
        <v>#N/A</v>
      </c>
      <c r="K179" s="1" t="e">
        <f t="shared" si="17"/>
        <v>#N/A</v>
      </c>
      <c r="L179" s="15" t="e">
        <f>VLOOKUP(D179,table[[Détails]:[Coefficient de vente]],7,FALSE)</f>
        <v>#N/A</v>
      </c>
      <c r="M179" s="1" t="e">
        <f t="shared" si="13"/>
        <v>#N/A</v>
      </c>
      <c r="N179" s="5" t="e">
        <f t="shared" si="14"/>
        <v>#N/A</v>
      </c>
      <c r="O179" s="17" t="e">
        <f>VLOOKUP(D179,table[[Détails]:[Coefficient de vente]],8,FALSE)</f>
        <v>#N/A</v>
      </c>
      <c r="P179" s="170" t="e">
        <f t="shared" si="15"/>
        <v>#N/A</v>
      </c>
      <c r="R179" s="10">
        <f t="shared" si="16"/>
        <v>0</v>
      </c>
    </row>
    <row r="180" spans="2:18">
      <c r="B180" s="172"/>
      <c r="C180" s="1"/>
      <c r="D180" s="1"/>
      <c r="E180" s="1" t="e">
        <f>VLOOKUP(D180,table[[Détails]:[epaisseur]],2,FALSE)</f>
        <v>#N/A</v>
      </c>
      <c r="F180" s="1" t="e">
        <f>VLOOKUP(D180,table[[Détails]:[epaisseur]],3,FALSE)</f>
        <v>#N/A</v>
      </c>
      <c r="G180" s="1" t="e">
        <f>VLOOKUP(D180,table[[Détails]:[epaisseur]],4,FALSE)</f>
        <v>#N/A</v>
      </c>
      <c r="H180" s="1" t="e">
        <f>VLOOKUP(D180,table[[Détails]:[epaisseur]],5,FALSE)</f>
        <v>#N/A</v>
      </c>
      <c r="I180" s="170" t="e">
        <f>VLOOKUP(D180,table[[Détails]:[prix HT]],6,FALSE)</f>
        <v>#N/A</v>
      </c>
      <c r="K180" s="1" t="e">
        <f t="shared" si="17"/>
        <v>#N/A</v>
      </c>
      <c r="L180" s="15" t="e">
        <f>VLOOKUP(D180,table[[Détails]:[Coefficient de vente]],7,FALSE)</f>
        <v>#N/A</v>
      </c>
      <c r="M180" s="1" t="e">
        <f t="shared" si="13"/>
        <v>#N/A</v>
      </c>
      <c r="N180" s="5" t="e">
        <f t="shared" si="14"/>
        <v>#N/A</v>
      </c>
      <c r="O180" s="17" t="e">
        <f>VLOOKUP(D180,table[[Détails]:[Coefficient de vente]],8,FALSE)</f>
        <v>#N/A</v>
      </c>
      <c r="P180" s="170" t="e">
        <f t="shared" si="15"/>
        <v>#N/A</v>
      </c>
      <c r="R180" s="10">
        <f t="shared" si="16"/>
        <v>0</v>
      </c>
    </row>
    <row r="181" spans="2:18">
      <c r="B181" s="172"/>
      <c r="C181" s="1"/>
      <c r="D181" s="1"/>
      <c r="E181" s="1" t="e">
        <f>VLOOKUP(D181,table[[Détails]:[epaisseur]],2,FALSE)</f>
        <v>#N/A</v>
      </c>
      <c r="F181" s="1" t="e">
        <f>VLOOKUP(D181,table[[Détails]:[epaisseur]],3,FALSE)</f>
        <v>#N/A</v>
      </c>
      <c r="G181" s="1" t="e">
        <f>VLOOKUP(D181,table[[Détails]:[epaisseur]],4,FALSE)</f>
        <v>#N/A</v>
      </c>
      <c r="H181" s="1" t="e">
        <f>VLOOKUP(D181,table[[Détails]:[epaisseur]],5,FALSE)</f>
        <v>#N/A</v>
      </c>
      <c r="I181" s="170" t="e">
        <f>VLOOKUP(D181,table[[Détails]:[prix HT]],6,FALSE)</f>
        <v>#N/A</v>
      </c>
      <c r="K181" s="1" t="e">
        <f t="shared" si="17"/>
        <v>#N/A</v>
      </c>
      <c r="L181" s="15" t="e">
        <f>VLOOKUP(D181,table[[Détails]:[Coefficient de vente]],7,FALSE)</f>
        <v>#N/A</v>
      </c>
      <c r="M181" s="1" t="e">
        <f t="shared" si="13"/>
        <v>#N/A</v>
      </c>
      <c r="N181" s="5" t="e">
        <f t="shared" si="14"/>
        <v>#N/A</v>
      </c>
      <c r="O181" s="17" t="e">
        <f>VLOOKUP(D181,table[[Détails]:[Coefficient de vente]],8,FALSE)</f>
        <v>#N/A</v>
      </c>
      <c r="P181" s="170" t="e">
        <f t="shared" si="15"/>
        <v>#N/A</v>
      </c>
      <c r="R181" s="10">
        <f t="shared" si="16"/>
        <v>0</v>
      </c>
    </row>
    <row r="182" spans="2:18">
      <c r="B182" s="172"/>
      <c r="C182" s="1"/>
      <c r="D182" s="1"/>
      <c r="E182" s="1" t="e">
        <f>VLOOKUP(D182,table[[Détails]:[epaisseur]],2,FALSE)</f>
        <v>#N/A</v>
      </c>
      <c r="F182" s="1" t="e">
        <f>VLOOKUP(D182,table[[Détails]:[epaisseur]],3,FALSE)</f>
        <v>#N/A</v>
      </c>
      <c r="G182" s="1" t="e">
        <f>VLOOKUP(D182,table[[Détails]:[epaisseur]],4,FALSE)</f>
        <v>#N/A</v>
      </c>
      <c r="H182" s="1" t="e">
        <f>VLOOKUP(D182,table[[Détails]:[epaisseur]],5,FALSE)</f>
        <v>#N/A</v>
      </c>
      <c r="I182" s="170" t="e">
        <f>VLOOKUP(D182,table[[Détails]:[prix HT]],6,FALSE)</f>
        <v>#N/A</v>
      </c>
      <c r="K182" s="1" t="e">
        <f t="shared" si="17"/>
        <v>#N/A</v>
      </c>
      <c r="L182" s="15" t="e">
        <f>VLOOKUP(D182,table[[Détails]:[Coefficient de vente]],7,FALSE)</f>
        <v>#N/A</v>
      </c>
      <c r="M182" s="1" t="e">
        <f t="shared" si="13"/>
        <v>#N/A</v>
      </c>
      <c r="N182" s="5" t="e">
        <f t="shared" si="14"/>
        <v>#N/A</v>
      </c>
      <c r="O182" s="17" t="e">
        <f>VLOOKUP(D182,table[[Détails]:[Coefficient de vente]],8,FALSE)</f>
        <v>#N/A</v>
      </c>
      <c r="P182" s="170" t="e">
        <f t="shared" si="15"/>
        <v>#N/A</v>
      </c>
      <c r="R182" s="10">
        <f t="shared" si="16"/>
        <v>0</v>
      </c>
    </row>
    <row r="183" spans="2:18">
      <c r="B183" s="172"/>
      <c r="C183" s="1"/>
      <c r="D183" s="1"/>
      <c r="E183" s="1" t="e">
        <f>VLOOKUP(D183,table[[Détails]:[epaisseur]],2,FALSE)</f>
        <v>#N/A</v>
      </c>
      <c r="F183" s="1" t="e">
        <f>VLOOKUP(D183,table[[Détails]:[epaisseur]],3,FALSE)</f>
        <v>#N/A</v>
      </c>
      <c r="G183" s="1" t="e">
        <f>VLOOKUP(D183,table[[Détails]:[epaisseur]],4,FALSE)</f>
        <v>#N/A</v>
      </c>
      <c r="H183" s="1" t="e">
        <f>VLOOKUP(D183,table[[Détails]:[epaisseur]],5,FALSE)</f>
        <v>#N/A</v>
      </c>
      <c r="I183" s="170" t="e">
        <f>VLOOKUP(D183,table[[Détails]:[prix HT]],6,FALSE)</f>
        <v>#N/A</v>
      </c>
      <c r="K183" s="1" t="e">
        <f t="shared" si="17"/>
        <v>#N/A</v>
      </c>
      <c r="L183" s="15" t="e">
        <f>VLOOKUP(D183,table[[Détails]:[Coefficient de vente]],7,FALSE)</f>
        <v>#N/A</v>
      </c>
      <c r="M183" s="1" t="e">
        <f t="shared" si="13"/>
        <v>#N/A</v>
      </c>
      <c r="N183" s="5" t="e">
        <f t="shared" si="14"/>
        <v>#N/A</v>
      </c>
      <c r="O183" s="17" t="e">
        <f>VLOOKUP(D183,table[[Détails]:[Coefficient de vente]],8,FALSE)</f>
        <v>#N/A</v>
      </c>
      <c r="P183" s="170" t="e">
        <f t="shared" si="15"/>
        <v>#N/A</v>
      </c>
      <c r="R183" s="10">
        <f t="shared" si="16"/>
        <v>0</v>
      </c>
    </row>
    <row r="184" spans="2:18">
      <c r="B184" s="172"/>
      <c r="C184" s="1"/>
      <c r="D184" s="1"/>
      <c r="E184" s="1" t="e">
        <f>VLOOKUP(D184,table[[Détails]:[epaisseur]],2,FALSE)</f>
        <v>#N/A</v>
      </c>
      <c r="F184" s="1" t="e">
        <f>VLOOKUP(D184,table[[Détails]:[epaisseur]],3,FALSE)</f>
        <v>#N/A</v>
      </c>
      <c r="G184" s="1" t="e">
        <f>VLOOKUP(D184,table[[Détails]:[epaisseur]],4,FALSE)</f>
        <v>#N/A</v>
      </c>
      <c r="H184" s="1" t="e">
        <f>VLOOKUP(D184,table[[Détails]:[epaisseur]],5,FALSE)</f>
        <v>#N/A</v>
      </c>
      <c r="I184" s="170" t="e">
        <f>VLOOKUP(D184,table[[Détails]:[prix HT]],6,FALSE)</f>
        <v>#N/A</v>
      </c>
      <c r="K184" s="1" t="e">
        <f t="shared" si="17"/>
        <v>#N/A</v>
      </c>
      <c r="L184" s="15" t="e">
        <f>VLOOKUP(D184,table[[Détails]:[Coefficient de vente]],7,FALSE)</f>
        <v>#N/A</v>
      </c>
      <c r="M184" s="1" t="e">
        <f t="shared" si="13"/>
        <v>#N/A</v>
      </c>
      <c r="N184" s="5" t="e">
        <f t="shared" si="14"/>
        <v>#N/A</v>
      </c>
      <c r="O184" s="17" t="e">
        <f>VLOOKUP(D184,table[[Détails]:[Coefficient de vente]],8,FALSE)</f>
        <v>#N/A</v>
      </c>
      <c r="P184" s="170" t="e">
        <f t="shared" si="15"/>
        <v>#N/A</v>
      </c>
      <c r="R184" s="10">
        <f t="shared" si="16"/>
        <v>0</v>
      </c>
    </row>
    <row r="185" spans="2:18">
      <c r="B185" s="172"/>
      <c r="C185" s="1"/>
      <c r="D185" s="1"/>
      <c r="E185" s="1" t="e">
        <f>VLOOKUP(D185,table[[Détails]:[epaisseur]],2,FALSE)</f>
        <v>#N/A</v>
      </c>
      <c r="F185" s="1" t="e">
        <f>VLOOKUP(D185,table[[Détails]:[epaisseur]],3,FALSE)</f>
        <v>#N/A</v>
      </c>
      <c r="G185" s="1" t="e">
        <f>VLOOKUP(D185,table[[Détails]:[epaisseur]],4,FALSE)</f>
        <v>#N/A</v>
      </c>
      <c r="H185" s="1" t="e">
        <f>VLOOKUP(D185,table[[Détails]:[epaisseur]],5,FALSE)</f>
        <v>#N/A</v>
      </c>
      <c r="I185" s="170" t="e">
        <f>VLOOKUP(D185,table[[Détails]:[prix HT]],6,FALSE)</f>
        <v>#N/A</v>
      </c>
      <c r="K185" s="1" t="e">
        <f t="shared" si="17"/>
        <v>#N/A</v>
      </c>
      <c r="L185" s="15" t="e">
        <f>VLOOKUP(D185,table[[Détails]:[Coefficient de vente]],7,FALSE)</f>
        <v>#N/A</v>
      </c>
      <c r="M185" s="1" t="e">
        <f t="shared" si="13"/>
        <v>#N/A</v>
      </c>
      <c r="N185" s="5" t="e">
        <f t="shared" si="14"/>
        <v>#N/A</v>
      </c>
      <c r="O185" s="17" t="e">
        <f>VLOOKUP(D185,table[[Détails]:[Coefficient de vente]],8,FALSE)</f>
        <v>#N/A</v>
      </c>
      <c r="P185" s="170" t="e">
        <f t="shared" si="15"/>
        <v>#N/A</v>
      </c>
      <c r="R185" s="10">
        <f t="shared" si="16"/>
        <v>0</v>
      </c>
    </row>
    <row r="186" spans="2:18">
      <c r="B186" s="172"/>
      <c r="C186" s="1"/>
      <c r="D186" s="1"/>
      <c r="E186" s="1" t="e">
        <f>VLOOKUP(D186,table[[Détails]:[epaisseur]],2,FALSE)</f>
        <v>#N/A</v>
      </c>
      <c r="F186" s="1" t="e">
        <f>VLOOKUP(D186,table[[Détails]:[epaisseur]],3,FALSE)</f>
        <v>#N/A</v>
      </c>
      <c r="G186" s="1" t="e">
        <f>VLOOKUP(D186,table[[Détails]:[epaisseur]],4,FALSE)</f>
        <v>#N/A</v>
      </c>
      <c r="H186" s="1" t="e">
        <f>VLOOKUP(D186,table[[Détails]:[epaisseur]],5,FALSE)</f>
        <v>#N/A</v>
      </c>
      <c r="I186" s="170" t="e">
        <f>VLOOKUP(D186,table[[Détails]:[prix HT]],6,FALSE)</f>
        <v>#N/A</v>
      </c>
      <c r="K186" s="1" t="e">
        <f t="shared" si="17"/>
        <v>#N/A</v>
      </c>
      <c r="L186" s="15" t="e">
        <f>VLOOKUP(D186,table[[Détails]:[Coefficient de vente]],7,FALSE)</f>
        <v>#N/A</v>
      </c>
      <c r="M186" s="1" t="e">
        <f t="shared" si="13"/>
        <v>#N/A</v>
      </c>
      <c r="N186" s="5" t="e">
        <f t="shared" si="14"/>
        <v>#N/A</v>
      </c>
      <c r="O186" s="17" t="e">
        <f>VLOOKUP(D186,table[[Détails]:[Coefficient de vente]],8,FALSE)</f>
        <v>#N/A</v>
      </c>
      <c r="P186" s="170" t="e">
        <f t="shared" si="15"/>
        <v>#N/A</v>
      </c>
      <c r="R186" s="10">
        <f t="shared" si="16"/>
        <v>0</v>
      </c>
    </row>
    <row r="187" spans="2:18">
      <c r="B187" s="172"/>
      <c r="C187" s="1"/>
      <c r="D187" s="1"/>
      <c r="E187" s="1" t="e">
        <f>VLOOKUP(D187,table[[Détails]:[epaisseur]],2,FALSE)</f>
        <v>#N/A</v>
      </c>
      <c r="F187" s="1" t="e">
        <f>VLOOKUP(D187,table[[Détails]:[epaisseur]],3,FALSE)</f>
        <v>#N/A</v>
      </c>
      <c r="G187" s="1" t="e">
        <f>VLOOKUP(D187,table[[Détails]:[epaisseur]],4,FALSE)</f>
        <v>#N/A</v>
      </c>
      <c r="H187" s="1" t="e">
        <f>VLOOKUP(D187,table[[Détails]:[epaisseur]],5,FALSE)</f>
        <v>#N/A</v>
      </c>
      <c r="I187" s="170" t="e">
        <f>VLOOKUP(D187,table[[Détails]:[prix HT]],6,FALSE)</f>
        <v>#N/A</v>
      </c>
      <c r="K187" s="1" t="e">
        <f t="shared" si="17"/>
        <v>#N/A</v>
      </c>
      <c r="L187" s="15" t="e">
        <f>VLOOKUP(D187,table[[Détails]:[Coefficient de vente]],7,FALSE)</f>
        <v>#N/A</v>
      </c>
      <c r="M187" s="1" t="e">
        <f t="shared" si="13"/>
        <v>#N/A</v>
      </c>
      <c r="N187" s="5" t="e">
        <f t="shared" si="14"/>
        <v>#N/A</v>
      </c>
      <c r="O187" s="17" t="e">
        <f>VLOOKUP(D187,table[[Détails]:[Coefficient de vente]],8,FALSE)</f>
        <v>#N/A</v>
      </c>
      <c r="P187" s="170" t="e">
        <f t="shared" si="15"/>
        <v>#N/A</v>
      </c>
      <c r="R187" s="10">
        <f t="shared" si="16"/>
        <v>0</v>
      </c>
    </row>
    <row r="188" spans="2:18">
      <c r="B188" s="172"/>
      <c r="C188" s="1"/>
      <c r="D188" s="1"/>
      <c r="E188" s="1" t="e">
        <f>VLOOKUP(D188,table[[Détails]:[epaisseur]],2,FALSE)</f>
        <v>#N/A</v>
      </c>
      <c r="F188" s="1" t="e">
        <f>VLOOKUP(D188,table[[Détails]:[epaisseur]],3,FALSE)</f>
        <v>#N/A</v>
      </c>
      <c r="G188" s="1" t="e">
        <f>VLOOKUP(D188,table[[Détails]:[epaisseur]],4,FALSE)</f>
        <v>#N/A</v>
      </c>
      <c r="H188" s="1" t="e">
        <f>VLOOKUP(D188,table[[Détails]:[epaisseur]],5,FALSE)</f>
        <v>#N/A</v>
      </c>
      <c r="I188" s="170" t="e">
        <f>VLOOKUP(D188,table[[Détails]:[prix HT]],6,FALSE)</f>
        <v>#N/A</v>
      </c>
      <c r="K188" s="1" t="e">
        <f t="shared" si="17"/>
        <v>#N/A</v>
      </c>
      <c r="L188" s="15" t="e">
        <f>VLOOKUP(D188,table[[Détails]:[Coefficient de vente]],7,FALSE)</f>
        <v>#N/A</v>
      </c>
      <c r="M188" s="1" t="e">
        <f t="shared" si="13"/>
        <v>#N/A</v>
      </c>
      <c r="N188" s="5" t="e">
        <f t="shared" si="14"/>
        <v>#N/A</v>
      </c>
      <c r="O188" s="17" t="e">
        <f>VLOOKUP(D188,table[[Détails]:[Coefficient de vente]],8,FALSE)</f>
        <v>#N/A</v>
      </c>
      <c r="P188" s="170" t="e">
        <f t="shared" si="15"/>
        <v>#N/A</v>
      </c>
      <c r="R188" s="10">
        <f t="shared" si="16"/>
        <v>0</v>
      </c>
    </row>
    <row r="189" spans="2:18">
      <c r="B189" s="172"/>
      <c r="C189" s="1"/>
      <c r="D189" s="1"/>
      <c r="E189" s="1" t="e">
        <f>VLOOKUP(D189,table[[Détails]:[epaisseur]],2,FALSE)</f>
        <v>#N/A</v>
      </c>
      <c r="F189" s="1" t="e">
        <f>VLOOKUP(D189,table[[Détails]:[epaisseur]],3,FALSE)</f>
        <v>#N/A</v>
      </c>
      <c r="G189" s="1" t="e">
        <f>VLOOKUP(D189,table[[Détails]:[epaisseur]],4,FALSE)</f>
        <v>#N/A</v>
      </c>
      <c r="H189" s="1" t="e">
        <f>VLOOKUP(D189,table[[Détails]:[epaisseur]],5,FALSE)</f>
        <v>#N/A</v>
      </c>
      <c r="I189" s="170" t="e">
        <f>VLOOKUP(D189,table[[Détails]:[prix HT]],6,FALSE)</f>
        <v>#N/A</v>
      </c>
      <c r="K189" s="1" t="e">
        <f t="shared" si="17"/>
        <v>#N/A</v>
      </c>
      <c r="L189" s="15" t="e">
        <f>VLOOKUP(D189,table[[Détails]:[Coefficient de vente]],7,FALSE)</f>
        <v>#N/A</v>
      </c>
      <c r="M189" s="1" t="e">
        <f t="shared" si="13"/>
        <v>#N/A</v>
      </c>
      <c r="N189" s="5" t="e">
        <f t="shared" si="14"/>
        <v>#N/A</v>
      </c>
      <c r="O189" s="17" t="e">
        <f>VLOOKUP(D189,table[[Détails]:[Coefficient de vente]],8,FALSE)</f>
        <v>#N/A</v>
      </c>
      <c r="P189" s="170" t="e">
        <f t="shared" si="15"/>
        <v>#N/A</v>
      </c>
      <c r="R189" s="10">
        <f t="shared" si="16"/>
        <v>0</v>
      </c>
    </row>
    <row r="190" spans="2:18">
      <c r="B190" s="172"/>
      <c r="C190" s="1"/>
      <c r="D190" s="1"/>
      <c r="E190" s="1" t="e">
        <f>VLOOKUP(D190,table[[Détails]:[epaisseur]],2,FALSE)</f>
        <v>#N/A</v>
      </c>
      <c r="F190" s="1" t="e">
        <f>VLOOKUP(D190,table[[Détails]:[epaisseur]],3,FALSE)</f>
        <v>#N/A</v>
      </c>
      <c r="G190" s="1" t="e">
        <f>VLOOKUP(D190,table[[Détails]:[epaisseur]],4,FALSE)</f>
        <v>#N/A</v>
      </c>
      <c r="H190" s="1" t="e">
        <f>VLOOKUP(D190,table[[Détails]:[epaisseur]],5,FALSE)</f>
        <v>#N/A</v>
      </c>
      <c r="I190" s="170" t="e">
        <f>VLOOKUP(D190,table[[Détails]:[prix HT]],6,FALSE)</f>
        <v>#N/A</v>
      </c>
      <c r="K190" s="1" t="e">
        <f t="shared" si="17"/>
        <v>#N/A</v>
      </c>
      <c r="L190" s="15" t="e">
        <f>VLOOKUP(D190,table[[Détails]:[Coefficient de vente]],7,FALSE)</f>
        <v>#N/A</v>
      </c>
      <c r="M190" s="1" t="e">
        <f t="shared" si="13"/>
        <v>#N/A</v>
      </c>
      <c r="N190" s="5" t="e">
        <f t="shared" si="14"/>
        <v>#N/A</v>
      </c>
      <c r="O190" s="17" t="e">
        <f>VLOOKUP(D190,table[[Détails]:[Coefficient de vente]],8,FALSE)</f>
        <v>#N/A</v>
      </c>
      <c r="P190" s="170" t="e">
        <f t="shared" si="15"/>
        <v>#N/A</v>
      </c>
      <c r="R190" s="10">
        <f t="shared" si="16"/>
        <v>0</v>
      </c>
    </row>
    <row r="191" spans="2:18">
      <c r="B191" s="172"/>
      <c r="C191" s="1"/>
      <c r="D191" s="1"/>
      <c r="E191" s="1" t="e">
        <f>VLOOKUP(D191,table[[Détails]:[epaisseur]],2,FALSE)</f>
        <v>#N/A</v>
      </c>
      <c r="F191" s="1" t="e">
        <f>VLOOKUP(D191,table[[Détails]:[epaisseur]],3,FALSE)</f>
        <v>#N/A</v>
      </c>
      <c r="G191" s="1" t="e">
        <f>VLOOKUP(D191,table[[Détails]:[epaisseur]],4,FALSE)</f>
        <v>#N/A</v>
      </c>
      <c r="H191" s="1" t="e">
        <f>VLOOKUP(D191,table[[Détails]:[epaisseur]],5,FALSE)</f>
        <v>#N/A</v>
      </c>
      <c r="I191" s="170" t="e">
        <f>VLOOKUP(D191,table[[Détails]:[prix HT]],6,FALSE)</f>
        <v>#N/A</v>
      </c>
      <c r="K191" s="1" t="e">
        <f t="shared" si="17"/>
        <v>#N/A</v>
      </c>
      <c r="L191" s="15" t="e">
        <f>VLOOKUP(D191,table[[Détails]:[Coefficient de vente]],7,FALSE)</f>
        <v>#N/A</v>
      </c>
      <c r="M191" s="1" t="e">
        <f t="shared" si="13"/>
        <v>#N/A</v>
      </c>
      <c r="N191" s="5" t="e">
        <f t="shared" si="14"/>
        <v>#N/A</v>
      </c>
      <c r="O191" s="17" t="e">
        <f>VLOOKUP(D191,table[[Détails]:[Coefficient de vente]],8,FALSE)</f>
        <v>#N/A</v>
      </c>
      <c r="P191" s="170" t="e">
        <f t="shared" si="15"/>
        <v>#N/A</v>
      </c>
      <c r="R191" s="10">
        <f t="shared" si="16"/>
        <v>0</v>
      </c>
    </row>
    <row r="192" spans="2:18">
      <c r="B192" s="172"/>
      <c r="C192" s="1"/>
      <c r="D192" s="1"/>
      <c r="E192" s="1" t="e">
        <f>VLOOKUP(D192,table[[Détails]:[epaisseur]],2,FALSE)</f>
        <v>#N/A</v>
      </c>
      <c r="F192" s="1" t="e">
        <f>VLOOKUP(D192,table[[Détails]:[epaisseur]],3,FALSE)</f>
        <v>#N/A</v>
      </c>
      <c r="G192" s="1" t="e">
        <f>VLOOKUP(D192,table[[Détails]:[epaisseur]],4,FALSE)</f>
        <v>#N/A</v>
      </c>
      <c r="H192" s="1" t="e">
        <f>VLOOKUP(D192,table[[Détails]:[epaisseur]],5,FALSE)</f>
        <v>#N/A</v>
      </c>
      <c r="I192" s="170" t="e">
        <f>VLOOKUP(D192,table[[Détails]:[prix HT]],6,FALSE)</f>
        <v>#N/A</v>
      </c>
      <c r="K192" s="1" t="e">
        <f t="shared" si="17"/>
        <v>#N/A</v>
      </c>
      <c r="L192" s="15" t="e">
        <f>VLOOKUP(D192,table[[Détails]:[Coefficient de vente]],7,FALSE)</f>
        <v>#N/A</v>
      </c>
      <c r="M192" s="1" t="e">
        <f t="shared" si="13"/>
        <v>#N/A</v>
      </c>
      <c r="N192" s="5" t="e">
        <f t="shared" si="14"/>
        <v>#N/A</v>
      </c>
      <c r="O192" s="17" t="e">
        <f>VLOOKUP(D192,table[[Détails]:[Coefficient de vente]],8,FALSE)</f>
        <v>#N/A</v>
      </c>
      <c r="P192" s="170" t="e">
        <f t="shared" si="15"/>
        <v>#N/A</v>
      </c>
      <c r="R192" s="10">
        <f t="shared" si="16"/>
        <v>0</v>
      </c>
    </row>
    <row r="193" spans="2:18">
      <c r="B193" s="172"/>
      <c r="C193" s="1"/>
      <c r="D193" s="1"/>
      <c r="E193" s="1" t="e">
        <f>VLOOKUP(D193,table[[Détails]:[epaisseur]],2,FALSE)</f>
        <v>#N/A</v>
      </c>
      <c r="F193" s="1" t="e">
        <f>VLOOKUP(D193,table[[Détails]:[epaisseur]],3,FALSE)</f>
        <v>#N/A</v>
      </c>
      <c r="G193" s="1" t="e">
        <f>VLOOKUP(D193,table[[Détails]:[epaisseur]],4,FALSE)</f>
        <v>#N/A</v>
      </c>
      <c r="H193" s="1" t="e">
        <f>VLOOKUP(D193,table[[Détails]:[epaisseur]],5,FALSE)</f>
        <v>#N/A</v>
      </c>
      <c r="I193" s="170" t="e">
        <f>VLOOKUP(D193,table[[Détails]:[prix HT]],6,FALSE)</f>
        <v>#N/A</v>
      </c>
      <c r="K193" s="1" t="e">
        <f t="shared" si="17"/>
        <v>#N/A</v>
      </c>
      <c r="L193" s="15" t="e">
        <f>VLOOKUP(D193,table[[Détails]:[Coefficient de vente]],7,FALSE)</f>
        <v>#N/A</v>
      </c>
      <c r="M193" s="1" t="e">
        <f t="shared" si="13"/>
        <v>#N/A</v>
      </c>
      <c r="N193" s="5" t="e">
        <f t="shared" si="14"/>
        <v>#N/A</v>
      </c>
      <c r="O193" s="17" t="e">
        <f>VLOOKUP(D193,table[[Détails]:[Coefficient de vente]],8,FALSE)</f>
        <v>#N/A</v>
      </c>
      <c r="P193" s="170" t="e">
        <f t="shared" si="15"/>
        <v>#N/A</v>
      </c>
      <c r="R193" s="10">
        <f t="shared" si="16"/>
        <v>0</v>
      </c>
    </row>
    <row r="194" spans="2:18">
      <c r="B194" s="172"/>
      <c r="C194" s="1"/>
      <c r="D194" s="1"/>
      <c r="E194" s="1" t="e">
        <f>VLOOKUP(D194,table[[Détails]:[epaisseur]],2,FALSE)</f>
        <v>#N/A</v>
      </c>
      <c r="F194" s="1" t="e">
        <f>VLOOKUP(D194,table[[Détails]:[epaisseur]],3,FALSE)</f>
        <v>#N/A</v>
      </c>
      <c r="G194" s="1" t="e">
        <f>VLOOKUP(D194,table[[Détails]:[epaisseur]],4,FALSE)</f>
        <v>#N/A</v>
      </c>
      <c r="H194" s="1" t="e">
        <f>VLOOKUP(D194,table[[Détails]:[epaisseur]],5,FALSE)</f>
        <v>#N/A</v>
      </c>
      <c r="I194" s="170" t="e">
        <f>VLOOKUP(D194,table[[Détails]:[prix HT]],6,FALSE)</f>
        <v>#N/A</v>
      </c>
      <c r="K194" s="1" t="e">
        <f t="shared" si="17"/>
        <v>#N/A</v>
      </c>
      <c r="L194" s="15" t="e">
        <f>VLOOKUP(D194,table[[Détails]:[Coefficient de vente]],7,FALSE)</f>
        <v>#N/A</v>
      </c>
      <c r="M194" s="1" t="e">
        <f t="shared" si="13"/>
        <v>#N/A</v>
      </c>
      <c r="N194" s="5" t="e">
        <f t="shared" si="14"/>
        <v>#N/A</v>
      </c>
      <c r="O194" s="17" t="e">
        <f>VLOOKUP(D194,table[[Détails]:[Coefficient de vente]],8,FALSE)</f>
        <v>#N/A</v>
      </c>
      <c r="P194" s="170" t="e">
        <f t="shared" si="15"/>
        <v>#N/A</v>
      </c>
      <c r="R194" s="10">
        <f t="shared" si="16"/>
        <v>0</v>
      </c>
    </row>
    <row r="195" spans="2:18">
      <c r="B195" s="172"/>
      <c r="C195" s="1"/>
      <c r="D195" s="1"/>
      <c r="E195" s="1" t="e">
        <f>VLOOKUP(D195,table[[Détails]:[epaisseur]],2,FALSE)</f>
        <v>#N/A</v>
      </c>
      <c r="F195" s="1" t="e">
        <f>VLOOKUP(D195,table[[Détails]:[epaisseur]],3,FALSE)</f>
        <v>#N/A</v>
      </c>
      <c r="G195" s="1" t="e">
        <f>VLOOKUP(D195,table[[Détails]:[epaisseur]],4,FALSE)</f>
        <v>#N/A</v>
      </c>
      <c r="H195" s="1" t="e">
        <f>VLOOKUP(D195,table[[Détails]:[epaisseur]],5,FALSE)</f>
        <v>#N/A</v>
      </c>
      <c r="I195" s="170" t="e">
        <f>VLOOKUP(D195,table[[Détails]:[prix HT]],6,FALSE)</f>
        <v>#N/A</v>
      </c>
      <c r="K195" s="1" t="e">
        <f t="shared" si="17"/>
        <v>#N/A</v>
      </c>
      <c r="L195" s="15" t="e">
        <f>VLOOKUP(D195,table[[Détails]:[Coefficient de vente]],7,FALSE)</f>
        <v>#N/A</v>
      </c>
      <c r="M195" s="1" t="e">
        <f t="shared" si="13"/>
        <v>#N/A</v>
      </c>
      <c r="N195" s="5" t="e">
        <f t="shared" si="14"/>
        <v>#N/A</v>
      </c>
      <c r="O195" s="17" t="e">
        <f>VLOOKUP(D195,table[[Détails]:[Coefficient de vente]],8,FALSE)</f>
        <v>#N/A</v>
      </c>
      <c r="P195" s="170" t="e">
        <f t="shared" si="15"/>
        <v>#N/A</v>
      </c>
      <c r="R195" s="10">
        <f t="shared" si="16"/>
        <v>0</v>
      </c>
    </row>
    <row r="196" spans="2:18">
      <c r="B196" s="172"/>
      <c r="C196" s="1"/>
      <c r="D196" s="1"/>
      <c r="E196" s="1" t="e">
        <f>VLOOKUP(D196,table[[Détails]:[epaisseur]],2,FALSE)</f>
        <v>#N/A</v>
      </c>
      <c r="F196" s="1" t="e">
        <f>VLOOKUP(D196,table[[Détails]:[epaisseur]],3,FALSE)</f>
        <v>#N/A</v>
      </c>
      <c r="G196" s="1" t="e">
        <f>VLOOKUP(D196,table[[Détails]:[epaisseur]],4,FALSE)</f>
        <v>#N/A</v>
      </c>
      <c r="H196" s="1" t="e">
        <f>VLOOKUP(D196,table[[Détails]:[epaisseur]],5,FALSE)</f>
        <v>#N/A</v>
      </c>
      <c r="I196" s="170" t="e">
        <f>VLOOKUP(D196,table[[Détails]:[prix HT]],6,FALSE)</f>
        <v>#N/A</v>
      </c>
      <c r="K196" s="1" t="e">
        <f t="shared" si="17"/>
        <v>#N/A</v>
      </c>
      <c r="L196" s="15" t="e">
        <f>VLOOKUP(D196,table[[Détails]:[Coefficient de vente]],7,FALSE)</f>
        <v>#N/A</v>
      </c>
      <c r="M196" s="1" t="e">
        <f t="shared" si="13"/>
        <v>#N/A</v>
      </c>
      <c r="N196" s="5" t="e">
        <f t="shared" si="14"/>
        <v>#N/A</v>
      </c>
      <c r="O196" s="17" t="e">
        <f>VLOOKUP(D196,table[[Détails]:[Coefficient de vente]],8,FALSE)</f>
        <v>#N/A</v>
      </c>
      <c r="P196" s="170" t="e">
        <f t="shared" si="15"/>
        <v>#N/A</v>
      </c>
      <c r="R196" s="10">
        <f t="shared" si="16"/>
        <v>0</v>
      </c>
    </row>
    <row r="197" spans="2:18">
      <c r="B197" s="172"/>
      <c r="C197" s="1"/>
      <c r="D197" s="1"/>
      <c r="E197" s="1" t="e">
        <f>VLOOKUP(D197,table[[Détails]:[epaisseur]],2,FALSE)</f>
        <v>#N/A</v>
      </c>
      <c r="F197" s="1" t="e">
        <f>VLOOKUP(D197,table[[Détails]:[epaisseur]],3,FALSE)</f>
        <v>#N/A</v>
      </c>
      <c r="G197" s="1" t="e">
        <f>VLOOKUP(D197,table[[Détails]:[epaisseur]],4,FALSE)</f>
        <v>#N/A</v>
      </c>
      <c r="H197" s="1" t="e">
        <f>VLOOKUP(D197,table[[Détails]:[epaisseur]],5,FALSE)</f>
        <v>#N/A</v>
      </c>
      <c r="I197" s="170" t="e">
        <f>VLOOKUP(D197,table[[Détails]:[prix HT]],6,FALSE)</f>
        <v>#N/A</v>
      </c>
      <c r="K197" s="1" t="e">
        <f t="shared" si="17"/>
        <v>#N/A</v>
      </c>
      <c r="L197" s="15" t="e">
        <f>VLOOKUP(D197,table[[Détails]:[Coefficient de vente]],7,FALSE)</f>
        <v>#N/A</v>
      </c>
      <c r="M197" s="1" t="e">
        <f t="shared" si="13"/>
        <v>#N/A</v>
      </c>
      <c r="N197" s="5" t="e">
        <f t="shared" si="14"/>
        <v>#N/A</v>
      </c>
      <c r="O197" s="17" t="e">
        <f>VLOOKUP(D197,table[[Détails]:[Coefficient de vente]],8,FALSE)</f>
        <v>#N/A</v>
      </c>
      <c r="P197" s="170" t="e">
        <f t="shared" si="15"/>
        <v>#N/A</v>
      </c>
      <c r="R197" s="10">
        <f t="shared" si="16"/>
        <v>0</v>
      </c>
    </row>
    <row r="198" spans="2:18">
      <c r="B198" s="172"/>
      <c r="C198" s="1"/>
      <c r="D198" s="1"/>
      <c r="E198" s="1" t="e">
        <f>VLOOKUP(D198,table[[Détails]:[epaisseur]],2,FALSE)</f>
        <v>#N/A</v>
      </c>
      <c r="F198" s="1" t="e">
        <f>VLOOKUP(D198,table[[Détails]:[epaisseur]],3,FALSE)</f>
        <v>#N/A</v>
      </c>
      <c r="G198" s="1" t="e">
        <f>VLOOKUP(D198,table[[Détails]:[epaisseur]],4,FALSE)</f>
        <v>#N/A</v>
      </c>
      <c r="H198" s="1" t="e">
        <f>VLOOKUP(D198,table[[Détails]:[epaisseur]],5,FALSE)</f>
        <v>#N/A</v>
      </c>
      <c r="I198" s="170" t="e">
        <f>VLOOKUP(D198,table[[Détails]:[prix HT]],6,FALSE)</f>
        <v>#N/A</v>
      </c>
      <c r="K198" s="1" t="e">
        <f t="shared" si="17"/>
        <v>#N/A</v>
      </c>
      <c r="L198" s="15" t="e">
        <f>VLOOKUP(D198,table[[Détails]:[Coefficient de vente]],7,FALSE)</f>
        <v>#N/A</v>
      </c>
      <c r="M198" s="1" t="e">
        <f t="shared" si="13"/>
        <v>#N/A</v>
      </c>
      <c r="N198" s="5" t="e">
        <f t="shared" si="14"/>
        <v>#N/A</v>
      </c>
      <c r="O198" s="17" t="e">
        <f>VLOOKUP(D198,table[[Détails]:[Coefficient de vente]],8,FALSE)</f>
        <v>#N/A</v>
      </c>
      <c r="P198" s="170" t="e">
        <f t="shared" si="15"/>
        <v>#N/A</v>
      </c>
      <c r="R198" s="10">
        <f t="shared" si="16"/>
        <v>0</v>
      </c>
    </row>
    <row r="199" spans="2:18">
      <c r="B199" s="172"/>
      <c r="C199" s="1"/>
      <c r="D199" s="1"/>
      <c r="E199" s="1" t="e">
        <f>VLOOKUP(D199,table[[Détails]:[epaisseur]],2,FALSE)</f>
        <v>#N/A</v>
      </c>
      <c r="F199" s="1" t="e">
        <f>VLOOKUP(D199,table[[Détails]:[epaisseur]],3,FALSE)</f>
        <v>#N/A</v>
      </c>
      <c r="G199" s="1" t="e">
        <f>VLOOKUP(D199,table[[Détails]:[epaisseur]],4,FALSE)</f>
        <v>#N/A</v>
      </c>
      <c r="H199" s="1" t="e">
        <f>VLOOKUP(D199,table[[Détails]:[epaisseur]],5,FALSE)</f>
        <v>#N/A</v>
      </c>
      <c r="I199" s="170" t="e">
        <f>VLOOKUP(D199,table[[Détails]:[prix HT]],6,FALSE)</f>
        <v>#N/A</v>
      </c>
      <c r="K199" s="1" t="e">
        <f t="shared" si="17"/>
        <v>#N/A</v>
      </c>
      <c r="L199" s="15" t="e">
        <f>VLOOKUP(D199,table[[Détails]:[Coefficient de vente]],7,FALSE)</f>
        <v>#N/A</v>
      </c>
      <c r="M199" s="1" t="e">
        <f t="shared" si="13"/>
        <v>#N/A</v>
      </c>
      <c r="N199" s="5" t="e">
        <f t="shared" si="14"/>
        <v>#N/A</v>
      </c>
      <c r="O199" s="17" t="e">
        <f>VLOOKUP(D199,table[[Détails]:[Coefficient de vente]],8,FALSE)</f>
        <v>#N/A</v>
      </c>
      <c r="P199" s="170" t="e">
        <f t="shared" si="15"/>
        <v>#N/A</v>
      </c>
      <c r="R199" s="10">
        <f t="shared" si="16"/>
        <v>0</v>
      </c>
    </row>
    <row r="200" spans="2:18">
      <c r="B200" s="172"/>
      <c r="C200" s="1"/>
      <c r="D200" s="1"/>
      <c r="E200" s="1" t="e">
        <f>VLOOKUP(D200,table[[Détails]:[epaisseur]],2,FALSE)</f>
        <v>#N/A</v>
      </c>
      <c r="F200" s="1" t="e">
        <f>VLOOKUP(D200,table[[Détails]:[epaisseur]],3,FALSE)</f>
        <v>#N/A</v>
      </c>
      <c r="G200" s="1" t="e">
        <f>VLOOKUP(D200,table[[Détails]:[epaisseur]],4,FALSE)</f>
        <v>#N/A</v>
      </c>
      <c r="H200" s="1" t="e">
        <f>VLOOKUP(D200,table[[Détails]:[epaisseur]],5,FALSE)</f>
        <v>#N/A</v>
      </c>
      <c r="I200" s="170" t="e">
        <f>VLOOKUP(D200,table[[Détails]:[prix HT]],6,FALSE)</f>
        <v>#N/A</v>
      </c>
      <c r="K200" s="1" t="e">
        <f t="shared" si="17"/>
        <v>#N/A</v>
      </c>
      <c r="L200" s="15" t="e">
        <f>VLOOKUP(D200,table[[Détails]:[Coefficient de vente]],7,FALSE)</f>
        <v>#N/A</v>
      </c>
      <c r="M200" s="1" t="e">
        <f t="shared" si="13"/>
        <v>#N/A</v>
      </c>
      <c r="N200" s="5" t="e">
        <f t="shared" si="14"/>
        <v>#N/A</v>
      </c>
      <c r="O200" s="17" t="e">
        <f>VLOOKUP(D200,table[[Détails]:[Coefficient de vente]],8,FALSE)</f>
        <v>#N/A</v>
      </c>
      <c r="P200" s="170" t="e">
        <f t="shared" si="15"/>
        <v>#N/A</v>
      </c>
      <c r="R200" s="10">
        <f t="shared" si="16"/>
        <v>0</v>
      </c>
    </row>
    <row r="201" spans="2:18">
      <c r="B201" s="172"/>
      <c r="C201" s="1"/>
      <c r="D201" s="1"/>
      <c r="E201" s="1" t="e">
        <f>VLOOKUP(D201,table[[Détails]:[epaisseur]],2,FALSE)</f>
        <v>#N/A</v>
      </c>
      <c r="F201" s="1" t="e">
        <f>VLOOKUP(D201,table[[Détails]:[epaisseur]],3,FALSE)</f>
        <v>#N/A</v>
      </c>
      <c r="G201" s="1" t="e">
        <f>VLOOKUP(D201,table[[Détails]:[epaisseur]],4,FALSE)</f>
        <v>#N/A</v>
      </c>
      <c r="H201" s="1" t="e">
        <f>VLOOKUP(D201,table[[Détails]:[epaisseur]],5,FALSE)</f>
        <v>#N/A</v>
      </c>
      <c r="I201" s="170" t="e">
        <f>VLOOKUP(D201,table[[Détails]:[prix HT]],6,FALSE)</f>
        <v>#N/A</v>
      </c>
      <c r="K201" s="1" t="e">
        <f t="shared" si="17"/>
        <v>#N/A</v>
      </c>
      <c r="L201" s="15" t="e">
        <f>VLOOKUP(D201,table[[Détails]:[Coefficient de vente]],7,FALSE)</f>
        <v>#N/A</v>
      </c>
      <c r="M201" s="1" t="e">
        <f t="shared" si="13"/>
        <v>#N/A</v>
      </c>
      <c r="N201" s="5" t="e">
        <f t="shared" si="14"/>
        <v>#N/A</v>
      </c>
      <c r="O201" s="17" t="e">
        <f>VLOOKUP(D201,table[[Détails]:[Coefficient de vente]],8,FALSE)</f>
        <v>#N/A</v>
      </c>
      <c r="P201" s="170" t="e">
        <f t="shared" si="15"/>
        <v>#N/A</v>
      </c>
      <c r="R201" s="10">
        <f t="shared" si="16"/>
        <v>0</v>
      </c>
    </row>
    <row r="202" spans="2:18">
      <c r="B202" s="172"/>
      <c r="C202" s="1"/>
      <c r="D202" s="1"/>
      <c r="E202" s="1" t="e">
        <f>VLOOKUP(D202,table[[Détails]:[epaisseur]],2,FALSE)</f>
        <v>#N/A</v>
      </c>
      <c r="F202" s="1" t="e">
        <f>VLOOKUP(D202,table[[Détails]:[epaisseur]],3,FALSE)</f>
        <v>#N/A</v>
      </c>
      <c r="G202" s="1" t="e">
        <f>VLOOKUP(D202,table[[Détails]:[epaisseur]],4,FALSE)</f>
        <v>#N/A</v>
      </c>
      <c r="H202" s="1" t="e">
        <f>VLOOKUP(D202,table[[Détails]:[epaisseur]],5,FALSE)</f>
        <v>#N/A</v>
      </c>
      <c r="I202" s="170" t="e">
        <f>VLOOKUP(D202,table[[Détails]:[prix HT]],6,FALSE)</f>
        <v>#N/A</v>
      </c>
      <c r="K202" s="1" t="e">
        <f t="shared" si="17"/>
        <v>#N/A</v>
      </c>
      <c r="L202" s="15" t="e">
        <f>VLOOKUP(D202,table[[Détails]:[Coefficient de vente]],7,FALSE)</f>
        <v>#N/A</v>
      </c>
      <c r="M202" s="1" t="e">
        <f t="shared" si="13"/>
        <v>#N/A</v>
      </c>
      <c r="N202" s="5" t="e">
        <f t="shared" si="14"/>
        <v>#N/A</v>
      </c>
      <c r="O202" s="17" t="e">
        <f>VLOOKUP(D202,table[[Détails]:[Coefficient de vente]],8,FALSE)</f>
        <v>#N/A</v>
      </c>
      <c r="P202" s="170" t="e">
        <f t="shared" si="15"/>
        <v>#N/A</v>
      </c>
      <c r="R202" s="10">
        <f t="shared" si="16"/>
        <v>0</v>
      </c>
    </row>
    <row r="203" spans="2:18">
      <c r="B203" s="172"/>
      <c r="C203" s="1"/>
      <c r="D203" s="1"/>
      <c r="E203" s="1" t="e">
        <f>VLOOKUP(D203,table[[Détails]:[epaisseur]],2,FALSE)</f>
        <v>#N/A</v>
      </c>
      <c r="F203" s="1" t="e">
        <f>VLOOKUP(D203,table[[Détails]:[epaisseur]],3,FALSE)</f>
        <v>#N/A</v>
      </c>
      <c r="G203" s="1" t="e">
        <f>VLOOKUP(D203,table[[Détails]:[epaisseur]],4,FALSE)</f>
        <v>#N/A</v>
      </c>
      <c r="H203" s="1" t="e">
        <f>VLOOKUP(D203,table[[Détails]:[epaisseur]],5,FALSE)</f>
        <v>#N/A</v>
      </c>
      <c r="I203" s="170" t="e">
        <f>VLOOKUP(D203,table[[Détails]:[prix HT]],6,FALSE)</f>
        <v>#N/A</v>
      </c>
      <c r="K203" s="1" t="e">
        <f t="shared" si="17"/>
        <v>#N/A</v>
      </c>
      <c r="L203" s="15" t="e">
        <f>VLOOKUP(D203,table[[Détails]:[Coefficient de vente]],7,FALSE)</f>
        <v>#N/A</v>
      </c>
      <c r="M203" s="1" t="e">
        <f t="shared" si="13"/>
        <v>#N/A</v>
      </c>
      <c r="N203" s="5" t="e">
        <f t="shared" si="14"/>
        <v>#N/A</v>
      </c>
      <c r="O203" s="17" t="e">
        <f>VLOOKUP(D203,table[[Détails]:[Coefficient de vente]],8,FALSE)</f>
        <v>#N/A</v>
      </c>
      <c r="P203" s="170" t="e">
        <f t="shared" si="15"/>
        <v>#N/A</v>
      </c>
      <c r="R203" s="10">
        <f t="shared" si="16"/>
        <v>0</v>
      </c>
    </row>
    <row r="204" spans="2:18">
      <c r="B204" s="172"/>
      <c r="C204" s="1"/>
      <c r="D204" s="1"/>
      <c r="E204" s="1" t="e">
        <f>VLOOKUP(D204,table[[Détails]:[epaisseur]],2,FALSE)</f>
        <v>#N/A</v>
      </c>
      <c r="F204" s="1" t="e">
        <f>VLOOKUP(D204,table[[Détails]:[epaisseur]],3,FALSE)</f>
        <v>#N/A</v>
      </c>
      <c r="G204" s="1" t="e">
        <f>VLOOKUP(D204,table[[Détails]:[epaisseur]],4,FALSE)</f>
        <v>#N/A</v>
      </c>
      <c r="H204" s="1" t="e">
        <f>VLOOKUP(D204,table[[Détails]:[epaisseur]],5,FALSE)</f>
        <v>#N/A</v>
      </c>
      <c r="I204" s="170" t="e">
        <f>VLOOKUP(D204,table[[Détails]:[prix HT]],6,FALSE)</f>
        <v>#N/A</v>
      </c>
      <c r="K204" s="1" t="e">
        <f t="shared" si="17"/>
        <v>#N/A</v>
      </c>
      <c r="L204" s="15" t="e">
        <f>VLOOKUP(D204,table[[Détails]:[Coefficient de vente]],7,FALSE)</f>
        <v>#N/A</v>
      </c>
      <c r="M204" s="1" t="e">
        <f t="shared" ref="M204:M267" si="18">(K204*L204)+K204</f>
        <v>#N/A</v>
      </c>
      <c r="N204" s="5" t="e">
        <f t="shared" ref="N204:N267" si="19">M204*I204</f>
        <v>#N/A</v>
      </c>
      <c r="O204" s="17" t="e">
        <f>VLOOKUP(D204,table[[Détails]:[Coefficient de vente]],8,FALSE)</f>
        <v>#N/A</v>
      </c>
      <c r="P204" s="170" t="e">
        <f t="shared" ref="P204:P267" si="20">(N204*O204)+N204</f>
        <v>#N/A</v>
      </c>
      <c r="R204" s="10">
        <f t="shared" ref="R204:R267" si="21">ROUNDUP(((($D$5*Q204)/100)+Q204),0)</f>
        <v>0</v>
      </c>
    </row>
    <row r="205" spans="2:18">
      <c r="B205" s="172"/>
      <c r="C205" s="1"/>
      <c r="D205" s="1"/>
      <c r="E205" s="1" t="e">
        <f>VLOOKUP(D205,table[[Détails]:[epaisseur]],2,FALSE)</f>
        <v>#N/A</v>
      </c>
      <c r="F205" s="1" t="e">
        <f>VLOOKUP(D205,table[[Détails]:[epaisseur]],3,FALSE)</f>
        <v>#N/A</v>
      </c>
      <c r="G205" s="1" t="e">
        <f>VLOOKUP(D205,table[[Détails]:[epaisseur]],4,FALSE)</f>
        <v>#N/A</v>
      </c>
      <c r="H205" s="1" t="e">
        <f>VLOOKUP(D205,table[[Détails]:[epaisseur]],5,FALSE)</f>
        <v>#N/A</v>
      </c>
      <c r="I205" s="170" t="e">
        <f>VLOOKUP(D205,table[[Détails]:[prix HT]],6,FALSE)</f>
        <v>#N/A</v>
      </c>
      <c r="K205" s="1" t="e">
        <f t="shared" ref="K205:K268" si="22">F205*G205*H205*J205</f>
        <v>#N/A</v>
      </c>
      <c r="L205" s="15" t="e">
        <f>VLOOKUP(D205,table[[Détails]:[Coefficient de vente]],7,FALSE)</f>
        <v>#N/A</v>
      </c>
      <c r="M205" s="1" t="e">
        <f t="shared" si="18"/>
        <v>#N/A</v>
      </c>
      <c r="N205" s="5" t="e">
        <f t="shared" si="19"/>
        <v>#N/A</v>
      </c>
      <c r="O205" s="17" t="e">
        <f>VLOOKUP(D205,table[[Détails]:[Coefficient de vente]],8,FALSE)</f>
        <v>#N/A</v>
      </c>
      <c r="P205" s="170" t="e">
        <f t="shared" si="20"/>
        <v>#N/A</v>
      </c>
      <c r="R205" s="10">
        <f t="shared" si="21"/>
        <v>0</v>
      </c>
    </row>
    <row r="206" spans="2:18">
      <c r="B206" s="172"/>
      <c r="C206" s="1"/>
      <c r="D206" s="1"/>
      <c r="E206" s="1" t="e">
        <f>VLOOKUP(D206,table[[Détails]:[epaisseur]],2,FALSE)</f>
        <v>#N/A</v>
      </c>
      <c r="F206" s="1" t="e">
        <f>VLOOKUP(D206,table[[Détails]:[epaisseur]],3,FALSE)</f>
        <v>#N/A</v>
      </c>
      <c r="G206" s="1" t="e">
        <f>VLOOKUP(D206,table[[Détails]:[epaisseur]],4,FALSE)</f>
        <v>#N/A</v>
      </c>
      <c r="H206" s="1" t="e">
        <f>VLOOKUP(D206,table[[Détails]:[epaisseur]],5,FALSE)</f>
        <v>#N/A</v>
      </c>
      <c r="I206" s="170" t="e">
        <f>VLOOKUP(D206,table[[Détails]:[prix HT]],6,FALSE)</f>
        <v>#N/A</v>
      </c>
      <c r="K206" s="1" t="e">
        <f t="shared" si="22"/>
        <v>#N/A</v>
      </c>
      <c r="L206" s="15" t="e">
        <f>VLOOKUP(D206,table[[Détails]:[Coefficient de vente]],7,FALSE)</f>
        <v>#N/A</v>
      </c>
      <c r="M206" s="1" t="e">
        <f t="shared" si="18"/>
        <v>#N/A</v>
      </c>
      <c r="N206" s="5" t="e">
        <f t="shared" si="19"/>
        <v>#N/A</v>
      </c>
      <c r="O206" s="17" t="e">
        <f>VLOOKUP(D206,table[[Détails]:[Coefficient de vente]],8,FALSE)</f>
        <v>#N/A</v>
      </c>
      <c r="P206" s="170" t="e">
        <f t="shared" si="20"/>
        <v>#N/A</v>
      </c>
      <c r="R206" s="10">
        <f t="shared" si="21"/>
        <v>0</v>
      </c>
    </row>
    <row r="207" spans="2:18">
      <c r="B207" s="172"/>
      <c r="C207" s="1"/>
      <c r="D207" s="1"/>
      <c r="E207" s="1" t="e">
        <f>VLOOKUP(D207,table[[Détails]:[epaisseur]],2,FALSE)</f>
        <v>#N/A</v>
      </c>
      <c r="F207" s="1" t="e">
        <f>VLOOKUP(D207,table[[Détails]:[epaisseur]],3,FALSE)</f>
        <v>#N/A</v>
      </c>
      <c r="G207" s="1" t="e">
        <f>VLOOKUP(D207,table[[Détails]:[epaisseur]],4,FALSE)</f>
        <v>#N/A</v>
      </c>
      <c r="H207" s="1" t="e">
        <f>VLOOKUP(D207,table[[Détails]:[epaisseur]],5,FALSE)</f>
        <v>#N/A</v>
      </c>
      <c r="I207" s="170" t="e">
        <f>VLOOKUP(D207,table[[Détails]:[prix HT]],6,FALSE)</f>
        <v>#N/A</v>
      </c>
      <c r="K207" s="1" t="e">
        <f t="shared" si="22"/>
        <v>#N/A</v>
      </c>
      <c r="L207" s="15" t="e">
        <f>VLOOKUP(D207,table[[Détails]:[Coefficient de vente]],7,FALSE)</f>
        <v>#N/A</v>
      </c>
      <c r="M207" s="1" t="e">
        <f t="shared" si="18"/>
        <v>#N/A</v>
      </c>
      <c r="N207" s="5" t="e">
        <f t="shared" si="19"/>
        <v>#N/A</v>
      </c>
      <c r="O207" s="17" t="e">
        <f>VLOOKUP(D207,table[[Détails]:[Coefficient de vente]],8,FALSE)</f>
        <v>#N/A</v>
      </c>
      <c r="P207" s="170" t="e">
        <f t="shared" si="20"/>
        <v>#N/A</v>
      </c>
      <c r="R207" s="10">
        <f t="shared" si="21"/>
        <v>0</v>
      </c>
    </row>
    <row r="208" spans="2:18">
      <c r="B208" s="172"/>
      <c r="C208" s="1"/>
      <c r="D208" s="1"/>
      <c r="E208" s="1" t="e">
        <f>VLOOKUP(D208,table[[Détails]:[epaisseur]],2,FALSE)</f>
        <v>#N/A</v>
      </c>
      <c r="F208" s="1" t="e">
        <f>VLOOKUP(D208,table[[Détails]:[epaisseur]],3,FALSE)</f>
        <v>#N/A</v>
      </c>
      <c r="G208" s="1" t="e">
        <f>VLOOKUP(D208,table[[Détails]:[epaisseur]],4,FALSE)</f>
        <v>#N/A</v>
      </c>
      <c r="H208" s="1" t="e">
        <f>VLOOKUP(D208,table[[Détails]:[epaisseur]],5,FALSE)</f>
        <v>#N/A</v>
      </c>
      <c r="I208" s="170" t="e">
        <f>VLOOKUP(D208,table[[Détails]:[prix HT]],6,FALSE)</f>
        <v>#N/A</v>
      </c>
      <c r="K208" s="1" t="e">
        <f t="shared" si="22"/>
        <v>#N/A</v>
      </c>
      <c r="L208" s="15" t="e">
        <f>VLOOKUP(D208,table[[Détails]:[Coefficient de vente]],7,FALSE)</f>
        <v>#N/A</v>
      </c>
      <c r="M208" s="1" t="e">
        <f t="shared" si="18"/>
        <v>#N/A</v>
      </c>
      <c r="N208" s="5" t="e">
        <f t="shared" si="19"/>
        <v>#N/A</v>
      </c>
      <c r="O208" s="17" t="e">
        <f>VLOOKUP(D208,table[[Détails]:[Coefficient de vente]],8,FALSE)</f>
        <v>#N/A</v>
      </c>
      <c r="P208" s="170" t="e">
        <f t="shared" si="20"/>
        <v>#N/A</v>
      </c>
      <c r="R208" s="10">
        <f t="shared" si="21"/>
        <v>0</v>
      </c>
    </row>
    <row r="209" spans="2:18">
      <c r="B209" s="172"/>
      <c r="C209" s="1"/>
      <c r="D209" s="1"/>
      <c r="E209" s="1" t="e">
        <f>VLOOKUP(D209,table[[Détails]:[epaisseur]],2,FALSE)</f>
        <v>#N/A</v>
      </c>
      <c r="F209" s="1" t="e">
        <f>VLOOKUP(D209,table[[Détails]:[epaisseur]],3,FALSE)</f>
        <v>#N/A</v>
      </c>
      <c r="G209" s="1" t="e">
        <f>VLOOKUP(D209,table[[Détails]:[epaisseur]],4,FALSE)</f>
        <v>#N/A</v>
      </c>
      <c r="H209" s="1" t="e">
        <f>VLOOKUP(D209,table[[Détails]:[epaisseur]],5,FALSE)</f>
        <v>#N/A</v>
      </c>
      <c r="I209" s="170" t="e">
        <f>VLOOKUP(D209,table[[Détails]:[prix HT]],6,FALSE)</f>
        <v>#N/A</v>
      </c>
      <c r="K209" s="1" t="e">
        <f t="shared" si="22"/>
        <v>#N/A</v>
      </c>
      <c r="L209" s="15" t="e">
        <f>VLOOKUP(D209,table[[Détails]:[Coefficient de vente]],7,FALSE)</f>
        <v>#N/A</v>
      </c>
      <c r="M209" s="1" t="e">
        <f t="shared" si="18"/>
        <v>#N/A</v>
      </c>
      <c r="N209" s="5" t="e">
        <f t="shared" si="19"/>
        <v>#N/A</v>
      </c>
      <c r="O209" s="17" t="e">
        <f>VLOOKUP(D209,table[[Détails]:[Coefficient de vente]],8,FALSE)</f>
        <v>#N/A</v>
      </c>
      <c r="P209" s="170" t="e">
        <f t="shared" si="20"/>
        <v>#N/A</v>
      </c>
      <c r="R209" s="10">
        <f t="shared" si="21"/>
        <v>0</v>
      </c>
    </row>
    <row r="210" spans="2:18">
      <c r="B210" s="172"/>
      <c r="C210" s="1"/>
      <c r="D210" s="1"/>
      <c r="E210" s="1" t="e">
        <f>VLOOKUP(D210,table[[Détails]:[epaisseur]],2,FALSE)</f>
        <v>#N/A</v>
      </c>
      <c r="F210" s="1" t="e">
        <f>VLOOKUP(D210,table[[Détails]:[epaisseur]],3,FALSE)</f>
        <v>#N/A</v>
      </c>
      <c r="G210" s="1" t="e">
        <f>VLOOKUP(D210,table[[Détails]:[epaisseur]],4,FALSE)</f>
        <v>#N/A</v>
      </c>
      <c r="H210" s="1" t="e">
        <f>VLOOKUP(D210,table[[Détails]:[epaisseur]],5,FALSE)</f>
        <v>#N/A</v>
      </c>
      <c r="I210" s="170" t="e">
        <f>VLOOKUP(D210,table[[Détails]:[prix HT]],6,FALSE)</f>
        <v>#N/A</v>
      </c>
      <c r="K210" s="1" t="e">
        <f t="shared" si="22"/>
        <v>#N/A</v>
      </c>
      <c r="L210" s="15" t="e">
        <f>VLOOKUP(D210,table[[Détails]:[Coefficient de vente]],7,FALSE)</f>
        <v>#N/A</v>
      </c>
      <c r="M210" s="1" t="e">
        <f t="shared" si="18"/>
        <v>#N/A</v>
      </c>
      <c r="N210" s="5" t="e">
        <f t="shared" si="19"/>
        <v>#N/A</v>
      </c>
      <c r="O210" s="17" t="e">
        <f>VLOOKUP(D210,table[[Détails]:[Coefficient de vente]],8,FALSE)</f>
        <v>#N/A</v>
      </c>
      <c r="P210" s="170" t="e">
        <f t="shared" si="20"/>
        <v>#N/A</v>
      </c>
      <c r="R210" s="10">
        <f t="shared" si="21"/>
        <v>0</v>
      </c>
    </row>
    <row r="211" spans="2:18">
      <c r="B211" s="172"/>
      <c r="C211" s="1"/>
      <c r="D211" s="1"/>
      <c r="E211" s="1" t="e">
        <f>VLOOKUP(D211,table[[Détails]:[epaisseur]],2,FALSE)</f>
        <v>#N/A</v>
      </c>
      <c r="F211" s="1" t="e">
        <f>VLOOKUP(D211,table[[Détails]:[epaisseur]],3,FALSE)</f>
        <v>#N/A</v>
      </c>
      <c r="G211" s="1" t="e">
        <f>VLOOKUP(D211,table[[Détails]:[epaisseur]],4,FALSE)</f>
        <v>#N/A</v>
      </c>
      <c r="H211" s="1" t="e">
        <f>VLOOKUP(D211,table[[Détails]:[epaisseur]],5,FALSE)</f>
        <v>#N/A</v>
      </c>
      <c r="I211" s="170" t="e">
        <f>VLOOKUP(D211,table[[Détails]:[prix HT]],6,FALSE)</f>
        <v>#N/A</v>
      </c>
      <c r="K211" s="1" t="e">
        <f t="shared" si="22"/>
        <v>#N/A</v>
      </c>
      <c r="L211" s="15" t="e">
        <f>VLOOKUP(D211,table[[Détails]:[Coefficient de vente]],7,FALSE)</f>
        <v>#N/A</v>
      </c>
      <c r="M211" s="1" t="e">
        <f t="shared" si="18"/>
        <v>#N/A</v>
      </c>
      <c r="N211" s="5" t="e">
        <f t="shared" si="19"/>
        <v>#N/A</v>
      </c>
      <c r="O211" s="17" t="e">
        <f>VLOOKUP(D211,table[[Détails]:[Coefficient de vente]],8,FALSE)</f>
        <v>#N/A</v>
      </c>
      <c r="P211" s="170" t="e">
        <f t="shared" si="20"/>
        <v>#N/A</v>
      </c>
      <c r="R211" s="10">
        <f t="shared" si="21"/>
        <v>0</v>
      </c>
    </row>
    <row r="212" spans="2:18">
      <c r="B212" s="172"/>
      <c r="C212" s="1"/>
      <c r="D212" s="1"/>
      <c r="E212" s="1" t="e">
        <f>VLOOKUP(D212,table[[Détails]:[epaisseur]],2,FALSE)</f>
        <v>#N/A</v>
      </c>
      <c r="F212" s="1" t="e">
        <f>VLOOKUP(D212,table[[Détails]:[epaisseur]],3,FALSE)</f>
        <v>#N/A</v>
      </c>
      <c r="G212" s="1" t="e">
        <f>VLOOKUP(D212,table[[Détails]:[epaisseur]],4,FALSE)</f>
        <v>#N/A</v>
      </c>
      <c r="H212" s="1" t="e">
        <f>VLOOKUP(D212,table[[Détails]:[epaisseur]],5,FALSE)</f>
        <v>#N/A</v>
      </c>
      <c r="I212" s="170" t="e">
        <f>VLOOKUP(D212,table[[Détails]:[prix HT]],6,FALSE)</f>
        <v>#N/A</v>
      </c>
      <c r="K212" s="1" t="e">
        <f t="shared" si="22"/>
        <v>#N/A</v>
      </c>
      <c r="L212" s="15" t="e">
        <f>VLOOKUP(D212,table[[Détails]:[Coefficient de vente]],7,FALSE)</f>
        <v>#N/A</v>
      </c>
      <c r="M212" s="1" t="e">
        <f t="shared" si="18"/>
        <v>#N/A</v>
      </c>
      <c r="N212" s="5" t="e">
        <f t="shared" si="19"/>
        <v>#N/A</v>
      </c>
      <c r="O212" s="17" t="e">
        <f>VLOOKUP(D212,table[[Détails]:[Coefficient de vente]],8,FALSE)</f>
        <v>#N/A</v>
      </c>
      <c r="P212" s="170" t="e">
        <f t="shared" si="20"/>
        <v>#N/A</v>
      </c>
      <c r="R212" s="10">
        <f t="shared" si="21"/>
        <v>0</v>
      </c>
    </row>
    <row r="213" spans="2:18">
      <c r="B213" s="172"/>
      <c r="C213" s="1"/>
      <c r="D213" s="1"/>
      <c r="E213" s="1" t="e">
        <f>VLOOKUP(D213,table[[Détails]:[epaisseur]],2,FALSE)</f>
        <v>#N/A</v>
      </c>
      <c r="F213" s="1" t="e">
        <f>VLOOKUP(D213,table[[Détails]:[epaisseur]],3,FALSE)</f>
        <v>#N/A</v>
      </c>
      <c r="G213" s="1" t="e">
        <f>VLOOKUP(D213,table[[Détails]:[epaisseur]],4,FALSE)</f>
        <v>#N/A</v>
      </c>
      <c r="H213" s="1" t="e">
        <f>VLOOKUP(D213,table[[Détails]:[epaisseur]],5,FALSE)</f>
        <v>#N/A</v>
      </c>
      <c r="I213" s="170" t="e">
        <f>VLOOKUP(D213,table[[Détails]:[prix HT]],6,FALSE)</f>
        <v>#N/A</v>
      </c>
      <c r="K213" s="1" t="e">
        <f t="shared" si="22"/>
        <v>#N/A</v>
      </c>
      <c r="L213" s="15" t="e">
        <f>VLOOKUP(D213,table[[Détails]:[Coefficient de vente]],7,FALSE)</f>
        <v>#N/A</v>
      </c>
      <c r="M213" s="1" t="e">
        <f t="shared" si="18"/>
        <v>#N/A</v>
      </c>
      <c r="N213" s="5" t="e">
        <f t="shared" si="19"/>
        <v>#N/A</v>
      </c>
      <c r="O213" s="17" t="e">
        <f>VLOOKUP(D213,table[[Détails]:[Coefficient de vente]],8,FALSE)</f>
        <v>#N/A</v>
      </c>
      <c r="P213" s="170" t="e">
        <f t="shared" si="20"/>
        <v>#N/A</v>
      </c>
      <c r="R213" s="10">
        <f t="shared" si="21"/>
        <v>0</v>
      </c>
    </row>
    <row r="214" spans="2:18">
      <c r="B214" s="172"/>
      <c r="C214" s="1"/>
      <c r="D214" s="1"/>
      <c r="E214" s="1" t="e">
        <f>VLOOKUP(D214,table[[Détails]:[epaisseur]],2,FALSE)</f>
        <v>#N/A</v>
      </c>
      <c r="F214" s="1" t="e">
        <f>VLOOKUP(D214,table[[Détails]:[epaisseur]],3,FALSE)</f>
        <v>#N/A</v>
      </c>
      <c r="G214" s="1" t="e">
        <f>VLOOKUP(D214,table[[Détails]:[epaisseur]],4,FALSE)</f>
        <v>#N/A</v>
      </c>
      <c r="H214" s="1" t="e">
        <f>VLOOKUP(D214,table[[Détails]:[epaisseur]],5,FALSE)</f>
        <v>#N/A</v>
      </c>
      <c r="I214" s="170" t="e">
        <f>VLOOKUP(D214,table[[Détails]:[prix HT]],6,FALSE)</f>
        <v>#N/A</v>
      </c>
      <c r="K214" s="1" t="e">
        <f t="shared" si="22"/>
        <v>#N/A</v>
      </c>
      <c r="L214" s="15" t="e">
        <f>VLOOKUP(D214,table[[Détails]:[Coefficient de vente]],7,FALSE)</f>
        <v>#N/A</v>
      </c>
      <c r="M214" s="1" t="e">
        <f t="shared" si="18"/>
        <v>#N/A</v>
      </c>
      <c r="N214" s="5" t="e">
        <f t="shared" si="19"/>
        <v>#N/A</v>
      </c>
      <c r="O214" s="17" t="e">
        <f>VLOOKUP(D214,table[[Détails]:[Coefficient de vente]],8,FALSE)</f>
        <v>#N/A</v>
      </c>
      <c r="P214" s="170" t="e">
        <f t="shared" si="20"/>
        <v>#N/A</v>
      </c>
      <c r="R214" s="10">
        <f t="shared" si="21"/>
        <v>0</v>
      </c>
    </row>
    <row r="215" spans="2:18">
      <c r="B215" s="172"/>
      <c r="C215" s="1"/>
      <c r="D215" s="1"/>
      <c r="E215" s="1" t="e">
        <f>VLOOKUP(D215,table[[Détails]:[epaisseur]],2,FALSE)</f>
        <v>#N/A</v>
      </c>
      <c r="F215" s="1" t="e">
        <f>VLOOKUP(D215,table[[Détails]:[epaisseur]],3,FALSE)</f>
        <v>#N/A</v>
      </c>
      <c r="G215" s="1" t="e">
        <f>VLOOKUP(D215,table[[Détails]:[epaisseur]],4,FALSE)</f>
        <v>#N/A</v>
      </c>
      <c r="H215" s="1" t="e">
        <f>VLOOKUP(D215,table[[Détails]:[epaisseur]],5,FALSE)</f>
        <v>#N/A</v>
      </c>
      <c r="I215" s="170" t="e">
        <f>VLOOKUP(D215,table[[Détails]:[prix HT]],6,FALSE)</f>
        <v>#N/A</v>
      </c>
      <c r="K215" s="1" t="e">
        <f t="shared" si="22"/>
        <v>#N/A</v>
      </c>
      <c r="L215" s="15" t="e">
        <f>VLOOKUP(D215,table[[Détails]:[Coefficient de vente]],7,FALSE)</f>
        <v>#N/A</v>
      </c>
      <c r="M215" s="1" t="e">
        <f t="shared" si="18"/>
        <v>#N/A</v>
      </c>
      <c r="N215" s="5" t="e">
        <f t="shared" si="19"/>
        <v>#N/A</v>
      </c>
      <c r="O215" s="17" t="e">
        <f>VLOOKUP(D215,table[[Détails]:[Coefficient de vente]],8,FALSE)</f>
        <v>#N/A</v>
      </c>
      <c r="P215" s="170" t="e">
        <f t="shared" si="20"/>
        <v>#N/A</v>
      </c>
      <c r="R215" s="10">
        <f t="shared" si="21"/>
        <v>0</v>
      </c>
    </row>
    <row r="216" spans="2:18">
      <c r="B216" s="172"/>
      <c r="C216" s="1"/>
      <c r="D216" s="1"/>
      <c r="E216" s="1" t="e">
        <f>VLOOKUP(D216,table[[Détails]:[epaisseur]],2,FALSE)</f>
        <v>#N/A</v>
      </c>
      <c r="F216" s="1" t="e">
        <f>VLOOKUP(D216,table[[Détails]:[epaisseur]],3,FALSE)</f>
        <v>#N/A</v>
      </c>
      <c r="G216" s="1" t="e">
        <f>VLOOKUP(D216,table[[Détails]:[epaisseur]],4,FALSE)</f>
        <v>#N/A</v>
      </c>
      <c r="H216" s="1" t="e">
        <f>VLOOKUP(D216,table[[Détails]:[epaisseur]],5,FALSE)</f>
        <v>#N/A</v>
      </c>
      <c r="I216" s="170" t="e">
        <f>VLOOKUP(D216,table[[Détails]:[prix HT]],6,FALSE)</f>
        <v>#N/A</v>
      </c>
      <c r="K216" s="1" t="e">
        <f t="shared" si="22"/>
        <v>#N/A</v>
      </c>
      <c r="L216" s="15" t="e">
        <f>VLOOKUP(D216,table[[Détails]:[Coefficient de vente]],7,FALSE)</f>
        <v>#N/A</v>
      </c>
      <c r="M216" s="1" t="e">
        <f t="shared" si="18"/>
        <v>#N/A</v>
      </c>
      <c r="N216" s="5" t="e">
        <f t="shared" si="19"/>
        <v>#N/A</v>
      </c>
      <c r="O216" s="17" t="e">
        <f>VLOOKUP(D216,table[[Détails]:[Coefficient de vente]],8,FALSE)</f>
        <v>#N/A</v>
      </c>
      <c r="P216" s="170" t="e">
        <f t="shared" si="20"/>
        <v>#N/A</v>
      </c>
      <c r="R216" s="10">
        <f t="shared" si="21"/>
        <v>0</v>
      </c>
    </row>
    <row r="217" spans="2:18">
      <c r="B217" s="172"/>
      <c r="C217" s="1"/>
      <c r="D217" s="1"/>
      <c r="E217" s="1" t="e">
        <f>VLOOKUP(D217,table[[Détails]:[epaisseur]],2,FALSE)</f>
        <v>#N/A</v>
      </c>
      <c r="F217" s="1" t="e">
        <f>VLOOKUP(D217,table[[Détails]:[epaisseur]],3,FALSE)</f>
        <v>#N/A</v>
      </c>
      <c r="G217" s="1" t="e">
        <f>VLOOKUP(D217,table[[Détails]:[epaisseur]],4,FALSE)</f>
        <v>#N/A</v>
      </c>
      <c r="H217" s="1" t="e">
        <f>VLOOKUP(D217,table[[Détails]:[epaisseur]],5,FALSE)</f>
        <v>#N/A</v>
      </c>
      <c r="I217" s="170" t="e">
        <f>VLOOKUP(D217,table[[Détails]:[prix HT]],6,FALSE)</f>
        <v>#N/A</v>
      </c>
      <c r="K217" s="1" t="e">
        <f t="shared" si="22"/>
        <v>#N/A</v>
      </c>
      <c r="L217" s="15" t="e">
        <f>VLOOKUP(D217,table[[Détails]:[Coefficient de vente]],7,FALSE)</f>
        <v>#N/A</v>
      </c>
      <c r="M217" s="1" t="e">
        <f t="shared" si="18"/>
        <v>#N/A</v>
      </c>
      <c r="N217" s="5" t="e">
        <f t="shared" si="19"/>
        <v>#N/A</v>
      </c>
      <c r="O217" s="17" t="e">
        <f>VLOOKUP(D217,table[[Détails]:[Coefficient de vente]],8,FALSE)</f>
        <v>#N/A</v>
      </c>
      <c r="P217" s="170" t="e">
        <f t="shared" si="20"/>
        <v>#N/A</v>
      </c>
      <c r="R217" s="10">
        <f t="shared" si="21"/>
        <v>0</v>
      </c>
    </row>
    <row r="218" spans="2:18">
      <c r="B218" s="172"/>
      <c r="C218" s="1"/>
      <c r="D218" s="1"/>
      <c r="E218" s="1" t="e">
        <f>VLOOKUP(D218,table[[Détails]:[epaisseur]],2,FALSE)</f>
        <v>#N/A</v>
      </c>
      <c r="F218" s="1" t="e">
        <f>VLOOKUP(D218,table[[Détails]:[epaisseur]],3,FALSE)</f>
        <v>#N/A</v>
      </c>
      <c r="G218" s="1" t="e">
        <f>VLOOKUP(D218,table[[Détails]:[epaisseur]],4,FALSE)</f>
        <v>#N/A</v>
      </c>
      <c r="H218" s="1" t="e">
        <f>VLOOKUP(D218,table[[Détails]:[epaisseur]],5,FALSE)</f>
        <v>#N/A</v>
      </c>
      <c r="I218" s="170" t="e">
        <f>VLOOKUP(D218,table[[Détails]:[prix HT]],6,FALSE)</f>
        <v>#N/A</v>
      </c>
      <c r="K218" s="1" t="e">
        <f t="shared" si="22"/>
        <v>#N/A</v>
      </c>
      <c r="L218" s="15" t="e">
        <f>VLOOKUP(D218,table[[Détails]:[Coefficient de vente]],7,FALSE)</f>
        <v>#N/A</v>
      </c>
      <c r="M218" s="1" t="e">
        <f t="shared" si="18"/>
        <v>#N/A</v>
      </c>
      <c r="N218" s="5" t="e">
        <f t="shared" si="19"/>
        <v>#N/A</v>
      </c>
      <c r="O218" s="17" t="e">
        <f>VLOOKUP(D218,table[[Détails]:[Coefficient de vente]],8,FALSE)</f>
        <v>#N/A</v>
      </c>
      <c r="P218" s="170" t="e">
        <f t="shared" si="20"/>
        <v>#N/A</v>
      </c>
      <c r="R218" s="10">
        <f t="shared" si="21"/>
        <v>0</v>
      </c>
    </row>
    <row r="219" spans="2:18">
      <c r="B219" s="172"/>
      <c r="C219" s="1"/>
      <c r="D219" s="1"/>
      <c r="E219" s="1" t="e">
        <f>VLOOKUP(D219,table[[Détails]:[epaisseur]],2,FALSE)</f>
        <v>#N/A</v>
      </c>
      <c r="F219" s="1" t="e">
        <f>VLOOKUP(D219,table[[Détails]:[epaisseur]],3,FALSE)</f>
        <v>#N/A</v>
      </c>
      <c r="G219" s="1" t="e">
        <f>VLOOKUP(D219,table[[Détails]:[epaisseur]],4,FALSE)</f>
        <v>#N/A</v>
      </c>
      <c r="H219" s="1" t="e">
        <f>VLOOKUP(D219,table[[Détails]:[epaisseur]],5,FALSE)</f>
        <v>#N/A</v>
      </c>
      <c r="I219" s="170" t="e">
        <f>VLOOKUP(D219,table[[Détails]:[prix HT]],6,FALSE)</f>
        <v>#N/A</v>
      </c>
      <c r="K219" s="1" t="e">
        <f t="shared" si="22"/>
        <v>#N/A</v>
      </c>
      <c r="L219" s="15" t="e">
        <f>VLOOKUP(D219,table[[Détails]:[Coefficient de vente]],7,FALSE)</f>
        <v>#N/A</v>
      </c>
      <c r="M219" s="1" t="e">
        <f t="shared" si="18"/>
        <v>#N/A</v>
      </c>
      <c r="N219" s="5" t="e">
        <f t="shared" si="19"/>
        <v>#N/A</v>
      </c>
      <c r="O219" s="17" t="e">
        <f>VLOOKUP(D219,table[[Détails]:[Coefficient de vente]],8,FALSE)</f>
        <v>#N/A</v>
      </c>
      <c r="P219" s="170" t="e">
        <f t="shared" si="20"/>
        <v>#N/A</v>
      </c>
      <c r="R219" s="10">
        <f t="shared" si="21"/>
        <v>0</v>
      </c>
    </row>
    <row r="220" spans="2:18">
      <c r="B220" s="172"/>
      <c r="C220" s="1"/>
      <c r="D220" s="1"/>
      <c r="E220" s="1" t="e">
        <f>VLOOKUP(D220,table[[Détails]:[epaisseur]],2,FALSE)</f>
        <v>#N/A</v>
      </c>
      <c r="F220" s="1" t="e">
        <f>VLOOKUP(D220,table[[Détails]:[epaisseur]],3,FALSE)</f>
        <v>#N/A</v>
      </c>
      <c r="G220" s="1" t="e">
        <f>VLOOKUP(D220,table[[Détails]:[epaisseur]],4,FALSE)</f>
        <v>#N/A</v>
      </c>
      <c r="H220" s="1" t="e">
        <f>VLOOKUP(D220,table[[Détails]:[epaisseur]],5,FALSE)</f>
        <v>#N/A</v>
      </c>
      <c r="I220" s="170" t="e">
        <f>VLOOKUP(D220,table[[Détails]:[prix HT]],6,FALSE)</f>
        <v>#N/A</v>
      </c>
      <c r="K220" s="1" t="e">
        <f t="shared" si="22"/>
        <v>#N/A</v>
      </c>
      <c r="L220" s="15" t="e">
        <f>VLOOKUP(D220,table[[Détails]:[Coefficient de vente]],7,FALSE)</f>
        <v>#N/A</v>
      </c>
      <c r="M220" s="1" t="e">
        <f t="shared" si="18"/>
        <v>#N/A</v>
      </c>
      <c r="N220" s="5" t="e">
        <f t="shared" si="19"/>
        <v>#N/A</v>
      </c>
      <c r="O220" s="17" t="e">
        <f>VLOOKUP(D220,table[[Détails]:[Coefficient de vente]],8,FALSE)</f>
        <v>#N/A</v>
      </c>
      <c r="P220" s="170" t="e">
        <f t="shared" si="20"/>
        <v>#N/A</v>
      </c>
      <c r="R220" s="10">
        <f t="shared" si="21"/>
        <v>0</v>
      </c>
    </row>
    <row r="221" spans="2:18">
      <c r="B221" s="172"/>
      <c r="C221" s="1"/>
      <c r="D221" s="1"/>
      <c r="E221" s="1" t="e">
        <f>VLOOKUP(D221,table[[Détails]:[epaisseur]],2,FALSE)</f>
        <v>#N/A</v>
      </c>
      <c r="F221" s="1" t="e">
        <f>VLOOKUP(D221,table[[Détails]:[epaisseur]],3,FALSE)</f>
        <v>#N/A</v>
      </c>
      <c r="G221" s="1" t="e">
        <f>VLOOKUP(D221,table[[Détails]:[epaisseur]],4,FALSE)</f>
        <v>#N/A</v>
      </c>
      <c r="H221" s="1" t="e">
        <f>VLOOKUP(D221,table[[Détails]:[epaisseur]],5,FALSE)</f>
        <v>#N/A</v>
      </c>
      <c r="I221" s="170" t="e">
        <f>VLOOKUP(D221,table[[Détails]:[prix HT]],6,FALSE)</f>
        <v>#N/A</v>
      </c>
      <c r="K221" s="1" t="e">
        <f t="shared" si="22"/>
        <v>#N/A</v>
      </c>
      <c r="L221" s="15" t="e">
        <f>VLOOKUP(D221,table[[Détails]:[Coefficient de vente]],7,FALSE)</f>
        <v>#N/A</v>
      </c>
      <c r="M221" s="1" t="e">
        <f t="shared" si="18"/>
        <v>#N/A</v>
      </c>
      <c r="N221" s="5" t="e">
        <f t="shared" si="19"/>
        <v>#N/A</v>
      </c>
      <c r="O221" s="17" t="e">
        <f>VLOOKUP(D221,table[[Détails]:[Coefficient de vente]],8,FALSE)</f>
        <v>#N/A</v>
      </c>
      <c r="P221" s="170" t="e">
        <f t="shared" si="20"/>
        <v>#N/A</v>
      </c>
      <c r="R221" s="10">
        <f t="shared" si="21"/>
        <v>0</v>
      </c>
    </row>
    <row r="222" spans="2:18">
      <c r="B222" s="172"/>
      <c r="C222" s="1"/>
      <c r="D222" s="1"/>
      <c r="E222" s="1" t="e">
        <f>VLOOKUP(D222,table[[Détails]:[epaisseur]],2,FALSE)</f>
        <v>#N/A</v>
      </c>
      <c r="F222" s="1" t="e">
        <f>VLOOKUP(D222,table[[Détails]:[epaisseur]],3,FALSE)</f>
        <v>#N/A</v>
      </c>
      <c r="G222" s="1" t="e">
        <f>VLOOKUP(D222,table[[Détails]:[epaisseur]],4,FALSE)</f>
        <v>#N/A</v>
      </c>
      <c r="H222" s="1" t="e">
        <f>VLOOKUP(D222,table[[Détails]:[epaisseur]],5,FALSE)</f>
        <v>#N/A</v>
      </c>
      <c r="I222" s="170" t="e">
        <f>VLOOKUP(D222,table[[Détails]:[prix HT]],6,FALSE)</f>
        <v>#N/A</v>
      </c>
      <c r="K222" s="1" t="e">
        <f t="shared" si="22"/>
        <v>#N/A</v>
      </c>
      <c r="L222" s="15" t="e">
        <f>VLOOKUP(D222,table[[Détails]:[Coefficient de vente]],7,FALSE)</f>
        <v>#N/A</v>
      </c>
      <c r="M222" s="1" t="e">
        <f t="shared" si="18"/>
        <v>#N/A</v>
      </c>
      <c r="N222" s="5" t="e">
        <f t="shared" si="19"/>
        <v>#N/A</v>
      </c>
      <c r="O222" s="17" t="e">
        <f>VLOOKUP(D222,table[[Détails]:[Coefficient de vente]],8,FALSE)</f>
        <v>#N/A</v>
      </c>
      <c r="P222" s="170" t="e">
        <f t="shared" si="20"/>
        <v>#N/A</v>
      </c>
      <c r="R222" s="10">
        <f t="shared" si="21"/>
        <v>0</v>
      </c>
    </row>
    <row r="223" spans="2:18">
      <c r="B223" s="172"/>
      <c r="C223" s="1"/>
      <c r="D223" s="1"/>
      <c r="E223" s="1" t="e">
        <f>VLOOKUP(D223,table[[Détails]:[epaisseur]],2,FALSE)</f>
        <v>#N/A</v>
      </c>
      <c r="F223" s="1" t="e">
        <f>VLOOKUP(D223,table[[Détails]:[epaisseur]],3,FALSE)</f>
        <v>#N/A</v>
      </c>
      <c r="G223" s="1" t="e">
        <f>VLOOKUP(D223,table[[Détails]:[epaisseur]],4,FALSE)</f>
        <v>#N/A</v>
      </c>
      <c r="H223" s="1" t="e">
        <f>VLOOKUP(D223,table[[Détails]:[epaisseur]],5,FALSE)</f>
        <v>#N/A</v>
      </c>
      <c r="I223" s="170" t="e">
        <f>VLOOKUP(D223,table[[Détails]:[prix HT]],6,FALSE)</f>
        <v>#N/A</v>
      </c>
      <c r="K223" s="1" t="e">
        <f t="shared" si="22"/>
        <v>#N/A</v>
      </c>
      <c r="L223" s="15" t="e">
        <f>VLOOKUP(D223,table[[Détails]:[Coefficient de vente]],7,FALSE)</f>
        <v>#N/A</v>
      </c>
      <c r="M223" s="1" t="e">
        <f t="shared" si="18"/>
        <v>#N/A</v>
      </c>
      <c r="N223" s="5" t="e">
        <f t="shared" si="19"/>
        <v>#N/A</v>
      </c>
      <c r="O223" s="17" t="e">
        <f>VLOOKUP(D223,table[[Détails]:[Coefficient de vente]],8,FALSE)</f>
        <v>#N/A</v>
      </c>
      <c r="P223" s="170" t="e">
        <f t="shared" si="20"/>
        <v>#N/A</v>
      </c>
      <c r="R223" s="10">
        <f t="shared" si="21"/>
        <v>0</v>
      </c>
    </row>
    <row r="224" spans="2:18">
      <c r="B224" s="172"/>
      <c r="C224" s="1"/>
      <c r="D224" s="1"/>
      <c r="E224" s="1" t="e">
        <f>VLOOKUP(D224,table[[Détails]:[epaisseur]],2,FALSE)</f>
        <v>#N/A</v>
      </c>
      <c r="F224" s="1" t="e">
        <f>VLOOKUP(D224,table[[Détails]:[epaisseur]],3,FALSE)</f>
        <v>#N/A</v>
      </c>
      <c r="G224" s="1" t="e">
        <f>VLOOKUP(D224,table[[Détails]:[epaisseur]],4,FALSE)</f>
        <v>#N/A</v>
      </c>
      <c r="H224" s="1" t="e">
        <f>VLOOKUP(D224,table[[Détails]:[epaisseur]],5,FALSE)</f>
        <v>#N/A</v>
      </c>
      <c r="I224" s="170" t="e">
        <f>VLOOKUP(D224,table[[Détails]:[prix HT]],6,FALSE)</f>
        <v>#N/A</v>
      </c>
      <c r="K224" s="1" t="e">
        <f t="shared" si="22"/>
        <v>#N/A</v>
      </c>
      <c r="L224" s="15" t="e">
        <f>VLOOKUP(D224,table[[Détails]:[Coefficient de vente]],7,FALSE)</f>
        <v>#N/A</v>
      </c>
      <c r="M224" s="1" t="e">
        <f t="shared" si="18"/>
        <v>#N/A</v>
      </c>
      <c r="N224" s="5" t="e">
        <f t="shared" si="19"/>
        <v>#N/A</v>
      </c>
      <c r="O224" s="17" t="e">
        <f>VLOOKUP(D224,table[[Détails]:[Coefficient de vente]],8,FALSE)</f>
        <v>#N/A</v>
      </c>
      <c r="P224" s="170" t="e">
        <f t="shared" si="20"/>
        <v>#N/A</v>
      </c>
      <c r="R224" s="10">
        <f t="shared" si="21"/>
        <v>0</v>
      </c>
    </row>
    <row r="225" spans="2:18">
      <c r="B225" s="172"/>
      <c r="C225" s="1"/>
      <c r="D225" s="1"/>
      <c r="E225" s="1" t="e">
        <f>VLOOKUP(D225,table[[Détails]:[epaisseur]],2,FALSE)</f>
        <v>#N/A</v>
      </c>
      <c r="F225" s="1" t="e">
        <f>VLOOKUP(D225,table[[Détails]:[epaisseur]],3,FALSE)</f>
        <v>#N/A</v>
      </c>
      <c r="G225" s="1" t="e">
        <f>VLOOKUP(D225,table[[Détails]:[epaisseur]],4,FALSE)</f>
        <v>#N/A</v>
      </c>
      <c r="H225" s="1" t="e">
        <f>VLOOKUP(D225,table[[Détails]:[epaisseur]],5,FALSE)</f>
        <v>#N/A</v>
      </c>
      <c r="I225" s="170" t="e">
        <f>VLOOKUP(D225,table[[Détails]:[prix HT]],6,FALSE)</f>
        <v>#N/A</v>
      </c>
      <c r="K225" s="1" t="e">
        <f t="shared" si="22"/>
        <v>#N/A</v>
      </c>
      <c r="L225" s="15" t="e">
        <f>VLOOKUP(D225,table[[Détails]:[Coefficient de vente]],7,FALSE)</f>
        <v>#N/A</v>
      </c>
      <c r="M225" s="1" t="e">
        <f t="shared" si="18"/>
        <v>#N/A</v>
      </c>
      <c r="N225" s="5" t="e">
        <f t="shared" si="19"/>
        <v>#N/A</v>
      </c>
      <c r="O225" s="17" t="e">
        <f>VLOOKUP(D225,table[[Détails]:[Coefficient de vente]],8,FALSE)</f>
        <v>#N/A</v>
      </c>
      <c r="P225" s="170" t="e">
        <f t="shared" si="20"/>
        <v>#N/A</v>
      </c>
      <c r="R225" s="10">
        <f t="shared" si="21"/>
        <v>0</v>
      </c>
    </row>
    <row r="226" spans="2:18">
      <c r="B226" s="172"/>
      <c r="C226" s="1"/>
      <c r="D226" s="1"/>
      <c r="E226" s="1" t="e">
        <f>VLOOKUP(D226,table[[Détails]:[epaisseur]],2,FALSE)</f>
        <v>#N/A</v>
      </c>
      <c r="F226" s="1" t="e">
        <f>VLOOKUP(D226,table[[Détails]:[epaisseur]],3,FALSE)</f>
        <v>#N/A</v>
      </c>
      <c r="G226" s="1" t="e">
        <f>VLOOKUP(D226,table[[Détails]:[epaisseur]],4,FALSE)</f>
        <v>#N/A</v>
      </c>
      <c r="H226" s="1" t="e">
        <f>VLOOKUP(D226,table[[Détails]:[epaisseur]],5,FALSE)</f>
        <v>#N/A</v>
      </c>
      <c r="I226" s="170" t="e">
        <f>VLOOKUP(D226,table[[Détails]:[prix HT]],6,FALSE)</f>
        <v>#N/A</v>
      </c>
      <c r="K226" s="1" t="e">
        <f t="shared" si="22"/>
        <v>#N/A</v>
      </c>
      <c r="L226" s="15" t="e">
        <f>VLOOKUP(D226,table[[Détails]:[Coefficient de vente]],7,FALSE)</f>
        <v>#N/A</v>
      </c>
      <c r="M226" s="1" t="e">
        <f t="shared" si="18"/>
        <v>#N/A</v>
      </c>
      <c r="N226" s="5" t="e">
        <f t="shared" si="19"/>
        <v>#N/A</v>
      </c>
      <c r="O226" s="17" t="e">
        <f>VLOOKUP(D226,table[[Détails]:[Coefficient de vente]],8,FALSE)</f>
        <v>#N/A</v>
      </c>
      <c r="P226" s="170" t="e">
        <f t="shared" si="20"/>
        <v>#N/A</v>
      </c>
      <c r="R226" s="10">
        <f t="shared" si="21"/>
        <v>0</v>
      </c>
    </row>
    <row r="227" spans="2:18">
      <c r="B227" s="172"/>
      <c r="C227" s="1"/>
      <c r="D227" s="1"/>
      <c r="E227" s="1" t="e">
        <f>VLOOKUP(D227,table[[Détails]:[epaisseur]],2,FALSE)</f>
        <v>#N/A</v>
      </c>
      <c r="F227" s="1" t="e">
        <f>VLOOKUP(D227,table[[Détails]:[epaisseur]],3,FALSE)</f>
        <v>#N/A</v>
      </c>
      <c r="G227" s="1" t="e">
        <f>VLOOKUP(D227,table[[Détails]:[epaisseur]],4,FALSE)</f>
        <v>#N/A</v>
      </c>
      <c r="H227" s="1" t="e">
        <f>VLOOKUP(D227,table[[Détails]:[epaisseur]],5,FALSE)</f>
        <v>#N/A</v>
      </c>
      <c r="I227" s="170" t="e">
        <f>VLOOKUP(D227,table[[Détails]:[prix HT]],6,FALSE)</f>
        <v>#N/A</v>
      </c>
      <c r="K227" s="1" t="e">
        <f t="shared" si="22"/>
        <v>#N/A</v>
      </c>
      <c r="L227" s="15" t="e">
        <f>VLOOKUP(D227,table[[Détails]:[Coefficient de vente]],7,FALSE)</f>
        <v>#N/A</v>
      </c>
      <c r="M227" s="1" t="e">
        <f t="shared" si="18"/>
        <v>#N/A</v>
      </c>
      <c r="N227" s="5" t="e">
        <f t="shared" si="19"/>
        <v>#N/A</v>
      </c>
      <c r="O227" s="17" t="e">
        <f>VLOOKUP(D227,table[[Détails]:[Coefficient de vente]],8,FALSE)</f>
        <v>#N/A</v>
      </c>
      <c r="P227" s="170" t="e">
        <f t="shared" si="20"/>
        <v>#N/A</v>
      </c>
      <c r="R227" s="10">
        <f t="shared" si="21"/>
        <v>0</v>
      </c>
    </row>
    <row r="228" spans="2:18">
      <c r="B228" s="172"/>
      <c r="C228" s="1"/>
      <c r="D228" s="1"/>
      <c r="E228" s="1" t="e">
        <f>VLOOKUP(D228,table[[Détails]:[epaisseur]],2,FALSE)</f>
        <v>#N/A</v>
      </c>
      <c r="F228" s="1" t="e">
        <f>VLOOKUP(D228,table[[Détails]:[epaisseur]],3,FALSE)</f>
        <v>#N/A</v>
      </c>
      <c r="G228" s="1" t="e">
        <f>VLOOKUP(D228,table[[Détails]:[epaisseur]],4,FALSE)</f>
        <v>#N/A</v>
      </c>
      <c r="H228" s="1" t="e">
        <f>VLOOKUP(D228,table[[Détails]:[epaisseur]],5,FALSE)</f>
        <v>#N/A</v>
      </c>
      <c r="I228" s="170" t="e">
        <f>VLOOKUP(D228,table[[Détails]:[prix HT]],6,FALSE)</f>
        <v>#N/A</v>
      </c>
      <c r="K228" s="1" t="e">
        <f t="shared" si="22"/>
        <v>#N/A</v>
      </c>
      <c r="L228" s="15" t="e">
        <f>VLOOKUP(D228,table[[Détails]:[Coefficient de vente]],7,FALSE)</f>
        <v>#N/A</v>
      </c>
      <c r="M228" s="1" t="e">
        <f t="shared" si="18"/>
        <v>#N/A</v>
      </c>
      <c r="N228" s="5" t="e">
        <f t="shared" si="19"/>
        <v>#N/A</v>
      </c>
      <c r="O228" s="17" t="e">
        <f>VLOOKUP(D228,table[[Détails]:[Coefficient de vente]],8,FALSE)</f>
        <v>#N/A</v>
      </c>
      <c r="P228" s="170" t="e">
        <f t="shared" si="20"/>
        <v>#N/A</v>
      </c>
      <c r="R228" s="10">
        <f t="shared" si="21"/>
        <v>0</v>
      </c>
    </row>
    <row r="229" spans="2:18">
      <c r="B229" s="172"/>
      <c r="C229" s="1"/>
      <c r="D229" s="1"/>
      <c r="E229" s="1" t="e">
        <f>VLOOKUP(D229,table[[Détails]:[epaisseur]],2,FALSE)</f>
        <v>#N/A</v>
      </c>
      <c r="F229" s="1" t="e">
        <f>VLOOKUP(D229,table[[Détails]:[epaisseur]],3,FALSE)</f>
        <v>#N/A</v>
      </c>
      <c r="G229" s="1" t="e">
        <f>VLOOKUP(D229,table[[Détails]:[epaisseur]],4,FALSE)</f>
        <v>#N/A</v>
      </c>
      <c r="H229" s="1" t="e">
        <f>VLOOKUP(D229,table[[Détails]:[epaisseur]],5,FALSE)</f>
        <v>#N/A</v>
      </c>
      <c r="I229" s="170" t="e">
        <f>VLOOKUP(D229,table[[Détails]:[prix HT]],6,FALSE)</f>
        <v>#N/A</v>
      </c>
      <c r="K229" s="1" t="e">
        <f t="shared" si="22"/>
        <v>#N/A</v>
      </c>
      <c r="L229" s="15" t="e">
        <f>VLOOKUP(D229,table[[Détails]:[Coefficient de vente]],7,FALSE)</f>
        <v>#N/A</v>
      </c>
      <c r="M229" s="1" t="e">
        <f t="shared" si="18"/>
        <v>#N/A</v>
      </c>
      <c r="N229" s="5" t="e">
        <f t="shared" si="19"/>
        <v>#N/A</v>
      </c>
      <c r="O229" s="17" t="e">
        <f>VLOOKUP(D229,table[[Détails]:[Coefficient de vente]],8,FALSE)</f>
        <v>#N/A</v>
      </c>
      <c r="P229" s="170" t="e">
        <f t="shared" si="20"/>
        <v>#N/A</v>
      </c>
      <c r="R229" s="10">
        <f t="shared" si="21"/>
        <v>0</v>
      </c>
    </row>
    <row r="230" spans="2:18">
      <c r="B230" s="172"/>
      <c r="C230" s="1"/>
      <c r="D230" s="1"/>
      <c r="E230" s="1" t="e">
        <f>VLOOKUP(D230,table[[Détails]:[epaisseur]],2,FALSE)</f>
        <v>#N/A</v>
      </c>
      <c r="F230" s="1" t="e">
        <f>VLOOKUP(D230,table[[Détails]:[epaisseur]],3,FALSE)</f>
        <v>#N/A</v>
      </c>
      <c r="G230" s="1" t="e">
        <f>VLOOKUP(D230,table[[Détails]:[epaisseur]],4,FALSE)</f>
        <v>#N/A</v>
      </c>
      <c r="H230" s="1" t="e">
        <f>VLOOKUP(D230,table[[Détails]:[epaisseur]],5,FALSE)</f>
        <v>#N/A</v>
      </c>
      <c r="I230" s="170" t="e">
        <f>VLOOKUP(D230,table[[Détails]:[prix HT]],6,FALSE)</f>
        <v>#N/A</v>
      </c>
      <c r="K230" s="1" t="e">
        <f t="shared" si="22"/>
        <v>#N/A</v>
      </c>
      <c r="L230" s="15" t="e">
        <f>VLOOKUP(D230,table[[Détails]:[Coefficient de vente]],7,FALSE)</f>
        <v>#N/A</v>
      </c>
      <c r="M230" s="1" t="e">
        <f t="shared" si="18"/>
        <v>#N/A</v>
      </c>
      <c r="N230" s="5" t="e">
        <f t="shared" si="19"/>
        <v>#N/A</v>
      </c>
      <c r="O230" s="17" t="e">
        <f>VLOOKUP(D230,table[[Détails]:[Coefficient de vente]],8,FALSE)</f>
        <v>#N/A</v>
      </c>
      <c r="P230" s="170" t="e">
        <f t="shared" si="20"/>
        <v>#N/A</v>
      </c>
      <c r="R230" s="10">
        <f t="shared" si="21"/>
        <v>0</v>
      </c>
    </row>
    <row r="231" spans="2:18">
      <c r="B231" s="172"/>
      <c r="C231" s="1"/>
      <c r="D231" s="1"/>
      <c r="E231" s="1" t="e">
        <f>VLOOKUP(D231,table[[Détails]:[epaisseur]],2,FALSE)</f>
        <v>#N/A</v>
      </c>
      <c r="F231" s="1" t="e">
        <f>VLOOKUP(D231,table[[Détails]:[epaisseur]],3,FALSE)</f>
        <v>#N/A</v>
      </c>
      <c r="G231" s="1" t="e">
        <f>VLOOKUP(D231,table[[Détails]:[epaisseur]],4,FALSE)</f>
        <v>#N/A</v>
      </c>
      <c r="H231" s="1" t="e">
        <f>VLOOKUP(D231,table[[Détails]:[epaisseur]],5,FALSE)</f>
        <v>#N/A</v>
      </c>
      <c r="I231" s="170" t="e">
        <f>VLOOKUP(D231,table[[Détails]:[prix HT]],6,FALSE)</f>
        <v>#N/A</v>
      </c>
      <c r="K231" s="1" t="e">
        <f t="shared" si="22"/>
        <v>#N/A</v>
      </c>
      <c r="L231" s="15" t="e">
        <f>VLOOKUP(D231,table[[Détails]:[Coefficient de vente]],7,FALSE)</f>
        <v>#N/A</v>
      </c>
      <c r="M231" s="1" t="e">
        <f t="shared" si="18"/>
        <v>#N/A</v>
      </c>
      <c r="N231" s="5" t="e">
        <f t="shared" si="19"/>
        <v>#N/A</v>
      </c>
      <c r="O231" s="17" t="e">
        <f>VLOOKUP(D231,table[[Détails]:[Coefficient de vente]],8,FALSE)</f>
        <v>#N/A</v>
      </c>
      <c r="P231" s="170" t="e">
        <f t="shared" si="20"/>
        <v>#N/A</v>
      </c>
      <c r="R231" s="10">
        <f t="shared" si="21"/>
        <v>0</v>
      </c>
    </row>
    <row r="232" spans="2:18">
      <c r="B232" s="172"/>
      <c r="C232" s="1"/>
      <c r="D232" s="1"/>
      <c r="E232" s="1" t="e">
        <f>VLOOKUP(D232,table[[Détails]:[epaisseur]],2,FALSE)</f>
        <v>#N/A</v>
      </c>
      <c r="F232" s="1" t="e">
        <f>VLOOKUP(D232,table[[Détails]:[epaisseur]],3,FALSE)</f>
        <v>#N/A</v>
      </c>
      <c r="G232" s="1" t="e">
        <f>VLOOKUP(D232,table[[Détails]:[epaisseur]],4,FALSE)</f>
        <v>#N/A</v>
      </c>
      <c r="H232" s="1" t="e">
        <f>VLOOKUP(D232,table[[Détails]:[epaisseur]],5,FALSE)</f>
        <v>#N/A</v>
      </c>
      <c r="I232" s="170" t="e">
        <f>VLOOKUP(D232,table[[Détails]:[prix HT]],6,FALSE)</f>
        <v>#N/A</v>
      </c>
      <c r="K232" s="1" t="e">
        <f t="shared" si="22"/>
        <v>#N/A</v>
      </c>
      <c r="L232" s="15" t="e">
        <f>VLOOKUP(D232,table[[Détails]:[Coefficient de vente]],7,FALSE)</f>
        <v>#N/A</v>
      </c>
      <c r="M232" s="1" t="e">
        <f t="shared" si="18"/>
        <v>#N/A</v>
      </c>
      <c r="N232" s="5" t="e">
        <f t="shared" si="19"/>
        <v>#N/A</v>
      </c>
      <c r="O232" s="17" t="e">
        <f>VLOOKUP(D232,table[[Détails]:[Coefficient de vente]],8,FALSE)</f>
        <v>#N/A</v>
      </c>
      <c r="P232" s="170" t="e">
        <f t="shared" si="20"/>
        <v>#N/A</v>
      </c>
      <c r="R232" s="10">
        <f t="shared" si="21"/>
        <v>0</v>
      </c>
    </row>
    <row r="233" spans="2:18">
      <c r="B233" s="172"/>
      <c r="C233" s="1"/>
      <c r="D233" s="1"/>
      <c r="E233" s="1" t="e">
        <f>VLOOKUP(D233,table[[Détails]:[epaisseur]],2,FALSE)</f>
        <v>#N/A</v>
      </c>
      <c r="F233" s="1" t="e">
        <f>VLOOKUP(D233,table[[Détails]:[epaisseur]],3,FALSE)</f>
        <v>#N/A</v>
      </c>
      <c r="G233" s="1" t="e">
        <f>VLOOKUP(D233,table[[Détails]:[epaisseur]],4,FALSE)</f>
        <v>#N/A</v>
      </c>
      <c r="H233" s="1" t="e">
        <f>VLOOKUP(D233,table[[Détails]:[epaisseur]],5,FALSE)</f>
        <v>#N/A</v>
      </c>
      <c r="I233" s="170" t="e">
        <f>VLOOKUP(D233,table[[Détails]:[prix HT]],6,FALSE)</f>
        <v>#N/A</v>
      </c>
      <c r="K233" s="1" t="e">
        <f t="shared" si="22"/>
        <v>#N/A</v>
      </c>
      <c r="L233" s="15" t="e">
        <f>VLOOKUP(D233,table[[Détails]:[Coefficient de vente]],7,FALSE)</f>
        <v>#N/A</v>
      </c>
      <c r="M233" s="1" t="e">
        <f t="shared" si="18"/>
        <v>#N/A</v>
      </c>
      <c r="N233" s="5" t="e">
        <f t="shared" si="19"/>
        <v>#N/A</v>
      </c>
      <c r="O233" s="17" t="e">
        <f>VLOOKUP(D233,table[[Détails]:[Coefficient de vente]],8,FALSE)</f>
        <v>#N/A</v>
      </c>
      <c r="P233" s="170" t="e">
        <f t="shared" si="20"/>
        <v>#N/A</v>
      </c>
      <c r="R233" s="10">
        <f t="shared" si="21"/>
        <v>0</v>
      </c>
    </row>
    <row r="234" spans="2:18">
      <c r="B234" s="172"/>
      <c r="C234" s="1"/>
      <c r="D234" s="1"/>
      <c r="E234" s="1" t="e">
        <f>VLOOKUP(D234,table[[Détails]:[epaisseur]],2,FALSE)</f>
        <v>#N/A</v>
      </c>
      <c r="F234" s="1" t="e">
        <f>VLOOKUP(D234,table[[Détails]:[epaisseur]],3,FALSE)</f>
        <v>#N/A</v>
      </c>
      <c r="G234" s="1" t="e">
        <f>VLOOKUP(D234,table[[Détails]:[epaisseur]],4,FALSE)</f>
        <v>#N/A</v>
      </c>
      <c r="H234" s="1" t="e">
        <f>VLOOKUP(D234,table[[Détails]:[epaisseur]],5,FALSE)</f>
        <v>#N/A</v>
      </c>
      <c r="I234" s="170" t="e">
        <f>VLOOKUP(D234,table[[Détails]:[prix HT]],6,FALSE)</f>
        <v>#N/A</v>
      </c>
      <c r="K234" s="1" t="e">
        <f t="shared" si="22"/>
        <v>#N/A</v>
      </c>
      <c r="L234" s="15" t="e">
        <f>VLOOKUP(D234,table[[Détails]:[Coefficient de vente]],7,FALSE)</f>
        <v>#N/A</v>
      </c>
      <c r="M234" s="1" t="e">
        <f t="shared" si="18"/>
        <v>#N/A</v>
      </c>
      <c r="N234" s="5" t="e">
        <f t="shared" si="19"/>
        <v>#N/A</v>
      </c>
      <c r="O234" s="17" t="e">
        <f>VLOOKUP(D234,table[[Détails]:[Coefficient de vente]],8,FALSE)</f>
        <v>#N/A</v>
      </c>
      <c r="P234" s="170" t="e">
        <f t="shared" si="20"/>
        <v>#N/A</v>
      </c>
      <c r="R234" s="10">
        <f t="shared" si="21"/>
        <v>0</v>
      </c>
    </row>
    <row r="235" spans="2:18">
      <c r="B235" s="172"/>
      <c r="C235" s="1"/>
      <c r="D235" s="1"/>
      <c r="E235" s="1" t="e">
        <f>VLOOKUP(D235,table[[Détails]:[epaisseur]],2,FALSE)</f>
        <v>#N/A</v>
      </c>
      <c r="F235" s="1" t="e">
        <f>VLOOKUP(D235,table[[Détails]:[epaisseur]],3,FALSE)</f>
        <v>#N/A</v>
      </c>
      <c r="G235" s="1" t="e">
        <f>VLOOKUP(D235,table[[Détails]:[epaisseur]],4,FALSE)</f>
        <v>#N/A</v>
      </c>
      <c r="H235" s="1" t="e">
        <f>VLOOKUP(D235,table[[Détails]:[epaisseur]],5,FALSE)</f>
        <v>#N/A</v>
      </c>
      <c r="I235" s="170" t="e">
        <f>VLOOKUP(D235,table[[Détails]:[prix HT]],6,FALSE)</f>
        <v>#N/A</v>
      </c>
      <c r="K235" s="1" t="e">
        <f t="shared" si="22"/>
        <v>#N/A</v>
      </c>
      <c r="L235" s="15" t="e">
        <f>VLOOKUP(D235,table[[Détails]:[Coefficient de vente]],7,FALSE)</f>
        <v>#N/A</v>
      </c>
      <c r="M235" s="1" t="e">
        <f t="shared" si="18"/>
        <v>#N/A</v>
      </c>
      <c r="N235" s="5" t="e">
        <f t="shared" si="19"/>
        <v>#N/A</v>
      </c>
      <c r="O235" s="17" t="e">
        <f>VLOOKUP(D235,table[[Détails]:[Coefficient de vente]],8,FALSE)</f>
        <v>#N/A</v>
      </c>
      <c r="P235" s="170" t="e">
        <f t="shared" si="20"/>
        <v>#N/A</v>
      </c>
      <c r="R235" s="10">
        <f t="shared" si="21"/>
        <v>0</v>
      </c>
    </row>
    <row r="236" spans="2:18">
      <c r="B236" s="172"/>
      <c r="C236" s="1"/>
      <c r="D236" s="1"/>
      <c r="E236" s="1" t="e">
        <f>VLOOKUP(D236,table[[Détails]:[epaisseur]],2,FALSE)</f>
        <v>#N/A</v>
      </c>
      <c r="F236" s="1" t="e">
        <f>VLOOKUP(D236,table[[Détails]:[epaisseur]],3,FALSE)</f>
        <v>#N/A</v>
      </c>
      <c r="G236" s="1" t="e">
        <f>VLOOKUP(D236,table[[Détails]:[epaisseur]],4,FALSE)</f>
        <v>#N/A</v>
      </c>
      <c r="H236" s="1" t="e">
        <f>VLOOKUP(D236,table[[Détails]:[epaisseur]],5,FALSE)</f>
        <v>#N/A</v>
      </c>
      <c r="I236" s="170" t="e">
        <f>VLOOKUP(D236,table[[Détails]:[prix HT]],6,FALSE)</f>
        <v>#N/A</v>
      </c>
      <c r="K236" s="1" t="e">
        <f t="shared" si="22"/>
        <v>#N/A</v>
      </c>
      <c r="L236" s="15" t="e">
        <f>VLOOKUP(D236,table[[Détails]:[Coefficient de vente]],7,FALSE)</f>
        <v>#N/A</v>
      </c>
      <c r="M236" s="1" t="e">
        <f t="shared" si="18"/>
        <v>#N/A</v>
      </c>
      <c r="N236" s="5" t="e">
        <f t="shared" si="19"/>
        <v>#N/A</v>
      </c>
      <c r="O236" s="17" t="e">
        <f>VLOOKUP(D236,table[[Détails]:[Coefficient de vente]],8,FALSE)</f>
        <v>#N/A</v>
      </c>
      <c r="P236" s="170" t="e">
        <f t="shared" si="20"/>
        <v>#N/A</v>
      </c>
      <c r="R236" s="10">
        <f t="shared" si="21"/>
        <v>0</v>
      </c>
    </row>
    <row r="237" spans="2:18">
      <c r="B237" s="172"/>
      <c r="C237" s="1"/>
      <c r="D237" s="1"/>
      <c r="E237" s="1" t="e">
        <f>VLOOKUP(D237,table[[Détails]:[epaisseur]],2,FALSE)</f>
        <v>#N/A</v>
      </c>
      <c r="F237" s="1" t="e">
        <f>VLOOKUP(D237,table[[Détails]:[epaisseur]],3,FALSE)</f>
        <v>#N/A</v>
      </c>
      <c r="G237" s="1" t="e">
        <f>VLOOKUP(D237,table[[Détails]:[epaisseur]],4,FALSE)</f>
        <v>#N/A</v>
      </c>
      <c r="H237" s="1" t="e">
        <f>VLOOKUP(D237,table[[Détails]:[epaisseur]],5,FALSE)</f>
        <v>#N/A</v>
      </c>
      <c r="I237" s="170" t="e">
        <f>VLOOKUP(D237,table[[Détails]:[prix HT]],6,FALSE)</f>
        <v>#N/A</v>
      </c>
      <c r="K237" s="1" t="e">
        <f t="shared" si="22"/>
        <v>#N/A</v>
      </c>
      <c r="L237" s="15" t="e">
        <f>VLOOKUP(D237,table[[Détails]:[Coefficient de vente]],7,FALSE)</f>
        <v>#N/A</v>
      </c>
      <c r="M237" s="1" t="e">
        <f t="shared" si="18"/>
        <v>#N/A</v>
      </c>
      <c r="N237" s="5" t="e">
        <f t="shared" si="19"/>
        <v>#N/A</v>
      </c>
      <c r="O237" s="17" t="e">
        <f>VLOOKUP(D237,table[[Détails]:[Coefficient de vente]],8,FALSE)</f>
        <v>#N/A</v>
      </c>
      <c r="P237" s="170" t="e">
        <f t="shared" si="20"/>
        <v>#N/A</v>
      </c>
      <c r="R237" s="10">
        <f t="shared" si="21"/>
        <v>0</v>
      </c>
    </row>
    <row r="238" spans="2:18">
      <c r="B238" s="172"/>
      <c r="C238" s="1"/>
      <c r="D238" s="1"/>
      <c r="E238" s="1" t="e">
        <f>VLOOKUP(D238,table[[Détails]:[epaisseur]],2,FALSE)</f>
        <v>#N/A</v>
      </c>
      <c r="F238" s="1" t="e">
        <f>VLOOKUP(D238,table[[Détails]:[epaisseur]],3,FALSE)</f>
        <v>#N/A</v>
      </c>
      <c r="G238" s="1" t="e">
        <f>VLOOKUP(D238,table[[Détails]:[epaisseur]],4,FALSE)</f>
        <v>#N/A</v>
      </c>
      <c r="H238" s="1" t="e">
        <f>VLOOKUP(D238,table[[Détails]:[epaisseur]],5,FALSE)</f>
        <v>#N/A</v>
      </c>
      <c r="I238" s="170" t="e">
        <f>VLOOKUP(D238,table[[Détails]:[prix HT]],6,FALSE)</f>
        <v>#N/A</v>
      </c>
      <c r="K238" s="1" t="e">
        <f t="shared" si="22"/>
        <v>#N/A</v>
      </c>
      <c r="L238" s="15" t="e">
        <f>VLOOKUP(D238,table[[Détails]:[Coefficient de vente]],7,FALSE)</f>
        <v>#N/A</v>
      </c>
      <c r="M238" s="1" t="e">
        <f t="shared" si="18"/>
        <v>#N/A</v>
      </c>
      <c r="N238" s="5" t="e">
        <f t="shared" si="19"/>
        <v>#N/A</v>
      </c>
      <c r="O238" s="17" t="e">
        <f>VLOOKUP(D238,table[[Détails]:[Coefficient de vente]],8,FALSE)</f>
        <v>#N/A</v>
      </c>
      <c r="P238" s="170" t="e">
        <f t="shared" si="20"/>
        <v>#N/A</v>
      </c>
      <c r="R238" s="10">
        <f t="shared" si="21"/>
        <v>0</v>
      </c>
    </row>
    <row r="239" spans="2:18">
      <c r="B239" s="172"/>
      <c r="C239" s="1"/>
      <c r="D239" s="1"/>
      <c r="E239" s="1" t="e">
        <f>VLOOKUP(D239,table[[Détails]:[epaisseur]],2,FALSE)</f>
        <v>#N/A</v>
      </c>
      <c r="F239" s="1" t="e">
        <f>VLOOKUP(D239,table[[Détails]:[epaisseur]],3,FALSE)</f>
        <v>#N/A</v>
      </c>
      <c r="G239" s="1" t="e">
        <f>VLOOKUP(D239,table[[Détails]:[epaisseur]],4,FALSE)</f>
        <v>#N/A</v>
      </c>
      <c r="H239" s="1" t="e">
        <f>VLOOKUP(D239,table[[Détails]:[epaisseur]],5,FALSE)</f>
        <v>#N/A</v>
      </c>
      <c r="I239" s="170" t="e">
        <f>VLOOKUP(D239,table[[Détails]:[prix HT]],6,FALSE)</f>
        <v>#N/A</v>
      </c>
      <c r="K239" s="1" t="e">
        <f t="shared" si="22"/>
        <v>#N/A</v>
      </c>
      <c r="L239" s="15" t="e">
        <f>VLOOKUP(D239,table[[Détails]:[Coefficient de vente]],7,FALSE)</f>
        <v>#N/A</v>
      </c>
      <c r="M239" s="1" t="e">
        <f t="shared" si="18"/>
        <v>#N/A</v>
      </c>
      <c r="N239" s="5" t="e">
        <f t="shared" si="19"/>
        <v>#N/A</v>
      </c>
      <c r="O239" s="17" t="e">
        <f>VLOOKUP(D239,table[[Détails]:[Coefficient de vente]],8,FALSE)</f>
        <v>#N/A</v>
      </c>
      <c r="P239" s="170" t="e">
        <f t="shared" si="20"/>
        <v>#N/A</v>
      </c>
      <c r="R239" s="10">
        <f t="shared" si="21"/>
        <v>0</v>
      </c>
    </row>
    <row r="240" spans="2:18">
      <c r="B240" s="172"/>
      <c r="C240" s="1"/>
      <c r="D240" s="1"/>
      <c r="E240" s="1" t="e">
        <f>VLOOKUP(D240,table[[Détails]:[epaisseur]],2,FALSE)</f>
        <v>#N/A</v>
      </c>
      <c r="F240" s="1" t="e">
        <f>VLOOKUP(D240,table[[Détails]:[epaisseur]],3,FALSE)</f>
        <v>#N/A</v>
      </c>
      <c r="G240" s="1" t="e">
        <f>VLOOKUP(D240,table[[Détails]:[epaisseur]],4,FALSE)</f>
        <v>#N/A</v>
      </c>
      <c r="H240" s="1" t="e">
        <f>VLOOKUP(D240,table[[Détails]:[epaisseur]],5,FALSE)</f>
        <v>#N/A</v>
      </c>
      <c r="I240" s="170" t="e">
        <f>VLOOKUP(D240,table[[Détails]:[prix HT]],6,FALSE)</f>
        <v>#N/A</v>
      </c>
      <c r="K240" s="1" t="e">
        <f t="shared" si="22"/>
        <v>#N/A</v>
      </c>
      <c r="L240" s="15" t="e">
        <f>VLOOKUP(D240,table[[Détails]:[Coefficient de vente]],7,FALSE)</f>
        <v>#N/A</v>
      </c>
      <c r="M240" s="1" t="e">
        <f t="shared" si="18"/>
        <v>#N/A</v>
      </c>
      <c r="N240" s="5" t="e">
        <f t="shared" si="19"/>
        <v>#N/A</v>
      </c>
      <c r="O240" s="17" t="e">
        <f>VLOOKUP(D240,table[[Détails]:[Coefficient de vente]],8,FALSE)</f>
        <v>#N/A</v>
      </c>
      <c r="P240" s="170" t="e">
        <f t="shared" si="20"/>
        <v>#N/A</v>
      </c>
      <c r="R240" s="10">
        <f t="shared" si="21"/>
        <v>0</v>
      </c>
    </row>
    <row r="241" spans="2:18">
      <c r="B241" s="172"/>
      <c r="C241" s="1"/>
      <c r="D241" s="1"/>
      <c r="E241" s="1" t="e">
        <f>VLOOKUP(D241,table[[Détails]:[epaisseur]],2,FALSE)</f>
        <v>#N/A</v>
      </c>
      <c r="F241" s="1" t="e">
        <f>VLOOKUP(D241,table[[Détails]:[epaisseur]],3,FALSE)</f>
        <v>#N/A</v>
      </c>
      <c r="G241" s="1" t="e">
        <f>VLOOKUP(D241,table[[Détails]:[epaisseur]],4,FALSE)</f>
        <v>#N/A</v>
      </c>
      <c r="H241" s="1" t="e">
        <f>VLOOKUP(D241,table[[Détails]:[epaisseur]],5,FALSE)</f>
        <v>#N/A</v>
      </c>
      <c r="I241" s="170" t="e">
        <f>VLOOKUP(D241,table[[Détails]:[prix HT]],6,FALSE)</f>
        <v>#N/A</v>
      </c>
      <c r="K241" s="1" t="e">
        <f t="shared" si="22"/>
        <v>#N/A</v>
      </c>
      <c r="L241" s="15" t="e">
        <f>VLOOKUP(D241,table[[Détails]:[Coefficient de vente]],7,FALSE)</f>
        <v>#N/A</v>
      </c>
      <c r="M241" s="1" t="e">
        <f t="shared" si="18"/>
        <v>#N/A</v>
      </c>
      <c r="N241" s="5" t="e">
        <f t="shared" si="19"/>
        <v>#N/A</v>
      </c>
      <c r="O241" s="17" t="e">
        <f>VLOOKUP(D241,table[[Détails]:[Coefficient de vente]],8,FALSE)</f>
        <v>#N/A</v>
      </c>
      <c r="P241" s="170" t="e">
        <f t="shared" si="20"/>
        <v>#N/A</v>
      </c>
      <c r="R241" s="10">
        <f t="shared" si="21"/>
        <v>0</v>
      </c>
    </row>
    <row r="242" spans="2:18">
      <c r="B242" s="172"/>
      <c r="C242" s="1"/>
      <c r="D242" s="1"/>
      <c r="E242" s="1" t="e">
        <f>VLOOKUP(D242,table[[Détails]:[epaisseur]],2,FALSE)</f>
        <v>#N/A</v>
      </c>
      <c r="F242" s="1" t="e">
        <f>VLOOKUP(D242,table[[Détails]:[epaisseur]],3,FALSE)</f>
        <v>#N/A</v>
      </c>
      <c r="G242" s="1" t="e">
        <f>VLOOKUP(D242,table[[Détails]:[epaisseur]],4,FALSE)</f>
        <v>#N/A</v>
      </c>
      <c r="H242" s="1" t="e">
        <f>VLOOKUP(D242,table[[Détails]:[epaisseur]],5,FALSE)</f>
        <v>#N/A</v>
      </c>
      <c r="I242" s="170" t="e">
        <f>VLOOKUP(D242,table[[Détails]:[prix HT]],6,FALSE)</f>
        <v>#N/A</v>
      </c>
      <c r="K242" s="1" t="e">
        <f t="shared" si="22"/>
        <v>#N/A</v>
      </c>
      <c r="L242" s="15" t="e">
        <f>VLOOKUP(D242,table[[Détails]:[Coefficient de vente]],7,FALSE)</f>
        <v>#N/A</v>
      </c>
      <c r="M242" s="1" t="e">
        <f t="shared" si="18"/>
        <v>#N/A</v>
      </c>
      <c r="N242" s="5" t="e">
        <f t="shared" si="19"/>
        <v>#N/A</v>
      </c>
      <c r="O242" s="17" t="e">
        <f>VLOOKUP(D242,table[[Détails]:[Coefficient de vente]],8,FALSE)</f>
        <v>#N/A</v>
      </c>
      <c r="P242" s="170" t="e">
        <f t="shared" si="20"/>
        <v>#N/A</v>
      </c>
      <c r="R242" s="10">
        <f t="shared" si="21"/>
        <v>0</v>
      </c>
    </row>
    <row r="243" spans="2:18">
      <c r="B243" s="172"/>
      <c r="C243" s="1"/>
      <c r="D243" s="1"/>
      <c r="E243" s="1" t="e">
        <f>VLOOKUP(D243,table[[Détails]:[epaisseur]],2,FALSE)</f>
        <v>#N/A</v>
      </c>
      <c r="F243" s="1" t="e">
        <f>VLOOKUP(D243,table[[Détails]:[epaisseur]],3,FALSE)</f>
        <v>#N/A</v>
      </c>
      <c r="G243" s="1" t="e">
        <f>VLOOKUP(D243,table[[Détails]:[epaisseur]],4,FALSE)</f>
        <v>#N/A</v>
      </c>
      <c r="H243" s="1" t="e">
        <f>VLOOKUP(D243,table[[Détails]:[epaisseur]],5,FALSE)</f>
        <v>#N/A</v>
      </c>
      <c r="I243" s="170" t="e">
        <f>VLOOKUP(D243,table[[Détails]:[prix HT]],6,FALSE)</f>
        <v>#N/A</v>
      </c>
      <c r="K243" s="1" t="e">
        <f t="shared" si="22"/>
        <v>#N/A</v>
      </c>
      <c r="L243" s="15" t="e">
        <f>VLOOKUP(D243,table[[Détails]:[Coefficient de vente]],7,FALSE)</f>
        <v>#N/A</v>
      </c>
      <c r="M243" s="1" t="e">
        <f t="shared" si="18"/>
        <v>#N/A</v>
      </c>
      <c r="N243" s="5" t="e">
        <f t="shared" si="19"/>
        <v>#N/A</v>
      </c>
      <c r="O243" s="17" t="e">
        <f>VLOOKUP(D243,table[[Détails]:[Coefficient de vente]],8,FALSE)</f>
        <v>#N/A</v>
      </c>
      <c r="P243" s="170" t="e">
        <f t="shared" si="20"/>
        <v>#N/A</v>
      </c>
      <c r="R243" s="10">
        <f t="shared" si="21"/>
        <v>0</v>
      </c>
    </row>
    <row r="244" spans="2:18">
      <c r="B244" s="172"/>
      <c r="C244" s="1"/>
      <c r="D244" s="1"/>
      <c r="E244" s="1" t="e">
        <f>VLOOKUP(D244,table[[Détails]:[epaisseur]],2,FALSE)</f>
        <v>#N/A</v>
      </c>
      <c r="F244" s="1" t="e">
        <f>VLOOKUP(D244,table[[Détails]:[epaisseur]],3,FALSE)</f>
        <v>#N/A</v>
      </c>
      <c r="G244" s="1" t="e">
        <f>VLOOKUP(D244,table[[Détails]:[epaisseur]],4,FALSE)</f>
        <v>#N/A</v>
      </c>
      <c r="H244" s="1" t="e">
        <f>VLOOKUP(D244,table[[Détails]:[epaisseur]],5,FALSE)</f>
        <v>#N/A</v>
      </c>
      <c r="I244" s="170" t="e">
        <f>VLOOKUP(D244,table[[Détails]:[prix HT]],6,FALSE)</f>
        <v>#N/A</v>
      </c>
      <c r="K244" s="1" t="e">
        <f t="shared" si="22"/>
        <v>#N/A</v>
      </c>
      <c r="L244" s="15" t="e">
        <f>VLOOKUP(D244,table[[Détails]:[Coefficient de vente]],7,FALSE)</f>
        <v>#N/A</v>
      </c>
      <c r="M244" s="1" t="e">
        <f t="shared" si="18"/>
        <v>#N/A</v>
      </c>
      <c r="N244" s="5" t="e">
        <f t="shared" si="19"/>
        <v>#N/A</v>
      </c>
      <c r="O244" s="17" t="e">
        <f>VLOOKUP(D244,table[[Détails]:[Coefficient de vente]],8,FALSE)</f>
        <v>#N/A</v>
      </c>
      <c r="P244" s="170" t="e">
        <f t="shared" si="20"/>
        <v>#N/A</v>
      </c>
      <c r="R244" s="10">
        <f t="shared" si="21"/>
        <v>0</v>
      </c>
    </row>
    <row r="245" spans="2:18">
      <c r="B245" s="172"/>
      <c r="C245" s="1"/>
      <c r="D245" s="1"/>
      <c r="E245" s="1" t="e">
        <f>VLOOKUP(D245,table[[Détails]:[epaisseur]],2,FALSE)</f>
        <v>#N/A</v>
      </c>
      <c r="F245" s="1" t="e">
        <f>VLOOKUP(D245,table[[Détails]:[epaisseur]],3,FALSE)</f>
        <v>#N/A</v>
      </c>
      <c r="G245" s="1" t="e">
        <f>VLOOKUP(D245,table[[Détails]:[epaisseur]],4,FALSE)</f>
        <v>#N/A</v>
      </c>
      <c r="H245" s="1" t="e">
        <f>VLOOKUP(D245,table[[Détails]:[epaisseur]],5,FALSE)</f>
        <v>#N/A</v>
      </c>
      <c r="I245" s="170" t="e">
        <f>VLOOKUP(D245,table[[Détails]:[prix HT]],6,FALSE)</f>
        <v>#N/A</v>
      </c>
      <c r="K245" s="1" t="e">
        <f t="shared" si="22"/>
        <v>#N/A</v>
      </c>
      <c r="L245" s="15" t="e">
        <f>VLOOKUP(D245,table[[Détails]:[Coefficient de vente]],7,FALSE)</f>
        <v>#N/A</v>
      </c>
      <c r="M245" s="1" t="e">
        <f t="shared" si="18"/>
        <v>#N/A</v>
      </c>
      <c r="N245" s="5" t="e">
        <f t="shared" si="19"/>
        <v>#N/A</v>
      </c>
      <c r="O245" s="17" t="e">
        <f>VLOOKUP(D245,table[[Détails]:[Coefficient de vente]],8,FALSE)</f>
        <v>#N/A</v>
      </c>
      <c r="P245" s="170" t="e">
        <f t="shared" si="20"/>
        <v>#N/A</v>
      </c>
      <c r="R245" s="10">
        <f t="shared" si="21"/>
        <v>0</v>
      </c>
    </row>
    <row r="246" spans="2:18">
      <c r="B246" s="172"/>
      <c r="C246" s="1"/>
      <c r="D246" s="1"/>
      <c r="E246" s="1" t="e">
        <f>VLOOKUP(D246,table[[Détails]:[epaisseur]],2,FALSE)</f>
        <v>#N/A</v>
      </c>
      <c r="F246" s="1" t="e">
        <f>VLOOKUP(D246,table[[Détails]:[epaisseur]],3,FALSE)</f>
        <v>#N/A</v>
      </c>
      <c r="G246" s="1" t="e">
        <f>VLOOKUP(D246,table[[Détails]:[epaisseur]],4,FALSE)</f>
        <v>#N/A</v>
      </c>
      <c r="H246" s="1" t="e">
        <f>VLOOKUP(D246,table[[Détails]:[epaisseur]],5,FALSE)</f>
        <v>#N/A</v>
      </c>
      <c r="I246" s="170" t="e">
        <f>VLOOKUP(D246,table[[Détails]:[prix HT]],6,FALSE)</f>
        <v>#N/A</v>
      </c>
      <c r="K246" s="1" t="e">
        <f t="shared" si="22"/>
        <v>#N/A</v>
      </c>
      <c r="L246" s="15" t="e">
        <f>VLOOKUP(D246,table[[Détails]:[Coefficient de vente]],7,FALSE)</f>
        <v>#N/A</v>
      </c>
      <c r="M246" s="1" t="e">
        <f t="shared" si="18"/>
        <v>#N/A</v>
      </c>
      <c r="N246" s="5" t="e">
        <f t="shared" si="19"/>
        <v>#N/A</v>
      </c>
      <c r="O246" s="17" t="e">
        <f>VLOOKUP(D246,table[[Détails]:[Coefficient de vente]],8,FALSE)</f>
        <v>#N/A</v>
      </c>
      <c r="P246" s="170" t="e">
        <f t="shared" si="20"/>
        <v>#N/A</v>
      </c>
      <c r="R246" s="10">
        <f t="shared" si="21"/>
        <v>0</v>
      </c>
    </row>
    <row r="247" spans="2:18">
      <c r="B247" s="172"/>
      <c r="C247" s="1"/>
      <c r="D247" s="1"/>
      <c r="E247" s="1" t="e">
        <f>VLOOKUP(D247,table[[Détails]:[epaisseur]],2,FALSE)</f>
        <v>#N/A</v>
      </c>
      <c r="F247" s="1" t="e">
        <f>VLOOKUP(D247,table[[Détails]:[epaisseur]],3,FALSE)</f>
        <v>#N/A</v>
      </c>
      <c r="G247" s="1" t="e">
        <f>VLOOKUP(D247,table[[Détails]:[epaisseur]],4,FALSE)</f>
        <v>#N/A</v>
      </c>
      <c r="H247" s="1" t="e">
        <f>VLOOKUP(D247,table[[Détails]:[epaisseur]],5,FALSE)</f>
        <v>#N/A</v>
      </c>
      <c r="I247" s="170" t="e">
        <f>VLOOKUP(D247,table[[Détails]:[prix HT]],6,FALSE)</f>
        <v>#N/A</v>
      </c>
      <c r="K247" s="1" t="e">
        <f t="shared" si="22"/>
        <v>#N/A</v>
      </c>
      <c r="L247" s="15" t="e">
        <f>VLOOKUP(D247,table[[Détails]:[Coefficient de vente]],7,FALSE)</f>
        <v>#N/A</v>
      </c>
      <c r="M247" s="1" t="e">
        <f t="shared" si="18"/>
        <v>#N/A</v>
      </c>
      <c r="N247" s="5" t="e">
        <f t="shared" si="19"/>
        <v>#N/A</v>
      </c>
      <c r="O247" s="17" t="e">
        <f>VLOOKUP(D247,table[[Détails]:[Coefficient de vente]],8,FALSE)</f>
        <v>#N/A</v>
      </c>
      <c r="P247" s="170" t="e">
        <f t="shared" si="20"/>
        <v>#N/A</v>
      </c>
      <c r="R247" s="10">
        <f t="shared" si="21"/>
        <v>0</v>
      </c>
    </row>
    <row r="248" spans="2:18">
      <c r="B248" s="172"/>
      <c r="C248" s="1"/>
      <c r="D248" s="1"/>
      <c r="E248" s="1" t="e">
        <f>VLOOKUP(D248,table[[Détails]:[epaisseur]],2,FALSE)</f>
        <v>#N/A</v>
      </c>
      <c r="F248" s="1" t="e">
        <f>VLOOKUP(D248,table[[Détails]:[epaisseur]],3,FALSE)</f>
        <v>#N/A</v>
      </c>
      <c r="G248" s="1" t="e">
        <f>VLOOKUP(D248,table[[Détails]:[epaisseur]],4,FALSE)</f>
        <v>#N/A</v>
      </c>
      <c r="H248" s="1" t="e">
        <f>VLOOKUP(D248,table[[Détails]:[epaisseur]],5,FALSE)</f>
        <v>#N/A</v>
      </c>
      <c r="I248" s="170" t="e">
        <f>VLOOKUP(D248,table[[Détails]:[prix HT]],6,FALSE)</f>
        <v>#N/A</v>
      </c>
      <c r="K248" s="1" t="e">
        <f t="shared" si="22"/>
        <v>#N/A</v>
      </c>
      <c r="L248" s="15" t="e">
        <f>VLOOKUP(D248,table[[Détails]:[Coefficient de vente]],7,FALSE)</f>
        <v>#N/A</v>
      </c>
      <c r="M248" s="1" t="e">
        <f t="shared" si="18"/>
        <v>#N/A</v>
      </c>
      <c r="N248" s="5" t="e">
        <f t="shared" si="19"/>
        <v>#N/A</v>
      </c>
      <c r="O248" s="17" t="e">
        <f>VLOOKUP(D248,table[[Détails]:[Coefficient de vente]],8,FALSE)</f>
        <v>#N/A</v>
      </c>
      <c r="P248" s="170" t="e">
        <f t="shared" si="20"/>
        <v>#N/A</v>
      </c>
      <c r="R248" s="10">
        <f t="shared" si="21"/>
        <v>0</v>
      </c>
    </row>
    <row r="249" spans="2:18">
      <c r="B249" s="172"/>
      <c r="C249" s="1"/>
      <c r="D249" s="1"/>
      <c r="E249" s="1" t="e">
        <f>VLOOKUP(D249,table[[Détails]:[epaisseur]],2,FALSE)</f>
        <v>#N/A</v>
      </c>
      <c r="F249" s="1" t="e">
        <f>VLOOKUP(D249,table[[Détails]:[epaisseur]],3,FALSE)</f>
        <v>#N/A</v>
      </c>
      <c r="G249" s="1" t="e">
        <f>VLOOKUP(D249,table[[Détails]:[epaisseur]],4,FALSE)</f>
        <v>#N/A</v>
      </c>
      <c r="H249" s="1" t="e">
        <f>VLOOKUP(D249,table[[Détails]:[epaisseur]],5,FALSE)</f>
        <v>#N/A</v>
      </c>
      <c r="I249" s="170" t="e">
        <f>VLOOKUP(D249,table[[Détails]:[prix HT]],6,FALSE)</f>
        <v>#N/A</v>
      </c>
      <c r="K249" s="1" t="e">
        <f t="shared" si="22"/>
        <v>#N/A</v>
      </c>
      <c r="L249" s="15" t="e">
        <f>VLOOKUP(D249,table[[Détails]:[Coefficient de vente]],7,FALSE)</f>
        <v>#N/A</v>
      </c>
      <c r="M249" s="1" t="e">
        <f t="shared" si="18"/>
        <v>#N/A</v>
      </c>
      <c r="N249" s="5" t="e">
        <f t="shared" si="19"/>
        <v>#N/A</v>
      </c>
      <c r="O249" s="17" t="e">
        <f>VLOOKUP(D249,table[[Détails]:[Coefficient de vente]],8,FALSE)</f>
        <v>#N/A</v>
      </c>
      <c r="P249" s="170" t="e">
        <f t="shared" si="20"/>
        <v>#N/A</v>
      </c>
      <c r="R249" s="10">
        <f t="shared" si="21"/>
        <v>0</v>
      </c>
    </row>
    <row r="250" spans="2:18">
      <c r="B250" s="172"/>
      <c r="C250" s="1"/>
      <c r="D250" s="1"/>
      <c r="E250" s="1" t="e">
        <f>VLOOKUP(D250,table[[Détails]:[epaisseur]],2,FALSE)</f>
        <v>#N/A</v>
      </c>
      <c r="F250" s="1" t="e">
        <f>VLOOKUP(D250,table[[Détails]:[epaisseur]],3,FALSE)</f>
        <v>#N/A</v>
      </c>
      <c r="G250" s="1" t="e">
        <f>VLOOKUP(D250,table[[Détails]:[epaisseur]],4,FALSE)</f>
        <v>#N/A</v>
      </c>
      <c r="H250" s="1" t="e">
        <f>VLOOKUP(D250,table[[Détails]:[epaisseur]],5,FALSE)</f>
        <v>#N/A</v>
      </c>
      <c r="I250" s="170" t="e">
        <f>VLOOKUP(D250,table[[Détails]:[prix HT]],6,FALSE)</f>
        <v>#N/A</v>
      </c>
      <c r="K250" s="1" t="e">
        <f t="shared" si="22"/>
        <v>#N/A</v>
      </c>
      <c r="L250" s="15" t="e">
        <f>VLOOKUP(D250,table[[Détails]:[Coefficient de vente]],7,FALSE)</f>
        <v>#N/A</v>
      </c>
      <c r="M250" s="1" t="e">
        <f t="shared" si="18"/>
        <v>#N/A</v>
      </c>
      <c r="N250" s="5" t="e">
        <f t="shared" si="19"/>
        <v>#N/A</v>
      </c>
      <c r="O250" s="17" t="e">
        <f>VLOOKUP(D250,table[[Détails]:[Coefficient de vente]],8,FALSE)</f>
        <v>#N/A</v>
      </c>
      <c r="P250" s="170" t="e">
        <f t="shared" si="20"/>
        <v>#N/A</v>
      </c>
      <c r="R250" s="10">
        <f t="shared" si="21"/>
        <v>0</v>
      </c>
    </row>
    <row r="251" spans="2:18">
      <c r="B251" s="172"/>
      <c r="C251" s="1"/>
      <c r="D251" s="1"/>
      <c r="E251" s="1" t="e">
        <f>VLOOKUP(D251,table[[Détails]:[epaisseur]],2,FALSE)</f>
        <v>#N/A</v>
      </c>
      <c r="F251" s="1" t="e">
        <f>VLOOKUP(D251,table[[Détails]:[epaisseur]],3,FALSE)</f>
        <v>#N/A</v>
      </c>
      <c r="G251" s="1" t="e">
        <f>VLOOKUP(D251,table[[Détails]:[epaisseur]],4,FALSE)</f>
        <v>#N/A</v>
      </c>
      <c r="H251" s="1" t="e">
        <f>VLOOKUP(D251,table[[Détails]:[epaisseur]],5,FALSE)</f>
        <v>#N/A</v>
      </c>
      <c r="I251" s="170" t="e">
        <f>VLOOKUP(D251,table[[Détails]:[prix HT]],6,FALSE)</f>
        <v>#N/A</v>
      </c>
      <c r="K251" s="1" t="e">
        <f t="shared" si="22"/>
        <v>#N/A</v>
      </c>
      <c r="L251" s="15" t="e">
        <f>VLOOKUP(D251,table[[Détails]:[Coefficient de vente]],7,FALSE)</f>
        <v>#N/A</v>
      </c>
      <c r="M251" s="1" t="e">
        <f t="shared" si="18"/>
        <v>#N/A</v>
      </c>
      <c r="N251" s="5" t="e">
        <f t="shared" si="19"/>
        <v>#N/A</v>
      </c>
      <c r="O251" s="17" t="e">
        <f>VLOOKUP(D251,table[[Détails]:[Coefficient de vente]],8,FALSE)</f>
        <v>#N/A</v>
      </c>
      <c r="P251" s="170" t="e">
        <f t="shared" si="20"/>
        <v>#N/A</v>
      </c>
      <c r="R251" s="10">
        <f t="shared" si="21"/>
        <v>0</v>
      </c>
    </row>
    <row r="252" spans="2:18">
      <c r="B252" s="172"/>
      <c r="C252" s="1"/>
      <c r="D252" s="1"/>
      <c r="E252" s="1" t="e">
        <f>VLOOKUP(D252,table[[Détails]:[epaisseur]],2,FALSE)</f>
        <v>#N/A</v>
      </c>
      <c r="F252" s="1" t="e">
        <f>VLOOKUP(D252,table[[Détails]:[epaisseur]],3,FALSE)</f>
        <v>#N/A</v>
      </c>
      <c r="G252" s="1" t="e">
        <f>VLOOKUP(D252,table[[Détails]:[epaisseur]],4,FALSE)</f>
        <v>#N/A</v>
      </c>
      <c r="H252" s="1" t="e">
        <f>VLOOKUP(D252,table[[Détails]:[epaisseur]],5,FALSE)</f>
        <v>#N/A</v>
      </c>
      <c r="I252" s="170" t="e">
        <f>VLOOKUP(D252,table[[Détails]:[prix HT]],6,FALSE)</f>
        <v>#N/A</v>
      </c>
      <c r="K252" s="1" t="e">
        <f t="shared" si="22"/>
        <v>#N/A</v>
      </c>
      <c r="L252" s="15" t="e">
        <f>VLOOKUP(D252,table[[Détails]:[Coefficient de vente]],7,FALSE)</f>
        <v>#N/A</v>
      </c>
      <c r="M252" s="1" t="e">
        <f t="shared" si="18"/>
        <v>#N/A</v>
      </c>
      <c r="N252" s="5" t="e">
        <f t="shared" si="19"/>
        <v>#N/A</v>
      </c>
      <c r="O252" s="17" t="e">
        <f>VLOOKUP(D252,table[[Détails]:[Coefficient de vente]],8,FALSE)</f>
        <v>#N/A</v>
      </c>
      <c r="P252" s="170" t="e">
        <f t="shared" si="20"/>
        <v>#N/A</v>
      </c>
      <c r="R252" s="10">
        <f t="shared" si="21"/>
        <v>0</v>
      </c>
    </row>
    <row r="253" spans="2:18">
      <c r="B253" s="172"/>
      <c r="C253" s="1"/>
      <c r="D253" s="1"/>
      <c r="E253" s="1" t="e">
        <f>VLOOKUP(D253,table[[Détails]:[epaisseur]],2,FALSE)</f>
        <v>#N/A</v>
      </c>
      <c r="F253" s="1" t="e">
        <f>VLOOKUP(D253,table[[Détails]:[epaisseur]],3,FALSE)</f>
        <v>#N/A</v>
      </c>
      <c r="G253" s="1" t="e">
        <f>VLOOKUP(D253,table[[Détails]:[epaisseur]],4,FALSE)</f>
        <v>#N/A</v>
      </c>
      <c r="H253" s="1" t="e">
        <f>VLOOKUP(D253,table[[Détails]:[epaisseur]],5,FALSE)</f>
        <v>#N/A</v>
      </c>
      <c r="I253" s="170" t="e">
        <f>VLOOKUP(D253,table[[Détails]:[prix HT]],6,FALSE)</f>
        <v>#N/A</v>
      </c>
      <c r="K253" s="1" t="e">
        <f t="shared" si="22"/>
        <v>#N/A</v>
      </c>
      <c r="L253" s="15" t="e">
        <f>VLOOKUP(D253,table[[Détails]:[Coefficient de vente]],7,FALSE)</f>
        <v>#N/A</v>
      </c>
      <c r="M253" s="1" t="e">
        <f t="shared" si="18"/>
        <v>#N/A</v>
      </c>
      <c r="N253" s="5" t="e">
        <f t="shared" si="19"/>
        <v>#N/A</v>
      </c>
      <c r="O253" s="17" t="e">
        <f>VLOOKUP(D253,table[[Détails]:[Coefficient de vente]],8,FALSE)</f>
        <v>#N/A</v>
      </c>
      <c r="P253" s="170" t="e">
        <f t="shared" si="20"/>
        <v>#N/A</v>
      </c>
      <c r="R253" s="10">
        <f t="shared" si="21"/>
        <v>0</v>
      </c>
    </row>
    <row r="254" spans="2:18">
      <c r="B254" s="172"/>
      <c r="C254" s="1"/>
      <c r="D254" s="1"/>
      <c r="E254" s="1" t="e">
        <f>VLOOKUP(D254,table[[Détails]:[epaisseur]],2,FALSE)</f>
        <v>#N/A</v>
      </c>
      <c r="F254" s="1" t="e">
        <f>VLOOKUP(D254,table[[Détails]:[epaisseur]],3,FALSE)</f>
        <v>#N/A</v>
      </c>
      <c r="G254" s="1" t="e">
        <f>VLOOKUP(D254,table[[Détails]:[epaisseur]],4,FALSE)</f>
        <v>#N/A</v>
      </c>
      <c r="H254" s="1" t="e">
        <f>VLOOKUP(D254,table[[Détails]:[epaisseur]],5,FALSE)</f>
        <v>#N/A</v>
      </c>
      <c r="I254" s="170" t="e">
        <f>VLOOKUP(D254,table[[Détails]:[prix HT]],6,FALSE)</f>
        <v>#N/A</v>
      </c>
      <c r="K254" s="1" t="e">
        <f t="shared" si="22"/>
        <v>#N/A</v>
      </c>
      <c r="L254" s="15" t="e">
        <f>VLOOKUP(D254,table[[Détails]:[Coefficient de vente]],7,FALSE)</f>
        <v>#N/A</v>
      </c>
      <c r="M254" s="1" t="e">
        <f t="shared" si="18"/>
        <v>#N/A</v>
      </c>
      <c r="N254" s="5" t="e">
        <f t="shared" si="19"/>
        <v>#N/A</v>
      </c>
      <c r="O254" s="17" t="e">
        <f>VLOOKUP(D254,table[[Détails]:[Coefficient de vente]],8,FALSE)</f>
        <v>#N/A</v>
      </c>
      <c r="P254" s="170" t="e">
        <f t="shared" si="20"/>
        <v>#N/A</v>
      </c>
      <c r="R254" s="10">
        <f t="shared" si="21"/>
        <v>0</v>
      </c>
    </row>
    <row r="255" spans="2:18">
      <c r="B255" s="172"/>
      <c r="C255" s="1"/>
      <c r="D255" s="1"/>
      <c r="E255" s="1" t="e">
        <f>VLOOKUP(D255,table[[Détails]:[epaisseur]],2,FALSE)</f>
        <v>#N/A</v>
      </c>
      <c r="F255" s="1" t="e">
        <f>VLOOKUP(D255,table[[Détails]:[epaisseur]],3,FALSE)</f>
        <v>#N/A</v>
      </c>
      <c r="G255" s="1" t="e">
        <f>VLOOKUP(D255,table[[Détails]:[epaisseur]],4,FALSE)</f>
        <v>#N/A</v>
      </c>
      <c r="H255" s="1" t="e">
        <f>VLOOKUP(D255,table[[Détails]:[epaisseur]],5,FALSE)</f>
        <v>#N/A</v>
      </c>
      <c r="I255" s="170" t="e">
        <f>VLOOKUP(D255,table[[Détails]:[prix HT]],6,FALSE)</f>
        <v>#N/A</v>
      </c>
      <c r="K255" s="1" t="e">
        <f t="shared" si="22"/>
        <v>#N/A</v>
      </c>
      <c r="L255" s="15" t="e">
        <f>VLOOKUP(D255,table[[Détails]:[Coefficient de vente]],7,FALSE)</f>
        <v>#N/A</v>
      </c>
      <c r="M255" s="1" t="e">
        <f t="shared" si="18"/>
        <v>#N/A</v>
      </c>
      <c r="N255" s="5" t="e">
        <f t="shared" si="19"/>
        <v>#N/A</v>
      </c>
      <c r="O255" s="17" t="e">
        <f>VLOOKUP(D255,table[[Détails]:[Coefficient de vente]],8,FALSE)</f>
        <v>#N/A</v>
      </c>
      <c r="P255" s="170" t="e">
        <f t="shared" si="20"/>
        <v>#N/A</v>
      </c>
      <c r="R255" s="10">
        <f t="shared" si="21"/>
        <v>0</v>
      </c>
    </row>
    <row r="256" spans="2:18">
      <c r="B256" s="172"/>
      <c r="C256" s="1"/>
      <c r="D256" s="1"/>
      <c r="E256" s="1" t="e">
        <f>VLOOKUP(D256,table[[Détails]:[epaisseur]],2,FALSE)</f>
        <v>#N/A</v>
      </c>
      <c r="F256" s="1" t="e">
        <f>VLOOKUP(D256,table[[Détails]:[epaisseur]],3,FALSE)</f>
        <v>#N/A</v>
      </c>
      <c r="G256" s="1" t="e">
        <f>VLOOKUP(D256,table[[Détails]:[epaisseur]],4,FALSE)</f>
        <v>#N/A</v>
      </c>
      <c r="H256" s="1" t="e">
        <f>VLOOKUP(D256,table[[Détails]:[epaisseur]],5,FALSE)</f>
        <v>#N/A</v>
      </c>
      <c r="I256" s="170" t="e">
        <f>VLOOKUP(D256,table[[Détails]:[prix HT]],6,FALSE)</f>
        <v>#N/A</v>
      </c>
      <c r="K256" s="1" t="e">
        <f t="shared" si="22"/>
        <v>#N/A</v>
      </c>
      <c r="L256" s="15" t="e">
        <f>VLOOKUP(D256,table[[Détails]:[Coefficient de vente]],7,FALSE)</f>
        <v>#N/A</v>
      </c>
      <c r="M256" s="1" t="e">
        <f t="shared" si="18"/>
        <v>#N/A</v>
      </c>
      <c r="N256" s="5" t="e">
        <f t="shared" si="19"/>
        <v>#N/A</v>
      </c>
      <c r="O256" s="17" t="e">
        <f>VLOOKUP(D256,table[[Détails]:[Coefficient de vente]],8,FALSE)</f>
        <v>#N/A</v>
      </c>
      <c r="P256" s="170" t="e">
        <f t="shared" si="20"/>
        <v>#N/A</v>
      </c>
      <c r="R256" s="10">
        <f t="shared" si="21"/>
        <v>0</v>
      </c>
    </row>
    <row r="257" spans="2:18">
      <c r="B257" s="172"/>
      <c r="C257" s="1"/>
      <c r="D257" s="1"/>
      <c r="E257" s="1" t="e">
        <f>VLOOKUP(D257,table[[Détails]:[epaisseur]],2,FALSE)</f>
        <v>#N/A</v>
      </c>
      <c r="F257" s="1" t="e">
        <f>VLOOKUP(D257,table[[Détails]:[epaisseur]],3,FALSE)</f>
        <v>#N/A</v>
      </c>
      <c r="G257" s="1" t="e">
        <f>VLOOKUP(D257,table[[Détails]:[epaisseur]],4,FALSE)</f>
        <v>#N/A</v>
      </c>
      <c r="H257" s="1" t="e">
        <f>VLOOKUP(D257,table[[Détails]:[epaisseur]],5,FALSE)</f>
        <v>#N/A</v>
      </c>
      <c r="I257" s="170" t="e">
        <f>VLOOKUP(D257,table[[Détails]:[prix HT]],6,FALSE)</f>
        <v>#N/A</v>
      </c>
      <c r="K257" s="1" t="e">
        <f t="shared" si="22"/>
        <v>#N/A</v>
      </c>
      <c r="L257" s="15" t="e">
        <f>VLOOKUP(D257,table[[Détails]:[Coefficient de vente]],7,FALSE)</f>
        <v>#N/A</v>
      </c>
      <c r="M257" s="1" t="e">
        <f t="shared" si="18"/>
        <v>#N/A</v>
      </c>
      <c r="N257" s="5" t="e">
        <f t="shared" si="19"/>
        <v>#N/A</v>
      </c>
      <c r="O257" s="17" t="e">
        <f>VLOOKUP(D257,table[[Détails]:[Coefficient de vente]],8,FALSE)</f>
        <v>#N/A</v>
      </c>
      <c r="P257" s="170" t="e">
        <f t="shared" si="20"/>
        <v>#N/A</v>
      </c>
      <c r="R257" s="10">
        <f t="shared" si="21"/>
        <v>0</v>
      </c>
    </row>
    <row r="258" spans="2:18">
      <c r="B258" s="172"/>
      <c r="C258" s="1"/>
      <c r="D258" s="1"/>
      <c r="E258" s="1" t="e">
        <f>VLOOKUP(D258,table[[Détails]:[epaisseur]],2,FALSE)</f>
        <v>#N/A</v>
      </c>
      <c r="F258" s="1" t="e">
        <f>VLOOKUP(D258,table[[Détails]:[epaisseur]],3,FALSE)</f>
        <v>#N/A</v>
      </c>
      <c r="G258" s="1" t="e">
        <f>VLOOKUP(D258,table[[Détails]:[epaisseur]],4,FALSE)</f>
        <v>#N/A</v>
      </c>
      <c r="H258" s="1" t="e">
        <f>VLOOKUP(D258,table[[Détails]:[epaisseur]],5,FALSE)</f>
        <v>#N/A</v>
      </c>
      <c r="I258" s="170" t="e">
        <f>VLOOKUP(D258,table[[Détails]:[prix HT]],6,FALSE)</f>
        <v>#N/A</v>
      </c>
      <c r="K258" s="1" t="e">
        <f t="shared" si="22"/>
        <v>#N/A</v>
      </c>
      <c r="L258" s="15" t="e">
        <f>VLOOKUP(D258,table[[Détails]:[Coefficient de vente]],7,FALSE)</f>
        <v>#N/A</v>
      </c>
      <c r="M258" s="1" t="e">
        <f t="shared" si="18"/>
        <v>#N/A</v>
      </c>
      <c r="N258" s="5" t="e">
        <f t="shared" si="19"/>
        <v>#N/A</v>
      </c>
      <c r="O258" s="17" t="e">
        <f>VLOOKUP(D258,table[[Détails]:[Coefficient de vente]],8,FALSE)</f>
        <v>#N/A</v>
      </c>
      <c r="P258" s="170" t="e">
        <f t="shared" si="20"/>
        <v>#N/A</v>
      </c>
      <c r="R258" s="10">
        <f t="shared" si="21"/>
        <v>0</v>
      </c>
    </row>
    <row r="259" spans="2:18">
      <c r="B259" s="172"/>
      <c r="C259" s="1"/>
      <c r="D259" s="1"/>
      <c r="E259" s="1" t="e">
        <f>VLOOKUP(D259,table[[Détails]:[epaisseur]],2,FALSE)</f>
        <v>#N/A</v>
      </c>
      <c r="F259" s="1" t="e">
        <f>VLOOKUP(D259,table[[Détails]:[epaisseur]],3,FALSE)</f>
        <v>#N/A</v>
      </c>
      <c r="G259" s="1" t="e">
        <f>VLOOKUP(D259,table[[Détails]:[epaisseur]],4,FALSE)</f>
        <v>#N/A</v>
      </c>
      <c r="H259" s="1" t="e">
        <f>VLOOKUP(D259,table[[Détails]:[epaisseur]],5,FALSE)</f>
        <v>#N/A</v>
      </c>
      <c r="I259" s="170" t="e">
        <f>VLOOKUP(D259,table[[Détails]:[prix HT]],6,FALSE)</f>
        <v>#N/A</v>
      </c>
      <c r="K259" s="1" t="e">
        <f t="shared" si="22"/>
        <v>#N/A</v>
      </c>
      <c r="L259" s="15" t="e">
        <f>VLOOKUP(D259,table[[Détails]:[Coefficient de vente]],7,FALSE)</f>
        <v>#N/A</v>
      </c>
      <c r="M259" s="1" t="e">
        <f t="shared" si="18"/>
        <v>#N/A</v>
      </c>
      <c r="N259" s="5" t="e">
        <f t="shared" si="19"/>
        <v>#N/A</v>
      </c>
      <c r="O259" s="17" t="e">
        <f>VLOOKUP(D259,table[[Détails]:[Coefficient de vente]],8,FALSE)</f>
        <v>#N/A</v>
      </c>
      <c r="P259" s="170" t="e">
        <f t="shared" si="20"/>
        <v>#N/A</v>
      </c>
      <c r="R259" s="10">
        <f t="shared" si="21"/>
        <v>0</v>
      </c>
    </row>
    <row r="260" spans="2:18">
      <c r="B260" s="172"/>
      <c r="C260" s="1"/>
      <c r="D260" s="1"/>
      <c r="E260" s="1" t="e">
        <f>VLOOKUP(D260,table[[Détails]:[epaisseur]],2,FALSE)</f>
        <v>#N/A</v>
      </c>
      <c r="F260" s="1" t="e">
        <f>VLOOKUP(D260,table[[Détails]:[epaisseur]],3,FALSE)</f>
        <v>#N/A</v>
      </c>
      <c r="G260" s="1" t="e">
        <f>VLOOKUP(D260,table[[Détails]:[epaisseur]],4,FALSE)</f>
        <v>#N/A</v>
      </c>
      <c r="H260" s="1" t="e">
        <f>VLOOKUP(D260,table[[Détails]:[epaisseur]],5,FALSE)</f>
        <v>#N/A</v>
      </c>
      <c r="I260" s="170" t="e">
        <f>VLOOKUP(D260,table[[Détails]:[prix HT]],6,FALSE)</f>
        <v>#N/A</v>
      </c>
      <c r="K260" s="1" t="e">
        <f t="shared" si="22"/>
        <v>#N/A</v>
      </c>
      <c r="L260" s="15" t="e">
        <f>VLOOKUP(D260,table[[Détails]:[Coefficient de vente]],7,FALSE)</f>
        <v>#N/A</v>
      </c>
      <c r="M260" s="1" t="e">
        <f t="shared" si="18"/>
        <v>#N/A</v>
      </c>
      <c r="N260" s="5" t="e">
        <f t="shared" si="19"/>
        <v>#N/A</v>
      </c>
      <c r="O260" s="17" t="e">
        <f>VLOOKUP(D260,table[[Détails]:[Coefficient de vente]],8,FALSE)</f>
        <v>#N/A</v>
      </c>
      <c r="P260" s="170" t="e">
        <f t="shared" si="20"/>
        <v>#N/A</v>
      </c>
      <c r="R260" s="10">
        <f t="shared" si="21"/>
        <v>0</v>
      </c>
    </row>
    <row r="261" spans="2:18">
      <c r="B261" s="172"/>
      <c r="C261" s="1"/>
      <c r="D261" s="1"/>
      <c r="E261" s="1" t="e">
        <f>VLOOKUP(D261,table[[Détails]:[epaisseur]],2,FALSE)</f>
        <v>#N/A</v>
      </c>
      <c r="F261" s="1" t="e">
        <f>VLOOKUP(D261,table[[Détails]:[epaisseur]],3,FALSE)</f>
        <v>#N/A</v>
      </c>
      <c r="G261" s="1" t="e">
        <f>VLOOKUP(D261,table[[Détails]:[epaisseur]],4,FALSE)</f>
        <v>#N/A</v>
      </c>
      <c r="H261" s="1" t="e">
        <f>VLOOKUP(D261,table[[Détails]:[epaisseur]],5,FALSE)</f>
        <v>#N/A</v>
      </c>
      <c r="I261" s="170" t="e">
        <f>VLOOKUP(D261,table[[Détails]:[prix HT]],6,FALSE)</f>
        <v>#N/A</v>
      </c>
      <c r="K261" s="1" t="e">
        <f t="shared" si="22"/>
        <v>#N/A</v>
      </c>
      <c r="L261" s="15" t="e">
        <f>VLOOKUP(D261,table[[Détails]:[Coefficient de vente]],7,FALSE)</f>
        <v>#N/A</v>
      </c>
      <c r="M261" s="1" t="e">
        <f t="shared" si="18"/>
        <v>#N/A</v>
      </c>
      <c r="N261" s="5" t="e">
        <f t="shared" si="19"/>
        <v>#N/A</v>
      </c>
      <c r="O261" s="17" t="e">
        <f>VLOOKUP(D261,table[[Détails]:[Coefficient de vente]],8,FALSE)</f>
        <v>#N/A</v>
      </c>
      <c r="P261" s="170" t="e">
        <f t="shared" si="20"/>
        <v>#N/A</v>
      </c>
      <c r="R261" s="10">
        <f t="shared" si="21"/>
        <v>0</v>
      </c>
    </row>
    <row r="262" spans="2:18">
      <c r="B262" s="172"/>
      <c r="C262" s="1"/>
      <c r="D262" s="1"/>
      <c r="E262" s="1" t="e">
        <f>VLOOKUP(D262,table[[Détails]:[epaisseur]],2,FALSE)</f>
        <v>#N/A</v>
      </c>
      <c r="F262" s="1" t="e">
        <f>VLOOKUP(D262,table[[Détails]:[epaisseur]],3,FALSE)</f>
        <v>#N/A</v>
      </c>
      <c r="G262" s="1" t="e">
        <f>VLOOKUP(D262,table[[Détails]:[epaisseur]],4,FALSE)</f>
        <v>#N/A</v>
      </c>
      <c r="H262" s="1" t="e">
        <f>VLOOKUP(D262,table[[Détails]:[epaisseur]],5,FALSE)</f>
        <v>#N/A</v>
      </c>
      <c r="I262" s="170" t="e">
        <f>VLOOKUP(D262,table[[Détails]:[prix HT]],6,FALSE)</f>
        <v>#N/A</v>
      </c>
      <c r="K262" s="1" t="e">
        <f t="shared" si="22"/>
        <v>#N/A</v>
      </c>
      <c r="L262" s="15" t="e">
        <f>VLOOKUP(D262,table[[Détails]:[Coefficient de vente]],7,FALSE)</f>
        <v>#N/A</v>
      </c>
      <c r="M262" s="1" t="e">
        <f t="shared" si="18"/>
        <v>#N/A</v>
      </c>
      <c r="N262" s="5" t="e">
        <f t="shared" si="19"/>
        <v>#N/A</v>
      </c>
      <c r="O262" s="17" t="e">
        <f>VLOOKUP(D262,table[[Détails]:[Coefficient de vente]],8,FALSE)</f>
        <v>#N/A</v>
      </c>
      <c r="P262" s="170" t="e">
        <f t="shared" si="20"/>
        <v>#N/A</v>
      </c>
      <c r="R262" s="10">
        <f t="shared" si="21"/>
        <v>0</v>
      </c>
    </row>
    <row r="263" spans="2:18">
      <c r="B263" s="172"/>
      <c r="C263" s="1"/>
      <c r="D263" s="1"/>
      <c r="E263" s="1" t="e">
        <f>VLOOKUP(D263,table[[Détails]:[epaisseur]],2,FALSE)</f>
        <v>#N/A</v>
      </c>
      <c r="F263" s="1" t="e">
        <f>VLOOKUP(D263,table[[Détails]:[epaisseur]],3,FALSE)</f>
        <v>#N/A</v>
      </c>
      <c r="G263" s="1" t="e">
        <f>VLOOKUP(D263,table[[Détails]:[epaisseur]],4,FALSE)</f>
        <v>#N/A</v>
      </c>
      <c r="H263" s="1" t="e">
        <f>VLOOKUP(D263,table[[Détails]:[epaisseur]],5,FALSE)</f>
        <v>#N/A</v>
      </c>
      <c r="I263" s="170" t="e">
        <f>VLOOKUP(D263,table[[Détails]:[prix HT]],6,FALSE)</f>
        <v>#N/A</v>
      </c>
      <c r="K263" s="1" t="e">
        <f t="shared" si="22"/>
        <v>#N/A</v>
      </c>
      <c r="L263" s="15" t="e">
        <f>VLOOKUP(D263,table[[Détails]:[Coefficient de vente]],7,FALSE)</f>
        <v>#N/A</v>
      </c>
      <c r="M263" s="1" t="e">
        <f t="shared" si="18"/>
        <v>#N/A</v>
      </c>
      <c r="N263" s="5" t="e">
        <f t="shared" si="19"/>
        <v>#N/A</v>
      </c>
      <c r="O263" s="17" t="e">
        <f>VLOOKUP(D263,table[[Détails]:[Coefficient de vente]],8,FALSE)</f>
        <v>#N/A</v>
      </c>
      <c r="P263" s="170" t="e">
        <f t="shared" si="20"/>
        <v>#N/A</v>
      </c>
      <c r="R263" s="10">
        <f t="shared" si="21"/>
        <v>0</v>
      </c>
    </row>
    <row r="264" spans="2:18">
      <c r="B264" s="172"/>
      <c r="C264" s="1"/>
      <c r="D264" s="1"/>
      <c r="E264" s="1" t="e">
        <f>VLOOKUP(D264,table[[Détails]:[epaisseur]],2,FALSE)</f>
        <v>#N/A</v>
      </c>
      <c r="F264" s="1" t="e">
        <f>VLOOKUP(D264,table[[Détails]:[epaisseur]],3,FALSE)</f>
        <v>#N/A</v>
      </c>
      <c r="G264" s="1" t="e">
        <f>VLOOKUP(D264,table[[Détails]:[epaisseur]],4,FALSE)</f>
        <v>#N/A</v>
      </c>
      <c r="H264" s="1" t="e">
        <f>VLOOKUP(D264,table[[Détails]:[epaisseur]],5,FALSE)</f>
        <v>#N/A</v>
      </c>
      <c r="I264" s="170" t="e">
        <f>VLOOKUP(D264,table[[Détails]:[prix HT]],6,FALSE)</f>
        <v>#N/A</v>
      </c>
      <c r="K264" s="1" t="e">
        <f t="shared" si="22"/>
        <v>#N/A</v>
      </c>
      <c r="L264" s="15" t="e">
        <f>VLOOKUP(D264,table[[Détails]:[Coefficient de vente]],7,FALSE)</f>
        <v>#N/A</v>
      </c>
      <c r="M264" s="1" t="e">
        <f t="shared" si="18"/>
        <v>#N/A</v>
      </c>
      <c r="N264" s="5" t="e">
        <f t="shared" si="19"/>
        <v>#N/A</v>
      </c>
      <c r="O264" s="17" t="e">
        <f>VLOOKUP(D264,table[[Détails]:[Coefficient de vente]],8,FALSE)</f>
        <v>#N/A</v>
      </c>
      <c r="P264" s="170" t="e">
        <f t="shared" si="20"/>
        <v>#N/A</v>
      </c>
      <c r="R264" s="10">
        <f t="shared" si="21"/>
        <v>0</v>
      </c>
    </row>
    <row r="265" spans="2:18">
      <c r="B265" s="172"/>
      <c r="C265" s="1"/>
      <c r="D265" s="1"/>
      <c r="E265" s="1" t="e">
        <f>VLOOKUP(D265,table[[Détails]:[epaisseur]],2,FALSE)</f>
        <v>#N/A</v>
      </c>
      <c r="F265" s="1" t="e">
        <f>VLOOKUP(D265,table[[Détails]:[epaisseur]],3,FALSE)</f>
        <v>#N/A</v>
      </c>
      <c r="G265" s="1" t="e">
        <f>VLOOKUP(D265,table[[Détails]:[epaisseur]],4,FALSE)</f>
        <v>#N/A</v>
      </c>
      <c r="H265" s="1" t="e">
        <f>VLOOKUP(D265,table[[Détails]:[epaisseur]],5,FALSE)</f>
        <v>#N/A</v>
      </c>
      <c r="I265" s="170" t="e">
        <f>VLOOKUP(D265,table[[Détails]:[prix HT]],6,FALSE)</f>
        <v>#N/A</v>
      </c>
      <c r="K265" s="1" t="e">
        <f t="shared" si="22"/>
        <v>#N/A</v>
      </c>
      <c r="L265" s="15" t="e">
        <f>VLOOKUP(D265,table[[Détails]:[Coefficient de vente]],7,FALSE)</f>
        <v>#N/A</v>
      </c>
      <c r="M265" s="1" t="e">
        <f t="shared" si="18"/>
        <v>#N/A</v>
      </c>
      <c r="N265" s="5" t="e">
        <f t="shared" si="19"/>
        <v>#N/A</v>
      </c>
      <c r="O265" s="17" t="e">
        <f>VLOOKUP(D265,table[[Détails]:[Coefficient de vente]],8,FALSE)</f>
        <v>#N/A</v>
      </c>
      <c r="P265" s="170" t="e">
        <f t="shared" si="20"/>
        <v>#N/A</v>
      </c>
      <c r="R265" s="10">
        <f t="shared" si="21"/>
        <v>0</v>
      </c>
    </row>
    <row r="266" spans="2:18">
      <c r="B266" s="172"/>
      <c r="C266" s="1"/>
      <c r="D266" s="1"/>
      <c r="E266" s="1" t="e">
        <f>VLOOKUP(D266,table[[Détails]:[epaisseur]],2,FALSE)</f>
        <v>#N/A</v>
      </c>
      <c r="F266" s="1" t="e">
        <f>VLOOKUP(D266,table[[Détails]:[epaisseur]],3,FALSE)</f>
        <v>#N/A</v>
      </c>
      <c r="G266" s="1" t="e">
        <f>VLOOKUP(D266,table[[Détails]:[epaisseur]],4,FALSE)</f>
        <v>#N/A</v>
      </c>
      <c r="H266" s="1" t="e">
        <f>VLOOKUP(D266,table[[Détails]:[epaisseur]],5,FALSE)</f>
        <v>#N/A</v>
      </c>
      <c r="I266" s="170" t="e">
        <f>VLOOKUP(D266,table[[Détails]:[prix HT]],6,FALSE)</f>
        <v>#N/A</v>
      </c>
      <c r="K266" s="1" t="e">
        <f t="shared" si="22"/>
        <v>#N/A</v>
      </c>
      <c r="L266" s="15" t="e">
        <f>VLOOKUP(D266,table[[Détails]:[Coefficient de vente]],7,FALSE)</f>
        <v>#N/A</v>
      </c>
      <c r="M266" s="1" t="e">
        <f t="shared" si="18"/>
        <v>#N/A</v>
      </c>
      <c r="N266" s="5" t="e">
        <f t="shared" si="19"/>
        <v>#N/A</v>
      </c>
      <c r="O266" s="17" t="e">
        <f>VLOOKUP(D266,table[[Détails]:[Coefficient de vente]],8,FALSE)</f>
        <v>#N/A</v>
      </c>
      <c r="P266" s="170" t="e">
        <f t="shared" si="20"/>
        <v>#N/A</v>
      </c>
      <c r="R266" s="10">
        <f t="shared" si="21"/>
        <v>0</v>
      </c>
    </row>
    <row r="267" spans="2:18">
      <c r="B267" s="172"/>
      <c r="C267" s="1"/>
      <c r="D267" s="1"/>
      <c r="E267" s="1" t="e">
        <f>VLOOKUP(D267,table[[Détails]:[epaisseur]],2,FALSE)</f>
        <v>#N/A</v>
      </c>
      <c r="F267" s="1" t="e">
        <f>VLOOKUP(D267,table[[Détails]:[epaisseur]],3,FALSE)</f>
        <v>#N/A</v>
      </c>
      <c r="G267" s="1" t="e">
        <f>VLOOKUP(D267,table[[Détails]:[epaisseur]],4,FALSE)</f>
        <v>#N/A</v>
      </c>
      <c r="H267" s="1" t="e">
        <f>VLOOKUP(D267,table[[Détails]:[epaisseur]],5,FALSE)</f>
        <v>#N/A</v>
      </c>
      <c r="I267" s="170" t="e">
        <f>VLOOKUP(D267,table[[Détails]:[prix HT]],6,FALSE)</f>
        <v>#N/A</v>
      </c>
      <c r="K267" s="1" t="e">
        <f t="shared" si="22"/>
        <v>#N/A</v>
      </c>
      <c r="L267" s="15" t="e">
        <f>VLOOKUP(D267,table[[Détails]:[Coefficient de vente]],7,FALSE)</f>
        <v>#N/A</v>
      </c>
      <c r="M267" s="1" t="e">
        <f t="shared" si="18"/>
        <v>#N/A</v>
      </c>
      <c r="N267" s="5" t="e">
        <f t="shared" si="19"/>
        <v>#N/A</v>
      </c>
      <c r="O267" s="17" t="e">
        <f>VLOOKUP(D267,table[[Détails]:[Coefficient de vente]],8,FALSE)</f>
        <v>#N/A</v>
      </c>
      <c r="P267" s="170" t="e">
        <f t="shared" si="20"/>
        <v>#N/A</v>
      </c>
      <c r="R267" s="10">
        <f t="shared" si="21"/>
        <v>0</v>
      </c>
    </row>
    <row r="268" spans="2:18">
      <c r="B268" s="172"/>
      <c r="C268" s="1"/>
      <c r="D268" s="1"/>
      <c r="E268" s="1" t="e">
        <f>VLOOKUP(D268,table[[Détails]:[epaisseur]],2,FALSE)</f>
        <v>#N/A</v>
      </c>
      <c r="F268" s="1" t="e">
        <f>VLOOKUP(D268,table[[Détails]:[epaisseur]],3,FALSE)</f>
        <v>#N/A</v>
      </c>
      <c r="G268" s="1" t="e">
        <f>VLOOKUP(D268,table[[Détails]:[epaisseur]],4,FALSE)</f>
        <v>#N/A</v>
      </c>
      <c r="H268" s="1" t="e">
        <f>VLOOKUP(D268,table[[Détails]:[epaisseur]],5,FALSE)</f>
        <v>#N/A</v>
      </c>
      <c r="I268" s="170" t="e">
        <f>VLOOKUP(D268,table[[Détails]:[prix HT]],6,FALSE)</f>
        <v>#N/A</v>
      </c>
      <c r="K268" s="1" t="e">
        <f t="shared" si="22"/>
        <v>#N/A</v>
      </c>
      <c r="L268" s="15" t="e">
        <f>VLOOKUP(D268,table[[Détails]:[Coefficient de vente]],7,FALSE)</f>
        <v>#N/A</v>
      </c>
      <c r="M268" s="1" t="e">
        <f t="shared" ref="M268:M331" si="23">(K268*L268)+K268</f>
        <v>#N/A</v>
      </c>
      <c r="N268" s="5" t="e">
        <f t="shared" ref="N268:N331" si="24">M268*I268</f>
        <v>#N/A</v>
      </c>
      <c r="O268" s="17" t="e">
        <f>VLOOKUP(D268,table[[Détails]:[Coefficient de vente]],8,FALSE)</f>
        <v>#N/A</v>
      </c>
      <c r="P268" s="170" t="e">
        <f t="shared" ref="P268:P331" si="25">(N268*O268)+N268</f>
        <v>#N/A</v>
      </c>
      <c r="R268" s="10">
        <f t="shared" ref="R268:R331" si="26">ROUNDUP(((($D$5*Q268)/100)+Q268),0)</f>
        <v>0</v>
      </c>
    </row>
    <row r="269" spans="2:18">
      <c r="B269" s="172"/>
      <c r="C269" s="1"/>
      <c r="D269" s="1"/>
      <c r="E269" s="1" t="e">
        <f>VLOOKUP(D269,table[[Détails]:[epaisseur]],2,FALSE)</f>
        <v>#N/A</v>
      </c>
      <c r="F269" s="1" t="e">
        <f>VLOOKUP(D269,table[[Détails]:[epaisseur]],3,FALSE)</f>
        <v>#N/A</v>
      </c>
      <c r="G269" s="1" t="e">
        <f>VLOOKUP(D269,table[[Détails]:[epaisseur]],4,FALSE)</f>
        <v>#N/A</v>
      </c>
      <c r="H269" s="1" t="e">
        <f>VLOOKUP(D269,table[[Détails]:[epaisseur]],5,FALSE)</f>
        <v>#N/A</v>
      </c>
      <c r="I269" s="170" t="e">
        <f>VLOOKUP(D269,table[[Détails]:[prix HT]],6,FALSE)</f>
        <v>#N/A</v>
      </c>
      <c r="K269" s="1" t="e">
        <f t="shared" ref="K269:K332" si="27">F269*G269*H269*J269</f>
        <v>#N/A</v>
      </c>
      <c r="L269" s="15" t="e">
        <f>VLOOKUP(D269,table[[Détails]:[Coefficient de vente]],7,FALSE)</f>
        <v>#N/A</v>
      </c>
      <c r="M269" s="1" t="e">
        <f t="shared" si="23"/>
        <v>#N/A</v>
      </c>
      <c r="N269" s="5" t="e">
        <f t="shared" si="24"/>
        <v>#N/A</v>
      </c>
      <c r="O269" s="17" t="e">
        <f>VLOOKUP(D269,table[[Détails]:[Coefficient de vente]],8,FALSE)</f>
        <v>#N/A</v>
      </c>
      <c r="P269" s="170" t="e">
        <f t="shared" si="25"/>
        <v>#N/A</v>
      </c>
      <c r="R269" s="10">
        <f t="shared" si="26"/>
        <v>0</v>
      </c>
    </row>
    <row r="270" spans="2:18">
      <c r="B270" s="172"/>
      <c r="C270" s="1"/>
      <c r="D270" s="1"/>
      <c r="E270" s="1" t="e">
        <f>VLOOKUP(D270,table[[Détails]:[epaisseur]],2,FALSE)</f>
        <v>#N/A</v>
      </c>
      <c r="F270" s="1" t="e">
        <f>VLOOKUP(D270,table[[Détails]:[epaisseur]],3,FALSE)</f>
        <v>#N/A</v>
      </c>
      <c r="G270" s="1" t="e">
        <f>VLOOKUP(D270,table[[Détails]:[epaisseur]],4,FALSE)</f>
        <v>#N/A</v>
      </c>
      <c r="H270" s="1" t="e">
        <f>VLOOKUP(D270,table[[Détails]:[epaisseur]],5,FALSE)</f>
        <v>#N/A</v>
      </c>
      <c r="I270" s="170" t="e">
        <f>VLOOKUP(D270,table[[Détails]:[prix HT]],6,FALSE)</f>
        <v>#N/A</v>
      </c>
      <c r="K270" s="1" t="e">
        <f t="shared" si="27"/>
        <v>#N/A</v>
      </c>
      <c r="L270" s="15" t="e">
        <f>VLOOKUP(D270,table[[Détails]:[Coefficient de vente]],7,FALSE)</f>
        <v>#N/A</v>
      </c>
      <c r="M270" s="1" t="e">
        <f t="shared" si="23"/>
        <v>#N/A</v>
      </c>
      <c r="N270" s="5" t="e">
        <f t="shared" si="24"/>
        <v>#N/A</v>
      </c>
      <c r="O270" s="17" t="e">
        <f>VLOOKUP(D270,table[[Détails]:[Coefficient de vente]],8,FALSE)</f>
        <v>#N/A</v>
      </c>
      <c r="P270" s="170" t="e">
        <f t="shared" si="25"/>
        <v>#N/A</v>
      </c>
      <c r="R270" s="10">
        <f t="shared" si="26"/>
        <v>0</v>
      </c>
    </row>
    <row r="271" spans="2:18">
      <c r="B271" s="172"/>
      <c r="C271" s="1"/>
      <c r="D271" s="1"/>
      <c r="E271" s="1" t="e">
        <f>VLOOKUP(D271,table[[Détails]:[epaisseur]],2,FALSE)</f>
        <v>#N/A</v>
      </c>
      <c r="F271" s="1" t="e">
        <f>VLOOKUP(D271,table[[Détails]:[epaisseur]],3,FALSE)</f>
        <v>#N/A</v>
      </c>
      <c r="G271" s="1" t="e">
        <f>VLOOKUP(D271,table[[Détails]:[epaisseur]],4,FALSE)</f>
        <v>#N/A</v>
      </c>
      <c r="H271" s="1" t="e">
        <f>VLOOKUP(D271,table[[Détails]:[epaisseur]],5,FALSE)</f>
        <v>#N/A</v>
      </c>
      <c r="I271" s="170" t="e">
        <f>VLOOKUP(D271,table[[Détails]:[prix HT]],6,FALSE)</f>
        <v>#N/A</v>
      </c>
      <c r="K271" s="1" t="e">
        <f t="shared" si="27"/>
        <v>#N/A</v>
      </c>
      <c r="L271" s="15" t="e">
        <f>VLOOKUP(D271,table[[Détails]:[Coefficient de vente]],7,FALSE)</f>
        <v>#N/A</v>
      </c>
      <c r="M271" s="1" t="e">
        <f t="shared" si="23"/>
        <v>#N/A</v>
      </c>
      <c r="N271" s="5" t="e">
        <f t="shared" si="24"/>
        <v>#N/A</v>
      </c>
      <c r="O271" s="17" t="e">
        <f>VLOOKUP(D271,table[[Détails]:[Coefficient de vente]],8,FALSE)</f>
        <v>#N/A</v>
      </c>
      <c r="P271" s="170" t="e">
        <f t="shared" si="25"/>
        <v>#N/A</v>
      </c>
      <c r="R271" s="10">
        <f t="shared" si="26"/>
        <v>0</v>
      </c>
    </row>
    <row r="272" spans="2:18">
      <c r="B272" s="172"/>
      <c r="C272" s="1"/>
      <c r="D272" s="1"/>
      <c r="E272" s="1" t="e">
        <f>VLOOKUP(D272,table[[Détails]:[epaisseur]],2,FALSE)</f>
        <v>#N/A</v>
      </c>
      <c r="F272" s="1" t="e">
        <f>VLOOKUP(D272,table[[Détails]:[epaisseur]],3,FALSE)</f>
        <v>#N/A</v>
      </c>
      <c r="G272" s="1" t="e">
        <f>VLOOKUP(D272,table[[Détails]:[epaisseur]],4,FALSE)</f>
        <v>#N/A</v>
      </c>
      <c r="H272" s="1" t="e">
        <f>VLOOKUP(D272,table[[Détails]:[epaisseur]],5,FALSE)</f>
        <v>#N/A</v>
      </c>
      <c r="I272" s="170" t="e">
        <f>VLOOKUP(D272,table[[Détails]:[prix HT]],6,FALSE)</f>
        <v>#N/A</v>
      </c>
      <c r="K272" s="1" t="e">
        <f t="shared" si="27"/>
        <v>#N/A</v>
      </c>
      <c r="L272" s="15" t="e">
        <f>VLOOKUP(D272,table[[Détails]:[Coefficient de vente]],7,FALSE)</f>
        <v>#N/A</v>
      </c>
      <c r="M272" s="1" t="e">
        <f t="shared" si="23"/>
        <v>#N/A</v>
      </c>
      <c r="N272" s="5" t="e">
        <f t="shared" si="24"/>
        <v>#N/A</v>
      </c>
      <c r="O272" s="17" t="e">
        <f>VLOOKUP(D272,table[[Détails]:[Coefficient de vente]],8,FALSE)</f>
        <v>#N/A</v>
      </c>
      <c r="P272" s="170" t="e">
        <f t="shared" si="25"/>
        <v>#N/A</v>
      </c>
      <c r="R272" s="10">
        <f t="shared" si="26"/>
        <v>0</v>
      </c>
    </row>
    <row r="273" spans="2:18">
      <c r="B273" s="172"/>
      <c r="C273" s="1"/>
      <c r="D273" s="1"/>
      <c r="E273" s="1" t="e">
        <f>VLOOKUP(D273,table[[Détails]:[epaisseur]],2,FALSE)</f>
        <v>#N/A</v>
      </c>
      <c r="F273" s="1" t="e">
        <f>VLOOKUP(D273,table[[Détails]:[epaisseur]],3,FALSE)</f>
        <v>#N/A</v>
      </c>
      <c r="G273" s="1" t="e">
        <f>VLOOKUP(D273,table[[Détails]:[epaisseur]],4,FALSE)</f>
        <v>#N/A</v>
      </c>
      <c r="H273" s="1" t="e">
        <f>VLOOKUP(D273,table[[Détails]:[epaisseur]],5,FALSE)</f>
        <v>#N/A</v>
      </c>
      <c r="I273" s="170" t="e">
        <f>VLOOKUP(D273,table[[Détails]:[prix HT]],6,FALSE)</f>
        <v>#N/A</v>
      </c>
      <c r="K273" s="1" t="e">
        <f t="shared" si="27"/>
        <v>#N/A</v>
      </c>
      <c r="L273" s="15" t="e">
        <f>VLOOKUP(D273,table[[Détails]:[Coefficient de vente]],7,FALSE)</f>
        <v>#N/A</v>
      </c>
      <c r="M273" s="1" t="e">
        <f t="shared" si="23"/>
        <v>#N/A</v>
      </c>
      <c r="N273" s="5" t="e">
        <f t="shared" si="24"/>
        <v>#N/A</v>
      </c>
      <c r="O273" s="17" t="e">
        <f>VLOOKUP(D273,table[[Détails]:[Coefficient de vente]],8,FALSE)</f>
        <v>#N/A</v>
      </c>
      <c r="P273" s="170" t="e">
        <f t="shared" si="25"/>
        <v>#N/A</v>
      </c>
      <c r="R273" s="10">
        <f t="shared" si="26"/>
        <v>0</v>
      </c>
    </row>
    <row r="274" spans="2:18">
      <c r="B274" s="172"/>
      <c r="C274" s="1"/>
      <c r="D274" s="1"/>
      <c r="E274" s="1" t="e">
        <f>VLOOKUP(D274,table[[Détails]:[epaisseur]],2,FALSE)</f>
        <v>#N/A</v>
      </c>
      <c r="F274" s="1" t="e">
        <f>VLOOKUP(D274,table[[Détails]:[epaisseur]],3,FALSE)</f>
        <v>#N/A</v>
      </c>
      <c r="G274" s="1" t="e">
        <f>VLOOKUP(D274,table[[Détails]:[epaisseur]],4,FALSE)</f>
        <v>#N/A</v>
      </c>
      <c r="H274" s="1" t="e">
        <f>VLOOKUP(D274,table[[Détails]:[epaisseur]],5,FALSE)</f>
        <v>#N/A</v>
      </c>
      <c r="I274" s="170" t="e">
        <f>VLOOKUP(D274,table[[Détails]:[prix HT]],6,FALSE)</f>
        <v>#N/A</v>
      </c>
      <c r="K274" s="1" t="e">
        <f t="shared" si="27"/>
        <v>#N/A</v>
      </c>
      <c r="L274" s="15" t="e">
        <f>VLOOKUP(D274,table[[Détails]:[Coefficient de vente]],7,FALSE)</f>
        <v>#N/A</v>
      </c>
      <c r="M274" s="1" t="e">
        <f t="shared" si="23"/>
        <v>#N/A</v>
      </c>
      <c r="N274" s="5" t="e">
        <f t="shared" si="24"/>
        <v>#N/A</v>
      </c>
      <c r="O274" s="17" t="e">
        <f>VLOOKUP(D274,table[[Détails]:[Coefficient de vente]],8,FALSE)</f>
        <v>#N/A</v>
      </c>
      <c r="P274" s="170" t="e">
        <f t="shared" si="25"/>
        <v>#N/A</v>
      </c>
      <c r="R274" s="10">
        <f t="shared" si="26"/>
        <v>0</v>
      </c>
    </row>
    <row r="275" spans="2:18">
      <c r="B275" s="172"/>
      <c r="C275" s="1"/>
      <c r="D275" s="1"/>
      <c r="E275" s="1" t="e">
        <f>VLOOKUP(D275,table[[Détails]:[epaisseur]],2,FALSE)</f>
        <v>#N/A</v>
      </c>
      <c r="F275" s="1" t="e">
        <f>VLOOKUP(D275,table[[Détails]:[epaisseur]],3,FALSE)</f>
        <v>#N/A</v>
      </c>
      <c r="G275" s="1" t="e">
        <f>VLOOKUP(D275,table[[Détails]:[epaisseur]],4,FALSE)</f>
        <v>#N/A</v>
      </c>
      <c r="H275" s="1" t="e">
        <f>VLOOKUP(D275,table[[Détails]:[epaisseur]],5,FALSE)</f>
        <v>#N/A</v>
      </c>
      <c r="I275" s="170" t="e">
        <f>VLOOKUP(D275,table[[Détails]:[prix HT]],6,FALSE)</f>
        <v>#N/A</v>
      </c>
      <c r="K275" s="1" t="e">
        <f t="shared" si="27"/>
        <v>#N/A</v>
      </c>
      <c r="L275" s="15" t="e">
        <f>VLOOKUP(D275,table[[Détails]:[Coefficient de vente]],7,FALSE)</f>
        <v>#N/A</v>
      </c>
      <c r="M275" s="1" t="e">
        <f t="shared" si="23"/>
        <v>#N/A</v>
      </c>
      <c r="N275" s="5" t="e">
        <f t="shared" si="24"/>
        <v>#N/A</v>
      </c>
      <c r="O275" s="17" t="e">
        <f>VLOOKUP(D275,table[[Détails]:[Coefficient de vente]],8,FALSE)</f>
        <v>#N/A</v>
      </c>
      <c r="P275" s="170" t="e">
        <f t="shared" si="25"/>
        <v>#N/A</v>
      </c>
      <c r="R275" s="10">
        <f t="shared" si="26"/>
        <v>0</v>
      </c>
    </row>
    <row r="276" spans="2:18">
      <c r="B276" s="172"/>
      <c r="C276" s="1"/>
      <c r="D276" s="1"/>
      <c r="E276" s="1" t="e">
        <f>VLOOKUP(D276,table[[Détails]:[epaisseur]],2,FALSE)</f>
        <v>#N/A</v>
      </c>
      <c r="F276" s="1" t="e">
        <f>VLOOKUP(D276,table[[Détails]:[epaisseur]],3,FALSE)</f>
        <v>#N/A</v>
      </c>
      <c r="G276" s="1" t="e">
        <f>VLOOKUP(D276,table[[Détails]:[epaisseur]],4,FALSE)</f>
        <v>#N/A</v>
      </c>
      <c r="H276" s="1" t="e">
        <f>VLOOKUP(D276,table[[Détails]:[epaisseur]],5,FALSE)</f>
        <v>#N/A</v>
      </c>
      <c r="I276" s="170" t="e">
        <f>VLOOKUP(D276,table[[Détails]:[prix HT]],6,FALSE)</f>
        <v>#N/A</v>
      </c>
      <c r="K276" s="1" t="e">
        <f t="shared" si="27"/>
        <v>#N/A</v>
      </c>
      <c r="L276" s="15" t="e">
        <f>VLOOKUP(D276,table[[Détails]:[Coefficient de vente]],7,FALSE)</f>
        <v>#N/A</v>
      </c>
      <c r="M276" s="1" t="e">
        <f t="shared" si="23"/>
        <v>#N/A</v>
      </c>
      <c r="N276" s="5" t="e">
        <f t="shared" si="24"/>
        <v>#N/A</v>
      </c>
      <c r="O276" s="17" t="e">
        <f>VLOOKUP(D276,table[[Détails]:[Coefficient de vente]],8,FALSE)</f>
        <v>#N/A</v>
      </c>
      <c r="P276" s="170" t="e">
        <f t="shared" si="25"/>
        <v>#N/A</v>
      </c>
      <c r="R276" s="10">
        <f t="shared" si="26"/>
        <v>0</v>
      </c>
    </row>
    <row r="277" spans="2:18">
      <c r="B277" s="172"/>
      <c r="C277" s="1"/>
      <c r="D277" s="1"/>
      <c r="E277" s="1" t="e">
        <f>VLOOKUP(D277,table[[Détails]:[epaisseur]],2,FALSE)</f>
        <v>#N/A</v>
      </c>
      <c r="F277" s="1" t="e">
        <f>VLOOKUP(D277,table[[Détails]:[epaisseur]],3,FALSE)</f>
        <v>#N/A</v>
      </c>
      <c r="G277" s="1" t="e">
        <f>VLOOKUP(D277,table[[Détails]:[epaisseur]],4,FALSE)</f>
        <v>#N/A</v>
      </c>
      <c r="H277" s="1" t="e">
        <f>VLOOKUP(D277,table[[Détails]:[epaisseur]],5,FALSE)</f>
        <v>#N/A</v>
      </c>
      <c r="I277" s="170" t="e">
        <f>VLOOKUP(D277,table[[Détails]:[prix HT]],6,FALSE)</f>
        <v>#N/A</v>
      </c>
      <c r="K277" s="1" t="e">
        <f t="shared" si="27"/>
        <v>#N/A</v>
      </c>
      <c r="L277" s="15" t="e">
        <f>VLOOKUP(D277,table[[Détails]:[Coefficient de vente]],7,FALSE)</f>
        <v>#N/A</v>
      </c>
      <c r="M277" s="1" t="e">
        <f t="shared" si="23"/>
        <v>#N/A</v>
      </c>
      <c r="N277" s="5" t="e">
        <f t="shared" si="24"/>
        <v>#N/A</v>
      </c>
      <c r="O277" s="17" t="e">
        <f>VLOOKUP(D277,table[[Détails]:[Coefficient de vente]],8,FALSE)</f>
        <v>#N/A</v>
      </c>
      <c r="P277" s="170" t="e">
        <f t="shared" si="25"/>
        <v>#N/A</v>
      </c>
      <c r="R277" s="10">
        <f t="shared" si="26"/>
        <v>0</v>
      </c>
    </row>
    <row r="278" spans="2:18">
      <c r="B278" s="172"/>
      <c r="C278" s="1"/>
      <c r="D278" s="1"/>
      <c r="E278" s="1" t="e">
        <f>VLOOKUP(D278,table[[Détails]:[epaisseur]],2,FALSE)</f>
        <v>#N/A</v>
      </c>
      <c r="F278" s="1" t="e">
        <f>VLOOKUP(D278,table[[Détails]:[epaisseur]],3,FALSE)</f>
        <v>#N/A</v>
      </c>
      <c r="G278" s="1" t="e">
        <f>VLOOKUP(D278,table[[Détails]:[epaisseur]],4,FALSE)</f>
        <v>#N/A</v>
      </c>
      <c r="H278" s="1" t="e">
        <f>VLOOKUP(D278,table[[Détails]:[epaisseur]],5,FALSE)</f>
        <v>#N/A</v>
      </c>
      <c r="I278" s="170" t="e">
        <f>VLOOKUP(D278,table[[Détails]:[prix HT]],6,FALSE)</f>
        <v>#N/A</v>
      </c>
      <c r="K278" s="1" t="e">
        <f t="shared" si="27"/>
        <v>#N/A</v>
      </c>
      <c r="L278" s="15" t="e">
        <f>VLOOKUP(D278,table[[Détails]:[Coefficient de vente]],7,FALSE)</f>
        <v>#N/A</v>
      </c>
      <c r="M278" s="1" t="e">
        <f t="shared" si="23"/>
        <v>#N/A</v>
      </c>
      <c r="N278" s="5" t="e">
        <f t="shared" si="24"/>
        <v>#N/A</v>
      </c>
      <c r="O278" s="17" t="e">
        <f>VLOOKUP(D278,table[[Détails]:[Coefficient de vente]],8,FALSE)</f>
        <v>#N/A</v>
      </c>
      <c r="P278" s="170" t="e">
        <f t="shared" si="25"/>
        <v>#N/A</v>
      </c>
      <c r="R278" s="10">
        <f t="shared" si="26"/>
        <v>0</v>
      </c>
    </row>
    <row r="279" spans="2:18">
      <c r="B279" s="172"/>
      <c r="C279" s="1"/>
      <c r="D279" s="1"/>
      <c r="E279" s="1" t="e">
        <f>VLOOKUP(D279,table[[Détails]:[epaisseur]],2,FALSE)</f>
        <v>#N/A</v>
      </c>
      <c r="F279" s="1" t="e">
        <f>VLOOKUP(D279,table[[Détails]:[epaisseur]],3,FALSE)</f>
        <v>#N/A</v>
      </c>
      <c r="G279" s="1" t="e">
        <f>VLOOKUP(D279,table[[Détails]:[epaisseur]],4,FALSE)</f>
        <v>#N/A</v>
      </c>
      <c r="H279" s="1" t="e">
        <f>VLOOKUP(D279,table[[Détails]:[epaisseur]],5,FALSE)</f>
        <v>#N/A</v>
      </c>
      <c r="I279" s="170" t="e">
        <f>VLOOKUP(D279,table[[Détails]:[prix HT]],6,FALSE)</f>
        <v>#N/A</v>
      </c>
      <c r="K279" s="1" t="e">
        <f t="shared" si="27"/>
        <v>#N/A</v>
      </c>
      <c r="L279" s="15" t="e">
        <f>VLOOKUP(D279,table[[Détails]:[Coefficient de vente]],7,FALSE)</f>
        <v>#N/A</v>
      </c>
      <c r="M279" s="1" t="e">
        <f t="shared" si="23"/>
        <v>#N/A</v>
      </c>
      <c r="N279" s="5" t="e">
        <f t="shared" si="24"/>
        <v>#N/A</v>
      </c>
      <c r="O279" s="17" t="e">
        <f>VLOOKUP(D279,table[[Détails]:[Coefficient de vente]],8,FALSE)</f>
        <v>#N/A</v>
      </c>
      <c r="P279" s="170" t="e">
        <f t="shared" si="25"/>
        <v>#N/A</v>
      </c>
      <c r="R279" s="10">
        <f t="shared" si="26"/>
        <v>0</v>
      </c>
    </row>
    <row r="280" spans="2:18">
      <c r="B280" s="172"/>
      <c r="C280" s="1"/>
      <c r="D280" s="1"/>
      <c r="E280" s="1" t="e">
        <f>VLOOKUP(D280,table[[Détails]:[epaisseur]],2,FALSE)</f>
        <v>#N/A</v>
      </c>
      <c r="F280" s="1" t="e">
        <f>VLOOKUP(D280,table[[Détails]:[epaisseur]],3,FALSE)</f>
        <v>#N/A</v>
      </c>
      <c r="G280" s="1" t="e">
        <f>VLOOKUP(D280,table[[Détails]:[epaisseur]],4,FALSE)</f>
        <v>#N/A</v>
      </c>
      <c r="H280" s="1" t="e">
        <f>VLOOKUP(D280,table[[Détails]:[epaisseur]],5,FALSE)</f>
        <v>#N/A</v>
      </c>
      <c r="I280" s="170" t="e">
        <f>VLOOKUP(D280,table[[Détails]:[prix HT]],6,FALSE)</f>
        <v>#N/A</v>
      </c>
      <c r="K280" s="1" t="e">
        <f t="shared" si="27"/>
        <v>#N/A</v>
      </c>
      <c r="L280" s="15" t="e">
        <f>VLOOKUP(D280,table[[Détails]:[Coefficient de vente]],7,FALSE)</f>
        <v>#N/A</v>
      </c>
      <c r="M280" s="1" t="e">
        <f t="shared" si="23"/>
        <v>#N/A</v>
      </c>
      <c r="N280" s="5" t="e">
        <f t="shared" si="24"/>
        <v>#N/A</v>
      </c>
      <c r="O280" s="17" t="e">
        <f>VLOOKUP(D280,table[[Détails]:[Coefficient de vente]],8,FALSE)</f>
        <v>#N/A</v>
      </c>
      <c r="P280" s="170" t="e">
        <f t="shared" si="25"/>
        <v>#N/A</v>
      </c>
      <c r="R280" s="10">
        <f t="shared" si="26"/>
        <v>0</v>
      </c>
    </row>
    <row r="281" spans="2:18">
      <c r="B281" s="172"/>
      <c r="C281" s="1"/>
      <c r="D281" s="1"/>
      <c r="E281" s="1" t="e">
        <f>VLOOKUP(D281,table[[Détails]:[epaisseur]],2,FALSE)</f>
        <v>#N/A</v>
      </c>
      <c r="F281" s="1" t="e">
        <f>VLOOKUP(D281,table[[Détails]:[epaisseur]],3,FALSE)</f>
        <v>#N/A</v>
      </c>
      <c r="G281" s="1" t="e">
        <f>VLOOKUP(D281,table[[Détails]:[epaisseur]],4,FALSE)</f>
        <v>#N/A</v>
      </c>
      <c r="H281" s="1" t="e">
        <f>VLOOKUP(D281,table[[Détails]:[epaisseur]],5,FALSE)</f>
        <v>#N/A</v>
      </c>
      <c r="I281" s="170" t="e">
        <f>VLOOKUP(D281,table[[Détails]:[prix HT]],6,FALSE)</f>
        <v>#N/A</v>
      </c>
      <c r="K281" s="1" t="e">
        <f t="shared" si="27"/>
        <v>#N/A</v>
      </c>
      <c r="L281" s="15" t="e">
        <f>VLOOKUP(D281,table[[Détails]:[Coefficient de vente]],7,FALSE)</f>
        <v>#N/A</v>
      </c>
      <c r="M281" s="1" t="e">
        <f t="shared" si="23"/>
        <v>#N/A</v>
      </c>
      <c r="N281" s="5" t="e">
        <f t="shared" si="24"/>
        <v>#N/A</v>
      </c>
      <c r="O281" s="17" t="e">
        <f>VLOOKUP(D281,table[[Détails]:[Coefficient de vente]],8,FALSE)</f>
        <v>#N/A</v>
      </c>
      <c r="P281" s="170" t="e">
        <f t="shared" si="25"/>
        <v>#N/A</v>
      </c>
      <c r="R281" s="10">
        <f t="shared" si="26"/>
        <v>0</v>
      </c>
    </row>
    <row r="282" spans="2:18">
      <c r="B282" s="172"/>
      <c r="C282" s="1"/>
      <c r="D282" s="1"/>
      <c r="E282" s="1" t="e">
        <f>VLOOKUP(D282,table[[Détails]:[epaisseur]],2,FALSE)</f>
        <v>#N/A</v>
      </c>
      <c r="F282" s="1" t="e">
        <f>VLOOKUP(D282,table[[Détails]:[epaisseur]],3,FALSE)</f>
        <v>#N/A</v>
      </c>
      <c r="G282" s="1" t="e">
        <f>VLOOKUP(D282,table[[Détails]:[epaisseur]],4,FALSE)</f>
        <v>#N/A</v>
      </c>
      <c r="H282" s="1" t="e">
        <f>VLOOKUP(D282,table[[Détails]:[epaisseur]],5,FALSE)</f>
        <v>#N/A</v>
      </c>
      <c r="I282" s="170" t="e">
        <f>VLOOKUP(D282,table[[Détails]:[prix HT]],6,FALSE)</f>
        <v>#N/A</v>
      </c>
      <c r="K282" s="1" t="e">
        <f t="shared" si="27"/>
        <v>#N/A</v>
      </c>
      <c r="L282" s="15" t="e">
        <f>VLOOKUP(D282,table[[Détails]:[Coefficient de vente]],7,FALSE)</f>
        <v>#N/A</v>
      </c>
      <c r="M282" s="1" t="e">
        <f t="shared" si="23"/>
        <v>#N/A</v>
      </c>
      <c r="N282" s="5" t="e">
        <f t="shared" si="24"/>
        <v>#N/A</v>
      </c>
      <c r="O282" s="17" t="e">
        <f>VLOOKUP(D282,table[[Détails]:[Coefficient de vente]],8,FALSE)</f>
        <v>#N/A</v>
      </c>
      <c r="P282" s="170" t="e">
        <f t="shared" si="25"/>
        <v>#N/A</v>
      </c>
      <c r="R282" s="10">
        <f t="shared" si="26"/>
        <v>0</v>
      </c>
    </row>
    <row r="283" spans="2:18">
      <c r="B283" s="172"/>
      <c r="C283" s="1"/>
      <c r="D283" s="1"/>
      <c r="E283" s="1" t="e">
        <f>VLOOKUP(D283,table[[Détails]:[epaisseur]],2,FALSE)</f>
        <v>#N/A</v>
      </c>
      <c r="F283" s="1" t="e">
        <f>VLOOKUP(D283,table[[Détails]:[epaisseur]],3,FALSE)</f>
        <v>#N/A</v>
      </c>
      <c r="G283" s="1" t="e">
        <f>VLOOKUP(D283,table[[Détails]:[epaisseur]],4,FALSE)</f>
        <v>#N/A</v>
      </c>
      <c r="H283" s="1" t="e">
        <f>VLOOKUP(D283,table[[Détails]:[epaisseur]],5,FALSE)</f>
        <v>#N/A</v>
      </c>
      <c r="I283" s="170" t="e">
        <f>VLOOKUP(D283,table[[Détails]:[prix HT]],6,FALSE)</f>
        <v>#N/A</v>
      </c>
      <c r="K283" s="1" t="e">
        <f t="shared" si="27"/>
        <v>#N/A</v>
      </c>
      <c r="L283" s="15" t="e">
        <f>VLOOKUP(D283,table[[Détails]:[Coefficient de vente]],7,FALSE)</f>
        <v>#N/A</v>
      </c>
      <c r="M283" s="1" t="e">
        <f t="shared" si="23"/>
        <v>#N/A</v>
      </c>
      <c r="N283" s="5" t="e">
        <f t="shared" si="24"/>
        <v>#N/A</v>
      </c>
      <c r="O283" s="17" t="e">
        <f>VLOOKUP(D283,table[[Détails]:[Coefficient de vente]],8,FALSE)</f>
        <v>#N/A</v>
      </c>
      <c r="P283" s="170" t="e">
        <f t="shared" si="25"/>
        <v>#N/A</v>
      </c>
      <c r="R283" s="10">
        <f t="shared" si="26"/>
        <v>0</v>
      </c>
    </row>
    <row r="284" spans="2:18">
      <c r="B284" s="172"/>
      <c r="C284" s="1"/>
      <c r="D284" s="1"/>
      <c r="E284" s="1" t="e">
        <f>VLOOKUP(D284,table[[Détails]:[epaisseur]],2,FALSE)</f>
        <v>#N/A</v>
      </c>
      <c r="F284" s="1" t="e">
        <f>VLOOKUP(D284,table[[Détails]:[epaisseur]],3,FALSE)</f>
        <v>#N/A</v>
      </c>
      <c r="G284" s="1" t="e">
        <f>VLOOKUP(D284,table[[Détails]:[epaisseur]],4,FALSE)</f>
        <v>#N/A</v>
      </c>
      <c r="H284" s="1" t="e">
        <f>VLOOKUP(D284,table[[Détails]:[epaisseur]],5,FALSE)</f>
        <v>#N/A</v>
      </c>
      <c r="I284" s="170" t="e">
        <f>VLOOKUP(D284,table[[Détails]:[prix HT]],6,FALSE)</f>
        <v>#N/A</v>
      </c>
      <c r="K284" s="1" t="e">
        <f t="shared" si="27"/>
        <v>#N/A</v>
      </c>
      <c r="L284" s="15" t="e">
        <f>VLOOKUP(D284,table[[Détails]:[Coefficient de vente]],7,FALSE)</f>
        <v>#N/A</v>
      </c>
      <c r="M284" s="1" t="e">
        <f t="shared" si="23"/>
        <v>#N/A</v>
      </c>
      <c r="N284" s="5" t="e">
        <f t="shared" si="24"/>
        <v>#N/A</v>
      </c>
      <c r="O284" s="17" t="e">
        <f>VLOOKUP(D284,table[[Détails]:[Coefficient de vente]],8,FALSE)</f>
        <v>#N/A</v>
      </c>
      <c r="P284" s="170" t="e">
        <f t="shared" si="25"/>
        <v>#N/A</v>
      </c>
      <c r="R284" s="10">
        <f t="shared" si="26"/>
        <v>0</v>
      </c>
    </row>
    <row r="285" spans="2:18">
      <c r="B285" s="172"/>
      <c r="C285" s="1"/>
      <c r="D285" s="1"/>
      <c r="E285" s="1" t="e">
        <f>VLOOKUP(D285,table[[Détails]:[epaisseur]],2,FALSE)</f>
        <v>#N/A</v>
      </c>
      <c r="F285" s="1" t="e">
        <f>VLOOKUP(D285,table[[Détails]:[epaisseur]],3,FALSE)</f>
        <v>#N/A</v>
      </c>
      <c r="G285" s="1" t="e">
        <f>VLOOKUP(D285,table[[Détails]:[epaisseur]],4,FALSE)</f>
        <v>#N/A</v>
      </c>
      <c r="H285" s="1" t="e">
        <f>VLOOKUP(D285,table[[Détails]:[epaisseur]],5,FALSE)</f>
        <v>#N/A</v>
      </c>
      <c r="I285" s="170" t="e">
        <f>VLOOKUP(D285,table[[Détails]:[prix HT]],6,FALSE)</f>
        <v>#N/A</v>
      </c>
      <c r="K285" s="1" t="e">
        <f t="shared" si="27"/>
        <v>#N/A</v>
      </c>
      <c r="L285" s="15" t="e">
        <f>VLOOKUP(D285,table[[Détails]:[Coefficient de vente]],7,FALSE)</f>
        <v>#N/A</v>
      </c>
      <c r="M285" s="1" t="e">
        <f t="shared" si="23"/>
        <v>#N/A</v>
      </c>
      <c r="N285" s="5" t="e">
        <f t="shared" si="24"/>
        <v>#N/A</v>
      </c>
      <c r="O285" s="17" t="e">
        <f>VLOOKUP(D285,table[[Détails]:[Coefficient de vente]],8,FALSE)</f>
        <v>#N/A</v>
      </c>
      <c r="P285" s="170" t="e">
        <f t="shared" si="25"/>
        <v>#N/A</v>
      </c>
      <c r="R285" s="10">
        <f t="shared" si="26"/>
        <v>0</v>
      </c>
    </row>
    <row r="286" spans="2:18">
      <c r="B286" s="172"/>
      <c r="C286" s="1"/>
      <c r="D286" s="1"/>
      <c r="E286" s="1" t="e">
        <f>VLOOKUP(D286,table[[Détails]:[epaisseur]],2,FALSE)</f>
        <v>#N/A</v>
      </c>
      <c r="F286" s="1" t="e">
        <f>VLOOKUP(D286,table[[Détails]:[epaisseur]],3,FALSE)</f>
        <v>#N/A</v>
      </c>
      <c r="G286" s="1" t="e">
        <f>VLOOKUP(D286,table[[Détails]:[epaisseur]],4,FALSE)</f>
        <v>#N/A</v>
      </c>
      <c r="H286" s="1" t="e">
        <f>VLOOKUP(D286,table[[Détails]:[epaisseur]],5,FALSE)</f>
        <v>#N/A</v>
      </c>
      <c r="I286" s="170" t="e">
        <f>VLOOKUP(D286,table[[Détails]:[prix HT]],6,FALSE)</f>
        <v>#N/A</v>
      </c>
      <c r="K286" s="1" t="e">
        <f t="shared" si="27"/>
        <v>#N/A</v>
      </c>
      <c r="L286" s="15" t="e">
        <f>VLOOKUP(D286,table[[Détails]:[Coefficient de vente]],7,FALSE)</f>
        <v>#N/A</v>
      </c>
      <c r="M286" s="1" t="e">
        <f t="shared" si="23"/>
        <v>#N/A</v>
      </c>
      <c r="N286" s="5" t="e">
        <f t="shared" si="24"/>
        <v>#N/A</v>
      </c>
      <c r="O286" s="17" t="e">
        <f>VLOOKUP(D286,table[[Détails]:[Coefficient de vente]],8,FALSE)</f>
        <v>#N/A</v>
      </c>
      <c r="P286" s="170" t="e">
        <f t="shared" si="25"/>
        <v>#N/A</v>
      </c>
      <c r="R286" s="10">
        <f t="shared" si="26"/>
        <v>0</v>
      </c>
    </row>
    <row r="287" spans="2:18">
      <c r="B287" s="172"/>
      <c r="C287" s="1"/>
      <c r="D287" s="1"/>
      <c r="E287" s="1" t="e">
        <f>VLOOKUP(D287,table[[Détails]:[epaisseur]],2,FALSE)</f>
        <v>#N/A</v>
      </c>
      <c r="F287" s="1" t="e">
        <f>VLOOKUP(D287,table[[Détails]:[epaisseur]],3,FALSE)</f>
        <v>#N/A</v>
      </c>
      <c r="G287" s="1" t="e">
        <f>VLOOKUP(D287,table[[Détails]:[epaisseur]],4,FALSE)</f>
        <v>#N/A</v>
      </c>
      <c r="H287" s="1" t="e">
        <f>VLOOKUP(D287,table[[Détails]:[epaisseur]],5,FALSE)</f>
        <v>#N/A</v>
      </c>
      <c r="I287" s="170" t="e">
        <f>VLOOKUP(D287,table[[Détails]:[prix HT]],6,FALSE)</f>
        <v>#N/A</v>
      </c>
      <c r="K287" s="1" t="e">
        <f t="shared" si="27"/>
        <v>#N/A</v>
      </c>
      <c r="L287" s="15" t="e">
        <f>VLOOKUP(D287,table[[Détails]:[Coefficient de vente]],7,FALSE)</f>
        <v>#N/A</v>
      </c>
      <c r="M287" s="1" t="e">
        <f t="shared" si="23"/>
        <v>#N/A</v>
      </c>
      <c r="N287" s="5" t="e">
        <f t="shared" si="24"/>
        <v>#N/A</v>
      </c>
      <c r="O287" s="17" t="e">
        <f>VLOOKUP(D287,table[[Détails]:[Coefficient de vente]],8,FALSE)</f>
        <v>#N/A</v>
      </c>
      <c r="P287" s="170" t="e">
        <f t="shared" si="25"/>
        <v>#N/A</v>
      </c>
      <c r="R287" s="10">
        <f t="shared" si="26"/>
        <v>0</v>
      </c>
    </row>
    <row r="288" spans="2:18">
      <c r="B288" s="172"/>
      <c r="C288" s="1"/>
      <c r="D288" s="1"/>
      <c r="E288" s="1" t="e">
        <f>VLOOKUP(D288,table[[Détails]:[epaisseur]],2,FALSE)</f>
        <v>#N/A</v>
      </c>
      <c r="F288" s="1" t="e">
        <f>VLOOKUP(D288,table[[Détails]:[epaisseur]],3,FALSE)</f>
        <v>#N/A</v>
      </c>
      <c r="G288" s="1" t="e">
        <f>VLOOKUP(D288,table[[Détails]:[epaisseur]],4,FALSE)</f>
        <v>#N/A</v>
      </c>
      <c r="H288" s="1" t="e">
        <f>VLOOKUP(D288,table[[Détails]:[epaisseur]],5,FALSE)</f>
        <v>#N/A</v>
      </c>
      <c r="I288" s="170" t="e">
        <f>VLOOKUP(D288,table[[Détails]:[prix HT]],6,FALSE)</f>
        <v>#N/A</v>
      </c>
      <c r="K288" s="1" t="e">
        <f t="shared" si="27"/>
        <v>#N/A</v>
      </c>
      <c r="L288" s="15" t="e">
        <f>VLOOKUP(D288,table[[Détails]:[Coefficient de vente]],7,FALSE)</f>
        <v>#N/A</v>
      </c>
      <c r="M288" s="1" t="e">
        <f t="shared" si="23"/>
        <v>#N/A</v>
      </c>
      <c r="N288" s="5" t="e">
        <f t="shared" si="24"/>
        <v>#N/A</v>
      </c>
      <c r="O288" s="17" t="e">
        <f>VLOOKUP(D288,table[[Détails]:[Coefficient de vente]],8,FALSE)</f>
        <v>#N/A</v>
      </c>
      <c r="P288" s="170" t="e">
        <f t="shared" si="25"/>
        <v>#N/A</v>
      </c>
      <c r="R288" s="10">
        <f t="shared" si="26"/>
        <v>0</v>
      </c>
    </row>
    <row r="289" spans="2:18">
      <c r="B289" s="172"/>
      <c r="C289" s="1"/>
      <c r="D289" s="1"/>
      <c r="E289" s="1" t="e">
        <f>VLOOKUP(D289,table[[Détails]:[epaisseur]],2,FALSE)</f>
        <v>#N/A</v>
      </c>
      <c r="F289" s="1" t="e">
        <f>VLOOKUP(D289,table[[Détails]:[epaisseur]],3,FALSE)</f>
        <v>#N/A</v>
      </c>
      <c r="G289" s="1" t="e">
        <f>VLOOKUP(D289,table[[Détails]:[epaisseur]],4,FALSE)</f>
        <v>#N/A</v>
      </c>
      <c r="H289" s="1" t="e">
        <f>VLOOKUP(D289,table[[Détails]:[epaisseur]],5,FALSE)</f>
        <v>#N/A</v>
      </c>
      <c r="I289" s="170" t="e">
        <f>VLOOKUP(D289,table[[Détails]:[prix HT]],6,FALSE)</f>
        <v>#N/A</v>
      </c>
      <c r="K289" s="1" t="e">
        <f t="shared" si="27"/>
        <v>#N/A</v>
      </c>
      <c r="L289" s="15" t="e">
        <f>VLOOKUP(D289,table[[Détails]:[Coefficient de vente]],7,FALSE)</f>
        <v>#N/A</v>
      </c>
      <c r="M289" s="1" t="e">
        <f t="shared" si="23"/>
        <v>#N/A</v>
      </c>
      <c r="N289" s="5" t="e">
        <f t="shared" si="24"/>
        <v>#N/A</v>
      </c>
      <c r="O289" s="17" t="e">
        <f>VLOOKUP(D289,table[[Détails]:[Coefficient de vente]],8,FALSE)</f>
        <v>#N/A</v>
      </c>
      <c r="P289" s="170" t="e">
        <f t="shared" si="25"/>
        <v>#N/A</v>
      </c>
      <c r="R289" s="10">
        <f t="shared" si="26"/>
        <v>0</v>
      </c>
    </row>
    <row r="290" spans="2:18">
      <c r="B290" s="172"/>
      <c r="C290" s="1"/>
      <c r="D290" s="1"/>
      <c r="E290" s="1" t="e">
        <f>VLOOKUP(D290,table[[Détails]:[epaisseur]],2,FALSE)</f>
        <v>#N/A</v>
      </c>
      <c r="F290" s="1" t="e">
        <f>VLOOKUP(D290,table[[Détails]:[epaisseur]],3,FALSE)</f>
        <v>#N/A</v>
      </c>
      <c r="G290" s="1" t="e">
        <f>VLOOKUP(D290,table[[Détails]:[epaisseur]],4,FALSE)</f>
        <v>#N/A</v>
      </c>
      <c r="H290" s="1" t="e">
        <f>VLOOKUP(D290,table[[Détails]:[epaisseur]],5,FALSE)</f>
        <v>#N/A</v>
      </c>
      <c r="I290" s="170" t="e">
        <f>VLOOKUP(D290,table[[Détails]:[prix HT]],6,FALSE)</f>
        <v>#N/A</v>
      </c>
      <c r="K290" s="1" t="e">
        <f t="shared" si="27"/>
        <v>#N/A</v>
      </c>
      <c r="L290" s="15" t="e">
        <f>VLOOKUP(D290,table[[Détails]:[Coefficient de vente]],7,FALSE)</f>
        <v>#N/A</v>
      </c>
      <c r="M290" s="1" t="e">
        <f t="shared" si="23"/>
        <v>#N/A</v>
      </c>
      <c r="N290" s="5" t="e">
        <f t="shared" si="24"/>
        <v>#N/A</v>
      </c>
      <c r="O290" s="17" t="e">
        <f>VLOOKUP(D290,table[[Détails]:[Coefficient de vente]],8,FALSE)</f>
        <v>#N/A</v>
      </c>
      <c r="P290" s="170" t="e">
        <f t="shared" si="25"/>
        <v>#N/A</v>
      </c>
      <c r="R290" s="10">
        <f t="shared" si="26"/>
        <v>0</v>
      </c>
    </row>
    <row r="291" spans="2:18">
      <c r="B291" s="172"/>
      <c r="C291" s="1"/>
      <c r="D291" s="1"/>
      <c r="E291" s="1" t="e">
        <f>VLOOKUP(D291,table[[Détails]:[epaisseur]],2,FALSE)</f>
        <v>#N/A</v>
      </c>
      <c r="F291" s="1" t="e">
        <f>VLOOKUP(D291,table[[Détails]:[epaisseur]],3,FALSE)</f>
        <v>#N/A</v>
      </c>
      <c r="G291" s="1" t="e">
        <f>VLOOKUP(D291,table[[Détails]:[epaisseur]],4,FALSE)</f>
        <v>#N/A</v>
      </c>
      <c r="H291" s="1" t="e">
        <f>VLOOKUP(D291,table[[Détails]:[epaisseur]],5,FALSE)</f>
        <v>#N/A</v>
      </c>
      <c r="I291" s="170" t="e">
        <f>VLOOKUP(D291,table[[Détails]:[prix HT]],6,FALSE)</f>
        <v>#N/A</v>
      </c>
      <c r="K291" s="1" t="e">
        <f t="shared" si="27"/>
        <v>#N/A</v>
      </c>
      <c r="L291" s="15" t="e">
        <f>VLOOKUP(D291,table[[Détails]:[Coefficient de vente]],7,FALSE)</f>
        <v>#N/A</v>
      </c>
      <c r="M291" s="1" t="e">
        <f t="shared" si="23"/>
        <v>#N/A</v>
      </c>
      <c r="N291" s="5" t="e">
        <f t="shared" si="24"/>
        <v>#N/A</v>
      </c>
      <c r="O291" s="17" t="e">
        <f>VLOOKUP(D291,table[[Détails]:[Coefficient de vente]],8,FALSE)</f>
        <v>#N/A</v>
      </c>
      <c r="P291" s="170" t="e">
        <f t="shared" si="25"/>
        <v>#N/A</v>
      </c>
      <c r="R291" s="10">
        <f t="shared" si="26"/>
        <v>0</v>
      </c>
    </row>
    <row r="292" spans="2:18">
      <c r="B292" s="172"/>
      <c r="C292" s="1"/>
      <c r="D292" s="1"/>
      <c r="E292" s="1" t="e">
        <f>VLOOKUP(D292,table[[Détails]:[epaisseur]],2,FALSE)</f>
        <v>#N/A</v>
      </c>
      <c r="F292" s="1" t="e">
        <f>VLOOKUP(D292,table[[Détails]:[epaisseur]],3,FALSE)</f>
        <v>#N/A</v>
      </c>
      <c r="G292" s="1" t="e">
        <f>VLOOKUP(D292,table[[Détails]:[epaisseur]],4,FALSE)</f>
        <v>#N/A</v>
      </c>
      <c r="H292" s="1" t="e">
        <f>VLOOKUP(D292,table[[Détails]:[epaisseur]],5,FALSE)</f>
        <v>#N/A</v>
      </c>
      <c r="I292" s="170" t="e">
        <f>VLOOKUP(D292,table[[Détails]:[prix HT]],6,FALSE)</f>
        <v>#N/A</v>
      </c>
      <c r="K292" s="1" t="e">
        <f t="shared" si="27"/>
        <v>#N/A</v>
      </c>
      <c r="L292" s="15" t="e">
        <f>VLOOKUP(D292,table[[Détails]:[Coefficient de vente]],7,FALSE)</f>
        <v>#N/A</v>
      </c>
      <c r="M292" s="1" t="e">
        <f t="shared" si="23"/>
        <v>#N/A</v>
      </c>
      <c r="N292" s="5" t="e">
        <f t="shared" si="24"/>
        <v>#N/A</v>
      </c>
      <c r="O292" s="17" t="e">
        <f>VLOOKUP(D292,table[[Détails]:[Coefficient de vente]],8,FALSE)</f>
        <v>#N/A</v>
      </c>
      <c r="P292" s="170" t="e">
        <f t="shared" si="25"/>
        <v>#N/A</v>
      </c>
      <c r="R292" s="10">
        <f t="shared" si="26"/>
        <v>0</v>
      </c>
    </row>
    <row r="293" spans="2:18">
      <c r="B293" s="172"/>
      <c r="C293" s="1"/>
      <c r="D293" s="1"/>
      <c r="E293" s="1" t="e">
        <f>VLOOKUP(D293,table[[Détails]:[epaisseur]],2,FALSE)</f>
        <v>#N/A</v>
      </c>
      <c r="F293" s="1" t="e">
        <f>VLOOKUP(D293,table[[Détails]:[epaisseur]],3,FALSE)</f>
        <v>#N/A</v>
      </c>
      <c r="G293" s="1" t="e">
        <f>VLOOKUP(D293,table[[Détails]:[epaisseur]],4,FALSE)</f>
        <v>#N/A</v>
      </c>
      <c r="H293" s="1" t="e">
        <f>VLOOKUP(D293,table[[Détails]:[epaisseur]],5,FALSE)</f>
        <v>#N/A</v>
      </c>
      <c r="I293" s="170" t="e">
        <f>VLOOKUP(D293,table[[Détails]:[prix HT]],6,FALSE)</f>
        <v>#N/A</v>
      </c>
      <c r="K293" s="1" t="e">
        <f t="shared" si="27"/>
        <v>#N/A</v>
      </c>
      <c r="L293" s="15" t="e">
        <f>VLOOKUP(D293,table[[Détails]:[Coefficient de vente]],7,FALSE)</f>
        <v>#N/A</v>
      </c>
      <c r="M293" s="1" t="e">
        <f t="shared" si="23"/>
        <v>#N/A</v>
      </c>
      <c r="N293" s="5" t="e">
        <f t="shared" si="24"/>
        <v>#N/A</v>
      </c>
      <c r="O293" s="17" t="e">
        <f>VLOOKUP(D293,table[[Détails]:[Coefficient de vente]],8,FALSE)</f>
        <v>#N/A</v>
      </c>
      <c r="P293" s="170" t="e">
        <f t="shared" si="25"/>
        <v>#N/A</v>
      </c>
      <c r="R293" s="10">
        <f t="shared" si="26"/>
        <v>0</v>
      </c>
    </row>
    <row r="294" spans="2:18">
      <c r="B294" s="172"/>
      <c r="C294" s="1"/>
      <c r="D294" s="1"/>
      <c r="E294" s="1" t="e">
        <f>VLOOKUP(D294,table[[Détails]:[epaisseur]],2,FALSE)</f>
        <v>#N/A</v>
      </c>
      <c r="F294" s="1" t="e">
        <f>VLOOKUP(D294,table[[Détails]:[epaisseur]],3,FALSE)</f>
        <v>#N/A</v>
      </c>
      <c r="G294" s="1" t="e">
        <f>VLOOKUP(D294,table[[Détails]:[epaisseur]],4,FALSE)</f>
        <v>#N/A</v>
      </c>
      <c r="H294" s="1" t="e">
        <f>VLOOKUP(D294,table[[Détails]:[epaisseur]],5,FALSE)</f>
        <v>#N/A</v>
      </c>
      <c r="I294" s="170" t="e">
        <f>VLOOKUP(D294,table[[Détails]:[prix HT]],6,FALSE)</f>
        <v>#N/A</v>
      </c>
      <c r="K294" s="1" t="e">
        <f t="shared" si="27"/>
        <v>#N/A</v>
      </c>
      <c r="L294" s="15" t="e">
        <f>VLOOKUP(D294,table[[Détails]:[Coefficient de vente]],7,FALSE)</f>
        <v>#N/A</v>
      </c>
      <c r="M294" s="1" t="e">
        <f t="shared" si="23"/>
        <v>#N/A</v>
      </c>
      <c r="N294" s="5" t="e">
        <f t="shared" si="24"/>
        <v>#N/A</v>
      </c>
      <c r="O294" s="17" t="e">
        <f>VLOOKUP(D294,table[[Détails]:[Coefficient de vente]],8,FALSE)</f>
        <v>#N/A</v>
      </c>
      <c r="P294" s="170" t="e">
        <f t="shared" si="25"/>
        <v>#N/A</v>
      </c>
      <c r="R294" s="10">
        <f t="shared" si="26"/>
        <v>0</v>
      </c>
    </row>
    <row r="295" spans="2:18">
      <c r="B295" s="172"/>
      <c r="C295" s="1"/>
      <c r="D295" s="1"/>
      <c r="E295" s="1" t="e">
        <f>VLOOKUP(D295,table[[Détails]:[epaisseur]],2,FALSE)</f>
        <v>#N/A</v>
      </c>
      <c r="F295" s="1" t="e">
        <f>VLOOKUP(D295,table[[Détails]:[epaisseur]],3,FALSE)</f>
        <v>#N/A</v>
      </c>
      <c r="G295" s="1" t="e">
        <f>VLOOKUP(D295,table[[Détails]:[epaisseur]],4,FALSE)</f>
        <v>#N/A</v>
      </c>
      <c r="H295" s="1" t="e">
        <f>VLOOKUP(D295,table[[Détails]:[epaisseur]],5,FALSE)</f>
        <v>#N/A</v>
      </c>
      <c r="I295" s="170" t="e">
        <f>VLOOKUP(D295,table[[Détails]:[prix HT]],6,FALSE)</f>
        <v>#N/A</v>
      </c>
      <c r="K295" s="1" t="e">
        <f t="shared" si="27"/>
        <v>#N/A</v>
      </c>
      <c r="L295" s="15" t="e">
        <f>VLOOKUP(D295,table[[Détails]:[Coefficient de vente]],7,FALSE)</f>
        <v>#N/A</v>
      </c>
      <c r="M295" s="1" t="e">
        <f t="shared" si="23"/>
        <v>#N/A</v>
      </c>
      <c r="N295" s="5" t="e">
        <f t="shared" si="24"/>
        <v>#N/A</v>
      </c>
      <c r="O295" s="17" t="e">
        <f>VLOOKUP(D295,table[[Détails]:[Coefficient de vente]],8,FALSE)</f>
        <v>#N/A</v>
      </c>
      <c r="P295" s="170" t="e">
        <f t="shared" si="25"/>
        <v>#N/A</v>
      </c>
      <c r="R295" s="10">
        <f t="shared" si="26"/>
        <v>0</v>
      </c>
    </row>
    <row r="296" spans="2:18">
      <c r="B296" s="172"/>
      <c r="C296" s="1"/>
      <c r="D296" s="1"/>
      <c r="E296" s="1" t="e">
        <f>VLOOKUP(D296,table[[Détails]:[epaisseur]],2,FALSE)</f>
        <v>#N/A</v>
      </c>
      <c r="F296" s="1" t="e">
        <f>VLOOKUP(D296,table[[Détails]:[epaisseur]],3,FALSE)</f>
        <v>#N/A</v>
      </c>
      <c r="G296" s="1" t="e">
        <f>VLOOKUP(D296,table[[Détails]:[epaisseur]],4,FALSE)</f>
        <v>#N/A</v>
      </c>
      <c r="H296" s="1" t="e">
        <f>VLOOKUP(D296,table[[Détails]:[epaisseur]],5,FALSE)</f>
        <v>#N/A</v>
      </c>
      <c r="I296" s="170" t="e">
        <f>VLOOKUP(D296,table[[Détails]:[prix HT]],6,FALSE)</f>
        <v>#N/A</v>
      </c>
      <c r="K296" s="1" t="e">
        <f t="shared" si="27"/>
        <v>#N/A</v>
      </c>
      <c r="L296" s="15" t="e">
        <f>VLOOKUP(D296,table[[Détails]:[Coefficient de vente]],7,FALSE)</f>
        <v>#N/A</v>
      </c>
      <c r="M296" s="1" t="e">
        <f t="shared" si="23"/>
        <v>#N/A</v>
      </c>
      <c r="N296" s="5" t="e">
        <f t="shared" si="24"/>
        <v>#N/A</v>
      </c>
      <c r="O296" s="17" t="e">
        <f>VLOOKUP(D296,table[[Détails]:[Coefficient de vente]],8,FALSE)</f>
        <v>#N/A</v>
      </c>
      <c r="P296" s="170" t="e">
        <f t="shared" si="25"/>
        <v>#N/A</v>
      </c>
      <c r="R296" s="10">
        <f t="shared" si="26"/>
        <v>0</v>
      </c>
    </row>
    <row r="297" spans="2:18">
      <c r="B297" s="172"/>
      <c r="C297" s="1"/>
      <c r="D297" s="1"/>
      <c r="E297" s="1" t="e">
        <f>VLOOKUP(D297,table[[Détails]:[epaisseur]],2,FALSE)</f>
        <v>#N/A</v>
      </c>
      <c r="F297" s="1" t="e">
        <f>VLOOKUP(D297,table[[Détails]:[epaisseur]],3,FALSE)</f>
        <v>#N/A</v>
      </c>
      <c r="G297" s="1" t="e">
        <f>VLOOKUP(D297,table[[Détails]:[epaisseur]],4,FALSE)</f>
        <v>#N/A</v>
      </c>
      <c r="H297" s="1" t="e">
        <f>VLOOKUP(D297,table[[Détails]:[epaisseur]],5,FALSE)</f>
        <v>#N/A</v>
      </c>
      <c r="I297" s="170" t="e">
        <f>VLOOKUP(D297,table[[Détails]:[prix HT]],6,FALSE)</f>
        <v>#N/A</v>
      </c>
      <c r="K297" s="1" t="e">
        <f t="shared" si="27"/>
        <v>#N/A</v>
      </c>
      <c r="L297" s="15" t="e">
        <f>VLOOKUP(D297,table[[Détails]:[Coefficient de vente]],7,FALSE)</f>
        <v>#N/A</v>
      </c>
      <c r="M297" s="1" t="e">
        <f t="shared" si="23"/>
        <v>#N/A</v>
      </c>
      <c r="N297" s="5" t="e">
        <f t="shared" si="24"/>
        <v>#N/A</v>
      </c>
      <c r="O297" s="17" t="e">
        <f>VLOOKUP(D297,table[[Détails]:[Coefficient de vente]],8,FALSE)</f>
        <v>#N/A</v>
      </c>
      <c r="P297" s="170" t="e">
        <f t="shared" si="25"/>
        <v>#N/A</v>
      </c>
      <c r="R297" s="10">
        <f t="shared" si="26"/>
        <v>0</v>
      </c>
    </row>
    <row r="298" spans="2:18">
      <c r="B298" s="172"/>
      <c r="C298" s="1"/>
      <c r="D298" s="1"/>
      <c r="E298" s="1" t="e">
        <f>VLOOKUP(D298,table[[Détails]:[epaisseur]],2,FALSE)</f>
        <v>#N/A</v>
      </c>
      <c r="F298" s="1" t="e">
        <f>VLOOKUP(D298,table[[Détails]:[epaisseur]],3,FALSE)</f>
        <v>#N/A</v>
      </c>
      <c r="G298" s="1" t="e">
        <f>VLOOKUP(D298,table[[Détails]:[epaisseur]],4,FALSE)</f>
        <v>#N/A</v>
      </c>
      <c r="H298" s="1" t="e">
        <f>VLOOKUP(D298,table[[Détails]:[epaisseur]],5,FALSE)</f>
        <v>#N/A</v>
      </c>
      <c r="I298" s="170" t="e">
        <f>VLOOKUP(D298,table[[Détails]:[prix HT]],6,FALSE)</f>
        <v>#N/A</v>
      </c>
      <c r="K298" s="1" t="e">
        <f t="shared" si="27"/>
        <v>#N/A</v>
      </c>
      <c r="L298" s="15" t="e">
        <f>VLOOKUP(D298,table[[Détails]:[Coefficient de vente]],7,FALSE)</f>
        <v>#N/A</v>
      </c>
      <c r="M298" s="1" t="e">
        <f t="shared" si="23"/>
        <v>#N/A</v>
      </c>
      <c r="N298" s="5" t="e">
        <f t="shared" si="24"/>
        <v>#N/A</v>
      </c>
      <c r="O298" s="17" t="e">
        <f>VLOOKUP(D298,table[[Détails]:[Coefficient de vente]],8,FALSE)</f>
        <v>#N/A</v>
      </c>
      <c r="P298" s="170" t="e">
        <f t="shared" si="25"/>
        <v>#N/A</v>
      </c>
      <c r="R298" s="10">
        <f t="shared" si="26"/>
        <v>0</v>
      </c>
    </row>
    <row r="299" spans="2:18">
      <c r="B299" s="172"/>
      <c r="C299" s="1"/>
      <c r="D299" s="1"/>
      <c r="E299" s="1" t="e">
        <f>VLOOKUP(D299,table[[Détails]:[epaisseur]],2,FALSE)</f>
        <v>#N/A</v>
      </c>
      <c r="F299" s="1" t="e">
        <f>VLOOKUP(D299,table[[Détails]:[epaisseur]],3,FALSE)</f>
        <v>#N/A</v>
      </c>
      <c r="G299" s="1" t="e">
        <f>VLOOKUP(D299,table[[Détails]:[epaisseur]],4,FALSE)</f>
        <v>#N/A</v>
      </c>
      <c r="H299" s="1" t="e">
        <f>VLOOKUP(D299,table[[Détails]:[epaisseur]],5,FALSE)</f>
        <v>#N/A</v>
      </c>
      <c r="I299" s="170" t="e">
        <f>VLOOKUP(D299,table[[Détails]:[prix HT]],6,FALSE)</f>
        <v>#N/A</v>
      </c>
      <c r="K299" s="1" t="e">
        <f t="shared" si="27"/>
        <v>#N/A</v>
      </c>
      <c r="L299" s="15" t="e">
        <f>VLOOKUP(D299,table[[Détails]:[Coefficient de vente]],7,FALSE)</f>
        <v>#N/A</v>
      </c>
      <c r="M299" s="1" t="e">
        <f t="shared" si="23"/>
        <v>#N/A</v>
      </c>
      <c r="N299" s="5" t="e">
        <f t="shared" si="24"/>
        <v>#N/A</v>
      </c>
      <c r="O299" s="17" t="e">
        <f>VLOOKUP(D299,table[[Détails]:[Coefficient de vente]],8,FALSE)</f>
        <v>#N/A</v>
      </c>
      <c r="P299" s="170" t="e">
        <f t="shared" si="25"/>
        <v>#N/A</v>
      </c>
      <c r="R299" s="10">
        <f t="shared" si="26"/>
        <v>0</v>
      </c>
    </row>
    <row r="300" spans="2:18">
      <c r="B300" s="172"/>
      <c r="C300" s="1"/>
      <c r="D300" s="1"/>
      <c r="E300" s="1" t="e">
        <f>VLOOKUP(D300,table[[Détails]:[epaisseur]],2,FALSE)</f>
        <v>#N/A</v>
      </c>
      <c r="F300" s="1" t="e">
        <f>VLOOKUP(D300,table[[Détails]:[epaisseur]],3,FALSE)</f>
        <v>#N/A</v>
      </c>
      <c r="G300" s="1" t="e">
        <f>VLOOKUP(D300,table[[Détails]:[epaisseur]],4,FALSE)</f>
        <v>#N/A</v>
      </c>
      <c r="H300" s="1" t="e">
        <f>VLOOKUP(D300,table[[Détails]:[epaisseur]],5,FALSE)</f>
        <v>#N/A</v>
      </c>
      <c r="I300" s="170" t="e">
        <f>VLOOKUP(D300,table[[Détails]:[prix HT]],6,FALSE)</f>
        <v>#N/A</v>
      </c>
      <c r="K300" s="1" t="e">
        <f t="shared" si="27"/>
        <v>#N/A</v>
      </c>
      <c r="L300" s="15" t="e">
        <f>VLOOKUP(D300,table[[Détails]:[Coefficient de vente]],7,FALSE)</f>
        <v>#N/A</v>
      </c>
      <c r="M300" s="1" t="e">
        <f t="shared" si="23"/>
        <v>#N/A</v>
      </c>
      <c r="N300" s="5" t="e">
        <f t="shared" si="24"/>
        <v>#N/A</v>
      </c>
      <c r="O300" s="17" t="e">
        <f>VLOOKUP(D300,table[[Détails]:[Coefficient de vente]],8,FALSE)</f>
        <v>#N/A</v>
      </c>
      <c r="P300" s="170" t="e">
        <f t="shared" si="25"/>
        <v>#N/A</v>
      </c>
      <c r="R300" s="10">
        <f t="shared" si="26"/>
        <v>0</v>
      </c>
    </row>
    <row r="301" spans="2:18">
      <c r="B301" s="172"/>
      <c r="C301" s="1"/>
      <c r="D301" s="1"/>
      <c r="E301" s="1" t="e">
        <f>VLOOKUP(D301,table[[Détails]:[epaisseur]],2,FALSE)</f>
        <v>#N/A</v>
      </c>
      <c r="F301" s="1" t="e">
        <f>VLOOKUP(D301,table[[Détails]:[epaisseur]],3,FALSE)</f>
        <v>#N/A</v>
      </c>
      <c r="G301" s="1" t="e">
        <f>VLOOKUP(D301,table[[Détails]:[epaisseur]],4,FALSE)</f>
        <v>#N/A</v>
      </c>
      <c r="H301" s="1" t="e">
        <f>VLOOKUP(D301,table[[Détails]:[epaisseur]],5,FALSE)</f>
        <v>#N/A</v>
      </c>
      <c r="I301" s="170" t="e">
        <f>VLOOKUP(D301,table[[Détails]:[prix HT]],6,FALSE)</f>
        <v>#N/A</v>
      </c>
      <c r="K301" s="1" t="e">
        <f t="shared" si="27"/>
        <v>#N/A</v>
      </c>
      <c r="L301" s="15" t="e">
        <f>VLOOKUP(D301,table[[Détails]:[Coefficient de vente]],7,FALSE)</f>
        <v>#N/A</v>
      </c>
      <c r="M301" s="1" t="e">
        <f t="shared" si="23"/>
        <v>#N/A</v>
      </c>
      <c r="N301" s="5" t="e">
        <f t="shared" si="24"/>
        <v>#N/A</v>
      </c>
      <c r="O301" s="17" t="e">
        <f>VLOOKUP(D301,table[[Détails]:[Coefficient de vente]],8,FALSE)</f>
        <v>#N/A</v>
      </c>
      <c r="P301" s="170" t="e">
        <f t="shared" si="25"/>
        <v>#N/A</v>
      </c>
      <c r="R301" s="10">
        <f t="shared" si="26"/>
        <v>0</v>
      </c>
    </row>
    <row r="302" spans="2:18">
      <c r="B302" s="172"/>
      <c r="C302" s="1"/>
      <c r="D302" s="1"/>
      <c r="E302" s="1" t="e">
        <f>VLOOKUP(D302,table[[Détails]:[epaisseur]],2,FALSE)</f>
        <v>#N/A</v>
      </c>
      <c r="F302" s="1" t="e">
        <f>VLOOKUP(D302,table[[Détails]:[epaisseur]],3,FALSE)</f>
        <v>#N/A</v>
      </c>
      <c r="G302" s="1" t="e">
        <f>VLOOKUP(D302,table[[Détails]:[epaisseur]],4,FALSE)</f>
        <v>#N/A</v>
      </c>
      <c r="H302" s="1" t="e">
        <f>VLOOKUP(D302,table[[Détails]:[epaisseur]],5,FALSE)</f>
        <v>#N/A</v>
      </c>
      <c r="I302" s="170" t="e">
        <f>VLOOKUP(D302,table[[Détails]:[prix HT]],6,FALSE)</f>
        <v>#N/A</v>
      </c>
      <c r="K302" s="1" t="e">
        <f t="shared" si="27"/>
        <v>#N/A</v>
      </c>
      <c r="L302" s="15" t="e">
        <f>VLOOKUP(D302,table[[Détails]:[Coefficient de vente]],7,FALSE)</f>
        <v>#N/A</v>
      </c>
      <c r="M302" s="1" t="e">
        <f t="shared" si="23"/>
        <v>#N/A</v>
      </c>
      <c r="N302" s="5" t="e">
        <f t="shared" si="24"/>
        <v>#N/A</v>
      </c>
      <c r="O302" s="17" t="e">
        <f>VLOOKUP(D302,table[[Détails]:[Coefficient de vente]],8,FALSE)</f>
        <v>#N/A</v>
      </c>
      <c r="P302" s="170" t="e">
        <f t="shared" si="25"/>
        <v>#N/A</v>
      </c>
      <c r="R302" s="10">
        <f t="shared" si="26"/>
        <v>0</v>
      </c>
    </row>
    <row r="303" spans="2:18">
      <c r="B303" s="172"/>
      <c r="C303" s="1"/>
      <c r="D303" s="1"/>
      <c r="E303" s="1" t="e">
        <f>VLOOKUP(D303,table[[Détails]:[epaisseur]],2,FALSE)</f>
        <v>#N/A</v>
      </c>
      <c r="F303" s="1" t="e">
        <f>VLOOKUP(D303,table[[Détails]:[epaisseur]],3,FALSE)</f>
        <v>#N/A</v>
      </c>
      <c r="G303" s="1" t="e">
        <f>VLOOKUP(D303,table[[Détails]:[epaisseur]],4,FALSE)</f>
        <v>#N/A</v>
      </c>
      <c r="H303" s="1" t="e">
        <f>VLOOKUP(D303,table[[Détails]:[epaisseur]],5,FALSE)</f>
        <v>#N/A</v>
      </c>
      <c r="I303" s="170" t="e">
        <f>VLOOKUP(D303,table[[Détails]:[prix HT]],6,FALSE)</f>
        <v>#N/A</v>
      </c>
      <c r="K303" s="1" t="e">
        <f t="shared" si="27"/>
        <v>#N/A</v>
      </c>
      <c r="L303" s="15" t="e">
        <f>VLOOKUP(D303,table[[Détails]:[Coefficient de vente]],7,FALSE)</f>
        <v>#N/A</v>
      </c>
      <c r="M303" s="1" t="e">
        <f t="shared" si="23"/>
        <v>#N/A</v>
      </c>
      <c r="N303" s="5" t="e">
        <f t="shared" si="24"/>
        <v>#N/A</v>
      </c>
      <c r="O303" s="17" t="e">
        <f>VLOOKUP(D303,table[[Détails]:[Coefficient de vente]],8,FALSE)</f>
        <v>#N/A</v>
      </c>
      <c r="P303" s="170" t="e">
        <f t="shared" si="25"/>
        <v>#N/A</v>
      </c>
      <c r="R303" s="10">
        <f t="shared" si="26"/>
        <v>0</v>
      </c>
    </row>
    <row r="304" spans="2:18">
      <c r="B304" s="172"/>
      <c r="C304" s="1"/>
      <c r="D304" s="1"/>
      <c r="E304" s="1" t="e">
        <f>VLOOKUP(D304,table[[Détails]:[epaisseur]],2,FALSE)</f>
        <v>#N/A</v>
      </c>
      <c r="F304" s="1" t="e">
        <f>VLOOKUP(D304,table[[Détails]:[epaisseur]],3,FALSE)</f>
        <v>#N/A</v>
      </c>
      <c r="G304" s="1" t="e">
        <f>VLOOKUP(D304,table[[Détails]:[epaisseur]],4,FALSE)</f>
        <v>#N/A</v>
      </c>
      <c r="H304" s="1" t="e">
        <f>VLOOKUP(D304,table[[Détails]:[epaisseur]],5,FALSE)</f>
        <v>#N/A</v>
      </c>
      <c r="I304" s="170" t="e">
        <f>VLOOKUP(D304,table[[Détails]:[prix HT]],6,FALSE)</f>
        <v>#N/A</v>
      </c>
      <c r="K304" s="1" t="e">
        <f t="shared" si="27"/>
        <v>#N/A</v>
      </c>
      <c r="L304" s="15" t="e">
        <f>VLOOKUP(D304,table[[Détails]:[Coefficient de vente]],7,FALSE)</f>
        <v>#N/A</v>
      </c>
      <c r="M304" s="1" t="e">
        <f t="shared" si="23"/>
        <v>#N/A</v>
      </c>
      <c r="N304" s="5" t="e">
        <f t="shared" si="24"/>
        <v>#N/A</v>
      </c>
      <c r="O304" s="17" t="e">
        <f>VLOOKUP(D304,table[[Détails]:[Coefficient de vente]],8,FALSE)</f>
        <v>#N/A</v>
      </c>
      <c r="P304" s="170" t="e">
        <f t="shared" si="25"/>
        <v>#N/A</v>
      </c>
      <c r="R304" s="10">
        <f t="shared" si="26"/>
        <v>0</v>
      </c>
    </row>
    <row r="305" spans="2:18">
      <c r="B305" s="172"/>
      <c r="C305" s="1"/>
      <c r="D305" s="1"/>
      <c r="E305" s="1" t="e">
        <f>VLOOKUP(D305,table[[Détails]:[epaisseur]],2,FALSE)</f>
        <v>#N/A</v>
      </c>
      <c r="F305" s="1" t="e">
        <f>VLOOKUP(D305,table[[Détails]:[epaisseur]],3,FALSE)</f>
        <v>#N/A</v>
      </c>
      <c r="G305" s="1" t="e">
        <f>VLOOKUP(D305,table[[Détails]:[epaisseur]],4,FALSE)</f>
        <v>#N/A</v>
      </c>
      <c r="H305" s="1" t="e">
        <f>VLOOKUP(D305,table[[Détails]:[epaisseur]],5,FALSE)</f>
        <v>#N/A</v>
      </c>
      <c r="I305" s="170" t="e">
        <f>VLOOKUP(D305,table[[Détails]:[prix HT]],6,FALSE)</f>
        <v>#N/A</v>
      </c>
      <c r="K305" s="1" t="e">
        <f t="shared" si="27"/>
        <v>#N/A</v>
      </c>
      <c r="L305" s="15" t="e">
        <f>VLOOKUP(D305,table[[Détails]:[Coefficient de vente]],7,FALSE)</f>
        <v>#N/A</v>
      </c>
      <c r="M305" s="1" t="e">
        <f t="shared" si="23"/>
        <v>#N/A</v>
      </c>
      <c r="N305" s="5" t="e">
        <f t="shared" si="24"/>
        <v>#N/A</v>
      </c>
      <c r="O305" s="17" t="e">
        <f>VLOOKUP(D305,table[[Détails]:[Coefficient de vente]],8,FALSE)</f>
        <v>#N/A</v>
      </c>
      <c r="P305" s="170" t="e">
        <f t="shared" si="25"/>
        <v>#N/A</v>
      </c>
      <c r="R305" s="10">
        <f t="shared" si="26"/>
        <v>0</v>
      </c>
    </row>
    <row r="306" spans="2:18">
      <c r="B306" s="172"/>
      <c r="C306" s="1"/>
      <c r="D306" s="1"/>
      <c r="E306" s="1" t="e">
        <f>VLOOKUP(D306,table[[Détails]:[epaisseur]],2,FALSE)</f>
        <v>#N/A</v>
      </c>
      <c r="F306" s="1" t="e">
        <f>VLOOKUP(D306,table[[Détails]:[epaisseur]],3,FALSE)</f>
        <v>#N/A</v>
      </c>
      <c r="G306" s="1" t="e">
        <f>VLOOKUP(D306,table[[Détails]:[epaisseur]],4,FALSE)</f>
        <v>#N/A</v>
      </c>
      <c r="H306" s="1" t="e">
        <f>VLOOKUP(D306,table[[Détails]:[epaisseur]],5,FALSE)</f>
        <v>#N/A</v>
      </c>
      <c r="I306" s="170" t="e">
        <f>VLOOKUP(D306,table[[Détails]:[prix HT]],6,FALSE)</f>
        <v>#N/A</v>
      </c>
      <c r="K306" s="1" t="e">
        <f t="shared" si="27"/>
        <v>#N/A</v>
      </c>
      <c r="L306" s="15" t="e">
        <f>VLOOKUP(D306,table[[Détails]:[Coefficient de vente]],7,FALSE)</f>
        <v>#N/A</v>
      </c>
      <c r="M306" s="1" t="e">
        <f t="shared" si="23"/>
        <v>#N/A</v>
      </c>
      <c r="N306" s="5" t="e">
        <f t="shared" si="24"/>
        <v>#N/A</v>
      </c>
      <c r="O306" s="17" t="e">
        <f>VLOOKUP(D306,table[[Détails]:[Coefficient de vente]],8,FALSE)</f>
        <v>#N/A</v>
      </c>
      <c r="P306" s="170" t="e">
        <f t="shared" si="25"/>
        <v>#N/A</v>
      </c>
      <c r="R306" s="10">
        <f t="shared" si="26"/>
        <v>0</v>
      </c>
    </row>
    <row r="307" spans="2:18">
      <c r="B307" s="172"/>
      <c r="C307" s="1"/>
      <c r="D307" s="1"/>
      <c r="E307" s="1" t="e">
        <f>VLOOKUP(D307,table[[Détails]:[epaisseur]],2,FALSE)</f>
        <v>#N/A</v>
      </c>
      <c r="F307" s="1" t="e">
        <f>VLOOKUP(D307,table[[Détails]:[epaisseur]],3,FALSE)</f>
        <v>#N/A</v>
      </c>
      <c r="G307" s="1" t="e">
        <f>VLOOKUP(D307,table[[Détails]:[epaisseur]],4,FALSE)</f>
        <v>#N/A</v>
      </c>
      <c r="H307" s="1" t="e">
        <f>VLOOKUP(D307,table[[Détails]:[epaisseur]],5,FALSE)</f>
        <v>#N/A</v>
      </c>
      <c r="I307" s="170" t="e">
        <f>VLOOKUP(D307,table[[Détails]:[prix HT]],6,FALSE)</f>
        <v>#N/A</v>
      </c>
      <c r="K307" s="1" t="e">
        <f t="shared" si="27"/>
        <v>#N/A</v>
      </c>
      <c r="L307" s="15" t="e">
        <f>VLOOKUP(D307,table[[Détails]:[Coefficient de vente]],7,FALSE)</f>
        <v>#N/A</v>
      </c>
      <c r="M307" s="1" t="e">
        <f t="shared" si="23"/>
        <v>#N/A</v>
      </c>
      <c r="N307" s="5" t="e">
        <f t="shared" si="24"/>
        <v>#N/A</v>
      </c>
      <c r="O307" s="17" t="e">
        <f>VLOOKUP(D307,table[[Détails]:[Coefficient de vente]],8,FALSE)</f>
        <v>#N/A</v>
      </c>
      <c r="P307" s="170" t="e">
        <f t="shared" si="25"/>
        <v>#N/A</v>
      </c>
      <c r="R307" s="10">
        <f t="shared" si="26"/>
        <v>0</v>
      </c>
    </row>
    <row r="308" spans="2:18">
      <c r="B308" s="172"/>
      <c r="C308" s="1"/>
      <c r="D308" s="1"/>
      <c r="E308" s="1" t="e">
        <f>VLOOKUP(D308,table[[Détails]:[epaisseur]],2,FALSE)</f>
        <v>#N/A</v>
      </c>
      <c r="F308" s="1" t="e">
        <f>VLOOKUP(D308,table[[Détails]:[epaisseur]],3,FALSE)</f>
        <v>#N/A</v>
      </c>
      <c r="G308" s="1" t="e">
        <f>VLOOKUP(D308,table[[Détails]:[epaisseur]],4,FALSE)</f>
        <v>#N/A</v>
      </c>
      <c r="H308" s="1" t="e">
        <f>VLOOKUP(D308,table[[Détails]:[epaisseur]],5,FALSE)</f>
        <v>#N/A</v>
      </c>
      <c r="I308" s="170" t="e">
        <f>VLOOKUP(D308,table[[Détails]:[prix HT]],6,FALSE)</f>
        <v>#N/A</v>
      </c>
      <c r="K308" s="1" t="e">
        <f t="shared" si="27"/>
        <v>#N/A</v>
      </c>
      <c r="L308" s="15" t="e">
        <f>VLOOKUP(D308,table[[Détails]:[Coefficient de vente]],7,FALSE)</f>
        <v>#N/A</v>
      </c>
      <c r="M308" s="1" t="e">
        <f t="shared" si="23"/>
        <v>#N/A</v>
      </c>
      <c r="N308" s="5" t="e">
        <f t="shared" si="24"/>
        <v>#N/A</v>
      </c>
      <c r="O308" s="17" t="e">
        <f>VLOOKUP(D308,table[[Détails]:[Coefficient de vente]],8,FALSE)</f>
        <v>#N/A</v>
      </c>
      <c r="P308" s="170" t="e">
        <f t="shared" si="25"/>
        <v>#N/A</v>
      </c>
      <c r="R308" s="10">
        <f t="shared" si="26"/>
        <v>0</v>
      </c>
    </row>
    <row r="309" spans="2:18">
      <c r="B309" s="172"/>
      <c r="C309" s="1"/>
      <c r="D309" s="1"/>
      <c r="E309" s="1" t="e">
        <f>VLOOKUP(D309,table[[Détails]:[epaisseur]],2,FALSE)</f>
        <v>#N/A</v>
      </c>
      <c r="F309" s="1" t="e">
        <f>VLOOKUP(D309,table[[Détails]:[epaisseur]],3,FALSE)</f>
        <v>#N/A</v>
      </c>
      <c r="G309" s="1" t="e">
        <f>VLOOKUP(D309,table[[Détails]:[epaisseur]],4,FALSE)</f>
        <v>#N/A</v>
      </c>
      <c r="H309" s="1" t="e">
        <f>VLOOKUP(D309,table[[Détails]:[epaisseur]],5,FALSE)</f>
        <v>#N/A</v>
      </c>
      <c r="I309" s="170" t="e">
        <f>VLOOKUP(D309,table[[Détails]:[prix HT]],6,FALSE)</f>
        <v>#N/A</v>
      </c>
      <c r="K309" s="1" t="e">
        <f t="shared" si="27"/>
        <v>#N/A</v>
      </c>
      <c r="L309" s="15" t="e">
        <f>VLOOKUP(D309,table[[Détails]:[Coefficient de vente]],7,FALSE)</f>
        <v>#N/A</v>
      </c>
      <c r="M309" s="1" t="e">
        <f t="shared" si="23"/>
        <v>#N/A</v>
      </c>
      <c r="N309" s="5" t="e">
        <f t="shared" si="24"/>
        <v>#N/A</v>
      </c>
      <c r="O309" s="17" t="e">
        <f>VLOOKUP(D309,table[[Détails]:[Coefficient de vente]],8,FALSE)</f>
        <v>#N/A</v>
      </c>
      <c r="P309" s="170" t="e">
        <f t="shared" si="25"/>
        <v>#N/A</v>
      </c>
      <c r="R309" s="10">
        <f t="shared" si="26"/>
        <v>0</v>
      </c>
    </row>
    <row r="310" spans="2:18">
      <c r="B310" s="172"/>
      <c r="C310" s="1"/>
      <c r="D310" s="1"/>
      <c r="E310" s="1" t="e">
        <f>VLOOKUP(D310,table[[Détails]:[epaisseur]],2,FALSE)</f>
        <v>#N/A</v>
      </c>
      <c r="F310" s="1" t="e">
        <f>VLOOKUP(D310,table[[Détails]:[epaisseur]],3,FALSE)</f>
        <v>#N/A</v>
      </c>
      <c r="G310" s="1" t="e">
        <f>VLOOKUP(D310,table[[Détails]:[epaisseur]],4,FALSE)</f>
        <v>#N/A</v>
      </c>
      <c r="H310" s="1" t="e">
        <f>VLOOKUP(D310,table[[Détails]:[epaisseur]],5,FALSE)</f>
        <v>#N/A</v>
      </c>
      <c r="I310" s="170" t="e">
        <f>VLOOKUP(D310,table[[Détails]:[prix HT]],6,FALSE)</f>
        <v>#N/A</v>
      </c>
      <c r="K310" s="1" t="e">
        <f t="shared" si="27"/>
        <v>#N/A</v>
      </c>
      <c r="L310" s="15" t="e">
        <f>VLOOKUP(D310,table[[Détails]:[Coefficient de vente]],7,FALSE)</f>
        <v>#N/A</v>
      </c>
      <c r="M310" s="1" t="e">
        <f t="shared" si="23"/>
        <v>#N/A</v>
      </c>
      <c r="N310" s="5" t="e">
        <f t="shared" si="24"/>
        <v>#N/A</v>
      </c>
      <c r="O310" s="17" t="e">
        <f>VLOOKUP(D310,table[[Détails]:[Coefficient de vente]],8,FALSE)</f>
        <v>#N/A</v>
      </c>
      <c r="P310" s="170" t="e">
        <f t="shared" si="25"/>
        <v>#N/A</v>
      </c>
      <c r="R310" s="10">
        <f t="shared" si="26"/>
        <v>0</v>
      </c>
    </row>
    <row r="311" spans="2:18">
      <c r="B311" s="172"/>
      <c r="C311" s="1"/>
      <c r="D311" s="1"/>
      <c r="E311" s="1" t="e">
        <f>VLOOKUP(D311,table[[Détails]:[epaisseur]],2,FALSE)</f>
        <v>#N/A</v>
      </c>
      <c r="F311" s="1" t="e">
        <f>VLOOKUP(D311,table[[Détails]:[epaisseur]],3,FALSE)</f>
        <v>#N/A</v>
      </c>
      <c r="G311" s="1" t="e">
        <f>VLOOKUP(D311,table[[Détails]:[epaisseur]],4,FALSE)</f>
        <v>#N/A</v>
      </c>
      <c r="H311" s="1" t="e">
        <f>VLOOKUP(D311,table[[Détails]:[epaisseur]],5,FALSE)</f>
        <v>#N/A</v>
      </c>
      <c r="I311" s="170" t="e">
        <f>VLOOKUP(D311,table[[Détails]:[prix HT]],6,FALSE)</f>
        <v>#N/A</v>
      </c>
      <c r="K311" s="1" t="e">
        <f t="shared" si="27"/>
        <v>#N/A</v>
      </c>
      <c r="L311" s="15" t="e">
        <f>VLOOKUP(D311,table[[Détails]:[Coefficient de vente]],7,FALSE)</f>
        <v>#N/A</v>
      </c>
      <c r="M311" s="1" t="e">
        <f t="shared" si="23"/>
        <v>#N/A</v>
      </c>
      <c r="N311" s="5" t="e">
        <f t="shared" si="24"/>
        <v>#N/A</v>
      </c>
      <c r="O311" s="17" t="e">
        <f>VLOOKUP(D311,table[[Détails]:[Coefficient de vente]],8,FALSE)</f>
        <v>#N/A</v>
      </c>
      <c r="P311" s="170" t="e">
        <f t="shared" si="25"/>
        <v>#N/A</v>
      </c>
      <c r="R311" s="10">
        <f t="shared" si="26"/>
        <v>0</v>
      </c>
    </row>
    <row r="312" spans="2:18">
      <c r="B312" s="172"/>
      <c r="C312" s="1"/>
      <c r="D312" s="1"/>
      <c r="E312" s="1" t="e">
        <f>VLOOKUP(D312,table[[Détails]:[epaisseur]],2,FALSE)</f>
        <v>#N/A</v>
      </c>
      <c r="F312" s="1" t="e">
        <f>VLOOKUP(D312,table[[Détails]:[epaisseur]],3,FALSE)</f>
        <v>#N/A</v>
      </c>
      <c r="G312" s="1" t="e">
        <f>VLOOKUP(D312,table[[Détails]:[epaisseur]],4,FALSE)</f>
        <v>#N/A</v>
      </c>
      <c r="H312" s="1" t="e">
        <f>VLOOKUP(D312,table[[Détails]:[epaisseur]],5,FALSE)</f>
        <v>#N/A</v>
      </c>
      <c r="I312" s="170" t="e">
        <f>VLOOKUP(D312,table[[Détails]:[prix HT]],6,FALSE)</f>
        <v>#N/A</v>
      </c>
      <c r="K312" s="1" t="e">
        <f t="shared" si="27"/>
        <v>#N/A</v>
      </c>
      <c r="L312" s="15" t="e">
        <f>VLOOKUP(D312,table[[Détails]:[Coefficient de vente]],7,FALSE)</f>
        <v>#N/A</v>
      </c>
      <c r="M312" s="1" t="e">
        <f t="shared" si="23"/>
        <v>#N/A</v>
      </c>
      <c r="N312" s="5" t="e">
        <f t="shared" si="24"/>
        <v>#N/A</v>
      </c>
      <c r="O312" s="17" t="e">
        <f>VLOOKUP(D312,table[[Détails]:[Coefficient de vente]],8,FALSE)</f>
        <v>#N/A</v>
      </c>
      <c r="P312" s="170" t="e">
        <f t="shared" si="25"/>
        <v>#N/A</v>
      </c>
      <c r="R312" s="10">
        <f t="shared" si="26"/>
        <v>0</v>
      </c>
    </row>
    <row r="313" spans="2:18">
      <c r="B313" s="172"/>
      <c r="C313" s="1"/>
      <c r="D313" s="1"/>
      <c r="E313" s="1" t="e">
        <f>VLOOKUP(D313,table[[Détails]:[epaisseur]],2,FALSE)</f>
        <v>#N/A</v>
      </c>
      <c r="F313" s="1" t="e">
        <f>VLOOKUP(D313,table[[Détails]:[epaisseur]],3,FALSE)</f>
        <v>#N/A</v>
      </c>
      <c r="G313" s="1" t="e">
        <f>VLOOKUP(D313,table[[Détails]:[epaisseur]],4,FALSE)</f>
        <v>#N/A</v>
      </c>
      <c r="H313" s="1" t="e">
        <f>VLOOKUP(D313,table[[Détails]:[epaisseur]],5,FALSE)</f>
        <v>#N/A</v>
      </c>
      <c r="I313" s="170" t="e">
        <f>VLOOKUP(D313,table[[Détails]:[prix HT]],6,FALSE)</f>
        <v>#N/A</v>
      </c>
      <c r="K313" s="1" t="e">
        <f t="shared" si="27"/>
        <v>#N/A</v>
      </c>
      <c r="L313" s="15" t="e">
        <f>VLOOKUP(D313,table[[Détails]:[Coefficient de vente]],7,FALSE)</f>
        <v>#N/A</v>
      </c>
      <c r="M313" s="1" t="e">
        <f t="shared" si="23"/>
        <v>#N/A</v>
      </c>
      <c r="N313" s="5" t="e">
        <f t="shared" si="24"/>
        <v>#N/A</v>
      </c>
      <c r="O313" s="17" t="e">
        <f>VLOOKUP(D313,table[[Détails]:[Coefficient de vente]],8,FALSE)</f>
        <v>#N/A</v>
      </c>
      <c r="P313" s="170" t="e">
        <f t="shared" si="25"/>
        <v>#N/A</v>
      </c>
      <c r="R313" s="10">
        <f t="shared" si="26"/>
        <v>0</v>
      </c>
    </row>
    <row r="314" spans="2:18">
      <c r="B314" s="172"/>
      <c r="C314" s="1"/>
      <c r="D314" s="1"/>
      <c r="E314" s="1" t="e">
        <f>VLOOKUP(D314,table[[Détails]:[epaisseur]],2,FALSE)</f>
        <v>#N/A</v>
      </c>
      <c r="F314" s="1" t="e">
        <f>VLOOKUP(D314,table[[Détails]:[epaisseur]],3,FALSE)</f>
        <v>#N/A</v>
      </c>
      <c r="G314" s="1" t="e">
        <f>VLOOKUP(D314,table[[Détails]:[epaisseur]],4,FALSE)</f>
        <v>#N/A</v>
      </c>
      <c r="H314" s="1" t="e">
        <f>VLOOKUP(D314,table[[Détails]:[epaisseur]],5,FALSE)</f>
        <v>#N/A</v>
      </c>
      <c r="I314" s="170" t="e">
        <f>VLOOKUP(D314,table[[Détails]:[prix HT]],6,FALSE)</f>
        <v>#N/A</v>
      </c>
      <c r="K314" s="1" t="e">
        <f t="shared" si="27"/>
        <v>#N/A</v>
      </c>
      <c r="L314" s="15" t="e">
        <f>VLOOKUP(D314,table[[Détails]:[Coefficient de vente]],7,FALSE)</f>
        <v>#N/A</v>
      </c>
      <c r="M314" s="1" t="e">
        <f t="shared" si="23"/>
        <v>#N/A</v>
      </c>
      <c r="N314" s="5" t="e">
        <f t="shared" si="24"/>
        <v>#N/A</v>
      </c>
      <c r="O314" s="17" t="e">
        <f>VLOOKUP(D314,table[[Détails]:[Coefficient de vente]],8,FALSE)</f>
        <v>#N/A</v>
      </c>
      <c r="P314" s="170" t="e">
        <f t="shared" si="25"/>
        <v>#N/A</v>
      </c>
      <c r="R314" s="10">
        <f t="shared" si="26"/>
        <v>0</v>
      </c>
    </row>
    <row r="315" spans="2:18">
      <c r="B315" s="172"/>
      <c r="C315" s="1"/>
      <c r="D315" s="1"/>
      <c r="E315" s="1" t="e">
        <f>VLOOKUP(D315,table[[Détails]:[epaisseur]],2,FALSE)</f>
        <v>#N/A</v>
      </c>
      <c r="F315" s="1" t="e">
        <f>VLOOKUP(D315,table[[Détails]:[epaisseur]],3,FALSE)</f>
        <v>#N/A</v>
      </c>
      <c r="G315" s="1" t="e">
        <f>VLOOKUP(D315,table[[Détails]:[epaisseur]],4,FALSE)</f>
        <v>#N/A</v>
      </c>
      <c r="H315" s="1" t="e">
        <f>VLOOKUP(D315,table[[Détails]:[epaisseur]],5,FALSE)</f>
        <v>#N/A</v>
      </c>
      <c r="I315" s="170" t="e">
        <f>VLOOKUP(D315,table[[Détails]:[prix HT]],6,FALSE)</f>
        <v>#N/A</v>
      </c>
      <c r="K315" s="1" t="e">
        <f t="shared" si="27"/>
        <v>#N/A</v>
      </c>
      <c r="L315" s="15" t="e">
        <f>VLOOKUP(D315,table[[Détails]:[Coefficient de vente]],7,FALSE)</f>
        <v>#N/A</v>
      </c>
      <c r="M315" s="1" t="e">
        <f t="shared" si="23"/>
        <v>#N/A</v>
      </c>
      <c r="N315" s="5" t="e">
        <f t="shared" si="24"/>
        <v>#N/A</v>
      </c>
      <c r="O315" s="17" t="e">
        <f>VLOOKUP(D315,table[[Détails]:[Coefficient de vente]],8,FALSE)</f>
        <v>#N/A</v>
      </c>
      <c r="P315" s="170" t="e">
        <f t="shared" si="25"/>
        <v>#N/A</v>
      </c>
      <c r="R315" s="10">
        <f t="shared" si="26"/>
        <v>0</v>
      </c>
    </row>
    <row r="316" spans="2:18">
      <c r="B316" s="172"/>
      <c r="C316" s="1"/>
      <c r="D316" s="1"/>
      <c r="E316" s="1" t="e">
        <f>VLOOKUP(D316,table[[Détails]:[epaisseur]],2,FALSE)</f>
        <v>#N/A</v>
      </c>
      <c r="F316" s="1" t="e">
        <f>VLOOKUP(D316,table[[Détails]:[epaisseur]],3,FALSE)</f>
        <v>#N/A</v>
      </c>
      <c r="G316" s="1" t="e">
        <f>VLOOKUP(D316,table[[Détails]:[epaisseur]],4,FALSE)</f>
        <v>#N/A</v>
      </c>
      <c r="H316" s="1" t="e">
        <f>VLOOKUP(D316,table[[Détails]:[epaisseur]],5,FALSE)</f>
        <v>#N/A</v>
      </c>
      <c r="I316" s="170" t="e">
        <f>VLOOKUP(D316,table[[Détails]:[prix HT]],6,FALSE)</f>
        <v>#N/A</v>
      </c>
      <c r="K316" s="1" t="e">
        <f t="shared" si="27"/>
        <v>#N/A</v>
      </c>
      <c r="L316" s="15" t="e">
        <f>VLOOKUP(D316,table[[Détails]:[Coefficient de vente]],7,FALSE)</f>
        <v>#N/A</v>
      </c>
      <c r="M316" s="1" t="e">
        <f t="shared" si="23"/>
        <v>#N/A</v>
      </c>
      <c r="N316" s="5" t="e">
        <f t="shared" si="24"/>
        <v>#N/A</v>
      </c>
      <c r="O316" s="17" t="e">
        <f>VLOOKUP(D316,table[[Détails]:[Coefficient de vente]],8,FALSE)</f>
        <v>#N/A</v>
      </c>
      <c r="P316" s="170" t="e">
        <f t="shared" si="25"/>
        <v>#N/A</v>
      </c>
      <c r="R316" s="10">
        <f t="shared" si="26"/>
        <v>0</v>
      </c>
    </row>
    <row r="317" spans="2:18">
      <c r="B317" s="172"/>
      <c r="C317" s="1"/>
      <c r="D317" s="1"/>
      <c r="E317" s="1" t="e">
        <f>VLOOKUP(D317,table[[Détails]:[epaisseur]],2,FALSE)</f>
        <v>#N/A</v>
      </c>
      <c r="F317" s="1" t="e">
        <f>VLOOKUP(D317,table[[Détails]:[epaisseur]],3,FALSE)</f>
        <v>#N/A</v>
      </c>
      <c r="G317" s="1" t="e">
        <f>VLOOKUP(D317,table[[Détails]:[epaisseur]],4,FALSE)</f>
        <v>#N/A</v>
      </c>
      <c r="H317" s="1" t="e">
        <f>VLOOKUP(D317,table[[Détails]:[epaisseur]],5,FALSE)</f>
        <v>#N/A</v>
      </c>
      <c r="I317" s="170" t="e">
        <f>VLOOKUP(D317,table[[Détails]:[prix HT]],6,FALSE)</f>
        <v>#N/A</v>
      </c>
      <c r="K317" s="1" t="e">
        <f t="shared" si="27"/>
        <v>#N/A</v>
      </c>
      <c r="L317" s="15" t="e">
        <f>VLOOKUP(D317,table[[Détails]:[Coefficient de vente]],7,FALSE)</f>
        <v>#N/A</v>
      </c>
      <c r="M317" s="1" t="e">
        <f t="shared" si="23"/>
        <v>#N/A</v>
      </c>
      <c r="N317" s="5" t="e">
        <f t="shared" si="24"/>
        <v>#N/A</v>
      </c>
      <c r="O317" s="17" t="e">
        <f>VLOOKUP(D317,table[[Détails]:[Coefficient de vente]],8,FALSE)</f>
        <v>#N/A</v>
      </c>
      <c r="P317" s="170" t="e">
        <f t="shared" si="25"/>
        <v>#N/A</v>
      </c>
      <c r="R317" s="10">
        <f t="shared" si="26"/>
        <v>0</v>
      </c>
    </row>
    <row r="318" spans="2:18">
      <c r="B318" s="172"/>
      <c r="C318" s="1"/>
      <c r="D318" s="1"/>
      <c r="E318" s="1" t="e">
        <f>VLOOKUP(D318,table[[Détails]:[epaisseur]],2,FALSE)</f>
        <v>#N/A</v>
      </c>
      <c r="F318" s="1" t="e">
        <f>VLOOKUP(D318,table[[Détails]:[epaisseur]],3,FALSE)</f>
        <v>#N/A</v>
      </c>
      <c r="G318" s="1" t="e">
        <f>VLOOKUP(D318,table[[Détails]:[epaisseur]],4,FALSE)</f>
        <v>#N/A</v>
      </c>
      <c r="H318" s="1" t="e">
        <f>VLOOKUP(D318,table[[Détails]:[epaisseur]],5,FALSE)</f>
        <v>#N/A</v>
      </c>
      <c r="I318" s="170" t="e">
        <f>VLOOKUP(D318,table[[Détails]:[prix HT]],6,FALSE)</f>
        <v>#N/A</v>
      </c>
      <c r="K318" s="1" t="e">
        <f t="shared" si="27"/>
        <v>#N/A</v>
      </c>
      <c r="L318" s="15" t="e">
        <f>VLOOKUP(D318,table[[Détails]:[Coefficient de vente]],7,FALSE)</f>
        <v>#N/A</v>
      </c>
      <c r="M318" s="1" t="e">
        <f t="shared" si="23"/>
        <v>#N/A</v>
      </c>
      <c r="N318" s="5" t="e">
        <f t="shared" si="24"/>
        <v>#N/A</v>
      </c>
      <c r="O318" s="17" t="e">
        <f>VLOOKUP(D318,table[[Détails]:[Coefficient de vente]],8,FALSE)</f>
        <v>#N/A</v>
      </c>
      <c r="P318" s="170" t="e">
        <f t="shared" si="25"/>
        <v>#N/A</v>
      </c>
      <c r="R318" s="10">
        <f t="shared" si="26"/>
        <v>0</v>
      </c>
    </row>
    <row r="319" spans="2:18">
      <c r="B319" s="172"/>
      <c r="C319" s="1"/>
      <c r="D319" s="1"/>
      <c r="E319" s="1" t="e">
        <f>VLOOKUP(D319,table[[Détails]:[epaisseur]],2,FALSE)</f>
        <v>#N/A</v>
      </c>
      <c r="F319" s="1" t="e">
        <f>VLOOKUP(D319,table[[Détails]:[epaisseur]],3,FALSE)</f>
        <v>#N/A</v>
      </c>
      <c r="G319" s="1" t="e">
        <f>VLOOKUP(D319,table[[Détails]:[epaisseur]],4,FALSE)</f>
        <v>#N/A</v>
      </c>
      <c r="H319" s="1" t="e">
        <f>VLOOKUP(D319,table[[Détails]:[epaisseur]],5,FALSE)</f>
        <v>#N/A</v>
      </c>
      <c r="I319" s="170" t="e">
        <f>VLOOKUP(D319,table[[Détails]:[prix HT]],6,FALSE)</f>
        <v>#N/A</v>
      </c>
      <c r="K319" s="1" t="e">
        <f t="shared" si="27"/>
        <v>#N/A</v>
      </c>
      <c r="L319" s="15" t="e">
        <f>VLOOKUP(D319,table[[Détails]:[Coefficient de vente]],7,FALSE)</f>
        <v>#N/A</v>
      </c>
      <c r="M319" s="1" t="e">
        <f t="shared" si="23"/>
        <v>#N/A</v>
      </c>
      <c r="N319" s="5" t="e">
        <f t="shared" si="24"/>
        <v>#N/A</v>
      </c>
      <c r="O319" s="17" t="e">
        <f>VLOOKUP(D319,table[[Détails]:[Coefficient de vente]],8,FALSE)</f>
        <v>#N/A</v>
      </c>
      <c r="P319" s="170" t="e">
        <f t="shared" si="25"/>
        <v>#N/A</v>
      </c>
      <c r="R319" s="10">
        <f t="shared" si="26"/>
        <v>0</v>
      </c>
    </row>
    <row r="320" spans="2:18">
      <c r="B320" s="172"/>
      <c r="C320" s="1"/>
      <c r="D320" s="1"/>
      <c r="E320" s="1" t="e">
        <f>VLOOKUP(D320,table[[Détails]:[epaisseur]],2,FALSE)</f>
        <v>#N/A</v>
      </c>
      <c r="F320" s="1" t="e">
        <f>VLOOKUP(D320,table[[Détails]:[epaisseur]],3,FALSE)</f>
        <v>#N/A</v>
      </c>
      <c r="G320" s="1" t="e">
        <f>VLOOKUP(D320,table[[Détails]:[epaisseur]],4,FALSE)</f>
        <v>#N/A</v>
      </c>
      <c r="H320" s="1" t="e">
        <f>VLOOKUP(D320,table[[Détails]:[epaisseur]],5,FALSE)</f>
        <v>#N/A</v>
      </c>
      <c r="I320" s="170" t="e">
        <f>VLOOKUP(D320,table[[Détails]:[prix HT]],6,FALSE)</f>
        <v>#N/A</v>
      </c>
      <c r="K320" s="1" t="e">
        <f t="shared" si="27"/>
        <v>#N/A</v>
      </c>
      <c r="L320" s="15" t="e">
        <f>VLOOKUP(D320,table[[Détails]:[Coefficient de vente]],7,FALSE)</f>
        <v>#N/A</v>
      </c>
      <c r="M320" s="1" t="e">
        <f t="shared" si="23"/>
        <v>#N/A</v>
      </c>
      <c r="N320" s="5" t="e">
        <f t="shared" si="24"/>
        <v>#N/A</v>
      </c>
      <c r="O320" s="17" t="e">
        <f>VLOOKUP(D320,table[[Détails]:[Coefficient de vente]],8,FALSE)</f>
        <v>#N/A</v>
      </c>
      <c r="P320" s="170" t="e">
        <f t="shared" si="25"/>
        <v>#N/A</v>
      </c>
      <c r="R320" s="10">
        <f t="shared" si="26"/>
        <v>0</v>
      </c>
    </row>
    <row r="321" spans="2:18">
      <c r="B321" s="172"/>
      <c r="C321" s="1"/>
      <c r="D321" s="1"/>
      <c r="E321" s="1" t="e">
        <f>VLOOKUP(D321,table[[Détails]:[epaisseur]],2,FALSE)</f>
        <v>#N/A</v>
      </c>
      <c r="F321" s="1" t="e">
        <f>VLOOKUP(D321,table[[Détails]:[epaisseur]],3,FALSE)</f>
        <v>#N/A</v>
      </c>
      <c r="G321" s="1" t="e">
        <f>VLOOKUP(D321,table[[Détails]:[epaisseur]],4,FALSE)</f>
        <v>#N/A</v>
      </c>
      <c r="H321" s="1" t="e">
        <f>VLOOKUP(D321,table[[Détails]:[epaisseur]],5,FALSE)</f>
        <v>#N/A</v>
      </c>
      <c r="I321" s="170" t="e">
        <f>VLOOKUP(D321,table[[Détails]:[prix HT]],6,FALSE)</f>
        <v>#N/A</v>
      </c>
      <c r="K321" s="1" t="e">
        <f t="shared" si="27"/>
        <v>#N/A</v>
      </c>
      <c r="L321" s="15" t="e">
        <f>VLOOKUP(D321,table[[Détails]:[Coefficient de vente]],7,FALSE)</f>
        <v>#N/A</v>
      </c>
      <c r="M321" s="1" t="e">
        <f t="shared" si="23"/>
        <v>#N/A</v>
      </c>
      <c r="N321" s="5" t="e">
        <f t="shared" si="24"/>
        <v>#N/A</v>
      </c>
      <c r="O321" s="17" t="e">
        <f>VLOOKUP(D321,table[[Détails]:[Coefficient de vente]],8,FALSE)</f>
        <v>#N/A</v>
      </c>
      <c r="P321" s="170" t="e">
        <f t="shared" si="25"/>
        <v>#N/A</v>
      </c>
      <c r="R321" s="10">
        <f t="shared" si="26"/>
        <v>0</v>
      </c>
    </row>
    <row r="322" spans="2:18">
      <c r="B322" s="172"/>
      <c r="C322" s="1"/>
      <c r="D322" s="1"/>
      <c r="E322" s="1" t="e">
        <f>VLOOKUP(D322,table[[Détails]:[epaisseur]],2,FALSE)</f>
        <v>#N/A</v>
      </c>
      <c r="F322" s="1" t="e">
        <f>VLOOKUP(D322,table[[Détails]:[epaisseur]],3,FALSE)</f>
        <v>#N/A</v>
      </c>
      <c r="G322" s="1" t="e">
        <f>VLOOKUP(D322,table[[Détails]:[epaisseur]],4,FALSE)</f>
        <v>#N/A</v>
      </c>
      <c r="H322" s="1" t="e">
        <f>VLOOKUP(D322,table[[Détails]:[epaisseur]],5,FALSE)</f>
        <v>#N/A</v>
      </c>
      <c r="I322" s="170" t="e">
        <f>VLOOKUP(D322,table[[Détails]:[prix HT]],6,FALSE)</f>
        <v>#N/A</v>
      </c>
      <c r="K322" s="1" t="e">
        <f t="shared" si="27"/>
        <v>#N/A</v>
      </c>
      <c r="L322" s="15" t="e">
        <f>VLOOKUP(D322,table[[Détails]:[Coefficient de vente]],7,FALSE)</f>
        <v>#N/A</v>
      </c>
      <c r="M322" s="1" t="e">
        <f t="shared" si="23"/>
        <v>#N/A</v>
      </c>
      <c r="N322" s="5" t="e">
        <f t="shared" si="24"/>
        <v>#N/A</v>
      </c>
      <c r="O322" s="17" t="e">
        <f>VLOOKUP(D322,table[[Détails]:[Coefficient de vente]],8,FALSE)</f>
        <v>#N/A</v>
      </c>
      <c r="P322" s="170" t="e">
        <f t="shared" si="25"/>
        <v>#N/A</v>
      </c>
      <c r="R322" s="10">
        <f t="shared" si="26"/>
        <v>0</v>
      </c>
    </row>
    <row r="323" spans="2:18">
      <c r="B323" s="172"/>
      <c r="C323" s="1"/>
      <c r="D323" s="1"/>
      <c r="E323" s="1" t="e">
        <f>VLOOKUP(D323,table[[Détails]:[epaisseur]],2,FALSE)</f>
        <v>#N/A</v>
      </c>
      <c r="F323" s="1" t="e">
        <f>VLOOKUP(D323,table[[Détails]:[epaisseur]],3,FALSE)</f>
        <v>#N/A</v>
      </c>
      <c r="G323" s="1" t="e">
        <f>VLOOKUP(D323,table[[Détails]:[epaisseur]],4,FALSE)</f>
        <v>#N/A</v>
      </c>
      <c r="H323" s="1" t="e">
        <f>VLOOKUP(D323,table[[Détails]:[epaisseur]],5,FALSE)</f>
        <v>#N/A</v>
      </c>
      <c r="I323" s="170" t="e">
        <f>VLOOKUP(D323,table[[Détails]:[prix HT]],6,FALSE)</f>
        <v>#N/A</v>
      </c>
      <c r="K323" s="1" t="e">
        <f t="shared" si="27"/>
        <v>#N/A</v>
      </c>
      <c r="L323" s="15" t="e">
        <f>VLOOKUP(D323,table[[Détails]:[Coefficient de vente]],7,FALSE)</f>
        <v>#N/A</v>
      </c>
      <c r="M323" s="1" t="e">
        <f t="shared" si="23"/>
        <v>#N/A</v>
      </c>
      <c r="N323" s="5" t="e">
        <f t="shared" si="24"/>
        <v>#N/A</v>
      </c>
      <c r="O323" s="17" t="e">
        <f>VLOOKUP(D323,table[[Détails]:[Coefficient de vente]],8,FALSE)</f>
        <v>#N/A</v>
      </c>
      <c r="P323" s="170" t="e">
        <f t="shared" si="25"/>
        <v>#N/A</v>
      </c>
      <c r="R323" s="10">
        <f t="shared" si="26"/>
        <v>0</v>
      </c>
    </row>
    <row r="324" spans="2:18">
      <c r="B324" s="172"/>
      <c r="C324" s="1"/>
      <c r="D324" s="1"/>
      <c r="E324" s="1" t="e">
        <f>VLOOKUP(D324,table[[Détails]:[epaisseur]],2,FALSE)</f>
        <v>#N/A</v>
      </c>
      <c r="F324" s="1" t="e">
        <f>VLOOKUP(D324,table[[Détails]:[epaisseur]],3,FALSE)</f>
        <v>#N/A</v>
      </c>
      <c r="G324" s="1" t="e">
        <f>VLOOKUP(D324,table[[Détails]:[epaisseur]],4,FALSE)</f>
        <v>#N/A</v>
      </c>
      <c r="H324" s="1" t="e">
        <f>VLOOKUP(D324,table[[Détails]:[epaisseur]],5,FALSE)</f>
        <v>#N/A</v>
      </c>
      <c r="I324" s="170" t="e">
        <f>VLOOKUP(D324,table[[Détails]:[prix HT]],6,FALSE)</f>
        <v>#N/A</v>
      </c>
      <c r="K324" s="1" t="e">
        <f t="shared" si="27"/>
        <v>#N/A</v>
      </c>
      <c r="L324" s="15" t="e">
        <f>VLOOKUP(D324,table[[Détails]:[Coefficient de vente]],7,FALSE)</f>
        <v>#N/A</v>
      </c>
      <c r="M324" s="1" t="e">
        <f t="shared" si="23"/>
        <v>#N/A</v>
      </c>
      <c r="N324" s="5" t="e">
        <f t="shared" si="24"/>
        <v>#N/A</v>
      </c>
      <c r="O324" s="17" t="e">
        <f>VLOOKUP(D324,table[[Détails]:[Coefficient de vente]],8,FALSE)</f>
        <v>#N/A</v>
      </c>
      <c r="P324" s="170" t="e">
        <f t="shared" si="25"/>
        <v>#N/A</v>
      </c>
      <c r="R324" s="10">
        <f t="shared" si="26"/>
        <v>0</v>
      </c>
    </row>
    <row r="325" spans="2:18">
      <c r="B325" s="172"/>
      <c r="C325" s="1"/>
      <c r="D325" s="1"/>
      <c r="E325" s="1" t="e">
        <f>VLOOKUP(D325,table[[Détails]:[epaisseur]],2,FALSE)</f>
        <v>#N/A</v>
      </c>
      <c r="F325" s="1" t="e">
        <f>VLOOKUP(D325,table[[Détails]:[epaisseur]],3,FALSE)</f>
        <v>#N/A</v>
      </c>
      <c r="G325" s="1" t="e">
        <f>VLOOKUP(D325,table[[Détails]:[epaisseur]],4,FALSE)</f>
        <v>#N/A</v>
      </c>
      <c r="H325" s="1" t="e">
        <f>VLOOKUP(D325,table[[Détails]:[epaisseur]],5,FALSE)</f>
        <v>#N/A</v>
      </c>
      <c r="I325" s="170" t="e">
        <f>VLOOKUP(D325,table[[Détails]:[prix HT]],6,FALSE)</f>
        <v>#N/A</v>
      </c>
      <c r="K325" s="1" t="e">
        <f t="shared" si="27"/>
        <v>#N/A</v>
      </c>
      <c r="L325" s="15" t="e">
        <f>VLOOKUP(D325,table[[Détails]:[Coefficient de vente]],7,FALSE)</f>
        <v>#N/A</v>
      </c>
      <c r="M325" s="1" t="e">
        <f t="shared" si="23"/>
        <v>#N/A</v>
      </c>
      <c r="N325" s="5" t="e">
        <f t="shared" si="24"/>
        <v>#N/A</v>
      </c>
      <c r="O325" s="17" t="e">
        <f>VLOOKUP(D325,table[[Détails]:[Coefficient de vente]],8,FALSE)</f>
        <v>#N/A</v>
      </c>
      <c r="P325" s="170" t="e">
        <f t="shared" si="25"/>
        <v>#N/A</v>
      </c>
      <c r="R325" s="10">
        <f t="shared" si="26"/>
        <v>0</v>
      </c>
    </row>
    <row r="326" spans="2:18">
      <c r="B326" s="172"/>
      <c r="C326" s="1"/>
      <c r="D326" s="1"/>
      <c r="E326" s="1" t="e">
        <f>VLOOKUP(D326,table[[Détails]:[epaisseur]],2,FALSE)</f>
        <v>#N/A</v>
      </c>
      <c r="F326" s="1" t="e">
        <f>VLOOKUP(D326,table[[Détails]:[epaisseur]],3,FALSE)</f>
        <v>#N/A</v>
      </c>
      <c r="G326" s="1" t="e">
        <f>VLOOKUP(D326,table[[Détails]:[epaisseur]],4,FALSE)</f>
        <v>#N/A</v>
      </c>
      <c r="H326" s="1" t="e">
        <f>VLOOKUP(D326,table[[Détails]:[epaisseur]],5,FALSE)</f>
        <v>#N/A</v>
      </c>
      <c r="I326" s="170" t="e">
        <f>VLOOKUP(D326,table[[Détails]:[prix HT]],6,FALSE)</f>
        <v>#N/A</v>
      </c>
      <c r="K326" s="1" t="e">
        <f t="shared" si="27"/>
        <v>#N/A</v>
      </c>
      <c r="L326" s="15" t="e">
        <f>VLOOKUP(D326,table[[Détails]:[Coefficient de vente]],7,FALSE)</f>
        <v>#N/A</v>
      </c>
      <c r="M326" s="1" t="e">
        <f t="shared" si="23"/>
        <v>#N/A</v>
      </c>
      <c r="N326" s="5" t="e">
        <f t="shared" si="24"/>
        <v>#N/A</v>
      </c>
      <c r="O326" s="17" t="e">
        <f>VLOOKUP(D326,table[[Détails]:[Coefficient de vente]],8,FALSE)</f>
        <v>#N/A</v>
      </c>
      <c r="P326" s="170" t="e">
        <f t="shared" si="25"/>
        <v>#N/A</v>
      </c>
      <c r="R326" s="10">
        <f t="shared" si="26"/>
        <v>0</v>
      </c>
    </row>
    <row r="327" spans="2:18">
      <c r="B327" s="172"/>
      <c r="C327" s="1"/>
      <c r="D327" s="1"/>
      <c r="E327" s="1" t="e">
        <f>VLOOKUP(D327,table[[Détails]:[epaisseur]],2,FALSE)</f>
        <v>#N/A</v>
      </c>
      <c r="F327" s="1" t="e">
        <f>VLOOKUP(D327,table[[Détails]:[epaisseur]],3,FALSE)</f>
        <v>#N/A</v>
      </c>
      <c r="G327" s="1" t="e">
        <f>VLOOKUP(D327,table[[Détails]:[epaisseur]],4,FALSE)</f>
        <v>#N/A</v>
      </c>
      <c r="H327" s="1" t="e">
        <f>VLOOKUP(D327,table[[Détails]:[epaisseur]],5,FALSE)</f>
        <v>#N/A</v>
      </c>
      <c r="I327" s="170" t="e">
        <f>VLOOKUP(D327,table[[Détails]:[prix HT]],6,FALSE)</f>
        <v>#N/A</v>
      </c>
      <c r="K327" s="1" t="e">
        <f t="shared" si="27"/>
        <v>#N/A</v>
      </c>
      <c r="L327" s="15" t="e">
        <f>VLOOKUP(D327,table[[Détails]:[Coefficient de vente]],7,FALSE)</f>
        <v>#N/A</v>
      </c>
      <c r="M327" s="1" t="e">
        <f t="shared" si="23"/>
        <v>#N/A</v>
      </c>
      <c r="N327" s="5" t="e">
        <f t="shared" si="24"/>
        <v>#N/A</v>
      </c>
      <c r="O327" s="17" t="e">
        <f>VLOOKUP(D327,table[[Détails]:[Coefficient de vente]],8,FALSE)</f>
        <v>#N/A</v>
      </c>
      <c r="P327" s="170" t="e">
        <f t="shared" si="25"/>
        <v>#N/A</v>
      </c>
      <c r="R327" s="10">
        <f t="shared" si="26"/>
        <v>0</v>
      </c>
    </row>
    <row r="328" spans="2:18">
      <c r="B328" s="172"/>
      <c r="C328" s="1"/>
      <c r="D328" s="1"/>
      <c r="E328" s="1" t="e">
        <f>VLOOKUP(D328,table[[Détails]:[epaisseur]],2,FALSE)</f>
        <v>#N/A</v>
      </c>
      <c r="F328" s="1" t="e">
        <f>VLOOKUP(D328,table[[Détails]:[epaisseur]],3,FALSE)</f>
        <v>#N/A</v>
      </c>
      <c r="G328" s="1" t="e">
        <f>VLOOKUP(D328,table[[Détails]:[epaisseur]],4,FALSE)</f>
        <v>#N/A</v>
      </c>
      <c r="H328" s="1" t="e">
        <f>VLOOKUP(D328,table[[Détails]:[epaisseur]],5,FALSE)</f>
        <v>#N/A</v>
      </c>
      <c r="I328" s="170" t="e">
        <f>VLOOKUP(D328,table[[Détails]:[prix HT]],6,FALSE)</f>
        <v>#N/A</v>
      </c>
      <c r="K328" s="1" t="e">
        <f t="shared" si="27"/>
        <v>#N/A</v>
      </c>
      <c r="L328" s="15" t="e">
        <f>VLOOKUP(D328,table[[Détails]:[Coefficient de vente]],7,FALSE)</f>
        <v>#N/A</v>
      </c>
      <c r="M328" s="1" t="e">
        <f t="shared" si="23"/>
        <v>#N/A</v>
      </c>
      <c r="N328" s="5" t="e">
        <f t="shared" si="24"/>
        <v>#N/A</v>
      </c>
      <c r="O328" s="17" t="e">
        <f>VLOOKUP(D328,table[[Détails]:[Coefficient de vente]],8,FALSE)</f>
        <v>#N/A</v>
      </c>
      <c r="P328" s="170" t="e">
        <f t="shared" si="25"/>
        <v>#N/A</v>
      </c>
      <c r="R328" s="10">
        <f t="shared" si="26"/>
        <v>0</v>
      </c>
    </row>
    <row r="329" spans="2:18">
      <c r="B329" s="172"/>
      <c r="C329" s="1"/>
      <c r="D329" s="1"/>
      <c r="E329" s="1" t="e">
        <f>VLOOKUP(D329,table[[Détails]:[epaisseur]],2,FALSE)</f>
        <v>#N/A</v>
      </c>
      <c r="F329" s="1" t="e">
        <f>VLOOKUP(D329,table[[Détails]:[epaisseur]],3,FALSE)</f>
        <v>#N/A</v>
      </c>
      <c r="G329" s="1" t="e">
        <f>VLOOKUP(D329,table[[Détails]:[epaisseur]],4,FALSE)</f>
        <v>#N/A</v>
      </c>
      <c r="H329" s="1" t="e">
        <f>VLOOKUP(D329,table[[Détails]:[epaisseur]],5,FALSE)</f>
        <v>#N/A</v>
      </c>
      <c r="I329" s="170" t="e">
        <f>VLOOKUP(D329,table[[Détails]:[prix HT]],6,FALSE)</f>
        <v>#N/A</v>
      </c>
      <c r="K329" s="1" t="e">
        <f t="shared" si="27"/>
        <v>#N/A</v>
      </c>
      <c r="L329" s="15" t="e">
        <f>VLOOKUP(D329,table[[Détails]:[Coefficient de vente]],7,FALSE)</f>
        <v>#N/A</v>
      </c>
      <c r="M329" s="1" t="e">
        <f t="shared" si="23"/>
        <v>#N/A</v>
      </c>
      <c r="N329" s="5" t="e">
        <f t="shared" si="24"/>
        <v>#N/A</v>
      </c>
      <c r="O329" s="17" t="e">
        <f>VLOOKUP(D329,table[[Détails]:[Coefficient de vente]],8,FALSE)</f>
        <v>#N/A</v>
      </c>
      <c r="P329" s="170" t="e">
        <f t="shared" si="25"/>
        <v>#N/A</v>
      </c>
      <c r="R329" s="10">
        <f t="shared" si="26"/>
        <v>0</v>
      </c>
    </row>
    <row r="330" spans="2:18">
      <c r="B330" s="172"/>
      <c r="C330" s="1"/>
      <c r="D330" s="1"/>
      <c r="E330" s="1" t="e">
        <f>VLOOKUP(D330,table[[Détails]:[epaisseur]],2,FALSE)</f>
        <v>#N/A</v>
      </c>
      <c r="F330" s="1" t="e">
        <f>VLOOKUP(D330,table[[Détails]:[epaisseur]],3,FALSE)</f>
        <v>#N/A</v>
      </c>
      <c r="G330" s="1" t="e">
        <f>VLOOKUP(D330,table[[Détails]:[epaisseur]],4,FALSE)</f>
        <v>#N/A</v>
      </c>
      <c r="H330" s="1" t="e">
        <f>VLOOKUP(D330,table[[Détails]:[epaisseur]],5,FALSE)</f>
        <v>#N/A</v>
      </c>
      <c r="I330" s="170" t="e">
        <f>VLOOKUP(D330,table[[Détails]:[prix HT]],6,FALSE)</f>
        <v>#N/A</v>
      </c>
      <c r="K330" s="1" t="e">
        <f t="shared" si="27"/>
        <v>#N/A</v>
      </c>
      <c r="L330" s="15" t="e">
        <f>VLOOKUP(D330,table[[Détails]:[Coefficient de vente]],7,FALSE)</f>
        <v>#N/A</v>
      </c>
      <c r="M330" s="1" t="e">
        <f t="shared" si="23"/>
        <v>#N/A</v>
      </c>
      <c r="N330" s="5" t="e">
        <f t="shared" si="24"/>
        <v>#N/A</v>
      </c>
      <c r="O330" s="17" t="e">
        <f>VLOOKUP(D330,table[[Détails]:[Coefficient de vente]],8,FALSE)</f>
        <v>#N/A</v>
      </c>
      <c r="P330" s="170" t="e">
        <f t="shared" si="25"/>
        <v>#N/A</v>
      </c>
      <c r="R330" s="10">
        <f t="shared" si="26"/>
        <v>0</v>
      </c>
    </row>
    <row r="331" spans="2:18">
      <c r="B331" s="172"/>
      <c r="C331" s="1"/>
      <c r="D331" s="1"/>
      <c r="E331" s="1" t="e">
        <f>VLOOKUP(D331,table[[Détails]:[epaisseur]],2,FALSE)</f>
        <v>#N/A</v>
      </c>
      <c r="F331" s="1" t="e">
        <f>VLOOKUP(D331,table[[Détails]:[epaisseur]],3,FALSE)</f>
        <v>#N/A</v>
      </c>
      <c r="G331" s="1" t="e">
        <f>VLOOKUP(D331,table[[Détails]:[epaisseur]],4,FALSE)</f>
        <v>#N/A</v>
      </c>
      <c r="H331" s="1" t="e">
        <f>VLOOKUP(D331,table[[Détails]:[epaisseur]],5,FALSE)</f>
        <v>#N/A</v>
      </c>
      <c r="I331" s="170" t="e">
        <f>VLOOKUP(D331,table[[Détails]:[prix HT]],6,FALSE)</f>
        <v>#N/A</v>
      </c>
      <c r="K331" s="1" t="e">
        <f t="shared" si="27"/>
        <v>#N/A</v>
      </c>
      <c r="L331" s="15" t="e">
        <f>VLOOKUP(D331,table[[Détails]:[Coefficient de vente]],7,FALSE)</f>
        <v>#N/A</v>
      </c>
      <c r="M331" s="1" t="e">
        <f t="shared" si="23"/>
        <v>#N/A</v>
      </c>
      <c r="N331" s="5" t="e">
        <f t="shared" si="24"/>
        <v>#N/A</v>
      </c>
      <c r="O331" s="17" t="e">
        <f>VLOOKUP(D331,table[[Détails]:[Coefficient de vente]],8,FALSE)</f>
        <v>#N/A</v>
      </c>
      <c r="P331" s="170" t="e">
        <f t="shared" si="25"/>
        <v>#N/A</v>
      </c>
      <c r="R331" s="10">
        <f t="shared" si="26"/>
        <v>0</v>
      </c>
    </row>
    <row r="332" spans="2:18">
      <c r="B332" s="172"/>
      <c r="C332" s="1"/>
      <c r="D332" s="1"/>
      <c r="E332" s="1" t="e">
        <f>VLOOKUP(D332,table[[Détails]:[epaisseur]],2,FALSE)</f>
        <v>#N/A</v>
      </c>
      <c r="F332" s="1" t="e">
        <f>VLOOKUP(D332,table[[Détails]:[epaisseur]],3,FALSE)</f>
        <v>#N/A</v>
      </c>
      <c r="G332" s="1" t="e">
        <f>VLOOKUP(D332,table[[Détails]:[epaisseur]],4,FALSE)</f>
        <v>#N/A</v>
      </c>
      <c r="H332" s="1" t="e">
        <f>VLOOKUP(D332,table[[Détails]:[epaisseur]],5,FALSE)</f>
        <v>#N/A</v>
      </c>
      <c r="I332" s="170" t="e">
        <f>VLOOKUP(D332,table[[Détails]:[prix HT]],6,FALSE)</f>
        <v>#N/A</v>
      </c>
      <c r="K332" s="1" t="e">
        <f t="shared" si="27"/>
        <v>#N/A</v>
      </c>
      <c r="L332" s="15" t="e">
        <f>VLOOKUP(D332,table[[Détails]:[Coefficient de vente]],7,FALSE)</f>
        <v>#N/A</v>
      </c>
      <c r="M332" s="1" t="e">
        <f t="shared" ref="M332:M395" si="28">(K332*L332)+K332</f>
        <v>#N/A</v>
      </c>
      <c r="N332" s="5" t="e">
        <f t="shared" ref="N332:N395" si="29">M332*I332</f>
        <v>#N/A</v>
      </c>
      <c r="O332" s="17" t="e">
        <f>VLOOKUP(D332,table[[Détails]:[Coefficient de vente]],8,FALSE)</f>
        <v>#N/A</v>
      </c>
      <c r="P332" s="170" t="e">
        <f t="shared" ref="P332:P395" si="30">(N332*O332)+N332</f>
        <v>#N/A</v>
      </c>
      <c r="R332" s="10">
        <f t="shared" ref="R332:R395" si="31">ROUNDUP(((($D$5*Q332)/100)+Q332),0)</f>
        <v>0</v>
      </c>
    </row>
    <row r="333" spans="2:18">
      <c r="B333" s="172"/>
      <c r="C333" s="1"/>
      <c r="D333" s="1"/>
      <c r="E333" s="1" t="e">
        <f>VLOOKUP(D333,table[[Détails]:[epaisseur]],2,FALSE)</f>
        <v>#N/A</v>
      </c>
      <c r="F333" s="1" t="e">
        <f>VLOOKUP(D333,table[[Détails]:[epaisseur]],3,FALSE)</f>
        <v>#N/A</v>
      </c>
      <c r="G333" s="1" t="e">
        <f>VLOOKUP(D333,table[[Détails]:[epaisseur]],4,FALSE)</f>
        <v>#N/A</v>
      </c>
      <c r="H333" s="1" t="e">
        <f>VLOOKUP(D333,table[[Détails]:[epaisseur]],5,FALSE)</f>
        <v>#N/A</v>
      </c>
      <c r="I333" s="170" t="e">
        <f>VLOOKUP(D333,table[[Détails]:[prix HT]],6,FALSE)</f>
        <v>#N/A</v>
      </c>
      <c r="K333" s="1" t="e">
        <f t="shared" ref="K333:K396" si="32">F333*G333*H333*J333</f>
        <v>#N/A</v>
      </c>
      <c r="L333" s="15" t="e">
        <f>VLOOKUP(D333,table[[Détails]:[Coefficient de vente]],7,FALSE)</f>
        <v>#N/A</v>
      </c>
      <c r="M333" s="1" t="e">
        <f t="shared" si="28"/>
        <v>#N/A</v>
      </c>
      <c r="N333" s="5" t="e">
        <f t="shared" si="29"/>
        <v>#N/A</v>
      </c>
      <c r="O333" s="17" t="e">
        <f>VLOOKUP(D333,table[[Détails]:[Coefficient de vente]],8,FALSE)</f>
        <v>#N/A</v>
      </c>
      <c r="P333" s="170" t="e">
        <f t="shared" si="30"/>
        <v>#N/A</v>
      </c>
      <c r="R333" s="10">
        <f t="shared" si="31"/>
        <v>0</v>
      </c>
    </row>
    <row r="334" spans="2:18">
      <c r="B334" s="172"/>
      <c r="C334" s="1"/>
      <c r="D334" s="1"/>
      <c r="E334" s="1" t="e">
        <f>VLOOKUP(D334,table[[Détails]:[epaisseur]],2,FALSE)</f>
        <v>#N/A</v>
      </c>
      <c r="F334" s="1" t="e">
        <f>VLOOKUP(D334,table[[Détails]:[epaisseur]],3,FALSE)</f>
        <v>#N/A</v>
      </c>
      <c r="G334" s="1" t="e">
        <f>VLOOKUP(D334,table[[Détails]:[epaisseur]],4,FALSE)</f>
        <v>#N/A</v>
      </c>
      <c r="H334" s="1" t="e">
        <f>VLOOKUP(D334,table[[Détails]:[epaisseur]],5,FALSE)</f>
        <v>#N/A</v>
      </c>
      <c r="I334" s="170" t="e">
        <f>VLOOKUP(D334,table[[Détails]:[prix HT]],6,FALSE)</f>
        <v>#N/A</v>
      </c>
      <c r="K334" s="1" t="e">
        <f t="shared" si="32"/>
        <v>#N/A</v>
      </c>
      <c r="L334" s="15" t="e">
        <f>VLOOKUP(D334,table[[Détails]:[Coefficient de vente]],7,FALSE)</f>
        <v>#N/A</v>
      </c>
      <c r="M334" s="1" t="e">
        <f t="shared" si="28"/>
        <v>#N/A</v>
      </c>
      <c r="N334" s="5" t="e">
        <f t="shared" si="29"/>
        <v>#N/A</v>
      </c>
      <c r="O334" s="17" t="e">
        <f>VLOOKUP(D334,table[[Détails]:[Coefficient de vente]],8,FALSE)</f>
        <v>#N/A</v>
      </c>
      <c r="P334" s="170" t="e">
        <f t="shared" si="30"/>
        <v>#N/A</v>
      </c>
      <c r="R334" s="10">
        <f t="shared" si="31"/>
        <v>0</v>
      </c>
    </row>
    <row r="335" spans="2:18">
      <c r="B335" s="172"/>
      <c r="C335" s="1"/>
      <c r="D335" s="1"/>
      <c r="E335" s="1" t="e">
        <f>VLOOKUP(D335,table[[Détails]:[epaisseur]],2,FALSE)</f>
        <v>#N/A</v>
      </c>
      <c r="F335" s="1" t="e">
        <f>VLOOKUP(D335,table[[Détails]:[epaisseur]],3,FALSE)</f>
        <v>#N/A</v>
      </c>
      <c r="G335" s="1" t="e">
        <f>VLOOKUP(D335,table[[Détails]:[epaisseur]],4,FALSE)</f>
        <v>#N/A</v>
      </c>
      <c r="H335" s="1" t="e">
        <f>VLOOKUP(D335,table[[Détails]:[epaisseur]],5,FALSE)</f>
        <v>#N/A</v>
      </c>
      <c r="I335" s="170" t="e">
        <f>VLOOKUP(D335,table[[Détails]:[prix HT]],6,FALSE)</f>
        <v>#N/A</v>
      </c>
      <c r="K335" s="1" t="e">
        <f t="shared" si="32"/>
        <v>#N/A</v>
      </c>
      <c r="L335" s="15" t="e">
        <f>VLOOKUP(D335,table[[Détails]:[Coefficient de vente]],7,FALSE)</f>
        <v>#N/A</v>
      </c>
      <c r="M335" s="1" t="e">
        <f t="shared" si="28"/>
        <v>#N/A</v>
      </c>
      <c r="N335" s="5" t="e">
        <f t="shared" si="29"/>
        <v>#N/A</v>
      </c>
      <c r="O335" s="17" t="e">
        <f>VLOOKUP(D335,table[[Détails]:[Coefficient de vente]],8,FALSE)</f>
        <v>#N/A</v>
      </c>
      <c r="P335" s="170" t="e">
        <f t="shared" si="30"/>
        <v>#N/A</v>
      </c>
      <c r="R335" s="10">
        <f t="shared" si="31"/>
        <v>0</v>
      </c>
    </row>
    <row r="336" spans="2:18">
      <c r="B336" s="172"/>
      <c r="C336" s="1"/>
      <c r="D336" s="1"/>
      <c r="E336" s="1" t="e">
        <f>VLOOKUP(D336,table[[Détails]:[epaisseur]],2,FALSE)</f>
        <v>#N/A</v>
      </c>
      <c r="F336" s="1" t="e">
        <f>VLOOKUP(D336,table[[Détails]:[epaisseur]],3,FALSE)</f>
        <v>#N/A</v>
      </c>
      <c r="G336" s="1" t="e">
        <f>VLOOKUP(D336,table[[Détails]:[epaisseur]],4,FALSE)</f>
        <v>#N/A</v>
      </c>
      <c r="H336" s="1" t="e">
        <f>VLOOKUP(D336,table[[Détails]:[epaisseur]],5,FALSE)</f>
        <v>#N/A</v>
      </c>
      <c r="I336" s="170" t="e">
        <f>VLOOKUP(D336,table[[Détails]:[prix HT]],6,FALSE)</f>
        <v>#N/A</v>
      </c>
      <c r="K336" s="1" t="e">
        <f t="shared" si="32"/>
        <v>#N/A</v>
      </c>
      <c r="L336" s="15" t="e">
        <f>VLOOKUP(D336,table[[Détails]:[Coefficient de vente]],7,FALSE)</f>
        <v>#N/A</v>
      </c>
      <c r="M336" s="1" t="e">
        <f t="shared" si="28"/>
        <v>#N/A</v>
      </c>
      <c r="N336" s="5" t="e">
        <f t="shared" si="29"/>
        <v>#N/A</v>
      </c>
      <c r="O336" s="17" t="e">
        <f>VLOOKUP(D336,table[[Détails]:[Coefficient de vente]],8,FALSE)</f>
        <v>#N/A</v>
      </c>
      <c r="P336" s="170" t="e">
        <f t="shared" si="30"/>
        <v>#N/A</v>
      </c>
      <c r="R336" s="10">
        <f t="shared" si="31"/>
        <v>0</v>
      </c>
    </row>
    <row r="337" spans="2:18">
      <c r="B337" s="172"/>
      <c r="C337" s="1"/>
      <c r="D337" s="1"/>
      <c r="E337" s="1" t="e">
        <f>VLOOKUP(D337,table[[Détails]:[epaisseur]],2,FALSE)</f>
        <v>#N/A</v>
      </c>
      <c r="F337" s="1" t="e">
        <f>VLOOKUP(D337,table[[Détails]:[epaisseur]],3,FALSE)</f>
        <v>#N/A</v>
      </c>
      <c r="G337" s="1" t="e">
        <f>VLOOKUP(D337,table[[Détails]:[epaisseur]],4,FALSE)</f>
        <v>#N/A</v>
      </c>
      <c r="H337" s="1" t="e">
        <f>VLOOKUP(D337,table[[Détails]:[epaisseur]],5,FALSE)</f>
        <v>#N/A</v>
      </c>
      <c r="I337" s="170" t="e">
        <f>VLOOKUP(D337,table[[Détails]:[prix HT]],6,FALSE)</f>
        <v>#N/A</v>
      </c>
      <c r="K337" s="1" t="e">
        <f t="shared" si="32"/>
        <v>#N/A</v>
      </c>
      <c r="L337" s="15" t="e">
        <f>VLOOKUP(D337,table[[Détails]:[Coefficient de vente]],7,FALSE)</f>
        <v>#N/A</v>
      </c>
      <c r="M337" s="1" t="e">
        <f t="shared" si="28"/>
        <v>#N/A</v>
      </c>
      <c r="N337" s="5" t="e">
        <f t="shared" si="29"/>
        <v>#N/A</v>
      </c>
      <c r="O337" s="17" t="e">
        <f>VLOOKUP(D337,table[[Détails]:[Coefficient de vente]],8,FALSE)</f>
        <v>#N/A</v>
      </c>
      <c r="P337" s="170" t="e">
        <f t="shared" si="30"/>
        <v>#N/A</v>
      </c>
      <c r="R337" s="10">
        <f t="shared" si="31"/>
        <v>0</v>
      </c>
    </row>
    <row r="338" spans="2:18">
      <c r="B338" s="172"/>
      <c r="C338" s="1"/>
      <c r="D338" s="1"/>
      <c r="E338" s="1" t="e">
        <f>VLOOKUP(D338,table[[Détails]:[epaisseur]],2,FALSE)</f>
        <v>#N/A</v>
      </c>
      <c r="F338" s="1" t="e">
        <f>VLOOKUP(D338,table[[Détails]:[epaisseur]],3,FALSE)</f>
        <v>#N/A</v>
      </c>
      <c r="G338" s="1" t="e">
        <f>VLOOKUP(D338,table[[Détails]:[epaisseur]],4,FALSE)</f>
        <v>#N/A</v>
      </c>
      <c r="H338" s="1" t="e">
        <f>VLOOKUP(D338,table[[Détails]:[epaisseur]],5,FALSE)</f>
        <v>#N/A</v>
      </c>
      <c r="I338" s="170" t="e">
        <f>VLOOKUP(D338,table[[Détails]:[prix HT]],6,FALSE)</f>
        <v>#N/A</v>
      </c>
      <c r="K338" s="1" t="e">
        <f t="shared" si="32"/>
        <v>#N/A</v>
      </c>
      <c r="L338" s="15" t="e">
        <f>VLOOKUP(D338,table[[Détails]:[Coefficient de vente]],7,FALSE)</f>
        <v>#N/A</v>
      </c>
      <c r="M338" s="1" t="e">
        <f t="shared" si="28"/>
        <v>#N/A</v>
      </c>
      <c r="N338" s="5" t="e">
        <f t="shared" si="29"/>
        <v>#N/A</v>
      </c>
      <c r="O338" s="17" t="e">
        <f>VLOOKUP(D338,table[[Détails]:[Coefficient de vente]],8,FALSE)</f>
        <v>#N/A</v>
      </c>
      <c r="P338" s="170" t="e">
        <f t="shared" si="30"/>
        <v>#N/A</v>
      </c>
      <c r="R338" s="10">
        <f t="shared" si="31"/>
        <v>0</v>
      </c>
    </row>
    <row r="339" spans="2:18">
      <c r="B339" s="172"/>
      <c r="C339" s="1"/>
      <c r="D339" s="1"/>
      <c r="E339" s="1" t="e">
        <f>VLOOKUP(D339,table[[Détails]:[epaisseur]],2,FALSE)</f>
        <v>#N/A</v>
      </c>
      <c r="F339" s="1" t="e">
        <f>VLOOKUP(D339,table[[Détails]:[epaisseur]],3,FALSE)</f>
        <v>#N/A</v>
      </c>
      <c r="G339" s="1" t="e">
        <f>VLOOKUP(D339,table[[Détails]:[epaisseur]],4,FALSE)</f>
        <v>#N/A</v>
      </c>
      <c r="H339" s="1" t="e">
        <f>VLOOKUP(D339,table[[Détails]:[epaisseur]],5,FALSE)</f>
        <v>#N/A</v>
      </c>
      <c r="I339" s="170" t="e">
        <f>VLOOKUP(D339,table[[Détails]:[prix HT]],6,FALSE)</f>
        <v>#N/A</v>
      </c>
      <c r="K339" s="1" t="e">
        <f t="shared" si="32"/>
        <v>#N/A</v>
      </c>
      <c r="L339" s="15" t="e">
        <f>VLOOKUP(D339,table[[Détails]:[Coefficient de vente]],7,FALSE)</f>
        <v>#N/A</v>
      </c>
      <c r="M339" s="1" t="e">
        <f t="shared" si="28"/>
        <v>#N/A</v>
      </c>
      <c r="N339" s="5" t="e">
        <f t="shared" si="29"/>
        <v>#N/A</v>
      </c>
      <c r="O339" s="17" t="e">
        <f>VLOOKUP(D339,table[[Détails]:[Coefficient de vente]],8,FALSE)</f>
        <v>#N/A</v>
      </c>
      <c r="P339" s="170" t="e">
        <f t="shared" si="30"/>
        <v>#N/A</v>
      </c>
      <c r="R339" s="10">
        <f t="shared" si="31"/>
        <v>0</v>
      </c>
    </row>
    <row r="340" spans="2:18">
      <c r="B340" s="172"/>
      <c r="C340" s="1"/>
      <c r="D340" s="1"/>
      <c r="E340" s="1" t="e">
        <f>VLOOKUP(D340,table[[Détails]:[epaisseur]],2,FALSE)</f>
        <v>#N/A</v>
      </c>
      <c r="F340" s="1" t="e">
        <f>VLOOKUP(D340,table[[Détails]:[epaisseur]],3,FALSE)</f>
        <v>#N/A</v>
      </c>
      <c r="G340" s="1" t="e">
        <f>VLOOKUP(D340,table[[Détails]:[epaisseur]],4,FALSE)</f>
        <v>#N/A</v>
      </c>
      <c r="H340" s="1" t="e">
        <f>VLOOKUP(D340,table[[Détails]:[epaisseur]],5,FALSE)</f>
        <v>#N/A</v>
      </c>
      <c r="I340" s="170" t="e">
        <f>VLOOKUP(D340,table[[Détails]:[prix HT]],6,FALSE)</f>
        <v>#N/A</v>
      </c>
      <c r="K340" s="1" t="e">
        <f t="shared" si="32"/>
        <v>#N/A</v>
      </c>
      <c r="L340" s="15" t="e">
        <f>VLOOKUP(D340,table[[Détails]:[Coefficient de vente]],7,FALSE)</f>
        <v>#N/A</v>
      </c>
      <c r="M340" s="1" t="e">
        <f t="shared" si="28"/>
        <v>#N/A</v>
      </c>
      <c r="N340" s="5" t="e">
        <f t="shared" si="29"/>
        <v>#N/A</v>
      </c>
      <c r="O340" s="17" t="e">
        <f>VLOOKUP(D340,table[[Détails]:[Coefficient de vente]],8,FALSE)</f>
        <v>#N/A</v>
      </c>
      <c r="P340" s="170" t="e">
        <f t="shared" si="30"/>
        <v>#N/A</v>
      </c>
      <c r="R340" s="10">
        <f t="shared" si="31"/>
        <v>0</v>
      </c>
    </row>
    <row r="341" spans="2:18">
      <c r="B341" s="172"/>
      <c r="C341" s="1"/>
      <c r="D341" s="1"/>
      <c r="E341" s="1" t="e">
        <f>VLOOKUP(D341,table[[Détails]:[epaisseur]],2,FALSE)</f>
        <v>#N/A</v>
      </c>
      <c r="F341" s="1" t="e">
        <f>VLOOKUP(D341,table[[Détails]:[epaisseur]],3,FALSE)</f>
        <v>#N/A</v>
      </c>
      <c r="G341" s="1" t="e">
        <f>VLOOKUP(D341,table[[Détails]:[epaisseur]],4,FALSE)</f>
        <v>#N/A</v>
      </c>
      <c r="H341" s="1" t="e">
        <f>VLOOKUP(D341,table[[Détails]:[epaisseur]],5,FALSE)</f>
        <v>#N/A</v>
      </c>
      <c r="I341" s="170" t="e">
        <f>VLOOKUP(D341,table[[Détails]:[prix HT]],6,FALSE)</f>
        <v>#N/A</v>
      </c>
      <c r="K341" s="1" t="e">
        <f t="shared" si="32"/>
        <v>#N/A</v>
      </c>
      <c r="L341" s="15" t="e">
        <f>VLOOKUP(D341,table[[Détails]:[Coefficient de vente]],7,FALSE)</f>
        <v>#N/A</v>
      </c>
      <c r="M341" s="1" t="e">
        <f t="shared" si="28"/>
        <v>#N/A</v>
      </c>
      <c r="N341" s="5" t="e">
        <f t="shared" si="29"/>
        <v>#N/A</v>
      </c>
      <c r="O341" s="17" t="e">
        <f>VLOOKUP(D341,table[[Détails]:[Coefficient de vente]],8,FALSE)</f>
        <v>#N/A</v>
      </c>
      <c r="P341" s="170" t="e">
        <f t="shared" si="30"/>
        <v>#N/A</v>
      </c>
      <c r="R341" s="10">
        <f t="shared" si="31"/>
        <v>0</v>
      </c>
    </row>
    <row r="342" spans="2:18">
      <c r="B342" s="172"/>
      <c r="C342" s="1"/>
      <c r="D342" s="1"/>
      <c r="E342" s="1" t="e">
        <f>VLOOKUP(D342,table[[Détails]:[epaisseur]],2,FALSE)</f>
        <v>#N/A</v>
      </c>
      <c r="F342" s="1" t="e">
        <f>VLOOKUP(D342,table[[Détails]:[epaisseur]],3,FALSE)</f>
        <v>#N/A</v>
      </c>
      <c r="G342" s="1" t="e">
        <f>VLOOKUP(D342,table[[Détails]:[epaisseur]],4,FALSE)</f>
        <v>#N/A</v>
      </c>
      <c r="H342" s="1" t="e">
        <f>VLOOKUP(D342,table[[Détails]:[epaisseur]],5,FALSE)</f>
        <v>#N/A</v>
      </c>
      <c r="I342" s="170" t="e">
        <f>VLOOKUP(D342,table[[Détails]:[prix HT]],6,FALSE)</f>
        <v>#N/A</v>
      </c>
      <c r="K342" s="1" t="e">
        <f t="shared" si="32"/>
        <v>#N/A</v>
      </c>
      <c r="L342" s="15" t="e">
        <f>VLOOKUP(D342,table[[Détails]:[Coefficient de vente]],7,FALSE)</f>
        <v>#N/A</v>
      </c>
      <c r="M342" s="1" t="e">
        <f t="shared" si="28"/>
        <v>#N/A</v>
      </c>
      <c r="N342" s="5" t="e">
        <f t="shared" si="29"/>
        <v>#N/A</v>
      </c>
      <c r="O342" s="17" t="e">
        <f>VLOOKUP(D342,table[[Détails]:[Coefficient de vente]],8,FALSE)</f>
        <v>#N/A</v>
      </c>
      <c r="P342" s="170" t="e">
        <f t="shared" si="30"/>
        <v>#N/A</v>
      </c>
      <c r="R342" s="10">
        <f t="shared" si="31"/>
        <v>0</v>
      </c>
    </row>
    <row r="343" spans="2:18">
      <c r="B343" s="172"/>
      <c r="C343" s="1"/>
      <c r="D343" s="1"/>
      <c r="E343" s="1" t="e">
        <f>VLOOKUP(D343,table[[Détails]:[epaisseur]],2,FALSE)</f>
        <v>#N/A</v>
      </c>
      <c r="F343" s="1" t="e">
        <f>VLOOKUP(D343,table[[Détails]:[epaisseur]],3,FALSE)</f>
        <v>#N/A</v>
      </c>
      <c r="G343" s="1" t="e">
        <f>VLOOKUP(D343,table[[Détails]:[epaisseur]],4,FALSE)</f>
        <v>#N/A</v>
      </c>
      <c r="H343" s="1" t="e">
        <f>VLOOKUP(D343,table[[Détails]:[epaisseur]],5,FALSE)</f>
        <v>#N/A</v>
      </c>
      <c r="I343" s="170" t="e">
        <f>VLOOKUP(D343,table[[Détails]:[prix HT]],6,FALSE)</f>
        <v>#N/A</v>
      </c>
      <c r="K343" s="1" t="e">
        <f t="shared" si="32"/>
        <v>#N/A</v>
      </c>
      <c r="L343" s="15" t="e">
        <f>VLOOKUP(D343,table[[Détails]:[Coefficient de vente]],7,FALSE)</f>
        <v>#N/A</v>
      </c>
      <c r="M343" s="1" t="e">
        <f t="shared" si="28"/>
        <v>#N/A</v>
      </c>
      <c r="N343" s="5" t="e">
        <f t="shared" si="29"/>
        <v>#N/A</v>
      </c>
      <c r="O343" s="17" t="e">
        <f>VLOOKUP(D343,table[[Détails]:[Coefficient de vente]],8,FALSE)</f>
        <v>#N/A</v>
      </c>
      <c r="P343" s="170" t="e">
        <f t="shared" si="30"/>
        <v>#N/A</v>
      </c>
      <c r="R343" s="10">
        <f t="shared" si="31"/>
        <v>0</v>
      </c>
    </row>
    <row r="344" spans="2:18">
      <c r="B344" s="172"/>
      <c r="C344" s="1"/>
      <c r="D344" s="1"/>
      <c r="E344" s="1" t="e">
        <f>VLOOKUP(D344,table[[Détails]:[epaisseur]],2,FALSE)</f>
        <v>#N/A</v>
      </c>
      <c r="F344" s="1" t="e">
        <f>VLOOKUP(D344,table[[Détails]:[epaisseur]],3,FALSE)</f>
        <v>#N/A</v>
      </c>
      <c r="G344" s="1" t="e">
        <f>VLOOKUP(D344,table[[Détails]:[epaisseur]],4,FALSE)</f>
        <v>#N/A</v>
      </c>
      <c r="H344" s="1" t="e">
        <f>VLOOKUP(D344,table[[Détails]:[epaisseur]],5,FALSE)</f>
        <v>#N/A</v>
      </c>
      <c r="I344" s="170" t="e">
        <f>VLOOKUP(D344,table[[Détails]:[prix HT]],6,FALSE)</f>
        <v>#N/A</v>
      </c>
      <c r="K344" s="1" t="e">
        <f t="shared" si="32"/>
        <v>#N/A</v>
      </c>
      <c r="L344" s="15" t="e">
        <f>VLOOKUP(D344,table[[Détails]:[Coefficient de vente]],7,FALSE)</f>
        <v>#N/A</v>
      </c>
      <c r="M344" s="1" t="e">
        <f t="shared" si="28"/>
        <v>#N/A</v>
      </c>
      <c r="N344" s="5" t="e">
        <f t="shared" si="29"/>
        <v>#N/A</v>
      </c>
      <c r="O344" s="17" t="e">
        <f>VLOOKUP(D344,table[[Détails]:[Coefficient de vente]],8,FALSE)</f>
        <v>#N/A</v>
      </c>
      <c r="P344" s="170" t="e">
        <f t="shared" si="30"/>
        <v>#N/A</v>
      </c>
      <c r="R344" s="10">
        <f t="shared" si="31"/>
        <v>0</v>
      </c>
    </row>
    <row r="345" spans="2:18">
      <c r="B345" s="172"/>
      <c r="C345" s="1"/>
      <c r="D345" s="1"/>
      <c r="E345" s="1" t="e">
        <f>VLOOKUP(D345,table[[Détails]:[epaisseur]],2,FALSE)</f>
        <v>#N/A</v>
      </c>
      <c r="F345" s="1" t="e">
        <f>VLOOKUP(D345,table[[Détails]:[epaisseur]],3,FALSE)</f>
        <v>#N/A</v>
      </c>
      <c r="G345" s="1" t="e">
        <f>VLOOKUP(D345,table[[Détails]:[epaisseur]],4,FALSE)</f>
        <v>#N/A</v>
      </c>
      <c r="H345" s="1" t="e">
        <f>VLOOKUP(D345,table[[Détails]:[epaisseur]],5,FALSE)</f>
        <v>#N/A</v>
      </c>
      <c r="I345" s="170" t="e">
        <f>VLOOKUP(D345,table[[Détails]:[prix HT]],6,FALSE)</f>
        <v>#N/A</v>
      </c>
      <c r="K345" s="1" t="e">
        <f t="shared" si="32"/>
        <v>#N/A</v>
      </c>
      <c r="L345" s="15" t="e">
        <f>VLOOKUP(D345,table[[Détails]:[Coefficient de vente]],7,FALSE)</f>
        <v>#N/A</v>
      </c>
      <c r="M345" s="1" t="e">
        <f t="shared" si="28"/>
        <v>#N/A</v>
      </c>
      <c r="N345" s="5" t="e">
        <f t="shared" si="29"/>
        <v>#N/A</v>
      </c>
      <c r="O345" s="17" t="e">
        <f>VLOOKUP(D345,table[[Détails]:[Coefficient de vente]],8,FALSE)</f>
        <v>#N/A</v>
      </c>
      <c r="P345" s="170" t="e">
        <f t="shared" si="30"/>
        <v>#N/A</v>
      </c>
      <c r="R345" s="10">
        <f t="shared" si="31"/>
        <v>0</v>
      </c>
    </row>
    <row r="346" spans="2:18">
      <c r="B346" s="172"/>
      <c r="C346" s="1"/>
      <c r="D346" s="1"/>
      <c r="E346" s="1" t="e">
        <f>VLOOKUP(D346,table[[Détails]:[epaisseur]],2,FALSE)</f>
        <v>#N/A</v>
      </c>
      <c r="F346" s="1" t="e">
        <f>VLOOKUP(D346,table[[Détails]:[epaisseur]],3,FALSE)</f>
        <v>#N/A</v>
      </c>
      <c r="G346" s="1" t="e">
        <f>VLOOKUP(D346,table[[Détails]:[epaisseur]],4,FALSE)</f>
        <v>#N/A</v>
      </c>
      <c r="H346" s="1" t="e">
        <f>VLOOKUP(D346,table[[Détails]:[epaisseur]],5,FALSE)</f>
        <v>#N/A</v>
      </c>
      <c r="I346" s="170" t="e">
        <f>VLOOKUP(D346,table[[Détails]:[prix HT]],6,FALSE)</f>
        <v>#N/A</v>
      </c>
      <c r="K346" s="1" t="e">
        <f t="shared" si="32"/>
        <v>#N/A</v>
      </c>
      <c r="L346" s="15" t="e">
        <f>VLOOKUP(D346,table[[Détails]:[Coefficient de vente]],7,FALSE)</f>
        <v>#N/A</v>
      </c>
      <c r="M346" s="1" t="e">
        <f t="shared" si="28"/>
        <v>#N/A</v>
      </c>
      <c r="N346" s="5" t="e">
        <f t="shared" si="29"/>
        <v>#N/A</v>
      </c>
      <c r="O346" s="17" t="e">
        <f>VLOOKUP(D346,table[[Détails]:[Coefficient de vente]],8,FALSE)</f>
        <v>#N/A</v>
      </c>
      <c r="P346" s="170" t="e">
        <f t="shared" si="30"/>
        <v>#N/A</v>
      </c>
      <c r="R346" s="10">
        <f t="shared" si="31"/>
        <v>0</v>
      </c>
    </row>
    <row r="347" spans="2:18">
      <c r="B347" s="172"/>
      <c r="C347" s="1"/>
      <c r="D347" s="1"/>
      <c r="E347" s="1" t="e">
        <f>VLOOKUP(D347,table[[Détails]:[epaisseur]],2,FALSE)</f>
        <v>#N/A</v>
      </c>
      <c r="F347" s="1" t="e">
        <f>VLOOKUP(D347,table[[Détails]:[epaisseur]],3,FALSE)</f>
        <v>#N/A</v>
      </c>
      <c r="G347" s="1" t="e">
        <f>VLOOKUP(D347,table[[Détails]:[epaisseur]],4,FALSE)</f>
        <v>#N/A</v>
      </c>
      <c r="H347" s="1" t="e">
        <f>VLOOKUP(D347,table[[Détails]:[epaisseur]],5,FALSE)</f>
        <v>#N/A</v>
      </c>
      <c r="I347" s="170" t="e">
        <f>VLOOKUP(D347,table[[Détails]:[prix HT]],6,FALSE)</f>
        <v>#N/A</v>
      </c>
      <c r="K347" s="1" t="e">
        <f t="shared" si="32"/>
        <v>#N/A</v>
      </c>
      <c r="L347" s="15" t="e">
        <f>VLOOKUP(D347,table[[Détails]:[Coefficient de vente]],7,FALSE)</f>
        <v>#N/A</v>
      </c>
      <c r="M347" s="1" t="e">
        <f t="shared" si="28"/>
        <v>#N/A</v>
      </c>
      <c r="N347" s="5" t="e">
        <f t="shared" si="29"/>
        <v>#N/A</v>
      </c>
      <c r="O347" s="17" t="e">
        <f>VLOOKUP(D347,table[[Détails]:[Coefficient de vente]],8,FALSE)</f>
        <v>#N/A</v>
      </c>
      <c r="P347" s="170" t="e">
        <f t="shared" si="30"/>
        <v>#N/A</v>
      </c>
      <c r="R347" s="10">
        <f t="shared" si="31"/>
        <v>0</v>
      </c>
    </row>
    <row r="348" spans="2:18">
      <c r="B348" s="172"/>
      <c r="C348" s="1"/>
      <c r="D348" s="1"/>
      <c r="E348" s="1" t="e">
        <f>VLOOKUP(D348,table[[Détails]:[epaisseur]],2,FALSE)</f>
        <v>#N/A</v>
      </c>
      <c r="F348" s="1" t="e">
        <f>VLOOKUP(D348,table[[Détails]:[epaisseur]],3,FALSE)</f>
        <v>#N/A</v>
      </c>
      <c r="G348" s="1" t="e">
        <f>VLOOKUP(D348,table[[Détails]:[epaisseur]],4,FALSE)</f>
        <v>#N/A</v>
      </c>
      <c r="H348" s="1" t="e">
        <f>VLOOKUP(D348,table[[Détails]:[epaisseur]],5,FALSE)</f>
        <v>#N/A</v>
      </c>
      <c r="I348" s="170" t="e">
        <f>VLOOKUP(D348,table[[Détails]:[prix HT]],6,FALSE)</f>
        <v>#N/A</v>
      </c>
      <c r="K348" s="1" t="e">
        <f t="shared" si="32"/>
        <v>#N/A</v>
      </c>
      <c r="L348" s="15" t="e">
        <f>VLOOKUP(D348,table[[Détails]:[Coefficient de vente]],7,FALSE)</f>
        <v>#N/A</v>
      </c>
      <c r="M348" s="1" t="e">
        <f t="shared" si="28"/>
        <v>#N/A</v>
      </c>
      <c r="N348" s="5" t="e">
        <f t="shared" si="29"/>
        <v>#N/A</v>
      </c>
      <c r="O348" s="17" t="e">
        <f>VLOOKUP(D348,table[[Détails]:[Coefficient de vente]],8,FALSE)</f>
        <v>#N/A</v>
      </c>
      <c r="P348" s="170" t="e">
        <f t="shared" si="30"/>
        <v>#N/A</v>
      </c>
      <c r="R348" s="10">
        <f t="shared" si="31"/>
        <v>0</v>
      </c>
    </row>
    <row r="349" spans="2:18">
      <c r="B349" s="172"/>
      <c r="C349" s="1"/>
      <c r="D349" s="1"/>
      <c r="E349" s="1" t="e">
        <f>VLOOKUP(D349,table[[Détails]:[epaisseur]],2,FALSE)</f>
        <v>#N/A</v>
      </c>
      <c r="F349" s="1" t="e">
        <f>VLOOKUP(D349,table[[Détails]:[epaisseur]],3,FALSE)</f>
        <v>#N/A</v>
      </c>
      <c r="G349" s="1" t="e">
        <f>VLOOKUP(D349,table[[Détails]:[epaisseur]],4,FALSE)</f>
        <v>#N/A</v>
      </c>
      <c r="H349" s="1" t="e">
        <f>VLOOKUP(D349,table[[Détails]:[epaisseur]],5,FALSE)</f>
        <v>#N/A</v>
      </c>
      <c r="I349" s="170" t="e">
        <f>VLOOKUP(D349,table[[Détails]:[prix HT]],6,FALSE)</f>
        <v>#N/A</v>
      </c>
      <c r="K349" s="1" t="e">
        <f t="shared" si="32"/>
        <v>#N/A</v>
      </c>
      <c r="L349" s="15" t="e">
        <f>VLOOKUP(D349,table[[Détails]:[Coefficient de vente]],7,FALSE)</f>
        <v>#N/A</v>
      </c>
      <c r="M349" s="1" t="e">
        <f t="shared" si="28"/>
        <v>#N/A</v>
      </c>
      <c r="N349" s="5" t="e">
        <f t="shared" si="29"/>
        <v>#N/A</v>
      </c>
      <c r="O349" s="17" t="e">
        <f>VLOOKUP(D349,table[[Détails]:[Coefficient de vente]],8,FALSE)</f>
        <v>#N/A</v>
      </c>
      <c r="P349" s="170" t="e">
        <f t="shared" si="30"/>
        <v>#N/A</v>
      </c>
      <c r="R349" s="10">
        <f t="shared" si="31"/>
        <v>0</v>
      </c>
    </row>
    <row r="350" spans="2:18">
      <c r="B350" s="172"/>
      <c r="C350" s="1"/>
      <c r="D350" s="1"/>
      <c r="E350" s="1" t="e">
        <f>VLOOKUP(D350,table[[Détails]:[epaisseur]],2,FALSE)</f>
        <v>#N/A</v>
      </c>
      <c r="F350" s="1" t="e">
        <f>VLOOKUP(D350,table[[Détails]:[epaisseur]],3,FALSE)</f>
        <v>#N/A</v>
      </c>
      <c r="G350" s="1" t="e">
        <f>VLOOKUP(D350,table[[Détails]:[epaisseur]],4,FALSE)</f>
        <v>#N/A</v>
      </c>
      <c r="H350" s="1" t="e">
        <f>VLOOKUP(D350,table[[Détails]:[epaisseur]],5,FALSE)</f>
        <v>#N/A</v>
      </c>
      <c r="I350" s="170" t="e">
        <f>VLOOKUP(D350,table[[Détails]:[prix HT]],6,FALSE)</f>
        <v>#N/A</v>
      </c>
      <c r="K350" s="1" t="e">
        <f t="shared" si="32"/>
        <v>#N/A</v>
      </c>
      <c r="L350" s="15" t="e">
        <f>VLOOKUP(D350,table[[Détails]:[Coefficient de vente]],7,FALSE)</f>
        <v>#N/A</v>
      </c>
      <c r="M350" s="1" t="e">
        <f t="shared" si="28"/>
        <v>#N/A</v>
      </c>
      <c r="N350" s="5" t="e">
        <f t="shared" si="29"/>
        <v>#N/A</v>
      </c>
      <c r="O350" s="17" t="e">
        <f>VLOOKUP(D350,table[[Détails]:[Coefficient de vente]],8,FALSE)</f>
        <v>#N/A</v>
      </c>
      <c r="P350" s="170" t="e">
        <f t="shared" si="30"/>
        <v>#N/A</v>
      </c>
      <c r="R350" s="10">
        <f t="shared" si="31"/>
        <v>0</v>
      </c>
    </row>
    <row r="351" spans="2:18">
      <c r="B351" s="172"/>
      <c r="C351" s="1"/>
      <c r="D351" s="1"/>
      <c r="E351" s="1" t="e">
        <f>VLOOKUP(D351,table[[Détails]:[epaisseur]],2,FALSE)</f>
        <v>#N/A</v>
      </c>
      <c r="F351" s="1" t="e">
        <f>VLOOKUP(D351,table[[Détails]:[epaisseur]],3,FALSE)</f>
        <v>#N/A</v>
      </c>
      <c r="G351" s="1" t="e">
        <f>VLOOKUP(D351,table[[Détails]:[epaisseur]],4,FALSE)</f>
        <v>#N/A</v>
      </c>
      <c r="H351" s="1" t="e">
        <f>VLOOKUP(D351,table[[Détails]:[epaisseur]],5,FALSE)</f>
        <v>#N/A</v>
      </c>
      <c r="I351" s="170" t="e">
        <f>VLOOKUP(D351,table[[Détails]:[prix HT]],6,FALSE)</f>
        <v>#N/A</v>
      </c>
      <c r="K351" s="1" t="e">
        <f t="shared" si="32"/>
        <v>#N/A</v>
      </c>
      <c r="L351" s="15" t="e">
        <f>VLOOKUP(D351,table[[Détails]:[Coefficient de vente]],7,FALSE)</f>
        <v>#N/A</v>
      </c>
      <c r="M351" s="1" t="e">
        <f t="shared" si="28"/>
        <v>#N/A</v>
      </c>
      <c r="N351" s="5" t="e">
        <f t="shared" si="29"/>
        <v>#N/A</v>
      </c>
      <c r="O351" s="17" t="e">
        <f>VLOOKUP(D351,table[[Détails]:[Coefficient de vente]],8,FALSE)</f>
        <v>#N/A</v>
      </c>
      <c r="P351" s="170" t="e">
        <f t="shared" si="30"/>
        <v>#N/A</v>
      </c>
      <c r="R351" s="10">
        <f t="shared" si="31"/>
        <v>0</v>
      </c>
    </row>
    <row r="352" spans="2:18">
      <c r="B352" s="172"/>
      <c r="C352" s="1"/>
      <c r="D352" s="1"/>
      <c r="E352" s="1" t="e">
        <f>VLOOKUP(D352,table[[Détails]:[epaisseur]],2,FALSE)</f>
        <v>#N/A</v>
      </c>
      <c r="F352" s="1" t="e">
        <f>VLOOKUP(D352,table[[Détails]:[epaisseur]],3,FALSE)</f>
        <v>#N/A</v>
      </c>
      <c r="G352" s="1" t="e">
        <f>VLOOKUP(D352,table[[Détails]:[epaisseur]],4,FALSE)</f>
        <v>#N/A</v>
      </c>
      <c r="H352" s="1" t="e">
        <f>VLOOKUP(D352,table[[Détails]:[epaisseur]],5,FALSE)</f>
        <v>#N/A</v>
      </c>
      <c r="I352" s="170" t="e">
        <f>VLOOKUP(D352,table[[Détails]:[prix HT]],6,FALSE)</f>
        <v>#N/A</v>
      </c>
      <c r="K352" s="1" t="e">
        <f t="shared" si="32"/>
        <v>#N/A</v>
      </c>
      <c r="L352" s="15" t="e">
        <f>VLOOKUP(D352,table[[Détails]:[Coefficient de vente]],7,FALSE)</f>
        <v>#N/A</v>
      </c>
      <c r="M352" s="1" t="e">
        <f t="shared" si="28"/>
        <v>#N/A</v>
      </c>
      <c r="N352" s="5" t="e">
        <f t="shared" si="29"/>
        <v>#N/A</v>
      </c>
      <c r="O352" s="17" t="e">
        <f>VLOOKUP(D352,table[[Détails]:[Coefficient de vente]],8,FALSE)</f>
        <v>#N/A</v>
      </c>
      <c r="P352" s="170" t="e">
        <f t="shared" si="30"/>
        <v>#N/A</v>
      </c>
      <c r="R352" s="10">
        <f t="shared" si="31"/>
        <v>0</v>
      </c>
    </row>
    <row r="353" spans="2:18">
      <c r="B353" s="172"/>
      <c r="C353" s="1"/>
      <c r="D353" s="1"/>
      <c r="E353" s="1" t="e">
        <f>VLOOKUP(D353,table[[Détails]:[epaisseur]],2,FALSE)</f>
        <v>#N/A</v>
      </c>
      <c r="F353" s="1" t="e">
        <f>VLOOKUP(D353,table[[Détails]:[epaisseur]],3,FALSE)</f>
        <v>#N/A</v>
      </c>
      <c r="G353" s="1" t="e">
        <f>VLOOKUP(D353,table[[Détails]:[epaisseur]],4,FALSE)</f>
        <v>#N/A</v>
      </c>
      <c r="H353" s="1" t="e">
        <f>VLOOKUP(D353,table[[Détails]:[epaisseur]],5,FALSE)</f>
        <v>#N/A</v>
      </c>
      <c r="I353" s="170" t="e">
        <f>VLOOKUP(D353,table[[Détails]:[prix HT]],6,FALSE)</f>
        <v>#N/A</v>
      </c>
      <c r="K353" s="1" t="e">
        <f t="shared" si="32"/>
        <v>#N/A</v>
      </c>
      <c r="L353" s="15" t="e">
        <f>VLOOKUP(D353,table[[Détails]:[Coefficient de vente]],7,FALSE)</f>
        <v>#N/A</v>
      </c>
      <c r="M353" s="1" t="e">
        <f t="shared" si="28"/>
        <v>#N/A</v>
      </c>
      <c r="N353" s="5" t="e">
        <f t="shared" si="29"/>
        <v>#N/A</v>
      </c>
      <c r="O353" s="17" t="e">
        <f>VLOOKUP(D353,table[[Détails]:[Coefficient de vente]],8,FALSE)</f>
        <v>#N/A</v>
      </c>
      <c r="P353" s="170" t="e">
        <f t="shared" si="30"/>
        <v>#N/A</v>
      </c>
      <c r="R353" s="10">
        <f t="shared" si="31"/>
        <v>0</v>
      </c>
    </row>
    <row r="354" spans="2:18">
      <c r="B354" s="172"/>
      <c r="C354" s="1"/>
      <c r="D354" s="1"/>
      <c r="E354" s="1" t="e">
        <f>VLOOKUP(D354,table[[Détails]:[epaisseur]],2,FALSE)</f>
        <v>#N/A</v>
      </c>
      <c r="F354" s="1" t="e">
        <f>VLOOKUP(D354,table[[Détails]:[epaisseur]],3,FALSE)</f>
        <v>#N/A</v>
      </c>
      <c r="G354" s="1" t="e">
        <f>VLOOKUP(D354,table[[Détails]:[epaisseur]],4,FALSE)</f>
        <v>#N/A</v>
      </c>
      <c r="H354" s="1" t="e">
        <f>VLOOKUP(D354,table[[Détails]:[epaisseur]],5,FALSE)</f>
        <v>#N/A</v>
      </c>
      <c r="I354" s="170" t="e">
        <f>VLOOKUP(D354,table[[Détails]:[prix HT]],6,FALSE)</f>
        <v>#N/A</v>
      </c>
      <c r="K354" s="1" t="e">
        <f t="shared" si="32"/>
        <v>#N/A</v>
      </c>
      <c r="L354" s="15" t="e">
        <f>VLOOKUP(D354,table[[Détails]:[Coefficient de vente]],7,FALSE)</f>
        <v>#N/A</v>
      </c>
      <c r="M354" s="1" t="e">
        <f t="shared" si="28"/>
        <v>#N/A</v>
      </c>
      <c r="N354" s="5" t="e">
        <f t="shared" si="29"/>
        <v>#N/A</v>
      </c>
      <c r="O354" s="17" t="e">
        <f>VLOOKUP(D354,table[[Détails]:[Coefficient de vente]],8,FALSE)</f>
        <v>#N/A</v>
      </c>
      <c r="P354" s="170" t="e">
        <f t="shared" si="30"/>
        <v>#N/A</v>
      </c>
      <c r="R354" s="10">
        <f t="shared" si="31"/>
        <v>0</v>
      </c>
    </row>
    <row r="355" spans="2:18">
      <c r="B355" s="172"/>
      <c r="C355" s="1"/>
      <c r="D355" s="1"/>
      <c r="E355" s="1" t="e">
        <f>VLOOKUP(D355,table[[Détails]:[epaisseur]],2,FALSE)</f>
        <v>#N/A</v>
      </c>
      <c r="F355" s="1" t="e">
        <f>VLOOKUP(D355,table[[Détails]:[epaisseur]],3,FALSE)</f>
        <v>#N/A</v>
      </c>
      <c r="G355" s="1" t="e">
        <f>VLOOKUP(D355,table[[Détails]:[epaisseur]],4,FALSE)</f>
        <v>#N/A</v>
      </c>
      <c r="H355" s="1" t="e">
        <f>VLOOKUP(D355,table[[Détails]:[epaisseur]],5,FALSE)</f>
        <v>#N/A</v>
      </c>
      <c r="I355" s="170" t="e">
        <f>VLOOKUP(D355,table[[Détails]:[prix HT]],6,FALSE)</f>
        <v>#N/A</v>
      </c>
      <c r="K355" s="1" t="e">
        <f t="shared" si="32"/>
        <v>#N/A</v>
      </c>
      <c r="L355" s="15" t="e">
        <f>VLOOKUP(D355,table[[Détails]:[Coefficient de vente]],7,FALSE)</f>
        <v>#N/A</v>
      </c>
      <c r="M355" s="1" t="e">
        <f t="shared" si="28"/>
        <v>#N/A</v>
      </c>
      <c r="N355" s="5" t="e">
        <f t="shared" si="29"/>
        <v>#N/A</v>
      </c>
      <c r="O355" s="17" t="e">
        <f>VLOOKUP(D355,table[[Détails]:[Coefficient de vente]],8,FALSE)</f>
        <v>#N/A</v>
      </c>
      <c r="P355" s="170" t="e">
        <f t="shared" si="30"/>
        <v>#N/A</v>
      </c>
      <c r="R355" s="10">
        <f t="shared" si="31"/>
        <v>0</v>
      </c>
    </row>
    <row r="356" spans="2:18">
      <c r="B356" s="172"/>
      <c r="C356" s="1"/>
      <c r="D356" s="1"/>
      <c r="E356" s="1" t="e">
        <f>VLOOKUP(D356,table[[Détails]:[epaisseur]],2,FALSE)</f>
        <v>#N/A</v>
      </c>
      <c r="F356" s="1" t="e">
        <f>VLOOKUP(D356,table[[Détails]:[epaisseur]],3,FALSE)</f>
        <v>#N/A</v>
      </c>
      <c r="G356" s="1" t="e">
        <f>VLOOKUP(D356,table[[Détails]:[epaisseur]],4,FALSE)</f>
        <v>#N/A</v>
      </c>
      <c r="H356" s="1" t="e">
        <f>VLOOKUP(D356,table[[Détails]:[epaisseur]],5,FALSE)</f>
        <v>#N/A</v>
      </c>
      <c r="I356" s="170" t="e">
        <f>VLOOKUP(D356,table[[Détails]:[prix HT]],6,FALSE)</f>
        <v>#N/A</v>
      </c>
      <c r="K356" s="1" t="e">
        <f t="shared" si="32"/>
        <v>#N/A</v>
      </c>
      <c r="L356" s="15" t="e">
        <f>VLOOKUP(D356,table[[Détails]:[Coefficient de vente]],7,FALSE)</f>
        <v>#N/A</v>
      </c>
      <c r="M356" s="1" t="e">
        <f t="shared" si="28"/>
        <v>#N/A</v>
      </c>
      <c r="N356" s="5" t="e">
        <f t="shared" si="29"/>
        <v>#N/A</v>
      </c>
      <c r="O356" s="17" t="e">
        <f>VLOOKUP(D356,table[[Détails]:[Coefficient de vente]],8,FALSE)</f>
        <v>#N/A</v>
      </c>
      <c r="P356" s="170" t="e">
        <f t="shared" si="30"/>
        <v>#N/A</v>
      </c>
      <c r="R356" s="10">
        <f t="shared" si="31"/>
        <v>0</v>
      </c>
    </row>
    <row r="357" spans="2:18">
      <c r="B357" s="172"/>
      <c r="C357" s="1"/>
      <c r="D357" s="1"/>
      <c r="E357" s="1" t="e">
        <f>VLOOKUP(D357,table[[Détails]:[epaisseur]],2,FALSE)</f>
        <v>#N/A</v>
      </c>
      <c r="F357" s="1" t="e">
        <f>VLOOKUP(D357,table[[Détails]:[epaisseur]],3,FALSE)</f>
        <v>#N/A</v>
      </c>
      <c r="G357" s="1" t="e">
        <f>VLOOKUP(D357,table[[Détails]:[epaisseur]],4,FALSE)</f>
        <v>#N/A</v>
      </c>
      <c r="H357" s="1" t="e">
        <f>VLOOKUP(D357,table[[Détails]:[epaisseur]],5,FALSE)</f>
        <v>#N/A</v>
      </c>
      <c r="I357" s="170" t="e">
        <f>VLOOKUP(D357,table[[Détails]:[prix HT]],6,FALSE)</f>
        <v>#N/A</v>
      </c>
      <c r="K357" s="1" t="e">
        <f t="shared" si="32"/>
        <v>#N/A</v>
      </c>
      <c r="L357" s="15" t="e">
        <f>VLOOKUP(D357,table[[Détails]:[Coefficient de vente]],7,FALSE)</f>
        <v>#N/A</v>
      </c>
      <c r="M357" s="1" t="e">
        <f t="shared" si="28"/>
        <v>#N/A</v>
      </c>
      <c r="N357" s="5" t="e">
        <f t="shared" si="29"/>
        <v>#N/A</v>
      </c>
      <c r="O357" s="17" t="e">
        <f>VLOOKUP(D357,table[[Détails]:[Coefficient de vente]],8,FALSE)</f>
        <v>#N/A</v>
      </c>
      <c r="P357" s="170" t="e">
        <f t="shared" si="30"/>
        <v>#N/A</v>
      </c>
      <c r="R357" s="10">
        <f t="shared" si="31"/>
        <v>0</v>
      </c>
    </row>
    <row r="358" spans="2:18">
      <c r="B358" s="172"/>
      <c r="C358" s="1"/>
      <c r="D358" s="1"/>
      <c r="E358" s="1" t="e">
        <f>VLOOKUP(D358,table[[Détails]:[epaisseur]],2,FALSE)</f>
        <v>#N/A</v>
      </c>
      <c r="F358" s="1" t="e">
        <f>VLOOKUP(D358,table[[Détails]:[epaisseur]],3,FALSE)</f>
        <v>#N/A</v>
      </c>
      <c r="G358" s="1" t="e">
        <f>VLOOKUP(D358,table[[Détails]:[epaisseur]],4,FALSE)</f>
        <v>#N/A</v>
      </c>
      <c r="H358" s="1" t="e">
        <f>VLOOKUP(D358,table[[Détails]:[epaisseur]],5,FALSE)</f>
        <v>#N/A</v>
      </c>
      <c r="I358" s="170" t="e">
        <f>VLOOKUP(D358,table[[Détails]:[prix HT]],6,FALSE)</f>
        <v>#N/A</v>
      </c>
      <c r="K358" s="1" t="e">
        <f t="shared" si="32"/>
        <v>#N/A</v>
      </c>
      <c r="L358" s="15" t="e">
        <f>VLOOKUP(D358,table[[Détails]:[Coefficient de vente]],7,FALSE)</f>
        <v>#N/A</v>
      </c>
      <c r="M358" s="1" t="e">
        <f t="shared" si="28"/>
        <v>#N/A</v>
      </c>
      <c r="N358" s="5" t="e">
        <f t="shared" si="29"/>
        <v>#N/A</v>
      </c>
      <c r="O358" s="17" t="e">
        <f>VLOOKUP(D358,table[[Détails]:[Coefficient de vente]],8,FALSE)</f>
        <v>#N/A</v>
      </c>
      <c r="P358" s="170" t="e">
        <f t="shared" si="30"/>
        <v>#N/A</v>
      </c>
      <c r="R358" s="10">
        <f t="shared" si="31"/>
        <v>0</v>
      </c>
    </row>
    <row r="359" spans="2:18">
      <c r="B359" s="172"/>
      <c r="C359" s="1"/>
      <c r="D359" s="1"/>
      <c r="E359" s="1" t="e">
        <f>VLOOKUP(D359,table[[Détails]:[epaisseur]],2,FALSE)</f>
        <v>#N/A</v>
      </c>
      <c r="F359" s="1" t="e">
        <f>VLOOKUP(D359,table[[Détails]:[epaisseur]],3,FALSE)</f>
        <v>#N/A</v>
      </c>
      <c r="G359" s="1" t="e">
        <f>VLOOKUP(D359,table[[Détails]:[epaisseur]],4,FALSE)</f>
        <v>#N/A</v>
      </c>
      <c r="H359" s="1" t="e">
        <f>VLOOKUP(D359,table[[Détails]:[epaisseur]],5,FALSE)</f>
        <v>#N/A</v>
      </c>
      <c r="I359" s="170" t="e">
        <f>VLOOKUP(D359,table[[Détails]:[prix HT]],6,FALSE)</f>
        <v>#N/A</v>
      </c>
      <c r="K359" s="1" t="e">
        <f t="shared" si="32"/>
        <v>#N/A</v>
      </c>
      <c r="L359" s="15" t="e">
        <f>VLOOKUP(D359,table[[Détails]:[Coefficient de vente]],7,FALSE)</f>
        <v>#N/A</v>
      </c>
      <c r="M359" s="1" t="e">
        <f t="shared" si="28"/>
        <v>#N/A</v>
      </c>
      <c r="N359" s="5" t="e">
        <f t="shared" si="29"/>
        <v>#N/A</v>
      </c>
      <c r="O359" s="17" t="e">
        <f>VLOOKUP(D359,table[[Détails]:[Coefficient de vente]],8,FALSE)</f>
        <v>#N/A</v>
      </c>
      <c r="P359" s="170" t="e">
        <f t="shared" si="30"/>
        <v>#N/A</v>
      </c>
      <c r="R359" s="10">
        <f t="shared" si="31"/>
        <v>0</v>
      </c>
    </row>
    <row r="360" spans="2:18">
      <c r="B360" s="172"/>
      <c r="C360" s="1"/>
      <c r="D360" s="1"/>
      <c r="E360" s="1" t="e">
        <f>VLOOKUP(D360,table[[Détails]:[epaisseur]],2,FALSE)</f>
        <v>#N/A</v>
      </c>
      <c r="F360" s="1" t="e">
        <f>VLOOKUP(D360,table[[Détails]:[epaisseur]],3,FALSE)</f>
        <v>#N/A</v>
      </c>
      <c r="G360" s="1" t="e">
        <f>VLOOKUP(D360,table[[Détails]:[epaisseur]],4,FALSE)</f>
        <v>#N/A</v>
      </c>
      <c r="H360" s="1" t="e">
        <f>VLOOKUP(D360,table[[Détails]:[epaisseur]],5,FALSE)</f>
        <v>#N/A</v>
      </c>
      <c r="I360" s="170" t="e">
        <f>VLOOKUP(D360,table[[Détails]:[prix HT]],6,FALSE)</f>
        <v>#N/A</v>
      </c>
      <c r="K360" s="1" t="e">
        <f t="shared" si="32"/>
        <v>#N/A</v>
      </c>
      <c r="L360" s="15" t="e">
        <f>VLOOKUP(D360,table[[Détails]:[Coefficient de vente]],7,FALSE)</f>
        <v>#N/A</v>
      </c>
      <c r="M360" s="1" t="e">
        <f t="shared" si="28"/>
        <v>#N/A</v>
      </c>
      <c r="N360" s="5" t="e">
        <f t="shared" si="29"/>
        <v>#N/A</v>
      </c>
      <c r="O360" s="17" t="e">
        <f>VLOOKUP(D360,table[[Détails]:[Coefficient de vente]],8,FALSE)</f>
        <v>#N/A</v>
      </c>
      <c r="P360" s="170" t="e">
        <f t="shared" si="30"/>
        <v>#N/A</v>
      </c>
      <c r="R360" s="10">
        <f t="shared" si="31"/>
        <v>0</v>
      </c>
    </row>
    <row r="361" spans="2:18">
      <c r="B361" s="172"/>
      <c r="C361" s="1"/>
      <c r="D361" s="1"/>
      <c r="E361" s="1" t="e">
        <f>VLOOKUP(D361,table[[Détails]:[epaisseur]],2,FALSE)</f>
        <v>#N/A</v>
      </c>
      <c r="F361" s="1" t="e">
        <f>VLOOKUP(D361,table[[Détails]:[epaisseur]],3,FALSE)</f>
        <v>#N/A</v>
      </c>
      <c r="G361" s="1" t="e">
        <f>VLOOKUP(D361,table[[Détails]:[epaisseur]],4,FALSE)</f>
        <v>#N/A</v>
      </c>
      <c r="H361" s="1" t="e">
        <f>VLOOKUP(D361,table[[Détails]:[epaisseur]],5,FALSE)</f>
        <v>#N/A</v>
      </c>
      <c r="I361" s="170" t="e">
        <f>VLOOKUP(D361,table[[Détails]:[prix HT]],6,FALSE)</f>
        <v>#N/A</v>
      </c>
      <c r="K361" s="1" t="e">
        <f t="shared" si="32"/>
        <v>#N/A</v>
      </c>
      <c r="L361" s="15" t="e">
        <f>VLOOKUP(D361,table[[Détails]:[Coefficient de vente]],7,FALSE)</f>
        <v>#N/A</v>
      </c>
      <c r="M361" s="1" t="e">
        <f t="shared" si="28"/>
        <v>#N/A</v>
      </c>
      <c r="N361" s="5" t="e">
        <f t="shared" si="29"/>
        <v>#N/A</v>
      </c>
      <c r="O361" s="17" t="e">
        <f>VLOOKUP(D361,table[[Détails]:[Coefficient de vente]],8,FALSE)</f>
        <v>#N/A</v>
      </c>
      <c r="P361" s="170" t="e">
        <f t="shared" si="30"/>
        <v>#N/A</v>
      </c>
      <c r="R361" s="10">
        <f t="shared" si="31"/>
        <v>0</v>
      </c>
    </row>
    <row r="362" spans="2:18">
      <c r="B362" s="172"/>
      <c r="C362" s="1"/>
      <c r="D362" s="1"/>
      <c r="E362" s="1" t="e">
        <f>VLOOKUP(D362,table[[Détails]:[epaisseur]],2,FALSE)</f>
        <v>#N/A</v>
      </c>
      <c r="F362" s="1" t="e">
        <f>VLOOKUP(D362,table[[Détails]:[epaisseur]],3,FALSE)</f>
        <v>#N/A</v>
      </c>
      <c r="G362" s="1" t="e">
        <f>VLOOKUP(D362,table[[Détails]:[epaisseur]],4,FALSE)</f>
        <v>#N/A</v>
      </c>
      <c r="H362" s="1" t="e">
        <f>VLOOKUP(D362,table[[Détails]:[epaisseur]],5,FALSE)</f>
        <v>#N/A</v>
      </c>
      <c r="I362" s="170" t="e">
        <f>VLOOKUP(D362,table[[Détails]:[prix HT]],6,FALSE)</f>
        <v>#N/A</v>
      </c>
      <c r="K362" s="1" t="e">
        <f t="shared" si="32"/>
        <v>#N/A</v>
      </c>
      <c r="L362" s="15" t="e">
        <f>VLOOKUP(D362,table[[Détails]:[Coefficient de vente]],7,FALSE)</f>
        <v>#N/A</v>
      </c>
      <c r="M362" s="1" t="e">
        <f t="shared" si="28"/>
        <v>#N/A</v>
      </c>
      <c r="N362" s="5" t="e">
        <f t="shared" si="29"/>
        <v>#N/A</v>
      </c>
      <c r="O362" s="17" t="e">
        <f>VLOOKUP(D362,table[[Détails]:[Coefficient de vente]],8,FALSE)</f>
        <v>#N/A</v>
      </c>
      <c r="P362" s="170" t="e">
        <f t="shared" si="30"/>
        <v>#N/A</v>
      </c>
      <c r="R362" s="10">
        <f t="shared" si="31"/>
        <v>0</v>
      </c>
    </row>
    <row r="363" spans="2:18">
      <c r="B363" s="172"/>
      <c r="C363" s="1"/>
      <c r="D363" s="1"/>
      <c r="E363" s="1" t="e">
        <f>VLOOKUP(D363,table[[Détails]:[epaisseur]],2,FALSE)</f>
        <v>#N/A</v>
      </c>
      <c r="F363" s="1" t="e">
        <f>VLOOKUP(D363,table[[Détails]:[epaisseur]],3,FALSE)</f>
        <v>#N/A</v>
      </c>
      <c r="G363" s="1" t="e">
        <f>VLOOKUP(D363,table[[Détails]:[epaisseur]],4,FALSE)</f>
        <v>#N/A</v>
      </c>
      <c r="H363" s="1" t="e">
        <f>VLOOKUP(D363,table[[Détails]:[epaisseur]],5,FALSE)</f>
        <v>#N/A</v>
      </c>
      <c r="I363" s="170" t="e">
        <f>VLOOKUP(D363,table[[Détails]:[prix HT]],6,FALSE)</f>
        <v>#N/A</v>
      </c>
      <c r="K363" s="1" t="e">
        <f t="shared" si="32"/>
        <v>#N/A</v>
      </c>
      <c r="L363" s="15" t="e">
        <f>VLOOKUP(D363,table[[Détails]:[Coefficient de vente]],7,FALSE)</f>
        <v>#N/A</v>
      </c>
      <c r="M363" s="1" t="e">
        <f t="shared" si="28"/>
        <v>#N/A</v>
      </c>
      <c r="N363" s="5" t="e">
        <f t="shared" si="29"/>
        <v>#N/A</v>
      </c>
      <c r="O363" s="17" t="e">
        <f>VLOOKUP(D363,table[[Détails]:[Coefficient de vente]],8,FALSE)</f>
        <v>#N/A</v>
      </c>
      <c r="P363" s="170" t="e">
        <f t="shared" si="30"/>
        <v>#N/A</v>
      </c>
      <c r="R363" s="10">
        <f t="shared" si="31"/>
        <v>0</v>
      </c>
    </row>
    <row r="364" spans="2:18">
      <c r="B364" s="172"/>
      <c r="C364" s="1"/>
      <c r="D364" s="1"/>
      <c r="E364" s="1" t="e">
        <f>VLOOKUP(D364,table[[Détails]:[epaisseur]],2,FALSE)</f>
        <v>#N/A</v>
      </c>
      <c r="F364" s="1" t="e">
        <f>VLOOKUP(D364,table[[Détails]:[epaisseur]],3,FALSE)</f>
        <v>#N/A</v>
      </c>
      <c r="G364" s="1" t="e">
        <f>VLOOKUP(D364,table[[Détails]:[epaisseur]],4,FALSE)</f>
        <v>#N/A</v>
      </c>
      <c r="H364" s="1" t="e">
        <f>VLOOKUP(D364,table[[Détails]:[epaisseur]],5,FALSE)</f>
        <v>#N/A</v>
      </c>
      <c r="I364" s="170" t="e">
        <f>VLOOKUP(D364,table[[Détails]:[prix HT]],6,FALSE)</f>
        <v>#N/A</v>
      </c>
      <c r="K364" s="1" t="e">
        <f t="shared" si="32"/>
        <v>#N/A</v>
      </c>
      <c r="L364" s="15" t="e">
        <f>VLOOKUP(D364,table[[Détails]:[Coefficient de vente]],7,FALSE)</f>
        <v>#N/A</v>
      </c>
      <c r="M364" s="1" t="e">
        <f t="shared" si="28"/>
        <v>#N/A</v>
      </c>
      <c r="N364" s="5" t="e">
        <f t="shared" si="29"/>
        <v>#N/A</v>
      </c>
      <c r="O364" s="17" t="e">
        <f>VLOOKUP(D364,table[[Détails]:[Coefficient de vente]],8,FALSE)</f>
        <v>#N/A</v>
      </c>
      <c r="P364" s="170" t="e">
        <f t="shared" si="30"/>
        <v>#N/A</v>
      </c>
      <c r="R364" s="10">
        <f t="shared" si="31"/>
        <v>0</v>
      </c>
    </row>
    <row r="365" spans="2:18">
      <c r="B365" s="172"/>
      <c r="C365" s="1"/>
      <c r="D365" s="1"/>
      <c r="E365" s="1" t="e">
        <f>VLOOKUP(D365,table[[Détails]:[epaisseur]],2,FALSE)</f>
        <v>#N/A</v>
      </c>
      <c r="F365" s="1" t="e">
        <f>VLOOKUP(D365,table[[Détails]:[epaisseur]],3,FALSE)</f>
        <v>#N/A</v>
      </c>
      <c r="G365" s="1" t="e">
        <f>VLOOKUP(D365,table[[Détails]:[epaisseur]],4,FALSE)</f>
        <v>#N/A</v>
      </c>
      <c r="H365" s="1" t="e">
        <f>VLOOKUP(D365,table[[Détails]:[epaisseur]],5,FALSE)</f>
        <v>#N/A</v>
      </c>
      <c r="I365" s="170" t="e">
        <f>VLOOKUP(D365,table[[Détails]:[prix HT]],6,FALSE)</f>
        <v>#N/A</v>
      </c>
      <c r="K365" s="1" t="e">
        <f t="shared" si="32"/>
        <v>#N/A</v>
      </c>
      <c r="L365" s="15" t="e">
        <f>VLOOKUP(D365,table[[Détails]:[Coefficient de vente]],7,FALSE)</f>
        <v>#N/A</v>
      </c>
      <c r="M365" s="1" t="e">
        <f t="shared" si="28"/>
        <v>#N/A</v>
      </c>
      <c r="N365" s="5" t="e">
        <f t="shared" si="29"/>
        <v>#N/A</v>
      </c>
      <c r="O365" s="17" t="e">
        <f>VLOOKUP(D365,table[[Détails]:[Coefficient de vente]],8,FALSE)</f>
        <v>#N/A</v>
      </c>
      <c r="P365" s="170" t="e">
        <f t="shared" si="30"/>
        <v>#N/A</v>
      </c>
      <c r="R365" s="10">
        <f t="shared" si="31"/>
        <v>0</v>
      </c>
    </row>
    <row r="366" spans="2:18">
      <c r="B366" s="172"/>
      <c r="C366" s="1"/>
      <c r="D366" s="1"/>
      <c r="E366" s="1" t="e">
        <f>VLOOKUP(D366,table[[Détails]:[epaisseur]],2,FALSE)</f>
        <v>#N/A</v>
      </c>
      <c r="F366" s="1" t="e">
        <f>VLOOKUP(D366,table[[Détails]:[epaisseur]],3,FALSE)</f>
        <v>#N/A</v>
      </c>
      <c r="G366" s="1" t="e">
        <f>VLOOKUP(D366,table[[Détails]:[epaisseur]],4,FALSE)</f>
        <v>#N/A</v>
      </c>
      <c r="H366" s="1" t="e">
        <f>VLOOKUP(D366,table[[Détails]:[epaisseur]],5,FALSE)</f>
        <v>#N/A</v>
      </c>
      <c r="I366" s="170" t="e">
        <f>VLOOKUP(D366,table[[Détails]:[prix HT]],6,FALSE)</f>
        <v>#N/A</v>
      </c>
      <c r="K366" s="1" t="e">
        <f t="shared" si="32"/>
        <v>#N/A</v>
      </c>
      <c r="L366" s="15" t="e">
        <f>VLOOKUP(D366,table[[Détails]:[Coefficient de vente]],7,FALSE)</f>
        <v>#N/A</v>
      </c>
      <c r="M366" s="1" t="e">
        <f t="shared" si="28"/>
        <v>#N/A</v>
      </c>
      <c r="N366" s="5" t="e">
        <f t="shared" si="29"/>
        <v>#N/A</v>
      </c>
      <c r="O366" s="17" t="e">
        <f>VLOOKUP(D366,table[[Détails]:[Coefficient de vente]],8,FALSE)</f>
        <v>#N/A</v>
      </c>
      <c r="P366" s="170" t="e">
        <f t="shared" si="30"/>
        <v>#N/A</v>
      </c>
      <c r="R366" s="10">
        <f t="shared" si="31"/>
        <v>0</v>
      </c>
    </row>
    <row r="367" spans="2:18">
      <c r="B367" s="172"/>
      <c r="C367" s="1"/>
      <c r="D367" s="1"/>
      <c r="E367" s="1" t="e">
        <f>VLOOKUP(D367,table[[Détails]:[epaisseur]],2,FALSE)</f>
        <v>#N/A</v>
      </c>
      <c r="F367" s="1" t="e">
        <f>VLOOKUP(D367,table[[Détails]:[epaisseur]],3,FALSE)</f>
        <v>#N/A</v>
      </c>
      <c r="G367" s="1" t="e">
        <f>VLOOKUP(D367,table[[Détails]:[epaisseur]],4,FALSE)</f>
        <v>#N/A</v>
      </c>
      <c r="H367" s="1" t="e">
        <f>VLOOKUP(D367,table[[Détails]:[epaisseur]],5,FALSE)</f>
        <v>#N/A</v>
      </c>
      <c r="I367" s="170" t="e">
        <f>VLOOKUP(D367,table[[Détails]:[prix HT]],6,FALSE)</f>
        <v>#N/A</v>
      </c>
      <c r="K367" s="1" t="e">
        <f t="shared" si="32"/>
        <v>#N/A</v>
      </c>
      <c r="L367" s="15" t="e">
        <f>VLOOKUP(D367,table[[Détails]:[Coefficient de vente]],7,FALSE)</f>
        <v>#N/A</v>
      </c>
      <c r="M367" s="1" t="e">
        <f t="shared" si="28"/>
        <v>#N/A</v>
      </c>
      <c r="N367" s="5" t="e">
        <f t="shared" si="29"/>
        <v>#N/A</v>
      </c>
      <c r="O367" s="17" t="e">
        <f>VLOOKUP(D367,table[[Détails]:[Coefficient de vente]],8,FALSE)</f>
        <v>#N/A</v>
      </c>
      <c r="P367" s="170" t="e">
        <f t="shared" si="30"/>
        <v>#N/A</v>
      </c>
      <c r="R367" s="10">
        <f t="shared" si="31"/>
        <v>0</v>
      </c>
    </row>
    <row r="368" spans="2:18">
      <c r="B368" s="172"/>
      <c r="C368" s="1"/>
      <c r="D368" s="1"/>
      <c r="E368" s="1" t="e">
        <f>VLOOKUP(D368,table[[Détails]:[epaisseur]],2,FALSE)</f>
        <v>#N/A</v>
      </c>
      <c r="F368" s="1" t="e">
        <f>VLOOKUP(D368,table[[Détails]:[epaisseur]],3,FALSE)</f>
        <v>#N/A</v>
      </c>
      <c r="G368" s="1" t="e">
        <f>VLOOKUP(D368,table[[Détails]:[epaisseur]],4,FALSE)</f>
        <v>#N/A</v>
      </c>
      <c r="H368" s="1" t="e">
        <f>VLOOKUP(D368,table[[Détails]:[epaisseur]],5,FALSE)</f>
        <v>#N/A</v>
      </c>
      <c r="I368" s="170" t="e">
        <f>VLOOKUP(D368,table[[Détails]:[prix HT]],6,FALSE)</f>
        <v>#N/A</v>
      </c>
      <c r="K368" s="1" t="e">
        <f t="shared" si="32"/>
        <v>#N/A</v>
      </c>
      <c r="L368" s="15" t="e">
        <f>VLOOKUP(D368,table[[Détails]:[Coefficient de vente]],7,FALSE)</f>
        <v>#N/A</v>
      </c>
      <c r="M368" s="1" t="e">
        <f t="shared" si="28"/>
        <v>#N/A</v>
      </c>
      <c r="N368" s="5" t="e">
        <f t="shared" si="29"/>
        <v>#N/A</v>
      </c>
      <c r="O368" s="17" t="e">
        <f>VLOOKUP(D368,table[[Détails]:[Coefficient de vente]],8,FALSE)</f>
        <v>#N/A</v>
      </c>
      <c r="P368" s="170" t="e">
        <f t="shared" si="30"/>
        <v>#N/A</v>
      </c>
      <c r="R368" s="10">
        <f t="shared" si="31"/>
        <v>0</v>
      </c>
    </row>
    <row r="369" spans="2:18">
      <c r="B369" s="172"/>
      <c r="C369" s="1"/>
      <c r="D369" s="1"/>
      <c r="E369" s="1" t="e">
        <f>VLOOKUP(D369,table[[Détails]:[epaisseur]],2,FALSE)</f>
        <v>#N/A</v>
      </c>
      <c r="F369" s="1" t="e">
        <f>VLOOKUP(D369,table[[Détails]:[epaisseur]],3,FALSE)</f>
        <v>#N/A</v>
      </c>
      <c r="G369" s="1" t="e">
        <f>VLOOKUP(D369,table[[Détails]:[epaisseur]],4,FALSE)</f>
        <v>#N/A</v>
      </c>
      <c r="H369" s="1" t="e">
        <f>VLOOKUP(D369,table[[Détails]:[epaisseur]],5,FALSE)</f>
        <v>#N/A</v>
      </c>
      <c r="I369" s="170" t="e">
        <f>VLOOKUP(D369,table[[Détails]:[prix HT]],6,FALSE)</f>
        <v>#N/A</v>
      </c>
      <c r="K369" s="1" t="e">
        <f t="shared" si="32"/>
        <v>#N/A</v>
      </c>
      <c r="L369" s="15" t="e">
        <f>VLOOKUP(D369,table[[Détails]:[Coefficient de vente]],7,FALSE)</f>
        <v>#N/A</v>
      </c>
      <c r="M369" s="1" t="e">
        <f t="shared" si="28"/>
        <v>#N/A</v>
      </c>
      <c r="N369" s="5" t="e">
        <f t="shared" si="29"/>
        <v>#N/A</v>
      </c>
      <c r="O369" s="17" t="e">
        <f>VLOOKUP(D369,table[[Détails]:[Coefficient de vente]],8,FALSE)</f>
        <v>#N/A</v>
      </c>
      <c r="P369" s="170" t="e">
        <f t="shared" si="30"/>
        <v>#N/A</v>
      </c>
      <c r="R369" s="10">
        <f t="shared" si="31"/>
        <v>0</v>
      </c>
    </row>
    <row r="370" spans="2:18">
      <c r="B370" s="172"/>
      <c r="C370" s="1"/>
      <c r="D370" s="1"/>
      <c r="E370" s="1" t="e">
        <f>VLOOKUP(D370,table[[Détails]:[epaisseur]],2,FALSE)</f>
        <v>#N/A</v>
      </c>
      <c r="F370" s="1" t="e">
        <f>VLOOKUP(D370,table[[Détails]:[epaisseur]],3,FALSE)</f>
        <v>#N/A</v>
      </c>
      <c r="G370" s="1" t="e">
        <f>VLOOKUP(D370,table[[Détails]:[epaisseur]],4,FALSE)</f>
        <v>#N/A</v>
      </c>
      <c r="H370" s="1" t="e">
        <f>VLOOKUP(D370,table[[Détails]:[epaisseur]],5,FALSE)</f>
        <v>#N/A</v>
      </c>
      <c r="I370" s="170" t="e">
        <f>VLOOKUP(D370,table[[Détails]:[prix HT]],6,FALSE)</f>
        <v>#N/A</v>
      </c>
      <c r="K370" s="1" t="e">
        <f t="shared" si="32"/>
        <v>#N/A</v>
      </c>
      <c r="L370" s="15" t="e">
        <f>VLOOKUP(D370,table[[Détails]:[Coefficient de vente]],7,FALSE)</f>
        <v>#N/A</v>
      </c>
      <c r="M370" s="1" t="e">
        <f t="shared" si="28"/>
        <v>#N/A</v>
      </c>
      <c r="N370" s="5" t="e">
        <f t="shared" si="29"/>
        <v>#N/A</v>
      </c>
      <c r="O370" s="17" t="e">
        <f>VLOOKUP(D370,table[[Détails]:[Coefficient de vente]],8,FALSE)</f>
        <v>#N/A</v>
      </c>
      <c r="P370" s="170" t="e">
        <f t="shared" si="30"/>
        <v>#N/A</v>
      </c>
      <c r="R370" s="10">
        <f t="shared" si="31"/>
        <v>0</v>
      </c>
    </row>
    <row r="371" spans="2:18">
      <c r="B371" s="172"/>
      <c r="C371" s="1"/>
      <c r="D371" s="1"/>
      <c r="E371" s="1" t="e">
        <f>VLOOKUP(D371,table[[Détails]:[epaisseur]],2,FALSE)</f>
        <v>#N/A</v>
      </c>
      <c r="F371" s="1" t="e">
        <f>VLOOKUP(D371,table[[Détails]:[epaisseur]],3,FALSE)</f>
        <v>#N/A</v>
      </c>
      <c r="G371" s="1" t="e">
        <f>VLOOKUP(D371,table[[Détails]:[epaisseur]],4,FALSE)</f>
        <v>#N/A</v>
      </c>
      <c r="H371" s="1" t="e">
        <f>VLOOKUP(D371,table[[Détails]:[epaisseur]],5,FALSE)</f>
        <v>#N/A</v>
      </c>
      <c r="I371" s="170" t="e">
        <f>VLOOKUP(D371,table[[Détails]:[prix HT]],6,FALSE)</f>
        <v>#N/A</v>
      </c>
      <c r="K371" s="1" t="e">
        <f t="shared" si="32"/>
        <v>#N/A</v>
      </c>
      <c r="L371" s="15" t="e">
        <f>VLOOKUP(D371,table[[Détails]:[Coefficient de vente]],7,FALSE)</f>
        <v>#N/A</v>
      </c>
      <c r="M371" s="1" t="e">
        <f t="shared" si="28"/>
        <v>#N/A</v>
      </c>
      <c r="N371" s="5" t="e">
        <f t="shared" si="29"/>
        <v>#N/A</v>
      </c>
      <c r="O371" s="17" t="e">
        <f>VLOOKUP(D371,table[[Détails]:[Coefficient de vente]],8,FALSE)</f>
        <v>#N/A</v>
      </c>
      <c r="P371" s="170" t="e">
        <f t="shared" si="30"/>
        <v>#N/A</v>
      </c>
      <c r="R371" s="10">
        <f t="shared" si="31"/>
        <v>0</v>
      </c>
    </row>
    <row r="372" spans="2:18">
      <c r="B372" s="172"/>
      <c r="C372" s="1"/>
      <c r="D372" s="1"/>
      <c r="E372" s="1" t="e">
        <f>VLOOKUP(D372,table[[Détails]:[epaisseur]],2,FALSE)</f>
        <v>#N/A</v>
      </c>
      <c r="F372" s="1" t="e">
        <f>VLOOKUP(D372,table[[Détails]:[epaisseur]],3,FALSE)</f>
        <v>#N/A</v>
      </c>
      <c r="G372" s="1" t="e">
        <f>VLOOKUP(D372,table[[Détails]:[epaisseur]],4,FALSE)</f>
        <v>#N/A</v>
      </c>
      <c r="H372" s="1" t="e">
        <f>VLOOKUP(D372,table[[Détails]:[epaisseur]],5,FALSE)</f>
        <v>#N/A</v>
      </c>
      <c r="I372" s="170" t="e">
        <f>VLOOKUP(D372,table[[Détails]:[prix HT]],6,FALSE)</f>
        <v>#N/A</v>
      </c>
      <c r="K372" s="1" t="e">
        <f t="shared" si="32"/>
        <v>#N/A</v>
      </c>
      <c r="L372" s="15" t="e">
        <f>VLOOKUP(D372,table[[Détails]:[Coefficient de vente]],7,FALSE)</f>
        <v>#N/A</v>
      </c>
      <c r="M372" s="1" t="e">
        <f t="shared" si="28"/>
        <v>#N/A</v>
      </c>
      <c r="N372" s="5" t="e">
        <f t="shared" si="29"/>
        <v>#N/A</v>
      </c>
      <c r="O372" s="17" t="e">
        <f>VLOOKUP(D372,table[[Détails]:[Coefficient de vente]],8,FALSE)</f>
        <v>#N/A</v>
      </c>
      <c r="P372" s="170" t="e">
        <f t="shared" si="30"/>
        <v>#N/A</v>
      </c>
      <c r="R372" s="10">
        <f t="shared" si="31"/>
        <v>0</v>
      </c>
    </row>
    <row r="373" spans="2:18">
      <c r="B373" s="172"/>
      <c r="C373" s="1"/>
      <c r="D373" s="1"/>
      <c r="E373" s="1" t="e">
        <f>VLOOKUP(D373,table[[Détails]:[epaisseur]],2,FALSE)</f>
        <v>#N/A</v>
      </c>
      <c r="F373" s="1" t="e">
        <f>VLOOKUP(D373,table[[Détails]:[epaisseur]],3,FALSE)</f>
        <v>#N/A</v>
      </c>
      <c r="G373" s="1" t="e">
        <f>VLOOKUP(D373,table[[Détails]:[epaisseur]],4,FALSE)</f>
        <v>#N/A</v>
      </c>
      <c r="H373" s="1" t="e">
        <f>VLOOKUP(D373,table[[Détails]:[epaisseur]],5,FALSE)</f>
        <v>#N/A</v>
      </c>
      <c r="I373" s="170" t="e">
        <f>VLOOKUP(D373,table[[Détails]:[prix HT]],6,FALSE)</f>
        <v>#N/A</v>
      </c>
      <c r="K373" s="1" t="e">
        <f t="shared" si="32"/>
        <v>#N/A</v>
      </c>
      <c r="L373" s="15" t="e">
        <f>VLOOKUP(D373,table[[Détails]:[Coefficient de vente]],7,FALSE)</f>
        <v>#N/A</v>
      </c>
      <c r="M373" s="1" t="e">
        <f t="shared" si="28"/>
        <v>#N/A</v>
      </c>
      <c r="N373" s="5" t="e">
        <f t="shared" si="29"/>
        <v>#N/A</v>
      </c>
      <c r="O373" s="17" t="e">
        <f>VLOOKUP(D373,table[[Détails]:[Coefficient de vente]],8,FALSE)</f>
        <v>#N/A</v>
      </c>
      <c r="P373" s="170" t="e">
        <f t="shared" si="30"/>
        <v>#N/A</v>
      </c>
      <c r="R373" s="10">
        <f t="shared" si="31"/>
        <v>0</v>
      </c>
    </row>
    <row r="374" spans="2:18">
      <c r="B374" s="172"/>
      <c r="C374" s="1"/>
      <c r="D374" s="1"/>
      <c r="E374" s="1" t="e">
        <f>VLOOKUP(D374,table[[Détails]:[epaisseur]],2,FALSE)</f>
        <v>#N/A</v>
      </c>
      <c r="F374" s="1" t="e">
        <f>VLOOKUP(D374,table[[Détails]:[epaisseur]],3,FALSE)</f>
        <v>#N/A</v>
      </c>
      <c r="G374" s="1" t="e">
        <f>VLOOKUP(D374,table[[Détails]:[epaisseur]],4,FALSE)</f>
        <v>#N/A</v>
      </c>
      <c r="H374" s="1" t="e">
        <f>VLOOKUP(D374,table[[Détails]:[epaisseur]],5,FALSE)</f>
        <v>#N/A</v>
      </c>
      <c r="I374" s="170" t="e">
        <f>VLOOKUP(D374,table[[Détails]:[prix HT]],6,FALSE)</f>
        <v>#N/A</v>
      </c>
      <c r="K374" s="1" t="e">
        <f t="shared" si="32"/>
        <v>#N/A</v>
      </c>
      <c r="L374" s="15" t="e">
        <f>VLOOKUP(D374,table[[Détails]:[Coefficient de vente]],7,FALSE)</f>
        <v>#N/A</v>
      </c>
      <c r="M374" s="1" t="e">
        <f t="shared" si="28"/>
        <v>#N/A</v>
      </c>
      <c r="N374" s="5" t="e">
        <f t="shared" si="29"/>
        <v>#N/A</v>
      </c>
      <c r="O374" s="17" t="e">
        <f>VLOOKUP(D374,table[[Détails]:[Coefficient de vente]],8,FALSE)</f>
        <v>#N/A</v>
      </c>
      <c r="P374" s="170" t="e">
        <f t="shared" si="30"/>
        <v>#N/A</v>
      </c>
      <c r="R374" s="10">
        <f t="shared" si="31"/>
        <v>0</v>
      </c>
    </row>
    <row r="375" spans="2:18">
      <c r="B375" s="172"/>
      <c r="C375" s="1"/>
      <c r="D375" s="1"/>
      <c r="E375" s="1" t="e">
        <f>VLOOKUP(D375,table[[Détails]:[epaisseur]],2,FALSE)</f>
        <v>#N/A</v>
      </c>
      <c r="F375" s="1" t="e">
        <f>VLOOKUP(D375,table[[Détails]:[epaisseur]],3,FALSE)</f>
        <v>#N/A</v>
      </c>
      <c r="G375" s="1" t="e">
        <f>VLOOKUP(D375,table[[Détails]:[epaisseur]],4,FALSE)</f>
        <v>#N/A</v>
      </c>
      <c r="H375" s="1" t="e">
        <f>VLOOKUP(D375,table[[Détails]:[epaisseur]],5,FALSE)</f>
        <v>#N/A</v>
      </c>
      <c r="I375" s="170" t="e">
        <f>VLOOKUP(D375,table[[Détails]:[prix HT]],6,FALSE)</f>
        <v>#N/A</v>
      </c>
      <c r="K375" s="1" t="e">
        <f t="shared" si="32"/>
        <v>#N/A</v>
      </c>
      <c r="L375" s="15" t="e">
        <f>VLOOKUP(D375,table[[Détails]:[Coefficient de vente]],7,FALSE)</f>
        <v>#N/A</v>
      </c>
      <c r="M375" s="1" t="e">
        <f t="shared" si="28"/>
        <v>#N/A</v>
      </c>
      <c r="N375" s="5" t="e">
        <f t="shared" si="29"/>
        <v>#N/A</v>
      </c>
      <c r="O375" s="17" t="e">
        <f>VLOOKUP(D375,table[[Détails]:[Coefficient de vente]],8,FALSE)</f>
        <v>#N/A</v>
      </c>
      <c r="P375" s="170" t="e">
        <f t="shared" si="30"/>
        <v>#N/A</v>
      </c>
      <c r="R375" s="10">
        <f t="shared" si="31"/>
        <v>0</v>
      </c>
    </row>
    <row r="376" spans="2:18">
      <c r="B376" s="172"/>
      <c r="C376" s="1"/>
      <c r="D376" s="1"/>
      <c r="E376" s="1" t="e">
        <f>VLOOKUP(D376,table[[Détails]:[epaisseur]],2,FALSE)</f>
        <v>#N/A</v>
      </c>
      <c r="F376" s="1" t="e">
        <f>VLOOKUP(D376,table[[Détails]:[epaisseur]],3,FALSE)</f>
        <v>#N/A</v>
      </c>
      <c r="G376" s="1" t="e">
        <f>VLOOKUP(D376,table[[Détails]:[epaisseur]],4,FALSE)</f>
        <v>#N/A</v>
      </c>
      <c r="H376" s="1" t="e">
        <f>VLOOKUP(D376,table[[Détails]:[epaisseur]],5,FALSE)</f>
        <v>#N/A</v>
      </c>
      <c r="I376" s="170" t="e">
        <f>VLOOKUP(D376,table[[Détails]:[prix HT]],6,FALSE)</f>
        <v>#N/A</v>
      </c>
      <c r="K376" s="1" t="e">
        <f t="shared" si="32"/>
        <v>#N/A</v>
      </c>
      <c r="L376" s="15" t="e">
        <f>VLOOKUP(D376,table[[Détails]:[Coefficient de vente]],7,FALSE)</f>
        <v>#N/A</v>
      </c>
      <c r="M376" s="1" t="e">
        <f t="shared" si="28"/>
        <v>#N/A</v>
      </c>
      <c r="N376" s="5" t="e">
        <f t="shared" si="29"/>
        <v>#N/A</v>
      </c>
      <c r="O376" s="17" t="e">
        <f>VLOOKUP(D376,table[[Détails]:[Coefficient de vente]],8,FALSE)</f>
        <v>#N/A</v>
      </c>
      <c r="P376" s="170" t="e">
        <f t="shared" si="30"/>
        <v>#N/A</v>
      </c>
      <c r="R376" s="10">
        <f t="shared" si="31"/>
        <v>0</v>
      </c>
    </row>
    <row r="377" spans="2:18">
      <c r="B377" s="172"/>
      <c r="C377" s="1"/>
      <c r="D377" s="1"/>
      <c r="E377" s="1" t="e">
        <f>VLOOKUP(D377,table[[Détails]:[epaisseur]],2,FALSE)</f>
        <v>#N/A</v>
      </c>
      <c r="F377" s="1" t="e">
        <f>VLOOKUP(D377,table[[Détails]:[epaisseur]],3,FALSE)</f>
        <v>#N/A</v>
      </c>
      <c r="G377" s="1" t="e">
        <f>VLOOKUP(D377,table[[Détails]:[epaisseur]],4,FALSE)</f>
        <v>#N/A</v>
      </c>
      <c r="H377" s="1" t="e">
        <f>VLOOKUP(D377,table[[Détails]:[epaisseur]],5,FALSE)</f>
        <v>#N/A</v>
      </c>
      <c r="I377" s="170" t="e">
        <f>VLOOKUP(D377,table[[Détails]:[prix HT]],6,FALSE)</f>
        <v>#N/A</v>
      </c>
      <c r="K377" s="1" t="e">
        <f t="shared" si="32"/>
        <v>#N/A</v>
      </c>
      <c r="L377" s="15" t="e">
        <f>VLOOKUP(D377,table[[Détails]:[Coefficient de vente]],7,FALSE)</f>
        <v>#N/A</v>
      </c>
      <c r="M377" s="1" t="e">
        <f t="shared" si="28"/>
        <v>#N/A</v>
      </c>
      <c r="N377" s="5" t="e">
        <f t="shared" si="29"/>
        <v>#N/A</v>
      </c>
      <c r="O377" s="17" t="e">
        <f>VLOOKUP(D377,table[[Détails]:[Coefficient de vente]],8,FALSE)</f>
        <v>#N/A</v>
      </c>
      <c r="P377" s="170" t="e">
        <f t="shared" si="30"/>
        <v>#N/A</v>
      </c>
      <c r="R377" s="10">
        <f t="shared" si="31"/>
        <v>0</v>
      </c>
    </row>
    <row r="378" spans="2:18">
      <c r="B378" s="172"/>
      <c r="C378" s="1"/>
      <c r="D378" s="1"/>
      <c r="E378" s="1" t="e">
        <f>VLOOKUP(D378,table[[Détails]:[epaisseur]],2,FALSE)</f>
        <v>#N/A</v>
      </c>
      <c r="F378" s="1" t="e">
        <f>VLOOKUP(D378,table[[Détails]:[epaisseur]],3,FALSE)</f>
        <v>#N/A</v>
      </c>
      <c r="G378" s="1" t="e">
        <f>VLOOKUP(D378,table[[Détails]:[epaisseur]],4,FALSE)</f>
        <v>#N/A</v>
      </c>
      <c r="H378" s="1" t="e">
        <f>VLOOKUP(D378,table[[Détails]:[epaisseur]],5,FALSE)</f>
        <v>#N/A</v>
      </c>
      <c r="I378" s="170" t="e">
        <f>VLOOKUP(D378,table[[Détails]:[prix HT]],6,FALSE)</f>
        <v>#N/A</v>
      </c>
      <c r="K378" s="1" t="e">
        <f t="shared" si="32"/>
        <v>#N/A</v>
      </c>
      <c r="L378" s="15" t="e">
        <f>VLOOKUP(D378,table[[Détails]:[Coefficient de vente]],7,FALSE)</f>
        <v>#N/A</v>
      </c>
      <c r="M378" s="1" t="e">
        <f t="shared" si="28"/>
        <v>#N/A</v>
      </c>
      <c r="N378" s="5" t="e">
        <f t="shared" si="29"/>
        <v>#N/A</v>
      </c>
      <c r="O378" s="17" t="e">
        <f>VLOOKUP(D378,table[[Détails]:[Coefficient de vente]],8,FALSE)</f>
        <v>#N/A</v>
      </c>
      <c r="P378" s="170" t="e">
        <f t="shared" si="30"/>
        <v>#N/A</v>
      </c>
      <c r="R378" s="10">
        <f t="shared" si="31"/>
        <v>0</v>
      </c>
    </row>
    <row r="379" spans="2:18">
      <c r="B379" s="172"/>
      <c r="C379" s="1"/>
      <c r="D379" s="1"/>
      <c r="E379" s="1" t="e">
        <f>VLOOKUP(D379,table[[Détails]:[epaisseur]],2,FALSE)</f>
        <v>#N/A</v>
      </c>
      <c r="F379" s="1" t="e">
        <f>VLOOKUP(D379,table[[Détails]:[epaisseur]],3,FALSE)</f>
        <v>#N/A</v>
      </c>
      <c r="G379" s="1" t="e">
        <f>VLOOKUP(D379,table[[Détails]:[epaisseur]],4,FALSE)</f>
        <v>#N/A</v>
      </c>
      <c r="H379" s="1" t="e">
        <f>VLOOKUP(D379,table[[Détails]:[epaisseur]],5,FALSE)</f>
        <v>#N/A</v>
      </c>
      <c r="I379" s="170" t="e">
        <f>VLOOKUP(D379,table[[Détails]:[prix HT]],6,FALSE)</f>
        <v>#N/A</v>
      </c>
      <c r="K379" s="1" t="e">
        <f t="shared" si="32"/>
        <v>#N/A</v>
      </c>
      <c r="L379" s="15" t="e">
        <f>VLOOKUP(D379,table[[Détails]:[Coefficient de vente]],7,FALSE)</f>
        <v>#N/A</v>
      </c>
      <c r="M379" s="1" t="e">
        <f t="shared" si="28"/>
        <v>#N/A</v>
      </c>
      <c r="N379" s="5" t="e">
        <f t="shared" si="29"/>
        <v>#N/A</v>
      </c>
      <c r="O379" s="17" t="e">
        <f>VLOOKUP(D379,table[[Détails]:[Coefficient de vente]],8,FALSE)</f>
        <v>#N/A</v>
      </c>
      <c r="P379" s="170" t="e">
        <f t="shared" si="30"/>
        <v>#N/A</v>
      </c>
      <c r="R379" s="10">
        <f t="shared" si="31"/>
        <v>0</v>
      </c>
    </row>
    <row r="380" spans="2:18">
      <c r="B380" s="172"/>
      <c r="C380" s="1"/>
      <c r="D380" s="1"/>
      <c r="E380" s="1" t="e">
        <f>VLOOKUP(D380,table[[Détails]:[epaisseur]],2,FALSE)</f>
        <v>#N/A</v>
      </c>
      <c r="F380" s="1" t="e">
        <f>VLOOKUP(D380,table[[Détails]:[epaisseur]],3,FALSE)</f>
        <v>#N/A</v>
      </c>
      <c r="G380" s="1" t="e">
        <f>VLOOKUP(D380,table[[Détails]:[epaisseur]],4,FALSE)</f>
        <v>#N/A</v>
      </c>
      <c r="H380" s="1" t="e">
        <f>VLOOKUP(D380,table[[Détails]:[epaisseur]],5,FALSE)</f>
        <v>#N/A</v>
      </c>
      <c r="I380" s="170" t="e">
        <f>VLOOKUP(D380,table[[Détails]:[prix HT]],6,FALSE)</f>
        <v>#N/A</v>
      </c>
      <c r="K380" s="1" t="e">
        <f t="shared" si="32"/>
        <v>#N/A</v>
      </c>
      <c r="L380" s="15" t="e">
        <f>VLOOKUP(D380,table[[Détails]:[Coefficient de vente]],7,FALSE)</f>
        <v>#N/A</v>
      </c>
      <c r="M380" s="1" t="e">
        <f t="shared" si="28"/>
        <v>#N/A</v>
      </c>
      <c r="N380" s="5" t="e">
        <f t="shared" si="29"/>
        <v>#N/A</v>
      </c>
      <c r="O380" s="17" t="e">
        <f>VLOOKUP(D380,table[[Détails]:[Coefficient de vente]],8,FALSE)</f>
        <v>#N/A</v>
      </c>
      <c r="P380" s="170" t="e">
        <f t="shared" si="30"/>
        <v>#N/A</v>
      </c>
      <c r="R380" s="10">
        <f t="shared" si="31"/>
        <v>0</v>
      </c>
    </row>
    <row r="381" spans="2:18">
      <c r="B381" s="172"/>
      <c r="C381" s="1"/>
      <c r="D381" s="1"/>
      <c r="E381" s="1" t="e">
        <f>VLOOKUP(D381,table[[Détails]:[epaisseur]],2,FALSE)</f>
        <v>#N/A</v>
      </c>
      <c r="F381" s="1" t="e">
        <f>VLOOKUP(D381,table[[Détails]:[epaisseur]],3,FALSE)</f>
        <v>#N/A</v>
      </c>
      <c r="G381" s="1" t="e">
        <f>VLOOKUP(D381,table[[Détails]:[epaisseur]],4,FALSE)</f>
        <v>#N/A</v>
      </c>
      <c r="H381" s="1" t="e">
        <f>VLOOKUP(D381,table[[Détails]:[epaisseur]],5,FALSE)</f>
        <v>#N/A</v>
      </c>
      <c r="I381" s="170" t="e">
        <f>VLOOKUP(D381,table[[Détails]:[prix HT]],6,FALSE)</f>
        <v>#N/A</v>
      </c>
      <c r="K381" s="1" t="e">
        <f t="shared" si="32"/>
        <v>#N/A</v>
      </c>
      <c r="L381" s="15" t="e">
        <f>VLOOKUP(D381,table[[Détails]:[Coefficient de vente]],7,FALSE)</f>
        <v>#N/A</v>
      </c>
      <c r="M381" s="1" t="e">
        <f t="shared" si="28"/>
        <v>#N/A</v>
      </c>
      <c r="N381" s="5" t="e">
        <f t="shared" si="29"/>
        <v>#N/A</v>
      </c>
      <c r="O381" s="17" t="e">
        <f>VLOOKUP(D381,table[[Détails]:[Coefficient de vente]],8,FALSE)</f>
        <v>#N/A</v>
      </c>
      <c r="P381" s="170" t="e">
        <f t="shared" si="30"/>
        <v>#N/A</v>
      </c>
      <c r="R381" s="10">
        <f t="shared" si="31"/>
        <v>0</v>
      </c>
    </row>
    <row r="382" spans="2:18">
      <c r="B382" s="172"/>
      <c r="C382" s="1"/>
      <c r="D382" s="1"/>
      <c r="E382" s="1" t="e">
        <f>VLOOKUP(D382,table[[Détails]:[epaisseur]],2,FALSE)</f>
        <v>#N/A</v>
      </c>
      <c r="F382" s="1" t="e">
        <f>VLOOKUP(D382,table[[Détails]:[epaisseur]],3,FALSE)</f>
        <v>#N/A</v>
      </c>
      <c r="G382" s="1" t="e">
        <f>VLOOKUP(D382,table[[Détails]:[epaisseur]],4,FALSE)</f>
        <v>#N/A</v>
      </c>
      <c r="H382" s="1" t="e">
        <f>VLOOKUP(D382,table[[Détails]:[epaisseur]],5,FALSE)</f>
        <v>#N/A</v>
      </c>
      <c r="I382" s="170" t="e">
        <f>VLOOKUP(D382,table[[Détails]:[prix HT]],6,FALSE)</f>
        <v>#N/A</v>
      </c>
      <c r="K382" s="1" t="e">
        <f t="shared" si="32"/>
        <v>#N/A</v>
      </c>
      <c r="L382" s="15" t="e">
        <f>VLOOKUP(D382,table[[Détails]:[Coefficient de vente]],7,FALSE)</f>
        <v>#N/A</v>
      </c>
      <c r="M382" s="1" t="e">
        <f t="shared" si="28"/>
        <v>#N/A</v>
      </c>
      <c r="N382" s="5" t="e">
        <f t="shared" si="29"/>
        <v>#N/A</v>
      </c>
      <c r="O382" s="17" t="e">
        <f>VLOOKUP(D382,table[[Détails]:[Coefficient de vente]],8,FALSE)</f>
        <v>#N/A</v>
      </c>
      <c r="P382" s="170" t="e">
        <f t="shared" si="30"/>
        <v>#N/A</v>
      </c>
      <c r="R382" s="10">
        <f t="shared" si="31"/>
        <v>0</v>
      </c>
    </row>
    <row r="383" spans="2:18">
      <c r="B383" s="172"/>
      <c r="C383" s="1"/>
      <c r="D383" s="1"/>
      <c r="E383" s="1" t="e">
        <f>VLOOKUP(D383,table[[Détails]:[epaisseur]],2,FALSE)</f>
        <v>#N/A</v>
      </c>
      <c r="F383" s="1" t="e">
        <f>VLOOKUP(D383,table[[Détails]:[epaisseur]],3,FALSE)</f>
        <v>#N/A</v>
      </c>
      <c r="G383" s="1" t="e">
        <f>VLOOKUP(D383,table[[Détails]:[epaisseur]],4,FALSE)</f>
        <v>#N/A</v>
      </c>
      <c r="H383" s="1" t="e">
        <f>VLOOKUP(D383,table[[Détails]:[epaisseur]],5,FALSE)</f>
        <v>#N/A</v>
      </c>
      <c r="I383" s="170" t="e">
        <f>VLOOKUP(D383,table[[Détails]:[prix HT]],6,FALSE)</f>
        <v>#N/A</v>
      </c>
      <c r="K383" s="1" t="e">
        <f t="shared" si="32"/>
        <v>#N/A</v>
      </c>
      <c r="L383" s="15" t="e">
        <f>VLOOKUP(D383,table[[Détails]:[Coefficient de vente]],7,FALSE)</f>
        <v>#N/A</v>
      </c>
      <c r="M383" s="1" t="e">
        <f t="shared" si="28"/>
        <v>#N/A</v>
      </c>
      <c r="N383" s="5" t="e">
        <f t="shared" si="29"/>
        <v>#N/A</v>
      </c>
      <c r="O383" s="17" t="e">
        <f>VLOOKUP(D383,table[[Détails]:[Coefficient de vente]],8,FALSE)</f>
        <v>#N/A</v>
      </c>
      <c r="P383" s="170" t="e">
        <f t="shared" si="30"/>
        <v>#N/A</v>
      </c>
      <c r="R383" s="10">
        <f t="shared" si="31"/>
        <v>0</v>
      </c>
    </row>
    <row r="384" spans="2:18">
      <c r="B384" s="172"/>
      <c r="C384" s="1"/>
      <c r="D384" s="1"/>
      <c r="E384" s="1" t="e">
        <f>VLOOKUP(D384,table[[Détails]:[epaisseur]],2,FALSE)</f>
        <v>#N/A</v>
      </c>
      <c r="F384" s="1" t="e">
        <f>VLOOKUP(D384,table[[Détails]:[epaisseur]],3,FALSE)</f>
        <v>#N/A</v>
      </c>
      <c r="G384" s="1" t="e">
        <f>VLOOKUP(D384,table[[Détails]:[epaisseur]],4,FALSE)</f>
        <v>#N/A</v>
      </c>
      <c r="H384" s="1" t="e">
        <f>VLOOKUP(D384,table[[Détails]:[epaisseur]],5,FALSE)</f>
        <v>#N/A</v>
      </c>
      <c r="I384" s="170" t="e">
        <f>VLOOKUP(D384,table[[Détails]:[prix HT]],6,FALSE)</f>
        <v>#N/A</v>
      </c>
      <c r="K384" s="1" t="e">
        <f t="shared" si="32"/>
        <v>#N/A</v>
      </c>
      <c r="L384" s="15" t="e">
        <f>VLOOKUP(D384,table[[Détails]:[Coefficient de vente]],7,FALSE)</f>
        <v>#N/A</v>
      </c>
      <c r="M384" s="1" t="e">
        <f t="shared" si="28"/>
        <v>#N/A</v>
      </c>
      <c r="N384" s="5" t="e">
        <f t="shared" si="29"/>
        <v>#N/A</v>
      </c>
      <c r="O384" s="17" t="e">
        <f>VLOOKUP(D384,table[[Détails]:[Coefficient de vente]],8,FALSE)</f>
        <v>#N/A</v>
      </c>
      <c r="P384" s="170" t="e">
        <f t="shared" si="30"/>
        <v>#N/A</v>
      </c>
      <c r="R384" s="10">
        <f t="shared" si="31"/>
        <v>0</v>
      </c>
    </row>
    <row r="385" spans="2:18">
      <c r="B385" s="172"/>
      <c r="C385" s="1"/>
      <c r="D385" s="1"/>
      <c r="E385" s="1" t="e">
        <f>VLOOKUP(D385,table[[Détails]:[epaisseur]],2,FALSE)</f>
        <v>#N/A</v>
      </c>
      <c r="F385" s="1" t="e">
        <f>VLOOKUP(D385,table[[Détails]:[epaisseur]],3,FALSE)</f>
        <v>#N/A</v>
      </c>
      <c r="G385" s="1" t="e">
        <f>VLOOKUP(D385,table[[Détails]:[epaisseur]],4,FALSE)</f>
        <v>#N/A</v>
      </c>
      <c r="H385" s="1" t="e">
        <f>VLOOKUP(D385,table[[Détails]:[epaisseur]],5,FALSE)</f>
        <v>#N/A</v>
      </c>
      <c r="I385" s="170" t="e">
        <f>VLOOKUP(D385,table[[Détails]:[prix HT]],6,FALSE)</f>
        <v>#N/A</v>
      </c>
      <c r="K385" s="1" t="e">
        <f t="shared" si="32"/>
        <v>#N/A</v>
      </c>
      <c r="L385" s="15" t="e">
        <f>VLOOKUP(D385,table[[Détails]:[Coefficient de vente]],7,FALSE)</f>
        <v>#N/A</v>
      </c>
      <c r="M385" s="1" t="e">
        <f t="shared" si="28"/>
        <v>#N/A</v>
      </c>
      <c r="N385" s="5" t="e">
        <f t="shared" si="29"/>
        <v>#N/A</v>
      </c>
      <c r="O385" s="17" t="e">
        <f>VLOOKUP(D385,table[[Détails]:[Coefficient de vente]],8,FALSE)</f>
        <v>#N/A</v>
      </c>
      <c r="P385" s="170" t="e">
        <f t="shared" si="30"/>
        <v>#N/A</v>
      </c>
      <c r="R385" s="10">
        <f t="shared" si="31"/>
        <v>0</v>
      </c>
    </row>
    <row r="386" spans="2:18">
      <c r="B386" s="172"/>
      <c r="C386" s="1"/>
      <c r="D386" s="1"/>
      <c r="E386" s="1" t="e">
        <f>VLOOKUP(D386,table[[Détails]:[epaisseur]],2,FALSE)</f>
        <v>#N/A</v>
      </c>
      <c r="F386" s="1" t="e">
        <f>VLOOKUP(D386,table[[Détails]:[epaisseur]],3,FALSE)</f>
        <v>#N/A</v>
      </c>
      <c r="G386" s="1" t="e">
        <f>VLOOKUP(D386,table[[Détails]:[epaisseur]],4,FALSE)</f>
        <v>#N/A</v>
      </c>
      <c r="H386" s="1" t="e">
        <f>VLOOKUP(D386,table[[Détails]:[epaisseur]],5,FALSE)</f>
        <v>#N/A</v>
      </c>
      <c r="I386" s="170" t="e">
        <f>VLOOKUP(D386,table[[Détails]:[prix HT]],6,FALSE)</f>
        <v>#N/A</v>
      </c>
      <c r="K386" s="1" t="e">
        <f t="shared" si="32"/>
        <v>#N/A</v>
      </c>
      <c r="L386" s="15" t="e">
        <f>VLOOKUP(D386,table[[Détails]:[Coefficient de vente]],7,FALSE)</f>
        <v>#N/A</v>
      </c>
      <c r="M386" s="1" t="e">
        <f t="shared" si="28"/>
        <v>#N/A</v>
      </c>
      <c r="N386" s="5" t="e">
        <f t="shared" si="29"/>
        <v>#N/A</v>
      </c>
      <c r="O386" s="17" t="e">
        <f>VLOOKUP(D386,table[[Détails]:[Coefficient de vente]],8,FALSE)</f>
        <v>#N/A</v>
      </c>
      <c r="P386" s="170" t="e">
        <f t="shared" si="30"/>
        <v>#N/A</v>
      </c>
      <c r="R386" s="10">
        <f t="shared" si="31"/>
        <v>0</v>
      </c>
    </row>
    <row r="387" spans="2:18">
      <c r="B387" s="172"/>
      <c r="C387" s="1"/>
      <c r="D387" s="1"/>
      <c r="E387" s="1" t="e">
        <f>VLOOKUP(D387,table[[Détails]:[epaisseur]],2,FALSE)</f>
        <v>#N/A</v>
      </c>
      <c r="F387" s="1" t="e">
        <f>VLOOKUP(D387,table[[Détails]:[epaisseur]],3,FALSE)</f>
        <v>#N/A</v>
      </c>
      <c r="G387" s="1" t="e">
        <f>VLOOKUP(D387,table[[Détails]:[epaisseur]],4,FALSE)</f>
        <v>#N/A</v>
      </c>
      <c r="H387" s="1" t="e">
        <f>VLOOKUP(D387,table[[Détails]:[epaisseur]],5,FALSE)</f>
        <v>#N/A</v>
      </c>
      <c r="I387" s="170" t="e">
        <f>VLOOKUP(D387,table[[Détails]:[prix HT]],6,FALSE)</f>
        <v>#N/A</v>
      </c>
      <c r="K387" s="1" t="e">
        <f t="shared" si="32"/>
        <v>#N/A</v>
      </c>
      <c r="L387" s="15" t="e">
        <f>VLOOKUP(D387,table[[Détails]:[Coefficient de vente]],7,FALSE)</f>
        <v>#N/A</v>
      </c>
      <c r="M387" s="1" t="e">
        <f t="shared" si="28"/>
        <v>#N/A</v>
      </c>
      <c r="N387" s="5" t="e">
        <f t="shared" si="29"/>
        <v>#N/A</v>
      </c>
      <c r="O387" s="17" t="e">
        <f>VLOOKUP(D387,table[[Détails]:[Coefficient de vente]],8,FALSE)</f>
        <v>#N/A</v>
      </c>
      <c r="P387" s="170" t="e">
        <f t="shared" si="30"/>
        <v>#N/A</v>
      </c>
      <c r="R387" s="10">
        <f t="shared" si="31"/>
        <v>0</v>
      </c>
    </row>
    <row r="388" spans="2:18">
      <c r="B388" s="172"/>
      <c r="C388" s="1"/>
      <c r="D388" s="1"/>
      <c r="E388" s="1" t="e">
        <f>VLOOKUP(D388,table[[Détails]:[epaisseur]],2,FALSE)</f>
        <v>#N/A</v>
      </c>
      <c r="F388" s="1" t="e">
        <f>VLOOKUP(D388,table[[Détails]:[epaisseur]],3,FALSE)</f>
        <v>#N/A</v>
      </c>
      <c r="G388" s="1" t="e">
        <f>VLOOKUP(D388,table[[Détails]:[epaisseur]],4,FALSE)</f>
        <v>#N/A</v>
      </c>
      <c r="H388" s="1" t="e">
        <f>VLOOKUP(D388,table[[Détails]:[epaisseur]],5,FALSE)</f>
        <v>#N/A</v>
      </c>
      <c r="I388" s="170" t="e">
        <f>VLOOKUP(D388,table[[Détails]:[prix HT]],6,FALSE)</f>
        <v>#N/A</v>
      </c>
      <c r="K388" s="1" t="e">
        <f t="shared" si="32"/>
        <v>#N/A</v>
      </c>
      <c r="L388" s="15" t="e">
        <f>VLOOKUP(D388,table[[Détails]:[Coefficient de vente]],7,FALSE)</f>
        <v>#N/A</v>
      </c>
      <c r="M388" s="1" t="e">
        <f t="shared" si="28"/>
        <v>#N/A</v>
      </c>
      <c r="N388" s="5" t="e">
        <f t="shared" si="29"/>
        <v>#N/A</v>
      </c>
      <c r="O388" s="17" t="e">
        <f>VLOOKUP(D388,table[[Détails]:[Coefficient de vente]],8,FALSE)</f>
        <v>#N/A</v>
      </c>
      <c r="P388" s="170" t="e">
        <f t="shared" si="30"/>
        <v>#N/A</v>
      </c>
      <c r="R388" s="10">
        <f t="shared" si="31"/>
        <v>0</v>
      </c>
    </row>
    <row r="389" spans="2:18">
      <c r="B389" s="172"/>
      <c r="C389" s="1"/>
      <c r="D389" s="1"/>
      <c r="E389" s="1" t="e">
        <f>VLOOKUP(D389,table[[Détails]:[epaisseur]],2,FALSE)</f>
        <v>#N/A</v>
      </c>
      <c r="F389" s="1" t="e">
        <f>VLOOKUP(D389,table[[Détails]:[epaisseur]],3,FALSE)</f>
        <v>#N/A</v>
      </c>
      <c r="G389" s="1" t="e">
        <f>VLOOKUP(D389,table[[Détails]:[epaisseur]],4,FALSE)</f>
        <v>#N/A</v>
      </c>
      <c r="H389" s="1" t="e">
        <f>VLOOKUP(D389,table[[Détails]:[epaisseur]],5,FALSE)</f>
        <v>#N/A</v>
      </c>
      <c r="I389" s="170" t="e">
        <f>VLOOKUP(D389,table[[Détails]:[prix HT]],6,FALSE)</f>
        <v>#N/A</v>
      </c>
      <c r="K389" s="1" t="e">
        <f t="shared" si="32"/>
        <v>#N/A</v>
      </c>
      <c r="L389" s="15" t="e">
        <f>VLOOKUP(D389,table[[Détails]:[Coefficient de vente]],7,FALSE)</f>
        <v>#N/A</v>
      </c>
      <c r="M389" s="1" t="e">
        <f t="shared" si="28"/>
        <v>#N/A</v>
      </c>
      <c r="N389" s="5" t="e">
        <f t="shared" si="29"/>
        <v>#N/A</v>
      </c>
      <c r="O389" s="17" t="e">
        <f>VLOOKUP(D389,table[[Détails]:[Coefficient de vente]],8,FALSE)</f>
        <v>#N/A</v>
      </c>
      <c r="P389" s="170" t="e">
        <f t="shared" si="30"/>
        <v>#N/A</v>
      </c>
      <c r="R389" s="10">
        <f t="shared" si="31"/>
        <v>0</v>
      </c>
    </row>
    <row r="390" spans="2:18">
      <c r="B390" s="172"/>
      <c r="C390" s="1"/>
      <c r="D390" s="1"/>
      <c r="E390" s="1" t="e">
        <f>VLOOKUP(D390,table[[Détails]:[epaisseur]],2,FALSE)</f>
        <v>#N/A</v>
      </c>
      <c r="F390" s="1" t="e">
        <f>VLOOKUP(D390,table[[Détails]:[epaisseur]],3,FALSE)</f>
        <v>#N/A</v>
      </c>
      <c r="G390" s="1" t="e">
        <f>VLOOKUP(D390,table[[Détails]:[epaisseur]],4,FALSE)</f>
        <v>#N/A</v>
      </c>
      <c r="H390" s="1" t="e">
        <f>VLOOKUP(D390,table[[Détails]:[epaisseur]],5,FALSE)</f>
        <v>#N/A</v>
      </c>
      <c r="I390" s="170" t="e">
        <f>VLOOKUP(D390,table[[Détails]:[prix HT]],6,FALSE)</f>
        <v>#N/A</v>
      </c>
      <c r="K390" s="1" t="e">
        <f t="shared" si="32"/>
        <v>#N/A</v>
      </c>
      <c r="L390" s="15" t="e">
        <f>VLOOKUP(D390,table[[Détails]:[Coefficient de vente]],7,FALSE)</f>
        <v>#N/A</v>
      </c>
      <c r="M390" s="1" t="e">
        <f t="shared" si="28"/>
        <v>#N/A</v>
      </c>
      <c r="N390" s="5" t="e">
        <f t="shared" si="29"/>
        <v>#N/A</v>
      </c>
      <c r="O390" s="17" t="e">
        <f>VLOOKUP(D390,table[[Détails]:[Coefficient de vente]],8,FALSE)</f>
        <v>#N/A</v>
      </c>
      <c r="P390" s="170" t="e">
        <f t="shared" si="30"/>
        <v>#N/A</v>
      </c>
      <c r="R390" s="10">
        <f t="shared" si="31"/>
        <v>0</v>
      </c>
    </row>
    <row r="391" spans="2:18">
      <c r="B391" s="172"/>
      <c r="C391" s="1"/>
      <c r="D391" s="1"/>
      <c r="E391" s="1" t="e">
        <f>VLOOKUP(D391,table[[Détails]:[epaisseur]],2,FALSE)</f>
        <v>#N/A</v>
      </c>
      <c r="F391" s="1" t="e">
        <f>VLOOKUP(D391,table[[Détails]:[epaisseur]],3,FALSE)</f>
        <v>#N/A</v>
      </c>
      <c r="G391" s="1" t="e">
        <f>VLOOKUP(D391,table[[Détails]:[epaisseur]],4,FALSE)</f>
        <v>#N/A</v>
      </c>
      <c r="H391" s="1" t="e">
        <f>VLOOKUP(D391,table[[Détails]:[epaisseur]],5,FALSE)</f>
        <v>#N/A</v>
      </c>
      <c r="I391" s="170" t="e">
        <f>VLOOKUP(D391,table[[Détails]:[prix HT]],6,FALSE)</f>
        <v>#N/A</v>
      </c>
      <c r="K391" s="1" t="e">
        <f t="shared" si="32"/>
        <v>#N/A</v>
      </c>
      <c r="L391" s="15" t="e">
        <f>VLOOKUP(D391,table[[Détails]:[Coefficient de vente]],7,FALSE)</f>
        <v>#N/A</v>
      </c>
      <c r="M391" s="1" t="e">
        <f t="shared" si="28"/>
        <v>#N/A</v>
      </c>
      <c r="N391" s="5" t="e">
        <f t="shared" si="29"/>
        <v>#N/A</v>
      </c>
      <c r="O391" s="17" t="e">
        <f>VLOOKUP(D391,table[[Détails]:[Coefficient de vente]],8,FALSE)</f>
        <v>#N/A</v>
      </c>
      <c r="P391" s="170" t="e">
        <f t="shared" si="30"/>
        <v>#N/A</v>
      </c>
      <c r="R391" s="10">
        <f t="shared" si="31"/>
        <v>0</v>
      </c>
    </row>
    <row r="392" spans="2:18">
      <c r="B392" s="172"/>
      <c r="C392" s="1"/>
      <c r="D392" s="1"/>
      <c r="E392" s="1" t="e">
        <f>VLOOKUP(D392,table[[Détails]:[epaisseur]],2,FALSE)</f>
        <v>#N/A</v>
      </c>
      <c r="F392" s="1" t="e">
        <f>VLOOKUP(D392,table[[Détails]:[epaisseur]],3,FALSE)</f>
        <v>#N/A</v>
      </c>
      <c r="G392" s="1" t="e">
        <f>VLOOKUP(D392,table[[Détails]:[epaisseur]],4,FALSE)</f>
        <v>#N/A</v>
      </c>
      <c r="H392" s="1" t="e">
        <f>VLOOKUP(D392,table[[Détails]:[epaisseur]],5,FALSE)</f>
        <v>#N/A</v>
      </c>
      <c r="I392" s="170" t="e">
        <f>VLOOKUP(D392,table[[Détails]:[prix HT]],6,FALSE)</f>
        <v>#N/A</v>
      </c>
      <c r="K392" s="1" t="e">
        <f t="shared" si="32"/>
        <v>#N/A</v>
      </c>
      <c r="L392" s="15" t="e">
        <f>VLOOKUP(D392,table[[Détails]:[Coefficient de vente]],7,FALSE)</f>
        <v>#N/A</v>
      </c>
      <c r="M392" s="1" t="e">
        <f t="shared" si="28"/>
        <v>#N/A</v>
      </c>
      <c r="N392" s="5" t="e">
        <f t="shared" si="29"/>
        <v>#N/A</v>
      </c>
      <c r="O392" s="17" t="e">
        <f>VLOOKUP(D392,table[[Détails]:[Coefficient de vente]],8,FALSE)</f>
        <v>#N/A</v>
      </c>
      <c r="P392" s="170" t="e">
        <f t="shared" si="30"/>
        <v>#N/A</v>
      </c>
      <c r="R392" s="10">
        <f t="shared" si="31"/>
        <v>0</v>
      </c>
    </row>
    <row r="393" spans="2:18">
      <c r="B393" s="172"/>
      <c r="C393" s="1"/>
      <c r="D393" s="1"/>
      <c r="E393" s="1" t="e">
        <f>VLOOKUP(D393,table[[Détails]:[epaisseur]],2,FALSE)</f>
        <v>#N/A</v>
      </c>
      <c r="F393" s="1" t="e">
        <f>VLOOKUP(D393,table[[Détails]:[epaisseur]],3,FALSE)</f>
        <v>#N/A</v>
      </c>
      <c r="G393" s="1" t="e">
        <f>VLOOKUP(D393,table[[Détails]:[epaisseur]],4,FALSE)</f>
        <v>#N/A</v>
      </c>
      <c r="H393" s="1" t="e">
        <f>VLOOKUP(D393,table[[Détails]:[epaisseur]],5,FALSE)</f>
        <v>#N/A</v>
      </c>
      <c r="I393" s="170" t="e">
        <f>VLOOKUP(D393,table[[Détails]:[prix HT]],6,FALSE)</f>
        <v>#N/A</v>
      </c>
      <c r="K393" s="1" t="e">
        <f t="shared" si="32"/>
        <v>#N/A</v>
      </c>
      <c r="L393" s="15" t="e">
        <f>VLOOKUP(D393,table[[Détails]:[Coefficient de vente]],7,FALSE)</f>
        <v>#N/A</v>
      </c>
      <c r="M393" s="1" t="e">
        <f t="shared" si="28"/>
        <v>#N/A</v>
      </c>
      <c r="N393" s="5" t="e">
        <f t="shared" si="29"/>
        <v>#N/A</v>
      </c>
      <c r="O393" s="17" t="e">
        <f>VLOOKUP(D393,table[[Détails]:[Coefficient de vente]],8,FALSE)</f>
        <v>#N/A</v>
      </c>
      <c r="P393" s="170" t="e">
        <f t="shared" si="30"/>
        <v>#N/A</v>
      </c>
      <c r="R393" s="10">
        <f t="shared" si="31"/>
        <v>0</v>
      </c>
    </row>
    <row r="394" spans="2:18">
      <c r="B394" s="172"/>
      <c r="C394" s="1"/>
      <c r="D394" s="1"/>
      <c r="E394" s="1" t="e">
        <f>VLOOKUP(D394,table[[Détails]:[epaisseur]],2,FALSE)</f>
        <v>#N/A</v>
      </c>
      <c r="F394" s="1" t="e">
        <f>VLOOKUP(D394,table[[Détails]:[epaisseur]],3,FALSE)</f>
        <v>#N/A</v>
      </c>
      <c r="G394" s="1" t="e">
        <f>VLOOKUP(D394,table[[Détails]:[epaisseur]],4,FALSE)</f>
        <v>#N/A</v>
      </c>
      <c r="H394" s="1" t="e">
        <f>VLOOKUP(D394,table[[Détails]:[epaisseur]],5,FALSE)</f>
        <v>#N/A</v>
      </c>
      <c r="I394" s="170" t="e">
        <f>VLOOKUP(D394,table[[Détails]:[prix HT]],6,FALSE)</f>
        <v>#N/A</v>
      </c>
      <c r="K394" s="1" t="e">
        <f t="shared" si="32"/>
        <v>#N/A</v>
      </c>
      <c r="L394" s="15" t="e">
        <f>VLOOKUP(D394,table[[Détails]:[Coefficient de vente]],7,FALSE)</f>
        <v>#N/A</v>
      </c>
      <c r="M394" s="1" t="e">
        <f t="shared" si="28"/>
        <v>#N/A</v>
      </c>
      <c r="N394" s="5" t="e">
        <f t="shared" si="29"/>
        <v>#N/A</v>
      </c>
      <c r="O394" s="17" t="e">
        <f>VLOOKUP(D394,table[[Détails]:[Coefficient de vente]],8,FALSE)</f>
        <v>#N/A</v>
      </c>
      <c r="P394" s="170" t="e">
        <f t="shared" si="30"/>
        <v>#N/A</v>
      </c>
      <c r="R394" s="10">
        <f t="shared" si="31"/>
        <v>0</v>
      </c>
    </row>
    <row r="395" spans="2:18">
      <c r="B395" s="172"/>
      <c r="C395" s="1"/>
      <c r="D395" s="1"/>
      <c r="E395" s="1" t="e">
        <f>VLOOKUP(D395,table[[Détails]:[epaisseur]],2,FALSE)</f>
        <v>#N/A</v>
      </c>
      <c r="F395" s="1" t="e">
        <f>VLOOKUP(D395,table[[Détails]:[epaisseur]],3,FALSE)</f>
        <v>#N/A</v>
      </c>
      <c r="G395" s="1" t="e">
        <f>VLOOKUP(D395,table[[Détails]:[epaisseur]],4,FALSE)</f>
        <v>#N/A</v>
      </c>
      <c r="H395" s="1" t="e">
        <f>VLOOKUP(D395,table[[Détails]:[epaisseur]],5,FALSE)</f>
        <v>#N/A</v>
      </c>
      <c r="I395" s="170" t="e">
        <f>VLOOKUP(D395,table[[Détails]:[prix HT]],6,FALSE)</f>
        <v>#N/A</v>
      </c>
      <c r="K395" s="1" t="e">
        <f t="shared" si="32"/>
        <v>#N/A</v>
      </c>
      <c r="L395" s="15" t="e">
        <f>VLOOKUP(D395,table[[Détails]:[Coefficient de vente]],7,FALSE)</f>
        <v>#N/A</v>
      </c>
      <c r="M395" s="1" t="e">
        <f t="shared" si="28"/>
        <v>#N/A</v>
      </c>
      <c r="N395" s="5" t="e">
        <f t="shared" si="29"/>
        <v>#N/A</v>
      </c>
      <c r="O395" s="17" t="e">
        <f>VLOOKUP(D395,table[[Détails]:[Coefficient de vente]],8,FALSE)</f>
        <v>#N/A</v>
      </c>
      <c r="P395" s="170" t="e">
        <f t="shared" si="30"/>
        <v>#N/A</v>
      </c>
      <c r="R395" s="10">
        <f t="shared" si="31"/>
        <v>0</v>
      </c>
    </row>
    <row r="396" spans="2:18">
      <c r="B396" s="172"/>
      <c r="C396" s="1"/>
      <c r="D396" s="1"/>
      <c r="E396" s="1" t="e">
        <f>VLOOKUP(D396,table[[Détails]:[epaisseur]],2,FALSE)</f>
        <v>#N/A</v>
      </c>
      <c r="F396" s="1" t="e">
        <f>VLOOKUP(D396,table[[Détails]:[epaisseur]],3,FALSE)</f>
        <v>#N/A</v>
      </c>
      <c r="G396" s="1" t="e">
        <f>VLOOKUP(D396,table[[Détails]:[epaisseur]],4,FALSE)</f>
        <v>#N/A</v>
      </c>
      <c r="H396" s="1" t="e">
        <f>VLOOKUP(D396,table[[Détails]:[epaisseur]],5,FALSE)</f>
        <v>#N/A</v>
      </c>
      <c r="I396" s="170" t="e">
        <f>VLOOKUP(D396,table[[Détails]:[prix HT]],6,FALSE)</f>
        <v>#N/A</v>
      </c>
      <c r="K396" s="1" t="e">
        <f t="shared" si="32"/>
        <v>#N/A</v>
      </c>
      <c r="L396" s="15" t="e">
        <f>VLOOKUP(D396,table[[Détails]:[Coefficient de vente]],7,FALSE)</f>
        <v>#N/A</v>
      </c>
      <c r="M396" s="1" t="e">
        <f t="shared" ref="M396:M459" si="33">(K396*L396)+K396</f>
        <v>#N/A</v>
      </c>
      <c r="N396" s="5" t="e">
        <f t="shared" ref="N396:N459" si="34">M396*I396</f>
        <v>#N/A</v>
      </c>
      <c r="O396" s="17" t="e">
        <f>VLOOKUP(D396,table[[Détails]:[Coefficient de vente]],8,FALSE)</f>
        <v>#N/A</v>
      </c>
      <c r="P396" s="170" t="e">
        <f t="shared" ref="P396:P459" si="35">(N396*O396)+N396</f>
        <v>#N/A</v>
      </c>
      <c r="R396" s="10">
        <f t="shared" ref="R396:R459" si="36">ROUNDUP(((($D$5*Q396)/100)+Q396),0)</f>
        <v>0</v>
      </c>
    </row>
    <row r="397" spans="2:18">
      <c r="B397" s="172"/>
      <c r="C397" s="1"/>
      <c r="D397" s="1"/>
      <c r="E397" s="1" t="e">
        <f>VLOOKUP(D397,table[[Détails]:[epaisseur]],2,FALSE)</f>
        <v>#N/A</v>
      </c>
      <c r="F397" s="1" t="e">
        <f>VLOOKUP(D397,table[[Détails]:[epaisseur]],3,FALSE)</f>
        <v>#N/A</v>
      </c>
      <c r="G397" s="1" t="e">
        <f>VLOOKUP(D397,table[[Détails]:[epaisseur]],4,FALSE)</f>
        <v>#N/A</v>
      </c>
      <c r="H397" s="1" t="e">
        <f>VLOOKUP(D397,table[[Détails]:[epaisseur]],5,FALSE)</f>
        <v>#N/A</v>
      </c>
      <c r="I397" s="170" t="e">
        <f>VLOOKUP(D397,table[[Détails]:[prix HT]],6,FALSE)</f>
        <v>#N/A</v>
      </c>
      <c r="K397" s="1" t="e">
        <f t="shared" ref="K397:K460" si="37">F397*G397*H397*J397</f>
        <v>#N/A</v>
      </c>
      <c r="L397" s="15" t="e">
        <f>VLOOKUP(D397,table[[Détails]:[Coefficient de vente]],7,FALSE)</f>
        <v>#N/A</v>
      </c>
      <c r="M397" s="1" t="e">
        <f t="shared" si="33"/>
        <v>#N/A</v>
      </c>
      <c r="N397" s="5" t="e">
        <f t="shared" si="34"/>
        <v>#N/A</v>
      </c>
      <c r="O397" s="17" t="e">
        <f>VLOOKUP(D397,table[[Détails]:[Coefficient de vente]],8,FALSE)</f>
        <v>#N/A</v>
      </c>
      <c r="P397" s="170" t="e">
        <f t="shared" si="35"/>
        <v>#N/A</v>
      </c>
      <c r="R397" s="10">
        <f t="shared" si="36"/>
        <v>0</v>
      </c>
    </row>
    <row r="398" spans="2:18">
      <c r="B398" s="172"/>
      <c r="C398" s="1"/>
      <c r="D398" s="1"/>
      <c r="E398" s="1" t="e">
        <f>VLOOKUP(D398,table[[Détails]:[epaisseur]],2,FALSE)</f>
        <v>#N/A</v>
      </c>
      <c r="F398" s="1" t="e">
        <f>VLOOKUP(D398,table[[Détails]:[epaisseur]],3,FALSE)</f>
        <v>#N/A</v>
      </c>
      <c r="G398" s="1" t="e">
        <f>VLOOKUP(D398,table[[Détails]:[epaisseur]],4,FALSE)</f>
        <v>#N/A</v>
      </c>
      <c r="H398" s="1" t="e">
        <f>VLOOKUP(D398,table[[Détails]:[epaisseur]],5,FALSE)</f>
        <v>#N/A</v>
      </c>
      <c r="I398" s="170" t="e">
        <f>VLOOKUP(D398,table[[Détails]:[prix HT]],6,FALSE)</f>
        <v>#N/A</v>
      </c>
      <c r="K398" s="1" t="e">
        <f t="shared" si="37"/>
        <v>#N/A</v>
      </c>
      <c r="L398" s="15" t="e">
        <f>VLOOKUP(D398,table[[Détails]:[Coefficient de vente]],7,FALSE)</f>
        <v>#N/A</v>
      </c>
      <c r="M398" s="1" t="e">
        <f t="shared" si="33"/>
        <v>#N/A</v>
      </c>
      <c r="N398" s="5" t="e">
        <f t="shared" si="34"/>
        <v>#N/A</v>
      </c>
      <c r="O398" s="17" t="e">
        <f>VLOOKUP(D398,table[[Détails]:[Coefficient de vente]],8,FALSE)</f>
        <v>#N/A</v>
      </c>
      <c r="P398" s="170" t="e">
        <f t="shared" si="35"/>
        <v>#N/A</v>
      </c>
      <c r="R398" s="10">
        <f t="shared" si="36"/>
        <v>0</v>
      </c>
    </row>
    <row r="399" spans="2:18">
      <c r="B399" s="172"/>
      <c r="C399" s="1"/>
      <c r="D399" s="1"/>
      <c r="E399" s="1" t="e">
        <f>VLOOKUP(D399,table[[Détails]:[epaisseur]],2,FALSE)</f>
        <v>#N/A</v>
      </c>
      <c r="F399" s="1" t="e">
        <f>VLOOKUP(D399,table[[Détails]:[epaisseur]],3,FALSE)</f>
        <v>#N/A</v>
      </c>
      <c r="G399" s="1" t="e">
        <f>VLOOKUP(D399,table[[Détails]:[epaisseur]],4,FALSE)</f>
        <v>#N/A</v>
      </c>
      <c r="H399" s="1" t="e">
        <f>VLOOKUP(D399,table[[Détails]:[epaisseur]],5,FALSE)</f>
        <v>#N/A</v>
      </c>
      <c r="I399" s="170" t="e">
        <f>VLOOKUP(D399,table[[Détails]:[prix HT]],6,FALSE)</f>
        <v>#N/A</v>
      </c>
      <c r="K399" s="1" t="e">
        <f t="shared" si="37"/>
        <v>#N/A</v>
      </c>
      <c r="L399" s="15" t="e">
        <f>VLOOKUP(D399,table[[Détails]:[Coefficient de vente]],7,FALSE)</f>
        <v>#N/A</v>
      </c>
      <c r="M399" s="1" t="e">
        <f t="shared" si="33"/>
        <v>#N/A</v>
      </c>
      <c r="N399" s="5" t="e">
        <f t="shared" si="34"/>
        <v>#N/A</v>
      </c>
      <c r="O399" s="17" t="e">
        <f>VLOOKUP(D399,table[[Détails]:[Coefficient de vente]],8,FALSE)</f>
        <v>#N/A</v>
      </c>
      <c r="P399" s="170" t="e">
        <f t="shared" si="35"/>
        <v>#N/A</v>
      </c>
      <c r="R399" s="10">
        <f t="shared" si="36"/>
        <v>0</v>
      </c>
    </row>
    <row r="400" spans="2:18">
      <c r="B400" s="172"/>
      <c r="C400" s="1"/>
      <c r="D400" s="1"/>
      <c r="E400" s="1" t="e">
        <f>VLOOKUP(D400,table[[Détails]:[epaisseur]],2,FALSE)</f>
        <v>#N/A</v>
      </c>
      <c r="F400" s="1" t="e">
        <f>VLOOKUP(D400,table[[Détails]:[epaisseur]],3,FALSE)</f>
        <v>#N/A</v>
      </c>
      <c r="G400" s="1" t="e">
        <f>VLOOKUP(D400,table[[Détails]:[epaisseur]],4,FALSE)</f>
        <v>#N/A</v>
      </c>
      <c r="H400" s="1" t="e">
        <f>VLOOKUP(D400,table[[Détails]:[epaisseur]],5,FALSE)</f>
        <v>#N/A</v>
      </c>
      <c r="I400" s="170" t="e">
        <f>VLOOKUP(D400,table[[Détails]:[prix HT]],6,FALSE)</f>
        <v>#N/A</v>
      </c>
      <c r="K400" s="1" t="e">
        <f t="shared" si="37"/>
        <v>#N/A</v>
      </c>
      <c r="L400" s="15" t="e">
        <f>VLOOKUP(D400,table[[Détails]:[Coefficient de vente]],7,FALSE)</f>
        <v>#N/A</v>
      </c>
      <c r="M400" s="1" t="e">
        <f t="shared" si="33"/>
        <v>#N/A</v>
      </c>
      <c r="N400" s="5" t="e">
        <f t="shared" si="34"/>
        <v>#N/A</v>
      </c>
      <c r="O400" s="17" t="e">
        <f>VLOOKUP(D400,table[[Détails]:[Coefficient de vente]],8,FALSE)</f>
        <v>#N/A</v>
      </c>
      <c r="P400" s="170" t="e">
        <f t="shared" si="35"/>
        <v>#N/A</v>
      </c>
      <c r="R400" s="10">
        <f t="shared" si="36"/>
        <v>0</v>
      </c>
    </row>
    <row r="401" spans="2:18">
      <c r="B401" s="172"/>
      <c r="C401" s="1"/>
      <c r="D401" s="1"/>
      <c r="E401" s="1" t="e">
        <f>VLOOKUP(D401,table[[Détails]:[epaisseur]],2,FALSE)</f>
        <v>#N/A</v>
      </c>
      <c r="F401" s="1" t="e">
        <f>VLOOKUP(D401,table[[Détails]:[epaisseur]],3,FALSE)</f>
        <v>#N/A</v>
      </c>
      <c r="G401" s="1" t="e">
        <f>VLOOKUP(D401,table[[Détails]:[epaisseur]],4,FALSE)</f>
        <v>#N/A</v>
      </c>
      <c r="H401" s="1" t="e">
        <f>VLOOKUP(D401,table[[Détails]:[epaisseur]],5,FALSE)</f>
        <v>#N/A</v>
      </c>
      <c r="I401" s="170" t="e">
        <f>VLOOKUP(D401,table[[Détails]:[prix HT]],6,FALSE)</f>
        <v>#N/A</v>
      </c>
      <c r="K401" s="1" t="e">
        <f t="shared" si="37"/>
        <v>#N/A</v>
      </c>
      <c r="L401" s="15" t="e">
        <f>VLOOKUP(D401,table[[Détails]:[Coefficient de vente]],7,FALSE)</f>
        <v>#N/A</v>
      </c>
      <c r="M401" s="1" t="e">
        <f t="shared" si="33"/>
        <v>#N/A</v>
      </c>
      <c r="N401" s="5" t="e">
        <f t="shared" si="34"/>
        <v>#N/A</v>
      </c>
      <c r="O401" s="17" t="e">
        <f>VLOOKUP(D401,table[[Détails]:[Coefficient de vente]],8,FALSE)</f>
        <v>#N/A</v>
      </c>
      <c r="P401" s="170" t="e">
        <f t="shared" si="35"/>
        <v>#N/A</v>
      </c>
      <c r="R401" s="10">
        <f t="shared" si="36"/>
        <v>0</v>
      </c>
    </row>
    <row r="402" spans="2:18">
      <c r="B402" s="172"/>
      <c r="C402" s="1"/>
      <c r="D402" s="1"/>
      <c r="E402" s="1" t="e">
        <f>VLOOKUP(D402,table[[Détails]:[epaisseur]],2,FALSE)</f>
        <v>#N/A</v>
      </c>
      <c r="F402" s="1" t="e">
        <f>VLOOKUP(D402,table[[Détails]:[epaisseur]],3,FALSE)</f>
        <v>#N/A</v>
      </c>
      <c r="G402" s="1" t="e">
        <f>VLOOKUP(D402,table[[Détails]:[epaisseur]],4,FALSE)</f>
        <v>#N/A</v>
      </c>
      <c r="H402" s="1" t="e">
        <f>VLOOKUP(D402,table[[Détails]:[epaisseur]],5,FALSE)</f>
        <v>#N/A</v>
      </c>
      <c r="I402" s="170" t="e">
        <f>VLOOKUP(D402,table[[Détails]:[prix HT]],6,FALSE)</f>
        <v>#N/A</v>
      </c>
      <c r="K402" s="1" t="e">
        <f t="shared" si="37"/>
        <v>#N/A</v>
      </c>
      <c r="L402" s="15" t="e">
        <f>VLOOKUP(D402,table[[Détails]:[Coefficient de vente]],7,FALSE)</f>
        <v>#N/A</v>
      </c>
      <c r="M402" s="1" t="e">
        <f t="shared" si="33"/>
        <v>#N/A</v>
      </c>
      <c r="N402" s="5" t="e">
        <f t="shared" si="34"/>
        <v>#N/A</v>
      </c>
      <c r="O402" s="17" t="e">
        <f>VLOOKUP(D402,table[[Détails]:[Coefficient de vente]],8,FALSE)</f>
        <v>#N/A</v>
      </c>
      <c r="P402" s="170" t="e">
        <f t="shared" si="35"/>
        <v>#N/A</v>
      </c>
      <c r="R402" s="10">
        <f t="shared" si="36"/>
        <v>0</v>
      </c>
    </row>
    <row r="403" spans="2:18">
      <c r="B403" s="172"/>
      <c r="C403" s="1"/>
      <c r="D403" s="1"/>
      <c r="E403" s="1" t="e">
        <f>VLOOKUP(D403,table[[Détails]:[epaisseur]],2,FALSE)</f>
        <v>#N/A</v>
      </c>
      <c r="F403" s="1" t="e">
        <f>VLOOKUP(D403,table[[Détails]:[epaisseur]],3,FALSE)</f>
        <v>#N/A</v>
      </c>
      <c r="G403" s="1" t="e">
        <f>VLOOKUP(D403,table[[Détails]:[epaisseur]],4,FALSE)</f>
        <v>#N/A</v>
      </c>
      <c r="H403" s="1" t="e">
        <f>VLOOKUP(D403,table[[Détails]:[epaisseur]],5,FALSE)</f>
        <v>#N/A</v>
      </c>
      <c r="I403" s="170" t="e">
        <f>VLOOKUP(D403,table[[Détails]:[prix HT]],6,FALSE)</f>
        <v>#N/A</v>
      </c>
      <c r="K403" s="1" t="e">
        <f t="shared" si="37"/>
        <v>#N/A</v>
      </c>
      <c r="L403" s="15" t="e">
        <f>VLOOKUP(D403,table[[Détails]:[Coefficient de vente]],7,FALSE)</f>
        <v>#N/A</v>
      </c>
      <c r="M403" s="1" t="e">
        <f t="shared" si="33"/>
        <v>#N/A</v>
      </c>
      <c r="N403" s="5" t="e">
        <f t="shared" si="34"/>
        <v>#N/A</v>
      </c>
      <c r="O403" s="17" t="e">
        <f>VLOOKUP(D403,table[[Détails]:[Coefficient de vente]],8,FALSE)</f>
        <v>#N/A</v>
      </c>
      <c r="P403" s="170" t="e">
        <f t="shared" si="35"/>
        <v>#N/A</v>
      </c>
      <c r="R403" s="10">
        <f t="shared" si="36"/>
        <v>0</v>
      </c>
    </row>
    <row r="404" spans="2:18">
      <c r="B404" s="172"/>
      <c r="C404" s="1"/>
      <c r="D404" s="1"/>
      <c r="E404" s="1" t="e">
        <f>VLOOKUP(D404,table[[Détails]:[epaisseur]],2,FALSE)</f>
        <v>#N/A</v>
      </c>
      <c r="F404" s="1" t="e">
        <f>VLOOKUP(D404,table[[Détails]:[epaisseur]],3,FALSE)</f>
        <v>#N/A</v>
      </c>
      <c r="G404" s="1" t="e">
        <f>VLOOKUP(D404,table[[Détails]:[epaisseur]],4,FALSE)</f>
        <v>#N/A</v>
      </c>
      <c r="H404" s="1" t="e">
        <f>VLOOKUP(D404,table[[Détails]:[epaisseur]],5,FALSE)</f>
        <v>#N/A</v>
      </c>
      <c r="I404" s="170" t="e">
        <f>VLOOKUP(D404,table[[Détails]:[prix HT]],6,FALSE)</f>
        <v>#N/A</v>
      </c>
      <c r="K404" s="1" t="e">
        <f t="shared" si="37"/>
        <v>#N/A</v>
      </c>
      <c r="L404" s="15" t="e">
        <f>VLOOKUP(D404,table[[Détails]:[Coefficient de vente]],7,FALSE)</f>
        <v>#N/A</v>
      </c>
      <c r="M404" s="1" t="e">
        <f t="shared" si="33"/>
        <v>#N/A</v>
      </c>
      <c r="N404" s="5" t="e">
        <f t="shared" si="34"/>
        <v>#N/A</v>
      </c>
      <c r="O404" s="17" t="e">
        <f>VLOOKUP(D404,table[[Détails]:[Coefficient de vente]],8,FALSE)</f>
        <v>#N/A</v>
      </c>
      <c r="P404" s="170" t="e">
        <f t="shared" si="35"/>
        <v>#N/A</v>
      </c>
      <c r="R404" s="10">
        <f t="shared" si="36"/>
        <v>0</v>
      </c>
    </row>
    <row r="405" spans="2:18">
      <c r="B405" s="172"/>
      <c r="C405" s="1"/>
      <c r="D405" s="1"/>
      <c r="E405" s="1" t="e">
        <f>VLOOKUP(D405,table[[Détails]:[epaisseur]],2,FALSE)</f>
        <v>#N/A</v>
      </c>
      <c r="F405" s="1" t="e">
        <f>VLOOKUP(D405,table[[Détails]:[epaisseur]],3,FALSE)</f>
        <v>#N/A</v>
      </c>
      <c r="G405" s="1" t="e">
        <f>VLOOKUP(D405,table[[Détails]:[epaisseur]],4,FALSE)</f>
        <v>#N/A</v>
      </c>
      <c r="H405" s="1" t="e">
        <f>VLOOKUP(D405,table[[Détails]:[epaisseur]],5,FALSE)</f>
        <v>#N/A</v>
      </c>
      <c r="I405" s="170" t="e">
        <f>VLOOKUP(D405,table[[Détails]:[prix HT]],6,FALSE)</f>
        <v>#N/A</v>
      </c>
      <c r="K405" s="1" t="e">
        <f t="shared" si="37"/>
        <v>#N/A</v>
      </c>
      <c r="L405" s="15" t="e">
        <f>VLOOKUP(D405,table[[Détails]:[Coefficient de vente]],7,FALSE)</f>
        <v>#N/A</v>
      </c>
      <c r="M405" s="1" t="e">
        <f t="shared" si="33"/>
        <v>#N/A</v>
      </c>
      <c r="N405" s="5" t="e">
        <f t="shared" si="34"/>
        <v>#N/A</v>
      </c>
      <c r="O405" s="17" t="e">
        <f>VLOOKUP(D405,table[[Détails]:[Coefficient de vente]],8,FALSE)</f>
        <v>#N/A</v>
      </c>
      <c r="P405" s="170" t="e">
        <f t="shared" si="35"/>
        <v>#N/A</v>
      </c>
      <c r="R405" s="10">
        <f t="shared" si="36"/>
        <v>0</v>
      </c>
    </row>
    <row r="406" spans="2:18">
      <c r="B406" s="172"/>
      <c r="C406" s="1"/>
      <c r="D406" s="1"/>
      <c r="E406" s="1" t="e">
        <f>VLOOKUP(D406,table[[Détails]:[epaisseur]],2,FALSE)</f>
        <v>#N/A</v>
      </c>
      <c r="F406" s="1" t="e">
        <f>VLOOKUP(D406,table[[Détails]:[epaisseur]],3,FALSE)</f>
        <v>#N/A</v>
      </c>
      <c r="G406" s="1" t="e">
        <f>VLOOKUP(D406,table[[Détails]:[epaisseur]],4,FALSE)</f>
        <v>#N/A</v>
      </c>
      <c r="H406" s="1" t="e">
        <f>VLOOKUP(D406,table[[Détails]:[epaisseur]],5,FALSE)</f>
        <v>#N/A</v>
      </c>
      <c r="I406" s="170" t="e">
        <f>VLOOKUP(D406,table[[Détails]:[prix HT]],6,FALSE)</f>
        <v>#N/A</v>
      </c>
      <c r="K406" s="1" t="e">
        <f t="shared" si="37"/>
        <v>#N/A</v>
      </c>
      <c r="L406" s="15" t="e">
        <f>VLOOKUP(D406,table[[Détails]:[Coefficient de vente]],7,FALSE)</f>
        <v>#N/A</v>
      </c>
      <c r="M406" s="1" t="e">
        <f t="shared" si="33"/>
        <v>#N/A</v>
      </c>
      <c r="N406" s="5" t="e">
        <f t="shared" si="34"/>
        <v>#N/A</v>
      </c>
      <c r="O406" s="17" t="e">
        <f>VLOOKUP(D406,table[[Détails]:[Coefficient de vente]],8,FALSE)</f>
        <v>#N/A</v>
      </c>
      <c r="P406" s="170" t="e">
        <f t="shared" si="35"/>
        <v>#N/A</v>
      </c>
      <c r="R406" s="10">
        <f t="shared" si="36"/>
        <v>0</v>
      </c>
    </row>
    <row r="407" spans="2:18">
      <c r="B407" s="172"/>
      <c r="C407" s="1"/>
      <c r="D407" s="1"/>
      <c r="E407" s="1" t="e">
        <f>VLOOKUP(D407,table[[Détails]:[epaisseur]],2,FALSE)</f>
        <v>#N/A</v>
      </c>
      <c r="F407" s="1" t="e">
        <f>VLOOKUP(D407,table[[Détails]:[epaisseur]],3,FALSE)</f>
        <v>#N/A</v>
      </c>
      <c r="G407" s="1" t="e">
        <f>VLOOKUP(D407,table[[Détails]:[epaisseur]],4,FALSE)</f>
        <v>#N/A</v>
      </c>
      <c r="H407" s="1" t="e">
        <f>VLOOKUP(D407,table[[Détails]:[epaisseur]],5,FALSE)</f>
        <v>#N/A</v>
      </c>
      <c r="I407" s="170" t="e">
        <f>VLOOKUP(D407,table[[Détails]:[prix HT]],6,FALSE)</f>
        <v>#N/A</v>
      </c>
      <c r="K407" s="1" t="e">
        <f t="shared" si="37"/>
        <v>#N/A</v>
      </c>
      <c r="L407" s="15" t="e">
        <f>VLOOKUP(D407,table[[Détails]:[Coefficient de vente]],7,FALSE)</f>
        <v>#N/A</v>
      </c>
      <c r="M407" s="1" t="e">
        <f t="shared" si="33"/>
        <v>#N/A</v>
      </c>
      <c r="N407" s="5" t="e">
        <f t="shared" si="34"/>
        <v>#N/A</v>
      </c>
      <c r="O407" s="17" t="e">
        <f>VLOOKUP(D407,table[[Détails]:[Coefficient de vente]],8,FALSE)</f>
        <v>#N/A</v>
      </c>
      <c r="P407" s="170" t="e">
        <f t="shared" si="35"/>
        <v>#N/A</v>
      </c>
      <c r="R407" s="10">
        <f t="shared" si="36"/>
        <v>0</v>
      </c>
    </row>
    <row r="408" spans="2:18">
      <c r="B408" s="172"/>
      <c r="C408" s="1"/>
      <c r="D408" s="1"/>
      <c r="E408" s="1" t="e">
        <f>VLOOKUP(D408,table[[Détails]:[epaisseur]],2,FALSE)</f>
        <v>#N/A</v>
      </c>
      <c r="F408" s="1" t="e">
        <f>VLOOKUP(D408,table[[Détails]:[epaisseur]],3,FALSE)</f>
        <v>#N/A</v>
      </c>
      <c r="G408" s="1" t="e">
        <f>VLOOKUP(D408,table[[Détails]:[epaisseur]],4,FALSE)</f>
        <v>#N/A</v>
      </c>
      <c r="H408" s="1" t="e">
        <f>VLOOKUP(D408,table[[Détails]:[epaisseur]],5,FALSE)</f>
        <v>#N/A</v>
      </c>
      <c r="I408" s="170" t="e">
        <f>VLOOKUP(D408,table[[Détails]:[prix HT]],6,FALSE)</f>
        <v>#N/A</v>
      </c>
      <c r="K408" s="1" t="e">
        <f t="shared" si="37"/>
        <v>#N/A</v>
      </c>
      <c r="L408" s="15" t="e">
        <f>VLOOKUP(D408,table[[Détails]:[Coefficient de vente]],7,FALSE)</f>
        <v>#N/A</v>
      </c>
      <c r="M408" s="1" t="e">
        <f t="shared" si="33"/>
        <v>#N/A</v>
      </c>
      <c r="N408" s="5" t="e">
        <f t="shared" si="34"/>
        <v>#N/A</v>
      </c>
      <c r="O408" s="17" t="e">
        <f>VLOOKUP(D408,table[[Détails]:[Coefficient de vente]],8,FALSE)</f>
        <v>#N/A</v>
      </c>
      <c r="P408" s="170" t="e">
        <f t="shared" si="35"/>
        <v>#N/A</v>
      </c>
      <c r="R408" s="10">
        <f t="shared" si="36"/>
        <v>0</v>
      </c>
    </row>
    <row r="409" spans="2:18">
      <c r="B409" s="172"/>
      <c r="C409" s="1"/>
      <c r="D409" s="1"/>
      <c r="E409" s="1" t="e">
        <f>VLOOKUP(D409,table[[Détails]:[epaisseur]],2,FALSE)</f>
        <v>#N/A</v>
      </c>
      <c r="F409" s="1" t="e">
        <f>VLOOKUP(D409,table[[Détails]:[epaisseur]],3,FALSE)</f>
        <v>#N/A</v>
      </c>
      <c r="G409" s="1" t="e">
        <f>VLOOKUP(D409,table[[Détails]:[epaisseur]],4,FALSE)</f>
        <v>#N/A</v>
      </c>
      <c r="H409" s="1" t="e">
        <f>VLOOKUP(D409,table[[Détails]:[epaisseur]],5,FALSE)</f>
        <v>#N/A</v>
      </c>
      <c r="I409" s="170" t="e">
        <f>VLOOKUP(D409,table[[Détails]:[prix HT]],6,FALSE)</f>
        <v>#N/A</v>
      </c>
      <c r="K409" s="1" t="e">
        <f t="shared" si="37"/>
        <v>#N/A</v>
      </c>
      <c r="L409" s="15" t="e">
        <f>VLOOKUP(D409,table[[Détails]:[Coefficient de vente]],7,FALSE)</f>
        <v>#N/A</v>
      </c>
      <c r="M409" s="1" t="e">
        <f t="shared" si="33"/>
        <v>#N/A</v>
      </c>
      <c r="N409" s="5" t="e">
        <f t="shared" si="34"/>
        <v>#N/A</v>
      </c>
      <c r="O409" s="17" t="e">
        <f>VLOOKUP(D409,table[[Détails]:[Coefficient de vente]],8,FALSE)</f>
        <v>#N/A</v>
      </c>
      <c r="P409" s="170" t="e">
        <f t="shared" si="35"/>
        <v>#N/A</v>
      </c>
      <c r="R409" s="10">
        <f t="shared" si="36"/>
        <v>0</v>
      </c>
    </row>
    <row r="410" spans="2:18">
      <c r="B410" s="172"/>
      <c r="C410" s="1"/>
      <c r="D410" s="1"/>
      <c r="E410" s="1" t="e">
        <f>VLOOKUP(D410,table[[Détails]:[epaisseur]],2,FALSE)</f>
        <v>#N/A</v>
      </c>
      <c r="F410" s="1" t="e">
        <f>VLOOKUP(D410,table[[Détails]:[epaisseur]],3,FALSE)</f>
        <v>#N/A</v>
      </c>
      <c r="G410" s="1" t="e">
        <f>VLOOKUP(D410,table[[Détails]:[epaisseur]],4,FALSE)</f>
        <v>#N/A</v>
      </c>
      <c r="H410" s="1" t="e">
        <f>VLOOKUP(D410,table[[Détails]:[epaisseur]],5,FALSE)</f>
        <v>#N/A</v>
      </c>
      <c r="I410" s="170" t="e">
        <f>VLOOKUP(D410,table[[Détails]:[prix HT]],6,FALSE)</f>
        <v>#N/A</v>
      </c>
      <c r="K410" s="1" t="e">
        <f t="shared" si="37"/>
        <v>#N/A</v>
      </c>
      <c r="L410" s="15" t="e">
        <f>VLOOKUP(D410,table[[Détails]:[Coefficient de vente]],7,FALSE)</f>
        <v>#N/A</v>
      </c>
      <c r="M410" s="1" t="e">
        <f t="shared" si="33"/>
        <v>#N/A</v>
      </c>
      <c r="N410" s="5" t="e">
        <f t="shared" si="34"/>
        <v>#N/A</v>
      </c>
      <c r="O410" s="17" t="e">
        <f>VLOOKUP(D410,table[[Détails]:[Coefficient de vente]],8,FALSE)</f>
        <v>#N/A</v>
      </c>
      <c r="P410" s="170" t="e">
        <f t="shared" si="35"/>
        <v>#N/A</v>
      </c>
      <c r="R410" s="10">
        <f t="shared" si="36"/>
        <v>0</v>
      </c>
    </row>
    <row r="411" spans="2:18">
      <c r="B411" s="172"/>
      <c r="C411" s="1"/>
      <c r="D411" s="1"/>
      <c r="E411" s="1" t="e">
        <f>VLOOKUP(D411,table[[Détails]:[epaisseur]],2,FALSE)</f>
        <v>#N/A</v>
      </c>
      <c r="F411" s="1" t="e">
        <f>VLOOKUP(D411,table[[Détails]:[epaisseur]],3,FALSE)</f>
        <v>#N/A</v>
      </c>
      <c r="G411" s="1" t="e">
        <f>VLOOKUP(D411,table[[Détails]:[epaisseur]],4,FALSE)</f>
        <v>#N/A</v>
      </c>
      <c r="H411" s="1" t="e">
        <f>VLOOKUP(D411,table[[Détails]:[epaisseur]],5,FALSE)</f>
        <v>#N/A</v>
      </c>
      <c r="I411" s="170" t="e">
        <f>VLOOKUP(D411,table[[Détails]:[prix HT]],6,FALSE)</f>
        <v>#N/A</v>
      </c>
      <c r="K411" s="1" t="e">
        <f t="shared" si="37"/>
        <v>#N/A</v>
      </c>
      <c r="L411" s="15" t="e">
        <f>VLOOKUP(D411,table[[Détails]:[Coefficient de vente]],7,FALSE)</f>
        <v>#N/A</v>
      </c>
      <c r="M411" s="1" t="e">
        <f t="shared" si="33"/>
        <v>#N/A</v>
      </c>
      <c r="N411" s="5" t="e">
        <f t="shared" si="34"/>
        <v>#N/A</v>
      </c>
      <c r="O411" s="17" t="e">
        <f>VLOOKUP(D411,table[[Détails]:[Coefficient de vente]],8,FALSE)</f>
        <v>#N/A</v>
      </c>
      <c r="P411" s="170" t="e">
        <f t="shared" si="35"/>
        <v>#N/A</v>
      </c>
      <c r="R411" s="10">
        <f t="shared" si="36"/>
        <v>0</v>
      </c>
    </row>
    <row r="412" spans="2:18">
      <c r="B412" s="172"/>
      <c r="C412" s="1"/>
      <c r="D412" s="1"/>
      <c r="E412" s="1" t="e">
        <f>VLOOKUP(D412,table[[Détails]:[epaisseur]],2,FALSE)</f>
        <v>#N/A</v>
      </c>
      <c r="F412" s="1" t="e">
        <f>VLOOKUP(D412,table[[Détails]:[epaisseur]],3,FALSE)</f>
        <v>#N/A</v>
      </c>
      <c r="G412" s="1" t="e">
        <f>VLOOKUP(D412,table[[Détails]:[epaisseur]],4,FALSE)</f>
        <v>#N/A</v>
      </c>
      <c r="H412" s="1" t="e">
        <f>VLOOKUP(D412,table[[Détails]:[epaisseur]],5,FALSE)</f>
        <v>#N/A</v>
      </c>
      <c r="I412" s="170" t="e">
        <f>VLOOKUP(D412,table[[Détails]:[prix HT]],6,FALSE)</f>
        <v>#N/A</v>
      </c>
      <c r="K412" s="1" t="e">
        <f t="shared" si="37"/>
        <v>#N/A</v>
      </c>
      <c r="L412" s="15" t="e">
        <f>VLOOKUP(D412,table[[Détails]:[Coefficient de vente]],7,FALSE)</f>
        <v>#N/A</v>
      </c>
      <c r="M412" s="1" t="e">
        <f t="shared" si="33"/>
        <v>#N/A</v>
      </c>
      <c r="N412" s="5" t="e">
        <f t="shared" si="34"/>
        <v>#N/A</v>
      </c>
      <c r="O412" s="17" t="e">
        <f>VLOOKUP(D412,table[[Détails]:[Coefficient de vente]],8,FALSE)</f>
        <v>#N/A</v>
      </c>
      <c r="P412" s="170" t="e">
        <f t="shared" si="35"/>
        <v>#N/A</v>
      </c>
      <c r="R412" s="10">
        <f t="shared" si="36"/>
        <v>0</v>
      </c>
    </row>
    <row r="413" spans="2:18">
      <c r="B413" s="172"/>
      <c r="C413" s="1"/>
      <c r="D413" s="1"/>
      <c r="E413" s="1" t="e">
        <f>VLOOKUP(D413,table[[Détails]:[epaisseur]],2,FALSE)</f>
        <v>#N/A</v>
      </c>
      <c r="F413" s="1" t="e">
        <f>VLOOKUP(D413,table[[Détails]:[epaisseur]],3,FALSE)</f>
        <v>#N/A</v>
      </c>
      <c r="G413" s="1" t="e">
        <f>VLOOKUP(D413,table[[Détails]:[epaisseur]],4,FALSE)</f>
        <v>#N/A</v>
      </c>
      <c r="H413" s="1" t="e">
        <f>VLOOKUP(D413,table[[Détails]:[epaisseur]],5,FALSE)</f>
        <v>#N/A</v>
      </c>
      <c r="I413" s="170" t="e">
        <f>VLOOKUP(D413,table[[Détails]:[prix HT]],6,FALSE)</f>
        <v>#N/A</v>
      </c>
      <c r="K413" s="1" t="e">
        <f t="shared" si="37"/>
        <v>#N/A</v>
      </c>
      <c r="L413" s="15" t="e">
        <f>VLOOKUP(D413,table[[Détails]:[Coefficient de vente]],7,FALSE)</f>
        <v>#N/A</v>
      </c>
      <c r="M413" s="1" t="e">
        <f t="shared" si="33"/>
        <v>#N/A</v>
      </c>
      <c r="N413" s="5" t="e">
        <f t="shared" si="34"/>
        <v>#N/A</v>
      </c>
      <c r="O413" s="17" t="e">
        <f>VLOOKUP(D413,table[[Détails]:[Coefficient de vente]],8,FALSE)</f>
        <v>#N/A</v>
      </c>
      <c r="P413" s="170" t="e">
        <f t="shared" si="35"/>
        <v>#N/A</v>
      </c>
      <c r="R413" s="10">
        <f t="shared" si="36"/>
        <v>0</v>
      </c>
    </row>
    <row r="414" spans="2:18">
      <c r="B414" s="172"/>
      <c r="C414" s="1"/>
      <c r="D414" s="1"/>
      <c r="E414" s="1" t="e">
        <f>VLOOKUP(D414,table[[Détails]:[epaisseur]],2,FALSE)</f>
        <v>#N/A</v>
      </c>
      <c r="F414" s="1" t="e">
        <f>VLOOKUP(D414,table[[Détails]:[epaisseur]],3,FALSE)</f>
        <v>#N/A</v>
      </c>
      <c r="G414" s="1" t="e">
        <f>VLOOKUP(D414,table[[Détails]:[epaisseur]],4,FALSE)</f>
        <v>#N/A</v>
      </c>
      <c r="H414" s="1" t="e">
        <f>VLOOKUP(D414,table[[Détails]:[epaisseur]],5,FALSE)</f>
        <v>#N/A</v>
      </c>
      <c r="I414" s="170" t="e">
        <f>VLOOKUP(D414,table[[Détails]:[prix HT]],6,FALSE)</f>
        <v>#N/A</v>
      </c>
      <c r="K414" s="1" t="e">
        <f t="shared" si="37"/>
        <v>#N/A</v>
      </c>
      <c r="L414" s="15" t="e">
        <f>VLOOKUP(D414,table[[Détails]:[Coefficient de vente]],7,FALSE)</f>
        <v>#N/A</v>
      </c>
      <c r="M414" s="1" t="e">
        <f t="shared" si="33"/>
        <v>#N/A</v>
      </c>
      <c r="N414" s="5" t="e">
        <f t="shared" si="34"/>
        <v>#N/A</v>
      </c>
      <c r="O414" s="17" t="e">
        <f>VLOOKUP(D414,table[[Détails]:[Coefficient de vente]],8,FALSE)</f>
        <v>#N/A</v>
      </c>
      <c r="P414" s="170" t="e">
        <f t="shared" si="35"/>
        <v>#N/A</v>
      </c>
      <c r="R414" s="10">
        <f t="shared" si="36"/>
        <v>0</v>
      </c>
    </row>
    <row r="415" spans="2:18">
      <c r="B415" s="172"/>
      <c r="C415" s="1"/>
      <c r="D415" s="1"/>
      <c r="E415" s="1" t="e">
        <f>VLOOKUP(D415,table[[Détails]:[epaisseur]],2,FALSE)</f>
        <v>#N/A</v>
      </c>
      <c r="F415" s="1" t="e">
        <f>VLOOKUP(D415,table[[Détails]:[epaisseur]],3,FALSE)</f>
        <v>#N/A</v>
      </c>
      <c r="G415" s="1" t="e">
        <f>VLOOKUP(D415,table[[Détails]:[epaisseur]],4,FALSE)</f>
        <v>#N/A</v>
      </c>
      <c r="H415" s="1" t="e">
        <f>VLOOKUP(D415,table[[Détails]:[epaisseur]],5,FALSE)</f>
        <v>#N/A</v>
      </c>
      <c r="I415" s="170" t="e">
        <f>VLOOKUP(D415,table[[Détails]:[prix HT]],6,FALSE)</f>
        <v>#N/A</v>
      </c>
      <c r="K415" s="1" t="e">
        <f t="shared" si="37"/>
        <v>#N/A</v>
      </c>
      <c r="L415" s="15" t="e">
        <f>VLOOKUP(D415,table[[Détails]:[Coefficient de vente]],7,FALSE)</f>
        <v>#N/A</v>
      </c>
      <c r="M415" s="1" t="e">
        <f t="shared" si="33"/>
        <v>#N/A</v>
      </c>
      <c r="N415" s="5" t="e">
        <f t="shared" si="34"/>
        <v>#N/A</v>
      </c>
      <c r="O415" s="17" t="e">
        <f>VLOOKUP(D415,table[[Détails]:[Coefficient de vente]],8,FALSE)</f>
        <v>#N/A</v>
      </c>
      <c r="P415" s="170" t="e">
        <f t="shared" si="35"/>
        <v>#N/A</v>
      </c>
      <c r="R415" s="10">
        <f t="shared" si="36"/>
        <v>0</v>
      </c>
    </row>
    <row r="416" spans="2:18">
      <c r="B416" s="172"/>
      <c r="C416" s="1"/>
      <c r="D416" s="1"/>
      <c r="E416" s="1" t="e">
        <f>VLOOKUP(D416,table[[Détails]:[epaisseur]],2,FALSE)</f>
        <v>#N/A</v>
      </c>
      <c r="F416" s="1" t="e">
        <f>VLOOKUP(D416,table[[Détails]:[epaisseur]],3,FALSE)</f>
        <v>#N/A</v>
      </c>
      <c r="G416" s="1" t="e">
        <f>VLOOKUP(D416,table[[Détails]:[epaisseur]],4,FALSE)</f>
        <v>#N/A</v>
      </c>
      <c r="H416" s="1" t="e">
        <f>VLOOKUP(D416,table[[Détails]:[epaisseur]],5,FALSE)</f>
        <v>#N/A</v>
      </c>
      <c r="I416" s="170" t="e">
        <f>VLOOKUP(D416,table[[Détails]:[prix HT]],6,FALSE)</f>
        <v>#N/A</v>
      </c>
      <c r="K416" s="1" t="e">
        <f t="shared" si="37"/>
        <v>#N/A</v>
      </c>
      <c r="L416" s="15" t="e">
        <f>VLOOKUP(D416,table[[Détails]:[Coefficient de vente]],7,FALSE)</f>
        <v>#N/A</v>
      </c>
      <c r="M416" s="1" t="e">
        <f t="shared" si="33"/>
        <v>#N/A</v>
      </c>
      <c r="N416" s="5" t="e">
        <f t="shared" si="34"/>
        <v>#N/A</v>
      </c>
      <c r="O416" s="17" t="e">
        <f>VLOOKUP(D416,table[[Détails]:[Coefficient de vente]],8,FALSE)</f>
        <v>#N/A</v>
      </c>
      <c r="P416" s="170" t="e">
        <f t="shared" si="35"/>
        <v>#N/A</v>
      </c>
      <c r="R416" s="10">
        <f t="shared" si="36"/>
        <v>0</v>
      </c>
    </row>
    <row r="417" spans="2:18">
      <c r="B417" s="172"/>
      <c r="C417" s="1"/>
      <c r="D417" s="1"/>
      <c r="E417" s="1" t="e">
        <f>VLOOKUP(D417,table[[Détails]:[epaisseur]],2,FALSE)</f>
        <v>#N/A</v>
      </c>
      <c r="F417" s="1" t="e">
        <f>VLOOKUP(D417,table[[Détails]:[epaisseur]],3,FALSE)</f>
        <v>#N/A</v>
      </c>
      <c r="G417" s="1" t="e">
        <f>VLOOKUP(D417,table[[Détails]:[epaisseur]],4,FALSE)</f>
        <v>#N/A</v>
      </c>
      <c r="H417" s="1" t="e">
        <f>VLOOKUP(D417,table[[Détails]:[epaisseur]],5,FALSE)</f>
        <v>#N/A</v>
      </c>
      <c r="I417" s="170" t="e">
        <f>VLOOKUP(D417,table[[Détails]:[prix HT]],6,FALSE)</f>
        <v>#N/A</v>
      </c>
      <c r="K417" s="1" t="e">
        <f t="shared" si="37"/>
        <v>#N/A</v>
      </c>
      <c r="L417" s="15" t="e">
        <f>VLOOKUP(D417,table[[Détails]:[Coefficient de vente]],7,FALSE)</f>
        <v>#N/A</v>
      </c>
      <c r="M417" s="1" t="e">
        <f t="shared" si="33"/>
        <v>#N/A</v>
      </c>
      <c r="N417" s="5" t="e">
        <f t="shared" si="34"/>
        <v>#N/A</v>
      </c>
      <c r="O417" s="17" t="e">
        <f>VLOOKUP(D417,table[[Détails]:[Coefficient de vente]],8,FALSE)</f>
        <v>#N/A</v>
      </c>
      <c r="P417" s="170" t="e">
        <f t="shared" si="35"/>
        <v>#N/A</v>
      </c>
      <c r="R417" s="10">
        <f t="shared" si="36"/>
        <v>0</v>
      </c>
    </row>
    <row r="418" spans="2:18">
      <c r="B418" s="172"/>
      <c r="C418" s="1"/>
      <c r="D418" s="1"/>
      <c r="E418" s="1" t="e">
        <f>VLOOKUP(D418,table[[Détails]:[epaisseur]],2,FALSE)</f>
        <v>#N/A</v>
      </c>
      <c r="F418" s="1" t="e">
        <f>VLOOKUP(D418,table[[Détails]:[epaisseur]],3,FALSE)</f>
        <v>#N/A</v>
      </c>
      <c r="G418" s="1" t="e">
        <f>VLOOKUP(D418,table[[Détails]:[epaisseur]],4,FALSE)</f>
        <v>#N/A</v>
      </c>
      <c r="H418" s="1" t="e">
        <f>VLOOKUP(D418,table[[Détails]:[epaisseur]],5,FALSE)</f>
        <v>#N/A</v>
      </c>
      <c r="I418" s="170" t="e">
        <f>VLOOKUP(D418,table[[Détails]:[prix HT]],6,FALSE)</f>
        <v>#N/A</v>
      </c>
      <c r="K418" s="1" t="e">
        <f t="shared" si="37"/>
        <v>#N/A</v>
      </c>
      <c r="L418" s="15" t="e">
        <f>VLOOKUP(D418,table[[Détails]:[Coefficient de vente]],7,FALSE)</f>
        <v>#N/A</v>
      </c>
      <c r="M418" s="1" t="e">
        <f t="shared" si="33"/>
        <v>#N/A</v>
      </c>
      <c r="N418" s="5" t="e">
        <f t="shared" si="34"/>
        <v>#N/A</v>
      </c>
      <c r="O418" s="17" t="e">
        <f>VLOOKUP(D418,table[[Détails]:[Coefficient de vente]],8,FALSE)</f>
        <v>#N/A</v>
      </c>
      <c r="P418" s="170" t="e">
        <f t="shared" si="35"/>
        <v>#N/A</v>
      </c>
      <c r="R418" s="10">
        <f t="shared" si="36"/>
        <v>0</v>
      </c>
    </row>
    <row r="419" spans="2:18">
      <c r="B419" s="172"/>
      <c r="C419" s="1"/>
      <c r="D419" s="1"/>
      <c r="E419" s="1" t="e">
        <f>VLOOKUP(D419,table[[Détails]:[epaisseur]],2,FALSE)</f>
        <v>#N/A</v>
      </c>
      <c r="F419" s="1" t="e">
        <f>VLOOKUP(D419,table[[Détails]:[epaisseur]],3,FALSE)</f>
        <v>#N/A</v>
      </c>
      <c r="G419" s="1" t="e">
        <f>VLOOKUP(D419,table[[Détails]:[epaisseur]],4,FALSE)</f>
        <v>#N/A</v>
      </c>
      <c r="H419" s="1" t="e">
        <f>VLOOKUP(D419,table[[Détails]:[epaisseur]],5,FALSE)</f>
        <v>#N/A</v>
      </c>
      <c r="I419" s="170" t="e">
        <f>VLOOKUP(D419,table[[Détails]:[prix HT]],6,FALSE)</f>
        <v>#N/A</v>
      </c>
      <c r="K419" s="1" t="e">
        <f t="shared" si="37"/>
        <v>#N/A</v>
      </c>
      <c r="L419" s="15" t="e">
        <f>VLOOKUP(D419,table[[Détails]:[Coefficient de vente]],7,FALSE)</f>
        <v>#N/A</v>
      </c>
      <c r="M419" s="1" t="e">
        <f t="shared" si="33"/>
        <v>#N/A</v>
      </c>
      <c r="N419" s="5" t="e">
        <f t="shared" si="34"/>
        <v>#N/A</v>
      </c>
      <c r="O419" s="17" t="e">
        <f>VLOOKUP(D419,table[[Détails]:[Coefficient de vente]],8,FALSE)</f>
        <v>#N/A</v>
      </c>
      <c r="P419" s="170" t="e">
        <f t="shared" si="35"/>
        <v>#N/A</v>
      </c>
      <c r="R419" s="10">
        <f t="shared" si="36"/>
        <v>0</v>
      </c>
    </row>
    <row r="420" spans="2:18">
      <c r="B420" s="172"/>
      <c r="C420" s="1"/>
      <c r="D420" s="1"/>
      <c r="E420" s="1" t="e">
        <f>VLOOKUP(D420,table[[Détails]:[epaisseur]],2,FALSE)</f>
        <v>#N/A</v>
      </c>
      <c r="F420" s="1" t="e">
        <f>VLOOKUP(D420,table[[Détails]:[epaisseur]],3,FALSE)</f>
        <v>#N/A</v>
      </c>
      <c r="G420" s="1" t="e">
        <f>VLOOKUP(D420,table[[Détails]:[epaisseur]],4,FALSE)</f>
        <v>#N/A</v>
      </c>
      <c r="H420" s="1" t="e">
        <f>VLOOKUP(D420,table[[Détails]:[epaisseur]],5,FALSE)</f>
        <v>#N/A</v>
      </c>
      <c r="I420" s="170" t="e">
        <f>VLOOKUP(D420,table[[Détails]:[prix HT]],6,FALSE)</f>
        <v>#N/A</v>
      </c>
      <c r="K420" s="1" t="e">
        <f t="shared" si="37"/>
        <v>#N/A</v>
      </c>
      <c r="L420" s="15" t="e">
        <f>VLOOKUP(D420,table[[Détails]:[Coefficient de vente]],7,FALSE)</f>
        <v>#N/A</v>
      </c>
      <c r="M420" s="1" t="e">
        <f t="shared" si="33"/>
        <v>#N/A</v>
      </c>
      <c r="N420" s="5" t="e">
        <f t="shared" si="34"/>
        <v>#N/A</v>
      </c>
      <c r="O420" s="17" t="e">
        <f>VLOOKUP(D420,table[[Détails]:[Coefficient de vente]],8,FALSE)</f>
        <v>#N/A</v>
      </c>
      <c r="P420" s="170" t="e">
        <f t="shared" si="35"/>
        <v>#N/A</v>
      </c>
      <c r="R420" s="10">
        <f t="shared" si="36"/>
        <v>0</v>
      </c>
    </row>
    <row r="421" spans="2:18">
      <c r="B421" s="172"/>
      <c r="C421" s="1"/>
      <c r="D421" s="1"/>
      <c r="E421" s="1" t="e">
        <f>VLOOKUP(D421,table[[Détails]:[epaisseur]],2,FALSE)</f>
        <v>#N/A</v>
      </c>
      <c r="F421" s="1" t="e">
        <f>VLOOKUP(D421,table[[Détails]:[epaisseur]],3,FALSE)</f>
        <v>#N/A</v>
      </c>
      <c r="G421" s="1" t="e">
        <f>VLOOKUP(D421,table[[Détails]:[epaisseur]],4,FALSE)</f>
        <v>#N/A</v>
      </c>
      <c r="H421" s="1" t="e">
        <f>VLOOKUP(D421,table[[Détails]:[epaisseur]],5,FALSE)</f>
        <v>#N/A</v>
      </c>
      <c r="I421" s="170" t="e">
        <f>VLOOKUP(D421,table[[Détails]:[prix HT]],6,FALSE)</f>
        <v>#N/A</v>
      </c>
      <c r="K421" s="1" t="e">
        <f t="shared" si="37"/>
        <v>#N/A</v>
      </c>
      <c r="L421" s="15" t="e">
        <f>VLOOKUP(D421,table[[Détails]:[Coefficient de vente]],7,FALSE)</f>
        <v>#N/A</v>
      </c>
      <c r="M421" s="1" t="e">
        <f t="shared" si="33"/>
        <v>#N/A</v>
      </c>
      <c r="N421" s="5" t="e">
        <f t="shared" si="34"/>
        <v>#N/A</v>
      </c>
      <c r="O421" s="17" t="e">
        <f>VLOOKUP(D421,table[[Détails]:[Coefficient de vente]],8,FALSE)</f>
        <v>#N/A</v>
      </c>
      <c r="P421" s="170" t="e">
        <f t="shared" si="35"/>
        <v>#N/A</v>
      </c>
      <c r="R421" s="10">
        <f t="shared" si="36"/>
        <v>0</v>
      </c>
    </row>
    <row r="422" spans="2:18">
      <c r="B422" s="172"/>
      <c r="C422" s="1"/>
      <c r="D422" s="1"/>
      <c r="E422" s="1" t="e">
        <f>VLOOKUP(D422,table[[Détails]:[epaisseur]],2,FALSE)</f>
        <v>#N/A</v>
      </c>
      <c r="F422" s="1" t="e">
        <f>VLOOKUP(D422,table[[Détails]:[epaisseur]],3,FALSE)</f>
        <v>#N/A</v>
      </c>
      <c r="G422" s="1" t="e">
        <f>VLOOKUP(D422,table[[Détails]:[epaisseur]],4,FALSE)</f>
        <v>#N/A</v>
      </c>
      <c r="H422" s="1" t="e">
        <f>VLOOKUP(D422,table[[Détails]:[epaisseur]],5,FALSE)</f>
        <v>#N/A</v>
      </c>
      <c r="I422" s="170" t="e">
        <f>VLOOKUP(D422,table[[Détails]:[prix HT]],6,FALSE)</f>
        <v>#N/A</v>
      </c>
      <c r="K422" s="1" t="e">
        <f t="shared" si="37"/>
        <v>#N/A</v>
      </c>
      <c r="L422" s="15" t="e">
        <f>VLOOKUP(D422,table[[Détails]:[Coefficient de vente]],7,FALSE)</f>
        <v>#N/A</v>
      </c>
      <c r="M422" s="1" t="e">
        <f t="shared" si="33"/>
        <v>#N/A</v>
      </c>
      <c r="N422" s="5" t="e">
        <f t="shared" si="34"/>
        <v>#N/A</v>
      </c>
      <c r="O422" s="17" t="e">
        <f>VLOOKUP(D422,table[[Détails]:[Coefficient de vente]],8,FALSE)</f>
        <v>#N/A</v>
      </c>
      <c r="P422" s="170" t="e">
        <f t="shared" si="35"/>
        <v>#N/A</v>
      </c>
      <c r="R422" s="10">
        <f t="shared" si="36"/>
        <v>0</v>
      </c>
    </row>
    <row r="423" spans="2:18">
      <c r="B423" s="172"/>
      <c r="C423" s="1"/>
      <c r="D423" s="1"/>
      <c r="E423" s="1" t="e">
        <f>VLOOKUP(D423,table[[Détails]:[epaisseur]],2,FALSE)</f>
        <v>#N/A</v>
      </c>
      <c r="F423" s="1" t="e">
        <f>VLOOKUP(D423,table[[Détails]:[epaisseur]],3,FALSE)</f>
        <v>#N/A</v>
      </c>
      <c r="G423" s="1" t="e">
        <f>VLOOKUP(D423,table[[Détails]:[epaisseur]],4,FALSE)</f>
        <v>#N/A</v>
      </c>
      <c r="H423" s="1" t="e">
        <f>VLOOKUP(D423,table[[Détails]:[epaisseur]],5,FALSE)</f>
        <v>#N/A</v>
      </c>
      <c r="I423" s="170" t="e">
        <f>VLOOKUP(D423,table[[Détails]:[prix HT]],6,FALSE)</f>
        <v>#N/A</v>
      </c>
      <c r="K423" s="1" t="e">
        <f t="shared" si="37"/>
        <v>#N/A</v>
      </c>
      <c r="L423" s="15" t="e">
        <f>VLOOKUP(D423,table[[Détails]:[Coefficient de vente]],7,FALSE)</f>
        <v>#N/A</v>
      </c>
      <c r="M423" s="1" t="e">
        <f t="shared" si="33"/>
        <v>#N/A</v>
      </c>
      <c r="N423" s="5" t="e">
        <f t="shared" si="34"/>
        <v>#N/A</v>
      </c>
      <c r="O423" s="17" t="e">
        <f>VLOOKUP(D423,table[[Détails]:[Coefficient de vente]],8,FALSE)</f>
        <v>#N/A</v>
      </c>
      <c r="P423" s="170" t="e">
        <f t="shared" si="35"/>
        <v>#N/A</v>
      </c>
      <c r="R423" s="10">
        <f t="shared" si="36"/>
        <v>0</v>
      </c>
    </row>
    <row r="424" spans="2:18">
      <c r="B424" s="172"/>
      <c r="C424" s="1"/>
      <c r="D424" s="1"/>
      <c r="E424" s="1" t="e">
        <f>VLOOKUP(D424,table[[Détails]:[epaisseur]],2,FALSE)</f>
        <v>#N/A</v>
      </c>
      <c r="F424" s="1" t="e">
        <f>VLOOKUP(D424,table[[Détails]:[epaisseur]],3,FALSE)</f>
        <v>#N/A</v>
      </c>
      <c r="G424" s="1" t="e">
        <f>VLOOKUP(D424,table[[Détails]:[epaisseur]],4,FALSE)</f>
        <v>#N/A</v>
      </c>
      <c r="H424" s="1" t="e">
        <f>VLOOKUP(D424,table[[Détails]:[epaisseur]],5,FALSE)</f>
        <v>#N/A</v>
      </c>
      <c r="I424" s="170" t="e">
        <f>VLOOKUP(D424,table[[Détails]:[prix HT]],6,FALSE)</f>
        <v>#N/A</v>
      </c>
      <c r="K424" s="1" t="e">
        <f t="shared" si="37"/>
        <v>#N/A</v>
      </c>
      <c r="L424" s="15" t="e">
        <f>VLOOKUP(D424,table[[Détails]:[Coefficient de vente]],7,FALSE)</f>
        <v>#N/A</v>
      </c>
      <c r="M424" s="1" t="e">
        <f t="shared" si="33"/>
        <v>#N/A</v>
      </c>
      <c r="N424" s="5" t="e">
        <f t="shared" si="34"/>
        <v>#N/A</v>
      </c>
      <c r="O424" s="17" t="e">
        <f>VLOOKUP(D424,table[[Détails]:[Coefficient de vente]],8,FALSE)</f>
        <v>#N/A</v>
      </c>
      <c r="P424" s="170" t="e">
        <f t="shared" si="35"/>
        <v>#N/A</v>
      </c>
      <c r="R424" s="10">
        <f t="shared" si="36"/>
        <v>0</v>
      </c>
    </row>
    <row r="425" spans="2:18">
      <c r="B425" s="172"/>
      <c r="C425" s="1"/>
      <c r="D425" s="1"/>
      <c r="E425" s="1" t="e">
        <f>VLOOKUP(D425,table[[Détails]:[epaisseur]],2,FALSE)</f>
        <v>#N/A</v>
      </c>
      <c r="F425" s="1" t="e">
        <f>VLOOKUP(D425,table[[Détails]:[epaisseur]],3,FALSE)</f>
        <v>#N/A</v>
      </c>
      <c r="G425" s="1" t="e">
        <f>VLOOKUP(D425,table[[Détails]:[epaisseur]],4,FALSE)</f>
        <v>#N/A</v>
      </c>
      <c r="H425" s="1" t="e">
        <f>VLOOKUP(D425,table[[Détails]:[epaisseur]],5,FALSE)</f>
        <v>#N/A</v>
      </c>
      <c r="I425" s="170" t="e">
        <f>VLOOKUP(D425,table[[Détails]:[prix HT]],6,FALSE)</f>
        <v>#N/A</v>
      </c>
      <c r="K425" s="1" t="e">
        <f t="shared" si="37"/>
        <v>#N/A</v>
      </c>
      <c r="L425" s="15" t="e">
        <f>VLOOKUP(D425,table[[Détails]:[Coefficient de vente]],7,FALSE)</f>
        <v>#N/A</v>
      </c>
      <c r="M425" s="1" t="e">
        <f t="shared" si="33"/>
        <v>#N/A</v>
      </c>
      <c r="N425" s="5" t="e">
        <f t="shared" si="34"/>
        <v>#N/A</v>
      </c>
      <c r="O425" s="17" t="e">
        <f>VLOOKUP(D425,table[[Détails]:[Coefficient de vente]],8,FALSE)</f>
        <v>#N/A</v>
      </c>
      <c r="P425" s="170" t="e">
        <f t="shared" si="35"/>
        <v>#N/A</v>
      </c>
      <c r="R425" s="10">
        <f t="shared" si="36"/>
        <v>0</v>
      </c>
    </row>
    <row r="426" spans="2:18">
      <c r="B426" s="172"/>
      <c r="C426" s="1"/>
      <c r="D426" s="1"/>
      <c r="E426" s="1" t="e">
        <f>VLOOKUP(D426,table[[Détails]:[epaisseur]],2,FALSE)</f>
        <v>#N/A</v>
      </c>
      <c r="F426" s="1" t="e">
        <f>VLOOKUP(D426,table[[Détails]:[epaisseur]],3,FALSE)</f>
        <v>#N/A</v>
      </c>
      <c r="G426" s="1" t="e">
        <f>VLOOKUP(D426,table[[Détails]:[epaisseur]],4,FALSE)</f>
        <v>#N/A</v>
      </c>
      <c r="H426" s="1" t="e">
        <f>VLOOKUP(D426,table[[Détails]:[epaisseur]],5,FALSE)</f>
        <v>#N/A</v>
      </c>
      <c r="I426" s="170" t="e">
        <f>VLOOKUP(D426,table[[Détails]:[prix HT]],6,FALSE)</f>
        <v>#N/A</v>
      </c>
      <c r="K426" s="1" t="e">
        <f t="shared" si="37"/>
        <v>#N/A</v>
      </c>
      <c r="L426" s="15" t="e">
        <f>VLOOKUP(D426,table[[Détails]:[Coefficient de vente]],7,FALSE)</f>
        <v>#N/A</v>
      </c>
      <c r="M426" s="1" t="e">
        <f t="shared" si="33"/>
        <v>#N/A</v>
      </c>
      <c r="N426" s="5" t="e">
        <f t="shared" si="34"/>
        <v>#N/A</v>
      </c>
      <c r="O426" s="17" t="e">
        <f>VLOOKUP(D426,table[[Détails]:[Coefficient de vente]],8,FALSE)</f>
        <v>#N/A</v>
      </c>
      <c r="P426" s="170" t="e">
        <f t="shared" si="35"/>
        <v>#N/A</v>
      </c>
      <c r="R426" s="10">
        <f t="shared" si="36"/>
        <v>0</v>
      </c>
    </row>
    <row r="427" spans="2:18">
      <c r="B427" s="172"/>
      <c r="C427" s="1"/>
      <c r="D427" s="1"/>
      <c r="E427" s="1" t="e">
        <f>VLOOKUP(D427,table[[Détails]:[epaisseur]],2,FALSE)</f>
        <v>#N/A</v>
      </c>
      <c r="F427" s="1" t="e">
        <f>VLOOKUP(D427,table[[Détails]:[epaisseur]],3,FALSE)</f>
        <v>#N/A</v>
      </c>
      <c r="G427" s="1" t="e">
        <f>VLOOKUP(D427,table[[Détails]:[epaisseur]],4,FALSE)</f>
        <v>#N/A</v>
      </c>
      <c r="H427" s="1" t="e">
        <f>VLOOKUP(D427,table[[Détails]:[epaisseur]],5,FALSE)</f>
        <v>#N/A</v>
      </c>
      <c r="I427" s="170" t="e">
        <f>VLOOKUP(D427,table[[Détails]:[prix HT]],6,FALSE)</f>
        <v>#N/A</v>
      </c>
      <c r="K427" s="1" t="e">
        <f t="shared" si="37"/>
        <v>#N/A</v>
      </c>
      <c r="L427" s="15" t="e">
        <f>VLOOKUP(D427,table[[Détails]:[Coefficient de vente]],7,FALSE)</f>
        <v>#N/A</v>
      </c>
      <c r="M427" s="1" t="e">
        <f t="shared" si="33"/>
        <v>#N/A</v>
      </c>
      <c r="N427" s="5" t="e">
        <f t="shared" si="34"/>
        <v>#N/A</v>
      </c>
      <c r="O427" s="17" t="e">
        <f>VLOOKUP(D427,table[[Détails]:[Coefficient de vente]],8,FALSE)</f>
        <v>#N/A</v>
      </c>
      <c r="P427" s="170" t="e">
        <f t="shared" si="35"/>
        <v>#N/A</v>
      </c>
      <c r="R427" s="10">
        <f t="shared" si="36"/>
        <v>0</v>
      </c>
    </row>
    <row r="428" spans="2:18">
      <c r="B428" s="172"/>
      <c r="C428" s="1"/>
      <c r="D428" s="1"/>
      <c r="E428" s="1" t="e">
        <f>VLOOKUP(D428,table[[Détails]:[epaisseur]],2,FALSE)</f>
        <v>#N/A</v>
      </c>
      <c r="F428" s="1" t="e">
        <f>VLOOKUP(D428,table[[Détails]:[epaisseur]],3,FALSE)</f>
        <v>#N/A</v>
      </c>
      <c r="G428" s="1" t="e">
        <f>VLOOKUP(D428,table[[Détails]:[epaisseur]],4,FALSE)</f>
        <v>#N/A</v>
      </c>
      <c r="H428" s="1" t="e">
        <f>VLOOKUP(D428,table[[Détails]:[epaisseur]],5,FALSE)</f>
        <v>#N/A</v>
      </c>
      <c r="I428" s="170" t="e">
        <f>VLOOKUP(D428,table[[Détails]:[prix HT]],6,FALSE)</f>
        <v>#N/A</v>
      </c>
      <c r="K428" s="1" t="e">
        <f t="shared" si="37"/>
        <v>#N/A</v>
      </c>
      <c r="L428" s="15" t="e">
        <f>VLOOKUP(D428,table[[Détails]:[Coefficient de vente]],7,FALSE)</f>
        <v>#N/A</v>
      </c>
      <c r="M428" s="1" t="e">
        <f t="shared" si="33"/>
        <v>#N/A</v>
      </c>
      <c r="N428" s="5" t="e">
        <f t="shared" si="34"/>
        <v>#N/A</v>
      </c>
      <c r="O428" s="17" t="e">
        <f>VLOOKUP(D428,table[[Détails]:[Coefficient de vente]],8,FALSE)</f>
        <v>#N/A</v>
      </c>
      <c r="P428" s="170" t="e">
        <f t="shared" si="35"/>
        <v>#N/A</v>
      </c>
      <c r="R428" s="10">
        <f t="shared" si="36"/>
        <v>0</v>
      </c>
    </row>
    <row r="429" spans="2:18">
      <c r="B429" s="172"/>
      <c r="C429" s="1"/>
      <c r="D429" s="1"/>
      <c r="E429" s="1" t="e">
        <f>VLOOKUP(D429,table[[Détails]:[epaisseur]],2,FALSE)</f>
        <v>#N/A</v>
      </c>
      <c r="F429" s="1" t="e">
        <f>VLOOKUP(D429,table[[Détails]:[epaisseur]],3,FALSE)</f>
        <v>#N/A</v>
      </c>
      <c r="G429" s="1" t="e">
        <f>VLOOKUP(D429,table[[Détails]:[epaisseur]],4,FALSE)</f>
        <v>#N/A</v>
      </c>
      <c r="H429" s="1" t="e">
        <f>VLOOKUP(D429,table[[Détails]:[epaisseur]],5,FALSE)</f>
        <v>#N/A</v>
      </c>
      <c r="I429" s="170" t="e">
        <f>VLOOKUP(D429,table[[Détails]:[prix HT]],6,FALSE)</f>
        <v>#N/A</v>
      </c>
      <c r="K429" s="1" t="e">
        <f t="shared" si="37"/>
        <v>#N/A</v>
      </c>
      <c r="L429" s="15" t="e">
        <f>VLOOKUP(D429,table[[Détails]:[Coefficient de vente]],7,FALSE)</f>
        <v>#N/A</v>
      </c>
      <c r="M429" s="1" t="e">
        <f t="shared" si="33"/>
        <v>#N/A</v>
      </c>
      <c r="N429" s="5" t="e">
        <f t="shared" si="34"/>
        <v>#N/A</v>
      </c>
      <c r="O429" s="17" t="e">
        <f>VLOOKUP(D429,table[[Détails]:[Coefficient de vente]],8,FALSE)</f>
        <v>#N/A</v>
      </c>
      <c r="P429" s="170" t="e">
        <f t="shared" si="35"/>
        <v>#N/A</v>
      </c>
      <c r="R429" s="10">
        <f t="shared" si="36"/>
        <v>0</v>
      </c>
    </row>
    <row r="430" spans="2:18">
      <c r="B430" s="172"/>
      <c r="C430" s="1"/>
      <c r="D430" s="1"/>
      <c r="E430" s="1" t="e">
        <f>VLOOKUP(D430,table[[Détails]:[epaisseur]],2,FALSE)</f>
        <v>#N/A</v>
      </c>
      <c r="F430" s="1" t="e">
        <f>VLOOKUP(D430,table[[Détails]:[epaisseur]],3,FALSE)</f>
        <v>#N/A</v>
      </c>
      <c r="G430" s="1" t="e">
        <f>VLOOKUP(D430,table[[Détails]:[epaisseur]],4,FALSE)</f>
        <v>#N/A</v>
      </c>
      <c r="H430" s="1" t="e">
        <f>VLOOKUP(D430,table[[Détails]:[epaisseur]],5,FALSE)</f>
        <v>#N/A</v>
      </c>
      <c r="I430" s="170" t="e">
        <f>VLOOKUP(D430,table[[Détails]:[prix HT]],6,FALSE)</f>
        <v>#N/A</v>
      </c>
      <c r="K430" s="1" t="e">
        <f t="shared" si="37"/>
        <v>#N/A</v>
      </c>
      <c r="L430" s="15" t="e">
        <f>VLOOKUP(D430,table[[Détails]:[Coefficient de vente]],7,FALSE)</f>
        <v>#N/A</v>
      </c>
      <c r="M430" s="1" t="e">
        <f t="shared" si="33"/>
        <v>#N/A</v>
      </c>
      <c r="N430" s="5" t="e">
        <f t="shared" si="34"/>
        <v>#N/A</v>
      </c>
      <c r="O430" s="17" t="e">
        <f>VLOOKUP(D430,table[[Détails]:[Coefficient de vente]],8,FALSE)</f>
        <v>#N/A</v>
      </c>
      <c r="P430" s="170" t="e">
        <f t="shared" si="35"/>
        <v>#N/A</v>
      </c>
      <c r="R430" s="10">
        <f t="shared" si="36"/>
        <v>0</v>
      </c>
    </row>
    <row r="431" spans="2:18">
      <c r="B431" s="172"/>
      <c r="C431" s="1"/>
      <c r="D431" s="1"/>
      <c r="E431" s="1" t="e">
        <f>VLOOKUP(D431,table[[Détails]:[epaisseur]],2,FALSE)</f>
        <v>#N/A</v>
      </c>
      <c r="F431" s="1" t="e">
        <f>VLOOKUP(D431,table[[Détails]:[epaisseur]],3,FALSE)</f>
        <v>#N/A</v>
      </c>
      <c r="G431" s="1" t="e">
        <f>VLOOKUP(D431,table[[Détails]:[epaisseur]],4,FALSE)</f>
        <v>#N/A</v>
      </c>
      <c r="H431" s="1" t="e">
        <f>VLOOKUP(D431,table[[Détails]:[epaisseur]],5,FALSE)</f>
        <v>#N/A</v>
      </c>
      <c r="I431" s="170" t="e">
        <f>VLOOKUP(D431,table[[Détails]:[prix HT]],6,FALSE)</f>
        <v>#N/A</v>
      </c>
      <c r="K431" s="1" t="e">
        <f t="shared" si="37"/>
        <v>#N/A</v>
      </c>
      <c r="L431" s="15" t="e">
        <f>VLOOKUP(D431,table[[Détails]:[Coefficient de vente]],7,FALSE)</f>
        <v>#N/A</v>
      </c>
      <c r="M431" s="1" t="e">
        <f t="shared" si="33"/>
        <v>#N/A</v>
      </c>
      <c r="N431" s="5" t="e">
        <f t="shared" si="34"/>
        <v>#N/A</v>
      </c>
      <c r="O431" s="17" t="e">
        <f>VLOOKUP(D431,table[[Détails]:[Coefficient de vente]],8,FALSE)</f>
        <v>#N/A</v>
      </c>
      <c r="P431" s="170" t="e">
        <f t="shared" si="35"/>
        <v>#N/A</v>
      </c>
      <c r="R431" s="10">
        <f t="shared" si="36"/>
        <v>0</v>
      </c>
    </row>
    <row r="432" spans="2:18">
      <c r="B432" s="172"/>
      <c r="C432" s="1"/>
      <c r="D432" s="1"/>
      <c r="E432" s="1" t="e">
        <f>VLOOKUP(D432,table[[Détails]:[epaisseur]],2,FALSE)</f>
        <v>#N/A</v>
      </c>
      <c r="F432" s="1" t="e">
        <f>VLOOKUP(D432,table[[Détails]:[epaisseur]],3,FALSE)</f>
        <v>#N/A</v>
      </c>
      <c r="G432" s="1" t="e">
        <f>VLOOKUP(D432,table[[Détails]:[epaisseur]],4,FALSE)</f>
        <v>#N/A</v>
      </c>
      <c r="H432" s="1" t="e">
        <f>VLOOKUP(D432,table[[Détails]:[epaisseur]],5,FALSE)</f>
        <v>#N/A</v>
      </c>
      <c r="I432" s="170" t="e">
        <f>VLOOKUP(D432,table[[Détails]:[prix HT]],6,FALSE)</f>
        <v>#N/A</v>
      </c>
      <c r="K432" s="1" t="e">
        <f t="shared" si="37"/>
        <v>#N/A</v>
      </c>
      <c r="L432" s="15" t="e">
        <f>VLOOKUP(D432,table[[Détails]:[Coefficient de vente]],7,FALSE)</f>
        <v>#N/A</v>
      </c>
      <c r="M432" s="1" t="e">
        <f t="shared" si="33"/>
        <v>#N/A</v>
      </c>
      <c r="N432" s="5" t="e">
        <f t="shared" si="34"/>
        <v>#N/A</v>
      </c>
      <c r="O432" s="17" t="e">
        <f>VLOOKUP(D432,table[[Détails]:[Coefficient de vente]],8,FALSE)</f>
        <v>#N/A</v>
      </c>
      <c r="P432" s="170" t="e">
        <f t="shared" si="35"/>
        <v>#N/A</v>
      </c>
      <c r="R432" s="10">
        <f t="shared" si="36"/>
        <v>0</v>
      </c>
    </row>
    <row r="433" spans="2:18">
      <c r="B433" s="172"/>
      <c r="C433" s="1"/>
      <c r="D433" s="1"/>
      <c r="E433" s="1" t="e">
        <f>VLOOKUP(D433,table[[Détails]:[epaisseur]],2,FALSE)</f>
        <v>#N/A</v>
      </c>
      <c r="F433" s="1" t="e">
        <f>VLOOKUP(D433,table[[Détails]:[epaisseur]],3,FALSE)</f>
        <v>#N/A</v>
      </c>
      <c r="G433" s="1" t="e">
        <f>VLOOKUP(D433,table[[Détails]:[epaisseur]],4,FALSE)</f>
        <v>#N/A</v>
      </c>
      <c r="H433" s="1" t="e">
        <f>VLOOKUP(D433,table[[Détails]:[epaisseur]],5,FALSE)</f>
        <v>#N/A</v>
      </c>
      <c r="I433" s="170" t="e">
        <f>VLOOKUP(D433,table[[Détails]:[prix HT]],6,FALSE)</f>
        <v>#N/A</v>
      </c>
      <c r="K433" s="1" t="e">
        <f t="shared" si="37"/>
        <v>#N/A</v>
      </c>
      <c r="L433" s="15" t="e">
        <f>VLOOKUP(D433,table[[Détails]:[Coefficient de vente]],7,FALSE)</f>
        <v>#N/A</v>
      </c>
      <c r="M433" s="1" t="e">
        <f t="shared" si="33"/>
        <v>#N/A</v>
      </c>
      <c r="N433" s="5" t="e">
        <f t="shared" si="34"/>
        <v>#N/A</v>
      </c>
      <c r="O433" s="17" t="e">
        <f>VLOOKUP(D433,table[[Détails]:[Coefficient de vente]],8,FALSE)</f>
        <v>#N/A</v>
      </c>
      <c r="P433" s="170" t="e">
        <f t="shared" si="35"/>
        <v>#N/A</v>
      </c>
      <c r="R433" s="10">
        <f t="shared" si="36"/>
        <v>0</v>
      </c>
    </row>
    <row r="434" spans="2:18">
      <c r="B434" s="172"/>
      <c r="C434" s="1"/>
      <c r="D434" s="1"/>
      <c r="E434" s="1" t="e">
        <f>VLOOKUP(D434,table[[Détails]:[epaisseur]],2,FALSE)</f>
        <v>#N/A</v>
      </c>
      <c r="F434" s="1" t="e">
        <f>VLOOKUP(D434,table[[Détails]:[epaisseur]],3,FALSE)</f>
        <v>#N/A</v>
      </c>
      <c r="G434" s="1" t="e">
        <f>VLOOKUP(D434,table[[Détails]:[epaisseur]],4,FALSE)</f>
        <v>#N/A</v>
      </c>
      <c r="H434" s="1" t="e">
        <f>VLOOKUP(D434,table[[Détails]:[epaisseur]],5,FALSE)</f>
        <v>#N/A</v>
      </c>
      <c r="I434" s="170" t="e">
        <f>VLOOKUP(D434,table[[Détails]:[prix HT]],6,FALSE)</f>
        <v>#N/A</v>
      </c>
      <c r="K434" s="1" t="e">
        <f t="shared" si="37"/>
        <v>#N/A</v>
      </c>
      <c r="L434" s="15" t="e">
        <f>VLOOKUP(D434,table[[Détails]:[Coefficient de vente]],7,FALSE)</f>
        <v>#N/A</v>
      </c>
      <c r="M434" s="1" t="e">
        <f t="shared" si="33"/>
        <v>#N/A</v>
      </c>
      <c r="N434" s="5" t="e">
        <f t="shared" si="34"/>
        <v>#N/A</v>
      </c>
      <c r="O434" s="17" t="e">
        <f>VLOOKUP(D434,table[[Détails]:[Coefficient de vente]],8,FALSE)</f>
        <v>#N/A</v>
      </c>
      <c r="P434" s="170" t="e">
        <f t="shared" si="35"/>
        <v>#N/A</v>
      </c>
      <c r="R434" s="10">
        <f t="shared" si="36"/>
        <v>0</v>
      </c>
    </row>
    <row r="435" spans="2:18">
      <c r="B435" s="172"/>
      <c r="C435" s="1"/>
      <c r="D435" s="1"/>
      <c r="E435" s="1" t="e">
        <f>VLOOKUP(D435,table[[Détails]:[epaisseur]],2,FALSE)</f>
        <v>#N/A</v>
      </c>
      <c r="F435" s="1" t="e">
        <f>VLOOKUP(D435,table[[Détails]:[epaisseur]],3,FALSE)</f>
        <v>#N/A</v>
      </c>
      <c r="G435" s="1" t="e">
        <f>VLOOKUP(D435,table[[Détails]:[epaisseur]],4,FALSE)</f>
        <v>#N/A</v>
      </c>
      <c r="H435" s="1" t="e">
        <f>VLOOKUP(D435,table[[Détails]:[epaisseur]],5,FALSE)</f>
        <v>#N/A</v>
      </c>
      <c r="I435" s="170" t="e">
        <f>VLOOKUP(D435,table[[Détails]:[prix HT]],6,FALSE)</f>
        <v>#N/A</v>
      </c>
      <c r="K435" s="1" t="e">
        <f t="shared" si="37"/>
        <v>#N/A</v>
      </c>
      <c r="L435" s="15" t="e">
        <f>VLOOKUP(D435,table[[Détails]:[Coefficient de vente]],7,FALSE)</f>
        <v>#N/A</v>
      </c>
      <c r="M435" s="1" t="e">
        <f t="shared" si="33"/>
        <v>#N/A</v>
      </c>
      <c r="N435" s="5" t="e">
        <f t="shared" si="34"/>
        <v>#N/A</v>
      </c>
      <c r="O435" s="17" t="e">
        <f>VLOOKUP(D435,table[[Détails]:[Coefficient de vente]],8,FALSE)</f>
        <v>#N/A</v>
      </c>
      <c r="P435" s="170" t="e">
        <f t="shared" si="35"/>
        <v>#N/A</v>
      </c>
      <c r="R435" s="10">
        <f t="shared" si="36"/>
        <v>0</v>
      </c>
    </row>
    <row r="436" spans="2:18">
      <c r="B436" s="172"/>
      <c r="C436" s="1"/>
      <c r="D436" s="1"/>
      <c r="E436" s="1" t="e">
        <f>VLOOKUP(D436,table[[Détails]:[epaisseur]],2,FALSE)</f>
        <v>#N/A</v>
      </c>
      <c r="F436" s="1" t="e">
        <f>VLOOKUP(D436,table[[Détails]:[epaisseur]],3,FALSE)</f>
        <v>#N/A</v>
      </c>
      <c r="G436" s="1" t="e">
        <f>VLOOKUP(D436,table[[Détails]:[epaisseur]],4,FALSE)</f>
        <v>#N/A</v>
      </c>
      <c r="H436" s="1" t="e">
        <f>VLOOKUP(D436,table[[Détails]:[epaisseur]],5,FALSE)</f>
        <v>#N/A</v>
      </c>
      <c r="I436" s="170" t="e">
        <f>VLOOKUP(D436,table[[Détails]:[prix HT]],6,FALSE)</f>
        <v>#N/A</v>
      </c>
      <c r="K436" s="1" t="e">
        <f t="shared" si="37"/>
        <v>#N/A</v>
      </c>
      <c r="L436" s="15" t="e">
        <f>VLOOKUP(D436,table[[Détails]:[Coefficient de vente]],7,FALSE)</f>
        <v>#N/A</v>
      </c>
      <c r="M436" s="1" t="e">
        <f t="shared" si="33"/>
        <v>#N/A</v>
      </c>
      <c r="N436" s="5" t="e">
        <f t="shared" si="34"/>
        <v>#N/A</v>
      </c>
      <c r="O436" s="17" t="e">
        <f>VLOOKUP(D436,table[[Détails]:[Coefficient de vente]],8,FALSE)</f>
        <v>#N/A</v>
      </c>
      <c r="P436" s="170" t="e">
        <f t="shared" si="35"/>
        <v>#N/A</v>
      </c>
      <c r="R436" s="10">
        <f t="shared" si="36"/>
        <v>0</v>
      </c>
    </row>
    <row r="437" spans="2:18">
      <c r="B437" s="172"/>
      <c r="C437" s="1"/>
      <c r="D437" s="1"/>
      <c r="E437" s="1" t="e">
        <f>VLOOKUP(D437,table[[Détails]:[epaisseur]],2,FALSE)</f>
        <v>#N/A</v>
      </c>
      <c r="F437" s="1" t="e">
        <f>VLOOKUP(D437,table[[Détails]:[epaisseur]],3,FALSE)</f>
        <v>#N/A</v>
      </c>
      <c r="G437" s="1" t="e">
        <f>VLOOKUP(D437,table[[Détails]:[epaisseur]],4,FALSE)</f>
        <v>#N/A</v>
      </c>
      <c r="H437" s="1" t="e">
        <f>VLOOKUP(D437,table[[Détails]:[epaisseur]],5,FALSE)</f>
        <v>#N/A</v>
      </c>
      <c r="I437" s="170" t="e">
        <f>VLOOKUP(D437,table[[Détails]:[prix HT]],6,FALSE)</f>
        <v>#N/A</v>
      </c>
      <c r="K437" s="1" t="e">
        <f t="shared" si="37"/>
        <v>#N/A</v>
      </c>
      <c r="L437" s="15" t="e">
        <f>VLOOKUP(D437,table[[Détails]:[Coefficient de vente]],7,FALSE)</f>
        <v>#N/A</v>
      </c>
      <c r="M437" s="1" t="e">
        <f t="shared" si="33"/>
        <v>#N/A</v>
      </c>
      <c r="N437" s="5" t="e">
        <f t="shared" si="34"/>
        <v>#N/A</v>
      </c>
      <c r="O437" s="17" t="e">
        <f>VLOOKUP(D437,table[[Détails]:[Coefficient de vente]],8,FALSE)</f>
        <v>#N/A</v>
      </c>
      <c r="P437" s="170" t="e">
        <f t="shared" si="35"/>
        <v>#N/A</v>
      </c>
      <c r="R437" s="10">
        <f t="shared" si="36"/>
        <v>0</v>
      </c>
    </row>
    <row r="438" spans="2:18">
      <c r="B438" s="172"/>
      <c r="C438" s="1"/>
      <c r="D438" s="1"/>
      <c r="E438" s="1" t="e">
        <f>VLOOKUP(D438,table[[Détails]:[epaisseur]],2,FALSE)</f>
        <v>#N/A</v>
      </c>
      <c r="F438" s="1" t="e">
        <f>VLOOKUP(D438,table[[Détails]:[epaisseur]],3,FALSE)</f>
        <v>#N/A</v>
      </c>
      <c r="G438" s="1" t="e">
        <f>VLOOKUP(D438,table[[Détails]:[epaisseur]],4,FALSE)</f>
        <v>#N/A</v>
      </c>
      <c r="H438" s="1" t="e">
        <f>VLOOKUP(D438,table[[Détails]:[epaisseur]],5,FALSE)</f>
        <v>#N/A</v>
      </c>
      <c r="I438" s="170" t="e">
        <f>VLOOKUP(D438,table[[Détails]:[prix HT]],6,FALSE)</f>
        <v>#N/A</v>
      </c>
      <c r="K438" s="1" t="e">
        <f t="shared" si="37"/>
        <v>#N/A</v>
      </c>
      <c r="L438" s="15" t="e">
        <f>VLOOKUP(D438,table[[Détails]:[Coefficient de vente]],7,FALSE)</f>
        <v>#N/A</v>
      </c>
      <c r="M438" s="1" t="e">
        <f t="shared" si="33"/>
        <v>#N/A</v>
      </c>
      <c r="N438" s="5" t="e">
        <f t="shared" si="34"/>
        <v>#N/A</v>
      </c>
      <c r="O438" s="17" t="e">
        <f>VLOOKUP(D438,table[[Détails]:[Coefficient de vente]],8,FALSE)</f>
        <v>#N/A</v>
      </c>
      <c r="P438" s="170" t="e">
        <f t="shared" si="35"/>
        <v>#N/A</v>
      </c>
      <c r="R438" s="10">
        <f t="shared" si="36"/>
        <v>0</v>
      </c>
    </row>
    <row r="439" spans="2:18">
      <c r="B439" s="172"/>
      <c r="C439" s="1"/>
      <c r="D439" s="1"/>
      <c r="E439" s="1" t="e">
        <f>VLOOKUP(D439,table[[Détails]:[epaisseur]],2,FALSE)</f>
        <v>#N/A</v>
      </c>
      <c r="F439" s="1" t="e">
        <f>VLOOKUP(D439,table[[Détails]:[epaisseur]],3,FALSE)</f>
        <v>#N/A</v>
      </c>
      <c r="G439" s="1" t="e">
        <f>VLOOKUP(D439,table[[Détails]:[epaisseur]],4,FALSE)</f>
        <v>#N/A</v>
      </c>
      <c r="H439" s="1" t="e">
        <f>VLOOKUP(D439,table[[Détails]:[epaisseur]],5,FALSE)</f>
        <v>#N/A</v>
      </c>
      <c r="I439" s="170" t="e">
        <f>VLOOKUP(D439,table[[Détails]:[prix HT]],6,FALSE)</f>
        <v>#N/A</v>
      </c>
      <c r="K439" s="1" t="e">
        <f t="shared" si="37"/>
        <v>#N/A</v>
      </c>
      <c r="L439" s="15" t="e">
        <f>VLOOKUP(D439,table[[Détails]:[Coefficient de vente]],7,FALSE)</f>
        <v>#N/A</v>
      </c>
      <c r="M439" s="1" t="e">
        <f t="shared" si="33"/>
        <v>#N/A</v>
      </c>
      <c r="N439" s="5" t="e">
        <f t="shared" si="34"/>
        <v>#N/A</v>
      </c>
      <c r="O439" s="17" t="e">
        <f>VLOOKUP(D439,table[[Détails]:[Coefficient de vente]],8,FALSE)</f>
        <v>#N/A</v>
      </c>
      <c r="P439" s="170" t="e">
        <f t="shared" si="35"/>
        <v>#N/A</v>
      </c>
      <c r="R439" s="10">
        <f t="shared" si="36"/>
        <v>0</v>
      </c>
    </row>
    <row r="440" spans="2:18">
      <c r="B440" s="172"/>
      <c r="C440" s="1"/>
      <c r="D440" s="1"/>
      <c r="E440" s="1" t="e">
        <f>VLOOKUP(D440,table[[Détails]:[epaisseur]],2,FALSE)</f>
        <v>#N/A</v>
      </c>
      <c r="F440" s="1" t="e">
        <f>VLOOKUP(D440,table[[Détails]:[epaisseur]],3,FALSE)</f>
        <v>#N/A</v>
      </c>
      <c r="G440" s="1" t="e">
        <f>VLOOKUP(D440,table[[Détails]:[epaisseur]],4,FALSE)</f>
        <v>#N/A</v>
      </c>
      <c r="H440" s="1" t="e">
        <f>VLOOKUP(D440,table[[Détails]:[epaisseur]],5,FALSE)</f>
        <v>#N/A</v>
      </c>
      <c r="I440" s="170" t="e">
        <f>VLOOKUP(D440,table[[Détails]:[prix HT]],6,FALSE)</f>
        <v>#N/A</v>
      </c>
      <c r="K440" s="1" t="e">
        <f t="shared" si="37"/>
        <v>#N/A</v>
      </c>
      <c r="L440" s="15" t="e">
        <f>VLOOKUP(D440,table[[Détails]:[Coefficient de vente]],7,FALSE)</f>
        <v>#N/A</v>
      </c>
      <c r="M440" s="1" t="e">
        <f t="shared" si="33"/>
        <v>#N/A</v>
      </c>
      <c r="N440" s="5" t="e">
        <f t="shared" si="34"/>
        <v>#N/A</v>
      </c>
      <c r="O440" s="17" t="e">
        <f>VLOOKUP(D440,table[[Détails]:[Coefficient de vente]],8,FALSE)</f>
        <v>#N/A</v>
      </c>
      <c r="P440" s="170" t="e">
        <f t="shared" si="35"/>
        <v>#N/A</v>
      </c>
      <c r="R440" s="10">
        <f t="shared" si="36"/>
        <v>0</v>
      </c>
    </row>
    <row r="441" spans="2:18">
      <c r="B441" s="172"/>
      <c r="C441" s="1"/>
      <c r="D441" s="1"/>
      <c r="E441" s="1" t="e">
        <f>VLOOKUP(D441,table[[Détails]:[epaisseur]],2,FALSE)</f>
        <v>#N/A</v>
      </c>
      <c r="F441" s="1" t="e">
        <f>VLOOKUP(D441,table[[Détails]:[epaisseur]],3,FALSE)</f>
        <v>#N/A</v>
      </c>
      <c r="G441" s="1" t="e">
        <f>VLOOKUP(D441,table[[Détails]:[epaisseur]],4,FALSE)</f>
        <v>#N/A</v>
      </c>
      <c r="H441" s="1" t="e">
        <f>VLOOKUP(D441,table[[Détails]:[epaisseur]],5,FALSE)</f>
        <v>#N/A</v>
      </c>
      <c r="I441" s="170" t="e">
        <f>VLOOKUP(D441,table[[Détails]:[prix HT]],6,FALSE)</f>
        <v>#N/A</v>
      </c>
      <c r="K441" s="1" t="e">
        <f t="shared" si="37"/>
        <v>#N/A</v>
      </c>
      <c r="L441" s="15" t="e">
        <f>VLOOKUP(D441,table[[Détails]:[Coefficient de vente]],7,FALSE)</f>
        <v>#N/A</v>
      </c>
      <c r="M441" s="1" t="e">
        <f t="shared" si="33"/>
        <v>#N/A</v>
      </c>
      <c r="N441" s="5" t="e">
        <f t="shared" si="34"/>
        <v>#N/A</v>
      </c>
      <c r="O441" s="17" t="e">
        <f>VLOOKUP(D441,table[[Détails]:[Coefficient de vente]],8,FALSE)</f>
        <v>#N/A</v>
      </c>
      <c r="P441" s="170" t="e">
        <f t="shared" si="35"/>
        <v>#N/A</v>
      </c>
      <c r="R441" s="10">
        <f t="shared" si="36"/>
        <v>0</v>
      </c>
    </row>
    <row r="442" spans="2:18">
      <c r="B442" s="172"/>
      <c r="C442" s="1"/>
      <c r="D442" s="1"/>
      <c r="E442" s="1" t="e">
        <f>VLOOKUP(D442,table[[Détails]:[epaisseur]],2,FALSE)</f>
        <v>#N/A</v>
      </c>
      <c r="F442" s="1" t="e">
        <f>VLOOKUP(D442,table[[Détails]:[epaisseur]],3,FALSE)</f>
        <v>#N/A</v>
      </c>
      <c r="G442" s="1" t="e">
        <f>VLOOKUP(D442,table[[Détails]:[epaisseur]],4,FALSE)</f>
        <v>#N/A</v>
      </c>
      <c r="H442" s="1" t="e">
        <f>VLOOKUP(D442,table[[Détails]:[epaisseur]],5,FALSE)</f>
        <v>#N/A</v>
      </c>
      <c r="I442" s="170" t="e">
        <f>VLOOKUP(D442,table[[Détails]:[prix HT]],6,FALSE)</f>
        <v>#N/A</v>
      </c>
      <c r="K442" s="1" t="e">
        <f t="shared" si="37"/>
        <v>#N/A</v>
      </c>
      <c r="L442" s="15" t="e">
        <f>VLOOKUP(D442,table[[Détails]:[Coefficient de vente]],7,FALSE)</f>
        <v>#N/A</v>
      </c>
      <c r="M442" s="1" t="e">
        <f t="shared" si="33"/>
        <v>#N/A</v>
      </c>
      <c r="N442" s="5" t="e">
        <f t="shared" si="34"/>
        <v>#N/A</v>
      </c>
      <c r="O442" s="17" t="e">
        <f>VLOOKUP(D442,table[[Détails]:[Coefficient de vente]],8,FALSE)</f>
        <v>#N/A</v>
      </c>
      <c r="P442" s="170" t="e">
        <f t="shared" si="35"/>
        <v>#N/A</v>
      </c>
      <c r="R442" s="10">
        <f t="shared" si="36"/>
        <v>0</v>
      </c>
    </row>
    <row r="443" spans="2:18">
      <c r="B443" s="172"/>
      <c r="C443" s="1"/>
      <c r="D443" s="1"/>
      <c r="E443" s="1" t="e">
        <f>VLOOKUP(D443,table[[Détails]:[epaisseur]],2,FALSE)</f>
        <v>#N/A</v>
      </c>
      <c r="F443" s="1" t="e">
        <f>VLOOKUP(D443,table[[Détails]:[epaisseur]],3,FALSE)</f>
        <v>#N/A</v>
      </c>
      <c r="G443" s="1" t="e">
        <f>VLOOKUP(D443,table[[Détails]:[epaisseur]],4,FALSE)</f>
        <v>#N/A</v>
      </c>
      <c r="H443" s="1" t="e">
        <f>VLOOKUP(D443,table[[Détails]:[epaisseur]],5,FALSE)</f>
        <v>#N/A</v>
      </c>
      <c r="I443" s="170" t="e">
        <f>VLOOKUP(D443,table[[Détails]:[prix HT]],6,FALSE)</f>
        <v>#N/A</v>
      </c>
      <c r="K443" s="1" t="e">
        <f t="shared" si="37"/>
        <v>#N/A</v>
      </c>
      <c r="L443" s="15" t="e">
        <f>VLOOKUP(D443,table[[Détails]:[Coefficient de vente]],7,FALSE)</f>
        <v>#N/A</v>
      </c>
      <c r="M443" s="1" t="e">
        <f t="shared" si="33"/>
        <v>#N/A</v>
      </c>
      <c r="N443" s="5" t="e">
        <f t="shared" si="34"/>
        <v>#N/A</v>
      </c>
      <c r="O443" s="17" t="e">
        <f>VLOOKUP(D443,table[[Détails]:[Coefficient de vente]],8,FALSE)</f>
        <v>#N/A</v>
      </c>
      <c r="P443" s="170" t="e">
        <f t="shared" si="35"/>
        <v>#N/A</v>
      </c>
      <c r="R443" s="10">
        <f t="shared" si="36"/>
        <v>0</v>
      </c>
    </row>
    <row r="444" spans="2:18">
      <c r="B444" s="172"/>
      <c r="C444" s="1"/>
      <c r="D444" s="1"/>
      <c r="E444" s="1" t="e">
        <f>VLOOKUP(D444,table[[Détails]:[epaisseur]],2,FALSE)</f>
        <v>#N/A</v>
      </c>
      <c r="F444" s="1" t="e">
        <f>VLOOKUP(D444,table[[Détails]:[epaisseur]],3,FALSE)</f>
        <v>#N/A</v>
      </c>
      <c r="G444" s="1" t="e">
        <f>VLOOKUP(D444,table[[Détails]:[epaisseur]],4,FALSE)</f>
        <v>#N/A</v>
      </c>
      <c r="H444" s="1" t="e">
        <f>VLOOKUP(D444,table[[Détails]:[epaisseur]],5,FALSE)</f>
        <v>#N/A</v>
      </c>
      <c r="I444" s="170" t="e">
        <f>VLOOKUP(D444,table[[Détails]:[prix HT]],6,FALSE)</f>
        <v>#N/A</v>
      </c>
      <c r="K444" s="1" t="e">
        <f t="shared" si="37"/>
        <v>#N/A</v>
      </c>
      <c r="L444" s="15" t="e">
        <f>VLOOKUP(D444,table[[Détails]:[Coefficient de vente]],7,FALSE)</f>
        <v>#N/A</v>
      </c>
      <c r="M444" s="1" t="e">
        <f t="shared" si="33"/>
        <v>#N/A</v>
      </c>
      <c r="N444" s="5" t="e">
        <f t="shared" si="34"/>
        <v>#N/A</v>
      </c>
      <c r="O444" s="17" t="e">
        <f>VLOOKUP(D444,table[[Détails]:[Coefficient de vente]],8,FALSE)</f>
        <v>#N/A</v>
      </c>
      <c r="P444" s="170" t="e">
        <f t="shared" si="35"/>
        <v>#N/A</v>
      </c>
      <c r="R444" s="10">
        <f t="shared" si="36"/>
        <v>0</v>
      </c>
    </row>
    <row r="445" spans="2:18">
      <c r="B445" s="172"/>
      <c r="C445" s="1"/>
      <c r="D445" s="1"/>
      <c r="E445" s="1" t="e">
        <f>VLOOKUP(D445,table[[Détails]:[epaisseur]],2,FALSE)</f>
        <v>#N/A</v>
      </c>
      <c r="F445" s="1" t="e">
        <f>VLOOKUP(D445,table[[Détails]:[epaisseur]],3,FALSE)</f>
        <v>#N/A</v>
      </c>
      <c r="G445" s="1" t="e">
        <f>VLOOKUP(D445,table[[Détails]:[epaisseur]],4,FALSE)</f>
        <v>#N/A</v>
      </c>
      <c r="H445" s="1" t="e">
        <f>VLOOKUP(D445,table[[Détails]:[epaisseur]],5,FALSE)</f>
        <v>#N/A</v>
      </c>
      <c r="I445" s="170" t="e">
        <f>VLOOKUP(D445,table[[Détails]:[prix HT]],6,FALSE)</f>
        <v>#N/A</v>
      </c>
      <c r="K445" s="1" t="e">
        <f t="shared" si="37"/>
        <v>#N/A</v>
      </c>
      <c r="L445" s="15" t="e">
        <f>VLOOKUP(D445,table[[Détails]:[Coefficient de vente]],7,FALSE)</f>
        <v>#N/A</v>
      </c>
      <c r="M445" s="1" t="e">
        <f t="shared" si="33"/>
        <v>#N/A</v>
      </c>
      <c r="N445" s="5" t="e">
        <f t="shared" si="34"/>
        <v>#N/A</v>
      </c>
      <c r="O445" s="17" t="e">
        <f>VLOOKUP(D445,table[[Détails]:[Coefficient de vente]],8,FALSE)</f>
        <v>#N/A</v>
      </c>
      <c r="P445" s="170" t="e">
        <f t="shared" si="35"/>
        <v>#N/A</v>
      </c>
      <c r="R445" s="10">
        <f t="shared" si="36"/>
        <v>0</v>
      </c>
    </row>
    <row r="446" spans="2:18">
      <c r="B446" s="172"/>
      <c r="C446" s="1"/>
      <c r="D446" s="1"/>
      <c r="E446" s="1" t="e">
        <f>VLOOKUP(D446,table[[Détails]:[epaisseur]],2,FALSE)</f>
        <v>#N/A</v>
      </c>
      <c r="F446" s="1" t="e">
        <f>VLOOKUP(D446,table[[Détails]:[epaisseur]],3,FALSE)</f>
        <v>#N/A</v>
      </c>
      <c r="G446" s="1" t="e">
        <f>VLOOKUP(D446,table[[Détails]:[epaisseur]],4,FALSE)</f>
        <v>#N/A</v>
      </c>
      <c r="H446" s="1" t="e">
        <f>VLOOKUP(D446,table[[Détails]:[epaisseur]],5,FALSE)</f>
        <v>#N/A</v>
      </c>
      <c r="I446" s="170" t="e">
        <f>VLOOKUP(D446,table[[Détails]:[prix HT]],6,FALSE)</f>
        <v>#N/A</v>
      </c>
      <c r="K446" s="1" t="e">
        <f t="shared" si="37"/>
        <v>#N/A</v>
      </c>
      <c r="L446" s="15" t="e">
        <f>VLOOKUP(D446,table[[Détails]:[Coefficient de vente]],7,FALSE)</f>
        <v>#N/A</v>
      </c>
      <c r="M446" s="1" t="e">
        <f t="shared" si="33"/>
        <v>#N/A</v>
      </c>
      <c r="N446" s="5" t="e">
        <f t="shared" si="34"/>
        <v>#N/A</v>
      </c>
      <c r="O446" s="17" t="e">
        <f>VLOOKUP(D446,table[[Détails]:[Coefficient de vente]],8,FALSE)</f>
        <v>#N/A</v>
      </c>
      <c r="P446" s="170" t="e">
        <f t="shared" si="35"/>
        <v>#N/A</v>
      </c>
      <c r="R446" s="10">
        <f t="shared" si="36"/>
        <v>0</v>
      </c>
    </row>
    <row r="447" spans="2:18">
      <c r="B447" s="172"/>
      <c r="C447" s="1"/>
      <c r="D447" s="1"/>
      <c r="E447" s="1" t="e">
        <f>VLOOKUP(D447,table[[Détails]:[epaisseur]],2,FALSE)</f>
        <v>#N/A</v>
      </c>
      <c r="F447" s="1" t="e">
        <f>VLOOKUP(D447,table[[Détails]:[epaisseur]],3,FALSE)</f>
        <v>#N/A</v>
      </c>
      <c r="G447" s="1" t="e">
        <f>VLOOKUP(D447,table[[Détails]:[epaisseur]],4,FALSE)</f>
        <v>#N/A</v>
      </c>
      <c r="H447" s="1" t="e">
        <f>VLOOKUP(D447,table[[Détails]:[epaisseur]],5,FALSE)</f>
        <v>#N/A</v>
      </c>
      <c r="I447" s="170" t="e">
        <f>VLOOKUP(D447,table[[Détails]:[prix HT]],6,FALSE)</f>
        <v>#N/A</v>
      </c>
      <c r="K447" s="1" t="e">
        <f t="shared" si="37"/>
        <v>#N/A</v>
      </c>
      <c r="L447" s="15" t="e">
        <f>VLOOKUP(D447,table[[Détails]:[Coefficient de vente]],7,FALSE)</f>
        <v>#N/A</v>
      </c>
      <c r="M447" s="1" t="e">
        <f t="shared" si="33"/>
        <v>#N/A</v>
      </c>
      <c r="N447" s="5" t="e">
        <f t="shared" si="34"/>
        <v>#N/A</v>
      </c>
      <c r="O447" s="17" t="e">
        <f>VLOOKUP(D447,table[[Détails]:[Coefficient de vente]],8,FALSE)</f>
        <v>#N/A</v>
      </c>
      <c r="P447" s="170" t="e">
        <f t="shared" si="35"/>
        <v>#N/A</v>
      </c>
      <c r="R447" s="10">
        <f t="shared" si="36"/>
        <v>0</v>
      </c>
    </row>
    <row r="448" spans="2:18">
      <c r="B448" s="172"/>
      <c r="C448" s="1"/>
      <c r="D448" s="1"/>
      <c r="E448" s="1" t="e">
        <f>VLOOKUP(D448,table[[Détails]:[epaisseur]],2,FALSE)</f>
        <v>#N/A</v>
      </c>
      <c r="F448" s="1" t="e">
        <f>VLOOKUP(D448,table[[Détails]:[epaisseur]],3,FALSE)</f>
        <v>#N/A</v>
      </c>
      <c r="G448" s="1" t="e">
        <f>VLOOKUP(D448,table[[Détails]:[epaisseur]],4,FALSE)</f>
        <v>#N/A</v>
      </c>
      <c r="H448" s="1" t="e">
        <f>VLOOKUP(D448,table[[Détails]:[epaisseur]],5,FALSE)</f>
        <v>#N/A</v>
      </c>
      <c r="I448" s="170" t="e">
        <f>VLOOKUP(D448,table[[Détails]:[prix HT]],6,FALSE)</f>
        <v>#N/A</v>
      </c>
      <c r="K448" s="1" t="e">
        <f t="shared" si="37"/>
        <v>#N/A</v>
      </c>
      <c r="L448" s="15" t="e">
        <f>VLOOKUP(D448,table[[Détails]:[Coefficient de vente]],7,FALSE)</f>
        <v>#N/A</v>
      </c>
      <c r="M448" s="1" t="e">
        <f t="shared" si="33"/>
        <v>#N/A</v>
      </c>
      <c r="N448" s="5" t="e">
        <f t="shared" si="34"/>
        <v>#N/A</v>
      </c>
      <c r="O448" s="17" t="e">
        <f>VLOOKUP(D448,table[[Détails]:[Coefficient de vente]],8,FALSE)</f>
        <v>#N/A</v>
      </c>
      <c r="P448" s="170" t="e">
        <f t="shared" si="35"/>
        <v>#N/A</v>
      </c>
      <c r="R448" s="10">
        <f t="shared" si="36"/>
        <v>0</v>
      </c>
    </row>
    <row r="449" spans="2:18">
      <c r="B449" s="172"/>
      <c r="C449" s="1"/>
      <c r="D449" s="1"/>
      <c r="E449" s="1" t="e">
        <f>VLOOKUP(D449,table[[Détails]:[epaisseur]],2,FALSE)</f>
        <v>#N/A</v>
      </c>
      <c r="F449" s="1" t="e">
        <f>VLOOKUP(D449,table[[Détails]:[epaisseur]],3,FALSE)</f>
        <v>#N/A</v>
      </c>
      <c r="G449" s="1" t="e">
        <f>VLOOKUP(D449,table[[Détails]:[epaisseur]],4,FALSE)</f>
        <v>#N/A</v>
      </c>
      <c r="H449" s="1" t="e">
        <f>VLOOKUP(D449,table[[Détails]:[epaisseur]],5,FALSE)</f>
        <v>#N/A</v>
      </c>
      <c r="I449" s="170" t="e">
        <f>VLOOKUP(D449,table[[Détails]:[prix HT]],6,FALSE)</f>
        <v>#N/A</v>
      </c>
      <c r="K449" s="1" t="e">
        <f t="shared" si="37"/>
        <v>#N/A</v>
      </c>
      <c r="L449" s="15" t="e">
        <f>VLOOKUP(D449,table[[Détails]:[Coefficient de vente]],7,FALSE)</f>
        <v>#N/A</v>
      </c>
      <c r="M449" s="1" t="e">
        <f t="shared" si="33"/>
        <v>#N/A</v>
      </c>
      <c r="N449" s="5" t="e">
        <f t="shared" si="34"/>
        <v>#N/A</v>
      </c>
      <c r="O449" s="17" t="e">
        <f>VLOOKUP(D449,table[[Détails]:[Coefficient de vente]],8,FALSE)</f>
        <v>#N/A</v>
      </c>
      <c r="P449" s="170" t="e">
        <f t="shared" si="35"/>
        <v>#N/A</v>
      </c>
      <c r="R449" s="10">
        <f t="shared" si="36"/>
        <v>0</v>
      </c>
    </row>
    <row r="450" spans="2:18">
      <c r="B450" s="172"/>
      <c r="C450" s="1"/>
      <c r="D450" s="1"/>
      <c r="E450" s="1" t="e">
        <f>VLOOKUP(D450,table[[Détails]:[epaisseur]],2,FALSE)</f>
        <v>#N/A</v>
      </c>
      <c r="F450" s="1" t="e">
        <f>VLOOKUP(D450,table[[Détails]:[epaisseur]],3,FALSE)</f>
        <v>#N/A</v>
      </c>
      <c r="G450" s="1" t="e">
        <f>VLOOKUP(D450,table[[Détails]:[epaisseur]],4,FALSE)</f>
        <v>#N/A</v>
      </c>
      <c r="H450" s="1" t="e">
        <f>VLOOKUP(D450,table[[Détails]:[epaisseur]],5,FALSE)</f>
        <v>#N/A</v>
      </c>
      <c r="I450" s="170" t="e">
        <f>VLOOKUP(D450,table[[Détails]:[prix HT]],6,FALSE)</f>
        <v>#N/A</v>
      </c>
      <c r="K450" s="1" t="e">
        <f t="shared" si="37"/>
        <v>#N/A</v>
      </c>
      <c r="L450" s="15" t="e">
        <f>VLOOKUP(D450,table[[Détails]:[Coefficient de vente]],7,FALSE)</f>
        <v>#N/A</v>
      </c>
      <c r="M450" s="1" t="e">
        <f t="shared" si="33"/>
        <v>#N/A</v>
      </c>
      <c r="N450" s="5" t="e">
        <f t="shared" si="34"/>
        <v>#N/A</v>
      </c>
      <c r="O450" s="17" t="e">
        <f>VLOOKUP(D450,table[[Détails]:[Coefficient de vente]],8,FALSE)</f>
        <v>#N/A</v>
      </c>
      <c r="P450" s="170" t="e">
        <f t="shared" si="35"/>
        <v>#N/A</v>
      </c>
      <c r="R450" s="10">
        <f t="shared" si="36"/>
        <v>0</v>
      </c>
    </row>
    <row r="451" spans="2:18">
      <c r="B451" s="172"/>
      <c r="C451" s="1"/>
      <c r="D451" s="1"/>
      <c r="E451" s="1" t="e">
        <f>VLOOKUP(D451,table[[Détails]:[epaisseur]],2,FALSE)</f>
        <v>#N/A</v>
      </c>
      <c r="F451" s="1" t="e">
        <f>VLOOKUP(D451,table[[Détails]:[epaisseur]],3,FALSE)</f>
        <v>#N/A</v>
      </c>
      <c r="G451" s="1" t="e">
        <f>VLOOKUP(D451,table[[Détails]:[epaisseur]],4,FALSE)</f>
        <v>#N/A</v>
      </c>
      <c r="H451" s="1" t="e">
        <f>VLOOKUP(D451,table[[Détails]:[epaisseur]],5,FALSE)</f>
        <v>#N/A</v>
      </c>
      <c r="I451" s="170" t="e">
        <f>VLOOKUP(D451,table[[Détails]:[prix HT]],6,FALSE)</f>
        <v>#N/A</v>
      </c>
      <c r="K451" s="1" t="e">
        <f t="shared" si="37"/>
        <v>#N/A</v>
      </c>
      <c r="L451" s="15" t="e">
        <f>VLOOKUP(D451,table[[Détails]:[Coefficient de vente]],7,FALSE)</f>
        <v>#N/A</v>
      </c>
      <c r="M451" s="1" t="e">
        <f t="shared" si="33"/>
        <v>#N/A</v>
      </c>
      <c r="N451" s="5" t="e">
        <f t="shared" si="34"/>
        <v>#N/A</v>
      </c>
      <c r="O451" s="17" t="e">
        <f>VLOOKUP(D451,table[[Détails]:[Coefficient de vente]],8,FALSE)</f>
        <v>#N/A</v>
      </c>
      <c r="P451" s="170" t="e">
        <f t="shared" si="35"/>
        <v>#N/A</v>
      </c>
      <c r="R451" s="10">
        <f t="shared" si="36"/>
        <v>0</v>
      </c>
    </row>
    <row r="452" spans="2:18">
      <c r="B452" s="172"/>
      <c r="C452" s="1"/>
      <c r="D452" s="1"/>
      <c r="E452" s="1" t="e">
        <f>VLOOKUP(D452,table[[Détails]:[epaisseur]],2,FALSE)</f>
        <v>#N/A</v>
      </c>
      <c r="F452" s="1" t="e">
        <f>VLOOKUP(D452,table[[Détails]:[epaisseur]],3,FALSE)</f>
        <v>#N/A</v>
      </c>
      <c r="G452" s="1" t="e">
        <f>VLOOKUP(D452,table[[Détails]:[epaisseur]],4,FALSE)</f>
        <v>#N/A</v>
      </c>
      <c r="H452" s="1" t="e">
        <f>VLOOKUP(D452,table[[Détails]:[epaisseur]],5,FALSE)</f>
        <v>#N/A</v>
      </c>
      <c r="I452" s="170" t="e">
        <f>VLOOKUP(D452,table[[Détails]:[prix HT]],6,FALSE)</f>
        <v>#N/A</v>
      </c>
      <c r="K452" s="1" t="e">
        <f t="shared" si="37"/>
        <v>#N/A</v>
      </c>
      <c r="L452" s="15" t="e">
        <f>VLOOKUP(D452,table[[Détails]:[Coefficient de vente]],7,FALSE)</f>
        <v>#N/A</v>
      </c>
      <c r="M452" s="1" t="e">
        <f t="shared" si="33"/>
        <v>#N/A</v>
      </c>
      <c r="N452" s="5" t="e">
        <f t="shared" si="34"/>
        <v>#N/A</v>
      </c>
      <c r="O452" s="17" t="e">
        <f>VLOOKUP(D452,table[[Détails]:[Coefficient de vente]],8,FALSE)</f>
        <v>#N/A</v>
      </c>
      <c r="P452" s="170" t="e">
        <f t="shared" si="35"/>
        <v>#N/A</v>
      </c>
      <c r="R452" s="10">
        <f t="shared" si="36"/>
        <v>0</v>
      </c>
    </row>
    <row r="453" spans="2:18">
      <c r="B453" s="172"/>
      <c r="C453" s="1"/>
      <c r="D453" s="1"/>
      <c r="E453" s="1" t="e">
        <f>VLOOKUP(D453,table[[Détails]:[epaisseur]],2,FALSE)</f>
        <v>#N/A</v>
      </c>
      <c r="F453" s="1" t="e">
        <f>VLOOKUP(D453,table[[Détails]:[epaisseur]],3,FALSE)</f>
        <v>#N/A</v>
      </c>
      <c r="G453" s="1" t="e">
        <f>VLOOKUP(D453,table[[Détails]:[epaisseur]],4,FALSE)</f>
        <v>#N/A</v>
      </c>
      <c r="H453" s="1" t="e">
        <f>VLOOKUP(D453,table[[Détails]:[epaisseur]],5,FALSE)</f>
        <v>#N/A</v>
      </c>
      <c r="I453" s="170" t="e">
        <f>VLOOKUP(D453,table[[Détails]:[prix HT]],6,FALSE)</f>
        <v>#N/A</v>
      </c>
      <c r="K453" s="1" t="e">
        <f t="shared" si="37"/>
        <v>#N/A</v>
      </c>
      <c r="L453" s="15" t="e">
        <f>VLOOKUP(D453,table[[Détails]:[Coefficient de vente]],7,FALSE)</f>
        <v>#N/A</v>
      </c>
      <c r="M453" s="1" t="e">
        <f t="shared" si="33"/>
        <v>#N/A</v>
      </c>
      <c r="N453" s="5" t="e">
        <f t="shared" si="34"/>
        <v>#N/A</v>
      </c>
      <c r="O453" s="17" t="e">
        <f>VLOOKUP(D453,table[[Détails]:[Coefficient de vente]],8,FALSE)</f>
        <v>#N/A</v>
      </c>
      <c r="P453" s="170" t="e">
        <f t="shared" si="35"/>
        <v>#N/A</v>
      </c>
      <c r="R453" s="10">
        <f t="shared" si="36"/>
        <v>0</v>
      </c>
    </row>
    <row r="454" spans="2:18">
      <c r="B454" s="172"/>
      <c r="C454" s="1"/>
      <c r="D454" s="1"/>
      <c r="E454" s="1" t="e">
        <f>VLOOKUP(D454,table[[Détails]:[epaisseur]],2,FALSE)</f>
        <v>#N/A</v>
      </c>
      <c r="F454" s="1" t="e">
        <f>VLOOKUP(D454,table[[Détails]:[epaisseur]],3,FALSE)</f>
        <v>#N/A</v>
      </c>
      <c r="G454" s="1" t="e">
        <f>VLOOKUP(D454,table[[Détails]:[epaisseur]],4,FALSE)</f>
        <v>#N/A</v>
      </c>
      <c r="H454" s="1" t="e">
        <f>VLOOKUP(D454,table[[Détails]:[epaisseur]],5,FALSE)</f>
        <v>#N/A</v>
      </c>
      <c r="I454" s="170" t="e">
        <f>VLOOKUP(D454,table[[Détails]:[prix HT]],6,FALSE)</f>
        <v>#N/A</v>
      </c>
      <c r="K454" s="1" t="e">
        <f t="shared" si="37"/>
        <v>#N/A</v>
      </c>
      <c r="L454" s="15" t="e">
        <f>VLOOKUP(D454,table[[Détails]:[Coefficient de vente]],7,FALSE)</f>
        <v>#N/A</v>
      </c>
      <c r="M454" s="1" t="e">
        <f t="shared" si="33"/>
        <v>#N/A</v>
      </c>
      <c r="N454" s="5" t="e">
        <f t="shared" si="34"/>
        <v>#N/A</v>
      </c>
      <c r="O454" s="17" t="e">
        <f>VLOOKUP(D454,table[[Détails]:[Coefficient de vente]],8,FALSE)</f>
        <v>#N/A</v>
      </c>
      <c r="P454" s="170" t="e">
        <f t="shared" si="35"/>
        <v>#N/A</v>
      </c>
      <c r="R454" s="10">
        <f t="shared" si="36"/>
        <v>0</v>
      </c>
    </row>
    <row r="455" spans="2:18">
      <c r="B455" s="172"/>
      <c r="C455" s="1"/>
      <c r="D455" s="1"/>
      <c r="E455" s="1" t="e">
        <f>VLOOKUP(D455,table[[Détails]:[epaisseur]],2,FALSE)</f>
        <v>#N/A</v>
      </c>
      <c r="F455" s="1" t="e">
        <f>VLOOKUP(D455,table[[Détails]:[epaisseur]],3,FALSE)</f>
        <v>#N/A</v>
      </c>
      <c r="G455" s="1" t="e">
        <f>VLOOKUP(D455,table[[Détails]:[epaisseur]],4,FALSE)</f>
        <v>#N/A</v>
      </c>
      <c r="H455" s="1" t="e">
        <f>VLOOKUP(D455,table[[Détails]:[epaisseur]],5,FALSE)</f>
        <v>#N/A</v>
      </c>
      <c r="I455" s="170" t="e">
        <f>VLOOKUP(D455,table[[Détails]:[prix HT]],6,FALSE)</f>
        <v>#N/A</v>
      </c>
      <c r="K455" s="1" t="e">
        <f t="shared" si="37"/>
        <v>#N/A</v>
      </c>
      <c r="L455" s="15" t="e">
        <f>VLOOKUP(D455,table[[Détails]:[Coefficient de vente]],7,FALSE)</f>
        <v>#N/A</v>
      </c>
      <c r="M455" s="1" t="e">
        <f t="shared" si="33"/>
        <v>#N/A</v>
      </c>
      <c r="N455" s="5" t="e">
        <f t="shared" si="34"/>
        <v>#N/A</v>
      </c>
      <c r="O455" s="17" t="e">
        <f>VLOOKUP(D455,table[[Détails]:[Coefficient de vente]],8,FALSE)</f>
        <v>#N/A</v>
      </c>
      <c r="P455" s="170" t="e">
        <f t="shared" si="35"/>
        <v>#N/A</v>
      </c>
      <c r="R455" s="10">
        <f t="shared" si="36"/>
        <v>0</v>
      </c>
    </row>
    <row r="456" spans="2:18">
      <c r="B456" s="172"/>
      <c r="C456" s="1"/>
      <c r="D456" s="1"/>
      <c r="E456" s="1" t="e">
        <f>VLOOKUP(D456,table[[Détails]:[epaisseur]],2,FALSE)</f>
        <v>#N/A</v>
      </c>
      <c r="F456" s="1" t="e">
        <f>VLOOKUP(D456,table[[Détails]:[epaisseur]],3,FALSE)</f>
        <v>#N/A</v>
      </c>
      <c r="G456" s="1" t="e">
        <f>VLOOKUP(D456,table[[Détails]:[epaisseur]],4,FALSE)</f>
        <v>#N/A</v>
      </c>
      <c r="H456" s="1" t="e">
        <f>VLOOKUP(D456,table[[Détails]:[epaisseur]],5,FALSE)</f>
        <v>#N/A</v>
      </c>
      <c r="I456" s="170" t="e">
        <f>VLOOKUP(D456,table[[Détails]:[prix HT]],6,FALSE)</f>
        <v>#N/A</v>
      </c>
      <c r="K456" s="1" t="e">
        <f t="shared" si="37"/>
        <v>#N/A</v>
      </c>
      <c r="L456" s="15" t="e">
        <f>VLOOKUP(D456,table[[Détails]:[Coefficient de vente]],7,FALSE)</f>
        <v>#N/A</v>
      </c>
      <c r="M456" s="1" t="e">
        <f t="shared" si="33"/>
        <v>#N/A</v>
      </c>
      <c r="N456" s="5" t="e">
        <f t="shared" si="34"/>
        <v>#N/A</v>
      </c>
      <c r="O456" s="17" t="e">
        <f>VLOOKUP(D456,table[[Détails]:[Coefficient de vente]],8,FALSE)</f>
        <v>#N/A</v>
      </c>
      <c r="P456" s="170" t="e">
        <f t="shared" si="35"/>
        <v>#N/A</v>
      </c>
      <c r="R456" s="10">
        <f t="shared" si="36"/>
        <v>0</v>
      </c>
    </row>
    <row r="457" spans="2:18">
      <c r="B457" s="172"/>
      <c r="C457" s="1"/>
      <c r="D457" s="1"/>
      <c r="E457" s="1" t="e">
        <f>VLOOKUP(D457,table[[Détails]:[epaisseur]],2,FALSE)</f>
        <v>#N/A</v>
      </c>
      <c r="F457" s="1" t="e">
        <f>VLOOKUP(D457,table[[Détails]:[epaisseur]],3,FALSE)</f>
        <v>#N/A</v>
      </c>
      <c r="G457" s="1" t="e">
        <f>VLOOKUP(D457,table[[Détails]:[epaisseur]],4,FALSE)</f>
        <v>#N/A</v>
      </c>
      <c r="H457" s="1" t="e">
        <f>VLOOKUP(D457,table[[Détails]:[epaisseur]],5,FALSE)</f>
        <v>#N/A</v>
      </c>
      <c r="I457" s="170" t="e">
        <f>VLOOKUP(D457,table[[Détails]:[prix HT]],6,FALSE)</f>
        <v>#N/A</v>
      </c>
      <c r="K457" s="1" t="e">
        <f t="shared" si="37"/>
        <v>#N/A</v>
      </c>
      <c r="L457" s="15" t="e">
        <f>VLOOKUP(D457,table[[Détails]:[Coefficient de vente]],7,FALSE)</f>
        <v>#N/A</v>
      </c>
      <c r="M457" s="1" t="e">
        <f t="shared" si="33"/>
        <v>#N/A</v>
      </c>
      <c r="N457" s="5" t="e">
        <f t="shared" si="34"/>
        <v>#N/A</v>
      </c>
      <c r="O457" s="17" t="e">
        <f>VLOOKUP(D457,table[[Détails]:[Coefficient de vente]],8,FALSE)</f>
        <v>#N/A</v>
      </c>
      <c r="P457" s="170" t="e">
        <f t="shared" si="35"/>
        <v>#N/A</v>
      </c>
      <c r="R457" s="10">
        <f t="shared" si="36"/>
        <v>0</v>
      </c>
    </row>
    <row r="458" spans="2:18">
      <c r="B458" s="172"/>
      <c r="C458" s="1"/>
      <c r="D458" s="1"/>
      <c r="E458" s="1" t="e">
        <f>VLOOKUP(D458,table[[Détails]:[epaisseur]],2,FALSE)</f>
        <v>#N/A</v>
      </c>
      <c r="F458" s="1" t="e">
        <f>VLOOKUP(D458,table[[Détails]:[epaisseur]],3,FALSE)</f>
        <v>#N/A</v>
      </c>
      <c r="G458" s="1" t="e">
        <f>VLOOKUP(D458,table[[Détails]:[epaisseur]],4,FALSE)</f>
        <v>#N/A</v>
      </c>
      <c r="H458" s="1" t="e">
        <f>VLOOKUP(D458,table[[Détails]:[epaisseur]],5,FALSE)</f>
        <v>#N/A</v>
      </c>
      <c r="I458" s="170" t="e">
        <f>VLOOKUP(D458,table[[Détails]:[prix HT]],6,FALSE)</f>
        <v>#N/A</v>
      </c>
      <c r="K458" s="1" t="e">
        <f t="shared" si="37"/>
        <v>#N/A</v>
      </c>
      <c r="L458" s="15" t="e">
        <f>VLOOKUP(D458,table[[Détails]:[Coefficient de vente]],7,FALSE)</f>
        <v>#N/A</v>
      </c>
      <c r="M458" s="1" t="e">
        <f t="shared" si="33"/>
        <v>#N/A</v>
      </c>
      <c r="N458" s="5" t="e">
        <f t="shared" si="34"/>
        <v>#N/A</v>
      </c>
      <c r="O458" s="17" t="e">
        <f>VLOOKUP(D458,table[[Détails]:[Coefficient de vente]],8,FALSE)</f>
        <v>#N/A</v>
      </c>
      <c r="P458" s="170" t="e">
        <f t="shared" si="35"/>
        <v>#N/A</v>
      </c>
      <c r="R458" s="10">
        <f t="shared" si="36"/>
        <v>0</v>
      </c>
    </row>
    <row r="459" spans="2:18">
      <c r="B459" s="172"/>
      <c r="C459" s="1"/>
      <c r="D459" s="1"/>
      <c r="E459" s="1" t="e">
        <f>VLOOKUP(D459,table[[Détails]:[epaisseur]],2,FALSE)</f>
        <v>#N/A</v>
      </c>
      <c r="F459" s="1" t="e">
        <f>VLOOKUP(D459,table[[Détails]:[epaisseur]],3,FALSE)</f>
        <v>#N/A</v>
      </c>
      <c r="G459" s="1" t="e">
        <f>VLOOKUP(D459,table[[Détails]:[epaisseur]],4,FALSE)</f>
        <v>#N/A</v>
      </c>
      <c r="H459" s="1" t="e">
        <f>VLOOKUP(D459,table[[Détails]:[epaisseur]],5,FALSE)</f>
        <v>#N/A</v>
      </c>
      <c r="I459" s="170" t="e">
        <f>VLOOKUP(D459,table[[Détails]:[prix HT]],6,FALSE)</f>
        <v>#N/A</v>
      </c>
      <c r="K459" s="1" t="e">
        <f t="shared" si="37"/>
        <v>#N/A</v>
      </c>
      <c r="L459" s="15" t="e">
        <f>VLOOKUP(D459,table[[Détails]:[Coefficient de vente]],7,FALSE)</f>
        <v>#N/A</v>
      </c>
      <c r="M459" s="1" t="e">
        <f t="shared" si="33"/>
        <v>#N/A</v>
      </c>
      <c r="N459" s="5" t="e">
        <f t="shared" si="34"/>
        <v>#N/A</v>
      </c>
      <c r="O459" s="17" t="e">
        <f>VLOOKUP(D459,table[[Détails]:[Coefficient de vente]],8,FALSE)</f>
        <v>#N/A</v>
      </c>
      <c r="P459" s="170" t="e">
        <f t="shared" si="35"/>
        <v>#N/A</v>
      </c>
      <c r="R459" s="10">
        <f t="shared" si="36"/>
        <v>0</v>
      </c>
    </row>
    <row r="460" spans="2:18">
      <c r="B460" s="172"/>
      <c r="C460" s="1"/>
      <c r="D460" s="1"/>
      <c r="E460" s="1" t="e">
        <f>VLOOKUP(D460,table[[Détails]:[epaisseur]],2,FALSE)</f>
        <v>#N/A</v>
      </c>
      <c r="F460" s="1" t="e">
        <f>VLOOKUP(D460,table[[Détails]:[epaisseur]],3,FALSE)</f>
        <v>#N/A</v>
      </c>
      <c r="G460" s="1" t="e">
        <f>VLOOKUP(D460,table[[Détails]:[epaisseur]],4,FALSE)</f>
        <v>#N/A</v>
      </c>
      <c r="H460" s="1" t="e">
        <f>VLOOKUP(D460,table[[Détails]:[epaisseur]],5,FALSE)</f>
        <v>#N/A</v>
      </c>
      <c r="I460" s="170" t="e">
        <f>VLOOKUP(D460,table[[Détails]:[prix HT]],6,FALSE)</f>
        <v>#N/A</v>
      </c>
      <c r="K460" s="1" t="e">
        <f t="shared" si="37"/>
        <v>#N/A</v>
      </c>
      <c r="L460" s="15" t="e">
        <f>VLOOKUP(D460,table[[Détails]:[Coefficient de vente]],7,FALSE)</f>
        <v>#N/A</v>
      </c>
      <c r="M460" s="1" t="e">
        <f t="shared" ref="M460:M523" si="38">(K460*L460)+K460</f>
        <v>#N/A</v>
      </c>
      <c r="N460" s="5" t="e">
        <f t="shared" ref="N460:N523" si="39">M460*I460</f>
        <v>#N/A</v>
      </c>
      <c r="O460" s="17" t="e">
        <f>VLOOKUP(D460,table[[Détails]:[Coefficient de vente]],8,FALSE)</f>
        <v>#N/A</v>
      </c>
      <c r="P460" s="170" t="e">
        <f t="shared" ref="P460:P523" si="40">(N460*O460)+N460</f>
        <v>#N/A</v>
      </c>
      <c r="R460" s="10">
        <f t="shared" ref="R460:R523" si="41">ROUNDUP(((($D$5*Q460)/100)+Q460),0)</f>
        <v>0</v>
      </c>
    </row>
    <row r="461" spans="2:18">
      <c r="B461" s="172"/>
      <c r="C461" s="1"/>
      <c r="D461" s="1"/>
      <c r="E461" s="1" t="e">
        <f>VLOOKUP(D461,table[[Détails]:[epaisseur]],2,FALSE)</f>
        <v>#N/A</v>
      </c>
      <c r="F461" s="1" t="e">
        <f>VLOOKUP(D461,table[[Détails]:[epaisseur]],3,FALSE)</f>
        <v>#N/A</v>
      </c>
      <c r="G461" s="1" t="e">
        <f>VLOOKUP(D461,table[[Détails]:[epaisseur]],4,FALSE)</f>
        <v>#N/A</v>
      </c>
      <c r="H461" s="1" t="e">
        <f>VLOOKUP(D461,table[[Détails]:[epaisseur]],5,FALSE)</f>
        <v>#N/A</v>
      </c>
      <c r="I461" s="170" t="e">
        <f>VLOOKUP(D461,table[[Détails]:[prix HT]],6,FALSE)</f>
        <v>#N/A</v>
      </c>
      <c r="K461" s="1" t="e">
        <f t="shared" ref="K461:K524" si="42">F461*G461*H461*J461</f>
        <v>#N/A</v>
      </c>
      <c r="L461" s="15" t="e">
        <f>VLOOKUP(D461,table[[Détails]:[Coefficient de vente]],7,FALSE)</f>
        <v>#N/A</v>
      </c>
      <c r="M461" s="1" t="e">
        <f t="shared" si="38"/>
        <v>#N/A</v>
      </c>
      <c r="N461" s="5" t="e">
        <f t="shared" si="39"/>
        <v>#N/A</v>
      </c>
      <c r="O461" s="17" t="e">
        <f>VLOOKUP(D461,table[[Détails]:[Coefficient de vente]],8,FALSE)</f>
        <v>#N/A</v>
      </c>
      <c r="P461" s="170" t="e">
        <f t="shared" si="40"/>
        <v>#N/A</v>
      </c>
      <c r="R461" s="10">
        <f t="shared" si="41"/>
        <v>0</v>
      </c>
    </row>
    <row r="462" spans="2:18">
      <c r="B462" s="172"/>
      <c r="C462" s="1"/>
      <c r="D462" s="1"/>
      <c r="E462" s="1" t="e">
        <f>VLOOKUP(D462,table[[Détails]:[epaisseur]],2,FALSE)</f>
        <v>#N/A</v>
      </c>
      <c r="F462" s="1" t="e">
        <f>VLOOKUP(D462,table[[Détails]:[epaisseur]],3,FALSE)</f>
        <v>#N/A</v>
      </c>
      <c r="G462" s="1" t="e">
        <f>VLOOKUP(D462,table[[Détails]:[epaisseur]],4,FALSE)</f>
        <v>#N/A</v>
      </c>
      <c r="H462" s="1" t="e">
        <f>VLOOKUP(D462,table[[Détails]:[epaisseur]],5,FALSE)</f>
        <v>#N/A</v>
      </c>
      <c r="I462" s="170" t="e">
        <f>VLOOKUP(D462,table[[Détails]:[prix HT]],6,FALSE)</f>
        <v>#N/A</v>
      </c>
      <c r="K462" s="1" t="e">
        <f t="shared" si="42"/>
        <v>#N/A</v>
      </c>
      <c r="L462" s="15" t="e">
        <f>VLOOKUP(D462,table[[Détails]:[Coefficient de vente]],7,FALSE)</f>
        <v>#N/A</v>
      </c>
      <c r="M462" s="1" t="e">
        <f t="shared" si="38"/>
        <v>#N/A</v>
      </c>
      <c r="N462" s="5" t="e">
        <f t="shared" si="39"/>
        <v>#N/A</v>
      </c>
      <c r="O462" s="17" t="e">
        <f>VLOOKUP(D462,table[[Détails]:[Coefficient de vente]],8,FALSE)</f>
        <v>#N/A</v>
      </c>
      <c r="P462" s="170" t="e">
        <f t="shared" si="40"/>
        <v>#N/A</v>
      </c>
      <c r="R462" s="10">
        <f t="shared" si="41"/>
        <v>0</v>
      </c>
    </row>
    <row r="463" spans="2:18">
      <c r="B463" s="172"/>
      <c r="C463" s="1"/>
      <c r="D463" s="1"/>
      <c r="E463" s="1" t="e">
        <f>VLOOKUP(D463,table[[Détails]:[epaisseur]],2,FALSE)</f>
        <v>#N/A</v>
      </c>
      <c r="F463" s="1" t="e">
        <f>VLOOKUP(D463,table[[Détails]:[epaisseur]],3,FALSE)</f>
        <v>#N/A</v>
      </c>
      <c r="G463" s="1" t="e">
        <f>VLOOKUP(D463,table[[Détails]:[epaisseur]],4,FALSE)</f>
        <v>#N/A</v>
      </c>
      <c r="H463" s="1" t="e">
        <f>VLOOKUP(D463,table[[Détails]:[epaisseur]],5,FALSE)</f>
        <v>#N/A</v>
      </c>
      <c r="I463" s="170" t="e">
        <f>VLOOKUP(D463,table[[Détails]:[prix HT]],6,FALSE)</f>
        <v>#N/A</v>
      </c>
      <c r="K463" s="1" t="e">
        <f t="shared" si="42"/>
        <v>#N/A</v>
      </c>
      <c r="L463" s="15" t="e">
        <f>VLOOKUP(D463,table[[Détails]:[Coefficient de vente]],7,FALSE)</f>
        <v>#N/A</v>
      </c>
      <c r="M463" s="1" t="e">
        <f t="shared" si="38"/>
        <v>#N/A</v>
      </c>
      <c r="N463" s="5" t="e">
        <f t="shared" si="39"/>
        <v>#N/A</v>
      </c>
      <c r="O463" s="17" t="e">
        <f>VLOOKUP(D463,table[[Détails]:[Coefficient de vente]],8,FALSE)</f>
        <v>#N/A</v>
      </c>
      <c r="P463" s="170" t="e">
        <f t="shared" si="40"/>
        <v>#N/A</v>
      </c>
      <c r="R463" s="10">
        <f t="shared" si="41"/>
        <v>0</v>
      </c>
    </row>
    <row r="464" spans="2:18">
      <c r="B464" s="172"/>
      <c r="C464" s="1"/>
      <c r="D464" s="1"/>
      <c r="E464" s="1" t="e">
        <f>VLOOKUP(D464,table[[Détails]:[epaisseur]],2,FALSE)</f>
        <v>#N/A</v>
      </c>
      <c r="F464" s="1" t="e">
        <f>VLOOKUP(D464,table[[Détails]:[epaisseur]],3,FALSE)</f>
        <v>#N/A</v>
      </c>
      <c r="G464" s="1" t="e">
        <f>VLOOKUP(D464,table[[Détails]:[epaisseur]],4,FALSE)</f>
        <v>#N/A</v>
      </c>
      <c r="H464" s="1" t="e">
        <f>VLOOKUP(D464,table[[Détails]:[epaisseur]],5,FALSE)</f>
        <v>#N/A</v>
      </c>
      <c r="I464" s="170" t="e">
        <f>VLOOKUP(D464,table[[Détails]:[prix HT]],6,FALSE)</f>
        <v>#N/A</v>
      </c>
      <c r="K464" s="1" t="e">
        <f t="shared" si="42"/>
        <v>#N/A</v>
      </c>
      <c r="L464" s="15" t="e">
        <f>VLOOKUP(D464,table[[Détails]:[Coefficient de vente]],7,FALSE)</f>
        <v>#N/A</v>
      </c>
      <c r="M464" s="1" t="e">
        <f t="shared" si="38"/>
        <v>#N/A</v>
      </c>
      <c r="N464" s="5" t="e">
        <f t="shared" si="39"/>
        <v>#N/A</v>
      </c>
      <c r="O464" s="17" t="e">
        <f>VLOOKUP(D464,table[[Détails]:[Coefficient de vente]],8,FALSE)</f>
        <v>#N/A</v>
      </c>
      <c r="P464" s="170" t="e">
        <f t="shared" si="40"/>
        <v>#N/A</v>
      </c>
      <c r="R464" s="10">
        <f t="shared" si="41"/>
        <v>0</v>
      </c>
    </row>
    <row r="465" spans="2:18">
      <c r="B465" s="172"/>
      <c r="C465" s="1"/>
      <c r="D465" s="1"/>
      <c r="E465" s="1" t="e">
        <f>VLOOKUP(D465,table[[Détails]:[epaisseur]],2,FALSE)</f>
        <v>#N/A</v>
      </c>
      <c r="F465" s="1" t="e">
        <f>VLOOKUP(D465,table[[Détails]:[epaisseur]],3,FALSE)</f>
        <v>#N/A</v>
      </c>
      <c r="G465" s="1" t="e">
        <f>VLOOKUP(D465,table[[Détails]:[epaisseur]],4,FALSE)</f>
        <v>#N/A</v>
      </c>
      <c r="H465" s="1" t="e">
        <f>VLOOKUP(D465,table[[Détails]:[epaisseur]],5,FALSE)</f>
        <v>#N/A</v>
      </c>
      <c r="I465" s="170" t="e">
        <f>VLOOKUP(D465,table[[Détails]:[prix HT]],6,FALSE)</f>
        <v>#N/A</v>
      </c>
      <c r="K465" s="1" t="e">
        <f t="shared" si="42"/>
        <v>#N/A</v>
      </c>
      <c r="L465" s="15" t="e">
        <f>VLOOKUP(D465,table[[Détails]:[Coefficient de vente]],7,FALSE)</f>
        <v>#N/A</v>
      </c>
      <c r="M465" s="1" t="e">
        <f t="shared" si="38"/>
        <v>#N/A</v>
      </c>
      <c r="N465" s="5" t="e">
        <f t="shared" si="39"/>
        <v>#N/A</v>
      </c>
      <c r="O465" s="17" t="e">
        <f>VLOOKUP(D465,table[[Détails]:[Coefficient de vente]],8,FALSE)</f>
        <v>#N/A</v>
      </c>
      <c r="P465" s="170" t="e">
        <f t="shared" si="40"/>
        <v>#N/A</v>
      </c>
      <c r="R465" s="10">
        <f t="shared" si="41"/>
        <v>0</v>
      </c>
    </row>
    <row r="466" spans="2:18">
      <c r="B466" s="172"/>
      <c r="C466" s="1"/>
      <c r="D466" s="1"/>
      <c r="E466" s="1" t="e">
        <f>VLOOKUP(D466,table[[Détails]:[epaisseur]],2,FALSE)</f>
        <v>#N/A</v>
      </c>
      <c r="F466" s="1" t="e">
        <f>VLOOKUP(D466,table[[Détails]:[epaisseur]],3,FALSE)</f>
        <v>#N/A</v>
      </c>
      <c r="G466" s="1" t="e">
        <f>VLOOKUP(D466,table[[Détails]:[epaisseur]],4,FALSE)</f>
        <v>#N/A</v>
      </c>
      <c r="H466" s="1" t="e">
        <f>VLOOKUP(D466,table[[Détails]:[epaisseur]],5,FALSE)</f>
        <v>#N/A</v>
      </c>
      <c r="I466" s="170" t="e">
        <f>VLOOKUP(D466,table[[Détails]:[prix HT]],6,FALSE)</f>
        <v>#N/A</v>
      </c>
      <c r="K466" s="1" t="e">
        <f t="shared" si="42"/>
        <v>#N/A</v>
      </c>
      <c r="L466" s="15" t="e">
        <f>VLOOKUP(D466,table[[Détails]:[Coefficient de vente]],7,FALSE)</f>
        <v>#N/A</v>
      </c>
      <c r="M466" s="1" t="e">
        <f t="shared" si="38"/>
        <v>#N/A</v>
      </c>
      <c r="N466" s="5" t="e">
        <f t="shared" si="39"/>
        <v>#N/A</v>
      </c>
      <c r="O466" s="17" t="e">
        <f>VLOOKUP(D466,table[[Détails]:[Coefficient de vente]],8,FALSE)</f>
        <v>#N/A</v>
      </c>
      <c r="P466" s="170" t="e">
        <f t="shared" si="40"/>
        <v>#N/A</v>
      </c>
      <c r="R466" s="10">
        <f t="shared" si="41"/>
        <v>0</v>
      </c>
    </row>
    <row r="467" spans="2:18">
      <c r="B467" s="172"/>
      <c r="C467" s="1"/>
      <c r="D467" s="1"/>
      <c r="E467" s="1" t="e">
        <f>VLOOKUP(D467,table[[Détails]:[epaisseur]],2,FALSE)</f>
        <v>#N/A</v>
      </c>
      <c r="F467" s="1" t="e">
        <f>VLOOKUP(D467,table[[Détails]:[epaisseur]],3,FALSE)</f>
        <v>#N/A</v>
      </c>
      <c r="G467" s="1" t="e">
        <f>VLOOKUP(D467,table[[Détails]:[epaisseur]],4,FALSE)</f>
        <v>#N/A</v>
      </c>
      <c r="H467" s="1" t="e">
        <f>VLOOKUP(D467,table[[Détails]:[epaisseur]],5,FALSE)</f>
        <v>#N/A</v>
      </c>
      <c r="I467" s="170" t="e">
        <f>VLOOKUP(D467,table[[Détails]:[prix HT]],6,FALSE)</f>
        <v>#N/A</v>
      </c>
      <c r="K467" s="1" t="e">
        <f t="shared" si="42"/>
        <v>#N/A</v>
      </c>
      <c r="L467" s="15" t="e">
        <f>VLOOKUP(D467,table[[Détails]:[Coefficient de vente]],7,FALSE)</f>
        <v>#N/A</v>
      </c>
      <c r="M467" s="1" t="e">
        <f t="shared" si="38"/>
        <v>#N/A</v>
      </c>
      <c r="N467" s="5" t="e">
        <f t="shared" si="39"/>
        <v>#N/A</v>
      </c>
      <c r="O467" s="17" t="e">
        <f>VLOOKUP(D467,table[[Détails]:[Coefficient de vente]],8,FALSE)</f>
        <v>#N/A</v>
      </c>
      <c r="P467" s="170" t="e">
        <f t="shared" si="40"/>
        <v>#N/A</v>
      </c>
      <c r="R467" s="10">
        <f t="shared" si="41"/>
        <v>0</v>
      </c>
    </row>
    <row r="468" spans="2:18">
      <c r="B468" s="172"/>
      <c r="C468" s="1"/>
      <c r="D468" s="1"/>
      <c r="E468" s="1" t="e">
        <f>VLOOKUP(D468,table[[Détails]:[epaisseur]],2,FALSE)</f>
        <v>#N/A</v>
      </c>
      <c r="F468" s="1" t="e">
        <f>VLOOKUP(D468,table[[Détails]:[epaisseur]],3,FALSE)</f>
        <v>#N/A</v>
      </c>
      <c r="G468" s="1" t="e">
        <f>VLOOKUP(D468,table[[Détails]:[epaisseur]],4,FALSE)</f>
        <v>#N/A</v>
      </c>
      <c r="H468" s="1" t="e">
        <f>VLOOKUP(D468,table[[Détails]:[epaisseur]],5,FALSE)</f>
        <v>#N/A</v>
      </c>
      <c r="I468" s="170" t="e">
        <f>VLOOKUP(D468,table[[Détails]:[prix HT]],6,FALSE)</f>
        <v>#N/A</v>
      </c>
      <c r="K468" s="1" t="e">
        <f t="shared" si="42"/>
        <v>#N/A</v>
      </c>
      <c r="L468" s="15" t="e">
        <f>VLOOKUP(D468,table[[Détails]:[Coefficient de vente]],7,FALSE)</f>
        <v>#N/A</v>
      </c>
      <c r="M468" s="1" t="e">
        <f t="shared" si="38"/>
        <v>#N/A</v>
      </c>
      <c r="N468" s="5" t="e">
        <f t="shared" si="39"/>
        <v>#N/A</v>
      </c>
      <c r="O468" s="17" t="e">
        <f>VLOOKUP(D468,table[[Détails]:[Coefficient de vente]],8,FALSE)</f>
        <v>#N/A</v>
      </c>
      <c r="P468" s="170" t="e">
        <f t="shared" si="40"/>
        <v>#N/A</v>
      </c>
      <c r="R468" s="10">
        <f t="shared" si="41"/>
        <v>0</v>
      </c>
    </row>
    <row r="469" spans="2:18">
      <c r="B469" s="172"/>
      <c r="C469" s="1"/>
      <c r="D469" s="1"/>
      <c r="E469" s="1" t="e">
        <f>VLOOKUP(D469,table[[Détails]:[epaisseur]],2,FALSE)</f>
        <v>#N/A</v>
      </c>
      <c r="F469" s="1" t="e">
        <f>VLOOKUP(D469,table[[Détails]:[epaisseur]],3,FALSE)</f>
        <v>#N/A</v>
      </c>
      <c r="G469" s="1" t="e">
        <f>VLOOKUP(D469,table[[Détails]:[epaisseur]],4,FALSE)</f>
        <v>#N/A</v>
      </c>
      <c r="H469" s="1" t="e">
        <f>VLOOKUP(D469,table[[Détails]:[epaisseur]],5,FALSE)</f>
        <v>#N/A</v>
      </c>
      <c r="I469" s="170" t="e">
        <f>VLOOKUP(D469,table[[Détails]:[prix HT]],6,FALSE)</f>
        <v>#N/A</v>
      </c>
      <c r="K469" s="1" t="e">
        <f t="shared" si="42"/>
        <v>#N/A</v>
      </c>
      <c r="L469" s="15" t="e">
        <f>VLOOKUP(D469,table[[Détails]:[Coefficient de vente]],7,FALSE)</f>
        <v>#N/A</v>
      </c>
      <c r="M469" s="1" t="e">
        <f t="shared" si="38"/>
        <v>#N/A</v>
      </c>
      <c r="N469" s="5" t="e">
        <f t="shared" si="39"/>
        <v>#N/A</v>
      </c>
      <c r="O469" s="17" t="e">
        <f>VLOOKUP(D469,table[[Détails]:[Coefficient de vente]],8,FALSE)</f>
        <v>#N/A</v>
      </c>
      <c r="P469" s="170" t="e">
        <f t="shared" si="40"/>
        <v>#N/A</v>
      </c>
      <c r="R469" s="10">
        <f t="shared" si="41"/>
        <v>0</v>
      </c>
    </row>
    <row r="470" spans="2:18">
      <c r="B470" s="172"/>
      <c r="C470" s="1"/>
      <c r="D470" s="1"/>
      <c r="E470" s="1" t="e">
        <f>VLOOKUP(D470,table[[Détails]:[epaisseur]],2,FALSE)</f>
        <v>#N/A</v>
      </c>
      <c r="F470" s="1" t="e">
        <f>VLOOKUP(D470,table[[Détails]:[epaisseur]],3,FALSE)</f>
        <v>#N/A</v>
      </c>
      <c r="G470" s="1" t="e">
        <f>VLOOKUP(D470,table[[Détails]:[epaisseur]],4,FALSE)</f>
        <v>#N/A</v>
      </c>
      <c r="H470" s="1" t="e">
        <f>VLOOKUP(D470,table[[Détails]:[epaisseur]],5,FALSE)</f>
        <v>#N/A</v>
      </c>
      <c r="I470" s="170" t="e">
        <f>VLOOKUP(D470,table[[Détails]:[prix HT]],6,FALSE)</f>
        <v>#N/A</v>
      </c>
      <c r="K470" s="1" t="e">
        <f t="shared" si="42"/>
        <v>#N/A</v>
      </c>
      <c r="L470" s="15" t="e">
        <f>VLOOKUP(D470,table[[Détails]:[Coefficient de vente]],7,FALSE)</f>
        <v>#N/A</v>
      </c>
      <c r="M470" s="1" t="e">
        <f t="shared" si="38"/>
        <v>#N/A</v>
      </c>
      <c r="N470" s="5" t="e">
        <f t="shared" si="39"/>
        <v>#N/A</v>
      </c>
      <c r="O470" s="17" t="e">
        <f>VLOOKUP(D470,table[[Détails]:[Coefficient de vente]],8,FALSE)</f>
        <v>#N/A</v>
      </c>
      <c r="P470" s="170" t="e">
        <f t="shared" si="40"/>
        <v>#N/A</v>
      </c>
      <c r="R470" s="10">
        <f t="shared" si="41"/>
        <v>0</v>
      </c>
    </row>
    <row r="471" spans="2:18">
      <c r="B471" s="172"/>
      <c r="C471" s="1"/>
      <c r="D471" s="1"/>
      <c r="E471" s="1" t="e">
        <f>VLOOKUP(D471,table[[Détails]:[epaisseur]],2,FALSE)</f>
        <v>#N/A</v>
      </c>
      <c r="F471" s="1" t="e">
        <f>VLOOKUP(D471,table[[Détails]:[epaisseur]],3,FALSE)</f>
        <v>#N/A</v>
      </c>
      <c r="G471" s="1" t="e">
        <f>VLOOKUP(D471,table[[Détails]:[epaisseur]],4,FALSE)</f>
        <v>#N/A</v>
      </c>
      <c r="H471" s="1" t="e">
        <f>VLOOKUP(D471,table[[Détails]:[epaisseur]],5,FALSE)</f>
        <v>#N/A</v>
      </c>
      <c r="I471" s="170" t="e">
        <f>VLOOKUP(D471,table[[Détails]:[prix HT]],6,FALSE)</f>
        <v>#N/A</v>
      </c>
      <c r="K471" s="1" t="e">
        <f t="shared" si="42"/>
        <v>#N/A</v>
      </c>
      <c r="L471" s="15" t="e">
        <f>VLOOKUP(D471,table[[Détails]:[Coefficient de vente]],7,FALSE)</f>
        <v>#N/A</v>
      </c>
      <c r="M471" s="1" t="e">
        <f t="shared" si="38"/>
        <v>#N/A</v>
      </c>
      <c r="N471" s="5" t="e">
        <f t="shared" si="39"/>
        <v>#N/A</v>
      </c>
      <c r="O471" s="17" t="e">
        <f>VLOOKUP(D471,table[[Détails]:[Coefficient de vente]],8,FALSE)</f>
        <v>#N/A</v>
      </c>
      <c r="P471" s="170" t="e">
        <f t="shared" si="40"/>
        <v>#N/A</v>
      </c>
      <c r="R471" s="10">
        <f t="shared" si="41"/>
        <v>0</v>
      </c>
    </row>
    <row r="472" spans="2:18">
      <c r="B472" s="172"/>
      <c r="C472" s="1"/>
      <c r="D472" s="1"/>
      <c r="E472" s="1" t="e">
        <f>VLOOKUP(D472,table[[Détails]:[epaisseur]],2,FALSE)</f>
        <v>#N/A</v>
      </c>
      <c r="F472" s="1" t="e">
        <f>VLOOKUP(D472,table[[Détails]:[epaisseur]],3,FALSE)</f>
        <v>#N/A</v>
      </c>
      <c r="G472" s="1" t="e">
        <f>VLOOKUP(D472,table[[Détails]:[epaisseur]],4,FALSE)</f>
        <v>#N/A</v>
      </c>
      <c r="H472" s="1" t="e">
        <f>VLOOKUP(D472,table[[Détails]:[epaisseur]],5,FALSE)</f>
        <v>#N/A</v>
      </c>
      <c r="I472" s="170" t="e">
        <f>VLOOKUP(D472,table[[Détails]:[prix HT]],6,FALSE)</f>
        <v>#N/A</v>
      </c>
      <c r="K472" s="1" t="e">
        <f t="shared" si="42"/>
        <v>#N/A</v>
      </c>
      <c r="L472" s="15" t="e">
        <f>VLOOKUP(D472,table[[Détails]:[Coefficient de vente]],7,FALSE)</f>
        <v>#N/A</v>
      </c>
      <c r="M472" s="1" t="e">
        <f t="shared" si="38"/>
        <v>#N/A</v>
      </c>
      <c r="N472" s="5" t="e">
        <f t="shared" si="39"/>
        <v>#N/A</v>
      </c>
      <c r="O472" s="17" t="e">
        <f>VLOOKUP(D472,table[[Détails]:[Coefficient de vente]],8,FALSE)</f>
        <v>#N/A</v>
      </c>
      <c r="P472" s="170" t="e">
        <f t="shared" si="40"/>
        <v>#N/A</v>
      </c>
      <c r="R472" s="10">
        <f t="shared" si="41"/>
        <v>0</v>
      </c>
    </row>
    <row r="473" spans="2:18">
      <c r="B473" s="172"/>
      <c r="C473" s="1"/>
      <c r="D473" s="1"/>
      <c r="E473" s="1" t="e">
        <f>VLOOKUP(D473,table[[Détails]:[epaisseur]],2,FALSE)</f>
        <v>#N/A</v>
      </c>
      <c r="F473" s="1" t="e">
        <f>VLOOKUP(D473,table[[Détails]:[epaisseur]],3,FALSE)</f>
        <v>#N/A</v>
      </c>
      <c r="G473" s="1" t="e">
        <f>VLOOKUP(D473,table[[Détails]:[epaisseur]],4,FALSE)</f>
        <v>#N/A</v>
      </c>
      <c r="H473" s="1" t="e">
        <f>VLOOKUP(D473,table[[Détails]:[epaisseur]],5,FALSE)</f>
        <v>#N/A</v>
      </c>
      <c r="I473" s="170" t="e">
        <f>VLOOKUP(D473,table[[Détails]:[prix HT]],6,FALSE)</f>
        <v>#N/A</v>
      </c>
      <c r="K473" s="1" t="e">
        <f t="shared" si="42"/>
        <v>#N/A</v>
      </c>
      <c r="L473" s="15" t="e">
        <f>VLOOKUP(D473,table[[Détails]:[Coefficient de vente]],7,FALSE)</f>
        <v>#N/A</v>
      </c>
      <c r="M473" s="1" t="e">
        <f t="shared" si="38"/>
        <v>#N/A</v>
      </c>
      <c r="N473" s="5" t="e">
        <f t="shared" si="39"/>
        <v>#N/A</v>
      </c>
      <c r="O473" s="17" t="e">
        <f>VLOOKUP(D473,table[[Détails]:[Coefficient de vente]],8,FALSE)</f>
        <v>#N/A</v>
      </c>
      <c r="P473" s="170" t="e">
        <f t="shared" si="40"/>
        <v>#N/A</v>
      </c>
      <c r="R473" s="10">
        <f t="shared" si="41"/>
        <v>0</v>
      </c>
    </row>
    <row r="474" spans="2:18">
      <c r="B474" s="172"/>
      <c r="C474" s="1"/>
      <c r="D474" s="1"/>
      <c r="E474" s="1" t="e">
        <f>VLOOKUP(D474,table[[Détails]:[epaisseur]],2,FALSE)</f>
        <v>#N/A</v>
      </c>
      <c r="F474" s="1" t="e">
        <f>VLOOKUP(D474,table[[Détails]:[epaisseur]],3,FALSE)</f>
        <v>#N/A</v>
      </c>
      <c r="G474" s="1" t="e">
        <f>VLOOKUP(D474,table[[Détails]:[epaisseur]],4,FALSE)</f>
        <v>#N/A</v>
      </c>
      <c r="H474" s="1" t="e">
        <f>VLOOKUP(D474,table[[Détails]:[epaisseur]],5,FALSE)</f>
        <v>#N/A</v>
      </c>
      <c r="I474" s="170" t="e">
        <f>VLOOKUP(D474,table[[Détails]:[prix HT]],6,FALSE)</f>
        <v>#N/A</v>
      </c>
      <c r="K474" s="1" t="e">
        <f t="shared" si="42"/>
        <v>#N/A</v>
      </c>
      <c r="L474" s="15" t="e">
        <f>VLOOKUP(D474,table[[Détails]:[Coefficient de vente]],7,FALSE)</f>
        <v>#N/A</v>
      </c>
      <c r="M474" s="1" t="e">
        <f t="shared" si="38"/>
        <v>#N/A</v>
      </c>
      <c r="N474" s="5" t="e">
        <f t="shared" si="39"/>
        <v>#N/A</v>
      </c>
      <c r="O474" s="17" t="e">
        <f>VLOOKUP(D474,table[[Détails]:[Coefficient de vente]],8,FALSE)</f>
        <v>#N/A</v>
      </c>
      <c r="P474" s="170" t="e">
        <f t="shared" si="40"/>
        <v>#N/A</v>
      </c>
      <c r="R474" s="10">
        <f t="shared" si="41"/>
        <v>0</v>
      </c>
    </row>
    <row r="475" spans="2:18">
      <c r="B475" s="172"/>
      <c r="C475" s="1"/>
      <c r="D475" s="1"/>
      <c r="E475" s="1" t="e">
        <f>VLOOKUP(D475,table[[Détails]:[epaisseur]],2,FALSE)</f>
        <v>#N/A</v>
      </c>
      <c r="F475" s="1" t="e">
        <f>VLOOKUP(D475,table[[Détails]:[epaisseur]],3,FALSE)</f>
        <v>#N/A</v>
      </c>
      <c r="G475" s="1" t="e">
        <f>VLOOKUP(D475,table[[Détails]:[epaisseur]],4,FALSE)</f>
        <v>#N/A</v>
      </c>
      <c r="H475" s="1" t="e">
        <f>VLOOKUP(D475,table[[Détails]:[epaisseur]],5,FALSE)</f>
        <v>#N/A</v>
      </c>
      <c r="I475" s="170" t="e">
        <f>VLOOKUP(D475,table[[Détails]:[prix HT]],6,FALSE)</f>
        <v>#N/A</v>
      </c>
      <c r="K475" s="1" t="e">
        <f t="shared" si="42"/>
        <v>#N/A</v>
      </c>
      <c r="L475" s="15" t="e">
        <f>VLOOKUP(D475,table[[Détails]:[Coefficient de vente]],7,FALSE)</f>
        <v>#N/A</v>
      </c>
      <c r="M475" s="1" t="e">
        <f t="shared" si="38"/>
        <v>#N/A</v>
      </c>
      <c r="N475" s="5" t="e">
        <f t="shared" si="39"/>
        <v>#N/A</v>
      </c>
      <c r="O475" s="17" t="e">
        <f>VLOOKUP(D475,table[[Détails]:[Coefficient de vente]],8,FALSE)</f>
        <v>#N/A</v>
      </c>
      <c r="P475" s="170" t="e">
        <f t="shared" si="40"/>
        <v>#N/A</v>
      </c>
      <c r="R475" s="10">
        <f t="shared" si="41"/>
        <v>0</v>
      </c>
    </row>
    <row r="476" spans="2:18">
      <c r="B476" s="172"/>
      <c r="C476" s="1"/>
      <c r="D476" s="1"/>
      <c r="E476" s="1" t="e">
        <f>VLOOKUP(D476,table[[Détails]:[epaisseur]],2,FALSE)</f>
        <v>#N/A</v>
      </c>
      <c r="F476" s="1" t="e">
        <f>VLOOKUP(D476,table[[Détails]:[epaisseur]],3,FALSE)</f>
        <v>#N/A</v>
      </c>
      <c r="G476" s="1" t="e">
        <f>VLOOKUP(D476,table[[Détails]:[epaisseur]],4,FALSE)</f>
        <v>#N/A</v>
      </c>
      <c r="H476" s="1" t="e">
        <f>VLOOKUP(D476,table[[Détails]:[epaisseur]],5,FALSE)</f>
        <v>#N/A</v>
      </c>
      <c r="I476" s="170" t="e">
        <f>VLOOKUP(D476,table[[Détails]:[prix HT]],6,FALSE)</f>
        <v>#N/A</v>
      </c>
      <c r="K476" s="1" t="e">
        <f t="shared" si="42"/>
        <v>#N/A</v>
      </c>
      <c r="L476" s="15" t="e">
        <f>VLOOKUP(D476,table[[Détails]:[Coefficient de vente]],7,FALSE)</f>
        <v>#N/A</v>
      </c>
      <c r="M476" s="1" t="e">
        <f t="shared" si="38"/>
        <v>#N/A</v>
      </c>
      <c r="N476" s="5" t="e">
        <f t="shared" si="39"/>
        <v>#N/A</v>
      </c>
      <c r="O476" s="17" t="e">
        <f>VLOOKUP(D476,table[[Détails]:[Coefficient de vente]],8,FALSE)</f>
        <v>#N/A</v>
      </c>
      <c r="P476" s="170" t="e">
        <f t="shared" si="40"/>
        <v>#N/A</v>
      </c>
      <c r="R476" s="10">
        <f t="shared" si="41"/>
        <v>0</v>
      </c>
    </row>
    <row r="477" spans="2:18">
      <c r="B477" s="172"/>
      <c r="C477" s="1"/>
      <c r="D477" s="1"/>
      <c r="E477" s="1" t="e">
        <f>VLOOKUP(D477,table[[Détails]:[epaisseur]],2,FALSE)</f>
        <v>#N/A</v>
      </c>
      <c r="F477" s="1" t="e">
        <f>VLOOKUP(D477,table[[Détails]:[epaisseur]],3,FALSE)</f>
        <v>#N/A</v>
      </c>
      <c r="G477" s="1" t="e">
        <f>VLOOKUP(D477,table[[Détails]:[epaisseur]],4,FALSE)</f>
        <v>#N/A</v>
      </c>
      <c r="H477" s="1" t="e">
        <f>VLOOKUP(D477,table[[Détails]:[epaisseur]],5,FALSE)</f>
        <v>#N/A</v>
      </c>
      <c r="I477" s="170" t="e">
        <f>VLOOKUP(D477,table[[Détails]:[prix HT]],6,FALSE)</f>
        <v>#N/A</v>
      </c>
      <c r="K477" s="1" t="e">
        <f t="shared" si="42"/>
        <v>#N/A</v>
      </c>
      <c r="L477" s="15" t="e">
        <f>VLOOKUP(D477,table[[Détails]:[Coefficient de vente]],7,FALSE)</f>
        <v>#N/A</v>
      </c>
      <c r="M477" s="1" t="e">
        <f t="shared" si="38"/>
        <v>#N/A</v>
      </c>
      <c r="N477" s="5" t="e">
        <f t="shared" si="39"/>
        <v>#N/A</v>
      </c>
      <c r="O477" s="17" t="e">
        <f>VLOOKUP(D477,table[[Détails]:[Coefficient de vente]],8,FALSE)</f>
        <v>#N/A</v>
      </c>
      <c r="P477" s="170" t="e">
        <f t="shared" si="40"/>
        <v>#N/A</v>
      </c>
      <c r="R477" s="10">
        <f t="shared" si="41"/>
        <v>0</v>
      </c>
    </row>
    <row r="478" spans="2:18">
      <c r="B478" s="172"/>
      <c r="C478" s="1"/>
      <c r="D478" s="1"/>
      <c r="E478" s="1" t="e">
        <f>VLOOKUP(D478,table[[Détails]:[epaisseur]],2,FALSE)</f>
        <v>#N/A</v>
      </c>
      <c r="F478" s="1" t="e">
        <f>VLOOKUP(D478,table[[Détails]:[epaisseur]],3,FALSE)</f>
        <v>#N/A</v>
      </c>
      <c r="G478" s="1" t="e">
        <f>VLOOKUP(D478,table[[Détails]:[epaisseur]],4,FALSE)</f>
        <v>#N/A</v>
      </c>
      <c r="H478" s="1" t="e">
        <f>VLOOKUP(D478,table[[Détails]:[epaisseur]],5,FALSE)</f>
        <v>#N/A</v>
      </c>
      <c r="I478" s="170" t="e">
        <f>VLOOKUP(D478,table[[Détails]:[prix HT]],6,FALSE)</f>
        <v>#N/A</v>
      </c>
      <c r="K478" s="1" t="e">
        <f t="shared" si="42"/>
        <v>#N/A</v>
      </c>
      <c r="L478" s="15" t="e">
        <f>VLOOKUP(D478,table[[Détails]:[Coefficient de vente]],7,FALSE)</f>
        <v>#N/A</v>
      </c>
      <c r="M478" s="1" t="e">
        <f t="shared" si="38"/>
        <v>#N/A</v>
      </c>
      <c r="N478" s="5" t="e">
        <f t="shared" si="39"/>
        <v>#N/A</v>
      </c>
      <c r="O478" s="17" t="e">
        <f>VLOOKUP(D478,table[[Détails]:[Coefficient de vente]],8,FALSE)</f>
        <v>#N/A</v>
      </c>
      <c r="P478" s="170" t="e">
        <f t="shared" si="40"/>
        <v>#N/A</v>
      </c>
      <c r="R478" s="10">
        <f t="shared" si="41"/>
        <v>0</v>
      </c>
    </row>
    <row r="479" spans="2:18">
      <c r="B479" s="172"/>
      <c r="C479" s="1"/>
      <c r="D479" s="1"/>
      <c r="E479" s="1" t="e">
        <f>VLOOKUP(D479,table[[Détails]:[epaisseur]],2,FALSE)</f>
        <v>#N/A</v>
      </c>
      <c r="F479" s="1" t="e">
        <f>VLOOKUP(D479,table[[Détails]:[epaisseur]],3,FALSE)</f>
        <v>#N/A</v>
      </c>
      <c r="G479" s="1" t="e">
        <f>VLOOKUP(D479,table[[Détails]:[epaisseur]],4,FALSE)</f>
        <v>#N/A</v>
      </c>
      <c r="H479" s="1" t="e">
        <f>VLOOKUP(D479,table[[Détails]:[epaisseur]],5,FALSE)</f>
        <v>#N/A</v>
      </c>
      <c r="I479" s="170" t="e">
        <f>VLOOKUP(D479,table[[Détails]:[prix HT]],6,FALSE)</f>
        <v>#N/A</v>
      </c>
      <c r="K479" s="1" t="e">
        <f t="shared" si="42"/>
        <v>#N/A</v>
      </c>
      <c r="L479" s="15" t="e">
        <f>VLOOKUP(D479,table[[Détails]:[Coefficient de vente]],7,FALSE)</f>
        <v>#N/A</v>
      </c>
      <c r="M479" s="1" t="e">
        <f t="shared" si="38"/>
        <v>#N/A</v>
      </c>
      <c r="N479" s="5" t="e">
        <f t="shared" si="39"/>
        <v>#N/A</v>
      </c>
      <c r="O479" s="17" t="e">
        <f>VLOOKUP(D479,table[[Détails]:[Coefficient de vente]],8,FALSE)</f>
        <v>#N/A</v>
      </c>
      <c r="P479" s="170" t="e">
        <f t="shared" si="40"/>
        <v>#N/A</v>
      </c>
      <c r="R479" s="10">
        <f t="shared" si="41"/>
        <v>0</v>
      </c>
    </row>
    <row r="480" spans="2:18">
      <c r="B480" s="172"/>
      <c r="C480" s="1"/>
      <c r="D480" s="1"/>
      <c r="E480" s="1" t="e">
        <f>VLOOKUP(D480,table[[Détails]:[epaisseur]],2,FALSE)</f>
        <v>#N/A</v>
      </c>
      <c r="F480" s="1" t="e">
        <f>VLOOKUP(D480,table[[Détails]:[epaisseur]],3,FALSE)</f>
        <v>#N/A</v>
      </c>
      <c r="G480" s="1" t="e">
        <f>VLOOKUP(D480,table[[Détails]:[epaisseur]],4,FALSE)</f>
        <v>#N/A</v>
      </c>
      <c r="H480" s="1" t="e">
        <f>VLOOKUP(D480,table[[Détails]:[epaisseur]],5,FALSE)</f>
        <v>#N/A</v>
      </c>
      <c r="I480" s="170" t="e">
        <f>VLOOKUP(D480,table[[Détails]:[prix HT]],6,FALSE)</f>
        <v>#N/A</v>
      </c>
      <c r="K480" s="1" t="e">
        <f t="shared" si="42"/>
        <v>#N/A</v>
      </c>
      <c r="L480" s="15" t="e">
        <f>VLOOKUP(D480,table[[Détails]:[Coefficient de vente]],7,FALSE)</f>
        <v>#N/A</v>
      </c>
      <c r="M480" s="1" t="e">
        <f t="shared" si="38"/>
        <v>#N/A</v>
      </c>
      <c r="N480" s="5" t="e">
        <f t="shared" si="39"/>
        <v>#N/A</v>
      </c>
      <c r="O480" s="17" t="e">
        <f>VLOOKUP(D480,table[[Détails]:[Coefficient de vente]],8,FALSE)</f>
        <v>#N/A</v>
      </c>
      <c r="P480" s="170" t="e">
        <f t="shared" si="40"/>
        <v>#N/A</v>
      </c>
      <c r="R480" s="10">
        <f t="shared" si="41"/>
        <v>0</v>
      </c>
    </row>
    <row r="481" spans="2:18">
      <c r="B481" s="172"/>
      <c r="C481" s="1"/>
      <c r="D481" s="1"/>
      <c r="E481" s="1" t="e">
        <f>VLOOKUP(D481,table[[Détails]:[epaisseur]],2,FALSE)</f>
        <v>#N/A</v>
      </c>
      <c r="F481" s="1" t="e">
        <f>VLOOKUP(D481,table[[Détails]:[epaisseur]],3,FALSE)</f>
        <v>#N/A</v>
      </c>
      <c r="G481" s="1" t="e">
        <f>VLOOKUP(D481,table[[Détails]:[epaisseur]],4,FALSE)</f>
        <v>#N/A</v>
      </c>
      <c r="H481" s="1" t="e">
        <f>VLOOKUP(D481,table[[Détails]:[epaisseur]],5,FALSE)</f>
        <v>#N/A</v>
      </c>
      <c r="I481" s="170" t="e">
        <f>VLOOKUP(D481,table[[Détails]:[prix HT]],6,FALSE)</f>
        <v>#N/A</v>
      </c>
      <c r="K481" s="1" t="e">
        <f t="shared" si="42"/>
        <v>#N/A</v>
      </c>
      <c r="L481" s="15" t="e">
        <f>VLOOKUP(D481,table[[Détails]:[Coefficient de vente]],7,FALSE)</f>
        <v>#N/A</v>
      </c>
      <c r="M481" s="1" t="e">
        <f t="shared" si="38"/>
        <v>#N/A</v>
      </c>
      <c r="N481" s="5" t="e">
        <f t="shared" si="39"/>
        <v>#N/A</v>
      </c>
      <c r="O481" s="17" t="e">
        <f>VLOOKUP(D481,table[[Détails]:[Coefficient de vente]],8,FALSE)</f>
        <v>#N/A</v>
      </c>
      <c r="P481" s="170" t="e">
        <f t="shared" si="40"/>
        <v>#N/A</v>
      </c>
      <c r="R481" s="10">
        <f t="shared" si="41"/>
        <v>0</v>
      </c>
    </row>
    <row r="482" spans="2:18">
      <c r="B482" s="172"/>
      <c r="C482" s="1"/>
      <c r="D482" s="1"/>
      <c r="E482" s="1" t="e">
        <f>VLOOKUP(D482,table[[Détails]:[epaisseur]],2,FALSE)</f>
        <v>#N/A</v>
      </c>
      <c r="F482" s="1" t="e">
        <f>VLOOKUP(D482,table[[Détails]:[epaisseur]],3,FALSE)</f>
        <v>#N/A</v>
      </c>
      <c r="G482" s="1" t="e">
        <f>VLOOKUP(D482,table[[Détails]:[epaisseur]],4,FALSE)</f>
        <v>#N/A</v>
      </c>
      <c r="H482" s="1" t="e">
        <f>VLOOKUP(D482,table[[Détails]:[epaisseur]],5,FALSE)</f>
        <v>#N/A</v>
      </c>
      <c r="I482" s="170" t="e">
        <f>VLOOKUP(D482,table[[Détails]:[prix HT]],6,FALSE)</f>
        <v>#N/A</v>
      </c>
      <c r="K482" s="1" t="e">
        <f t="shared" si="42"/>
        <v>#N/A</v>
      </c>
      <c r="L482" s="15" t="e">
        <f>VLOOKUP(D482,table[[Détails]:[Coefficient de vente]],7,FALSE)</f>
        <v>#N/A</v>
      </c>
      <c r="M482" s="1" t="e">
        <f t="shared" si="38"/>
        <v>#N/A</v>
      </c>
      <c r="N482" s="5" t="e">
        <f t="shared" si="39"/>
        <v>#N/A</v>
      </c>
      <c r="O482" s="17" t="e">
        <f>VLOOKUP(D482,table[[Détails]:[Coefficient de vente]],8,FALSE)</f>
        <v>#N/A</v>
      </c>
      <c r="P482" s="170" t="e">
        <f t="shared" si="40"/>
        <v>#N/A</v>
      </c>
      <c r="R482" s="10">
        <f t="shared" si="41"/>
        <v>0</v>
      </c>
    </row>
    <row r="483" spans="2:18">
      <c r="B483" s="172"/>
      <c r="C483" s="1"/>
      <c r="D483" s="1"/>
      <c r="E483" s="1" t="e">
        <f>VLOOKUP(D483,table[[Détails]:[epaisseur]],2,FALSE)</f>
        <v>#N/A</v>
      </c>
      <c r="F483" s="1" t="e">
        <f>VLOOKUP(D483,table[[Détails]:[epaisseur]],3,FALSE)</f>
        <v>#N/A</v>
      </c>
      <c r="G483" s="1" t="e">
        <f>VLOOKUP(D483,table[[Détails]:[epaisseur]],4,FALSE)</f>
        <v>#N/A</v>
      </c>
      <c r="H483" s="1" t="e">
        <f>VLOOKUP(D483,table[[Détails]:[epaisseur]],5,FALSE)</f>
        <v>#N/A</v>
      </c>
      <c r="I483" s="170" t="e">
        <f>VLOOKUP(D483,table[[Détails]:[prix HT]],6,FALSE)</f>
        <v>#N/A</v>
      </c>
      <c r="K483" s="1" t="e">
        <f t="shared" si="42"/>
        <v>#N/A</v>
      </c>
      <c r="L483" s="15" t="e">
        <f>VLOOKUP(D483,table[[Détails]:[Coefficient de vente]],7,FALSE)</f>
        <v>#N/A</v>
      </c>
      <c r="M483" s="1" t="e">
        <f t="shared" si="38"/>
        <v>#N/A</v>
      </c>
      <c r="N483" s="5" t="e">
        <f t="shared" si="39"/>
        <v>#N/A</v>
      </c>
      <c r="O483" s="17" t="e">
        <f>VLOOKUP(D483,table[[Détails]:[Coefficient de vente]],8,FALSE)</f>
        <v>#N/A</v>
      </c>
      <c r="P483" s="170" t="e">
        <f t="shared" si="40"/>
        <v>#N/A</v>
      </c>
      <c r="R483" s="10">
        <f t="shared" si="41"/>
        <v>0</v>
      </c>
    </row>
    <row r="484" spans="2:18">
      <c r="B484" s="172"/>
      <c r="C484" s="1"/>
      <c r="D484" s="1"/>
      <c r="E484" s="1" t="e">
        <f>VLOOKUP(D484,table[[Détails]:[epaisseur]],2,FALSE)</f>
        <v>#N/A</v>
      </c>
      <c r="F484" s="1" t="e">
        <f>VLOOKUP(D484,table[[Détails]:[epaisseur]],3,FALSE)</f>
        <v>#N/A</v>
      </c>
      <c r="G484" s="1" t="e">
        <f>VLOOKUP(D484,table[[Détails]:[epaisseur]],4,FALSE)</f>
        <v>#N/A</v>
      </c>
      <c r="H484" s="1" t="e">
        <f>VLOOKUP(D484,table[[Détails]:[epaisseur]],5,FALSE)</f>
        <v>#N/A</v>
      </c>
      <c r="I484" s="170" t="e">
        <f>VLOOKUP(D484,table[[Détails]:[prix HT]],6,FALSE)</f>
        <v>#N/A</v>
      </c>
      <c r="K484" s="1" t="e">
        <f t="shared" si="42"/>
        <v>#N/A</v>
      </c>
      <c r="L484" s="15" t="e">
        <f>VLOOKUP(D484,table[[Détails]:[Coefficient de vente]],7,FALSE)</f>
        <v>#N/A</v>
      </c>
      <c r="M484" s="1" t="e">
        <f t="shared" si="38"/>
        <v>#N/A</v>
      </c>
      <c r="N484" s="5" t="e">
        <f t="shared" si="39"/>
        <v>#N/A</v>
      </c>
      <c r="O484" s="17" t="e">
        <f>VLOOKUP(D484,table[[Détails]:[Coefficient de vente]],8,FALSE)</f>
        <v>#N/A</v>
      </c>
      <c r="P484" s="170" t="e">
        <f t="shared" si="40"/>
        <v>#N/A</v>
      </c>
      <c r="R484" s="10">
        <f t="shared" si="41"/>
        <v>0</v>
      </c>
    </row>
    <row r="485" spans="2:18">
      <c r="B485" s="172"/>
      <c r="C485" s="1"/>
      <c r="D485" s="1"/>
      <c r="E485" s="1" t="e">
        <f>VLOOKUP(D485,table[[Détails]:[epaisseur]],2,FALSE)</f>
        <v>#N/A</v>
      </c>
      <c r="F485" s="1" t="e">
        <f>VLOOKUP(D485,table[[Détails]:[epaisseur]],3,FALSE)</f>
        <v>#N/A</v>
      </c>
      <c r="G485" s="1" t="e">
        <f>VLOOKUP(D485,table[[Détails]:[epaisseur]],4,FALSE)</f>
        <v>#N/A</v>
      </c>
      <c r="H485" s="1" t="e">
        <f>VLOOKUP(D485,table[[Détails]:[epaisseur]],5,FALSE)</f>
        <v>#N/A</v>
      </c>
      <c r="I485" s="170" t="e">
        <f>VLOOKUP(D485,table[[Détails]:[prix HT]],6,FALSE)</f>
        <v>#N/A</v>
      </c>
      <c r="K485" s="1" t="e">
        <f t="shared" si="42"/>
        <v>#N/A</v>
      </c>
      <c r="L485" s="15" t="e">
        <f>VLOOKUP(D485,table[[Détails]:[Coefficient de vente]],7,FALSE)</f>
        <v>#N/A</v>
      </c>
      <c r="M485" s="1" t="e">
        <f t="shared" si="38"/>
        <v>#N/A</v>
      </c>
      <c r="N485" s="5" t="e">
        <f t="shared" si="39"/>
        <v>#N/A</v>
      </c>
      <c r="O485" s="17" t="e">
        <f>VLOOKUP(D485,table[[Détails]:[Coefficient de vente]],8,FALSE)</f>
        <v>#N/A</v>
      </c>
      <c r="P485" s="170" t="e">
        <f t="shared" si="40"/>
        <v>#N/A</v>
      </c>
      <c r="R485" s="10">
        <f t="shared" si="41"/>
        <v>0</v>
      </c>
    </row>
    <row r="486" spans="2:18">
      <c r="B486" s="172"/>
      <c r="C486" s="1"/>
      <c r="D486" s="1"/>
      <c r="E486" s="1" t="e">
        <f>VLOOKUP(D486,table[[Détails]:[epaisseur]],2,FALSE)</f>
        <v>#N/A</v>
      </c>
      <c r="F486" s="1" t="e">
        <f>VLOOKUP(D486,table[[Détails]:[epaisseur]],3,FALSE)</f>
        <v>#N/A</v>
      </c>
      <c r="G486" s="1" t="e">
        <f>VLOOKUP(D486,table[[Détails]:[epaisseur]],4,FALSE)</f>
        <v>#N/A</v>
      </c>
      <c r="H486" s="1" t="e">
        <f>VLOOKUP(D486,table[[Détails]:[epaisseur]],5,FALSE)</f>
        <v>#N/A</v>
      </c>
      <c r="I486" s="170" t="e">
        <f>VLOOKUP(D486,table[[Détails]:[prix HT]],6,FALSE)</f>
        <v>#N/A</v>
      </c>
      <c r="K486" s="1" t="e">
        <f t="shared" si="42"/>
        <v>#N/A</v>
      </c>
      <c r="L486" s="15" t="e">
        <f>VLOOKUP(D486,table[[Détails]:[Coefficient de vente]],7,FALSE)</f>
        <v>#N/A</v>
      </c>
      <c r="M486" s="1" t="e">
        <f t="shared" si="38"/>
        <v>#N/A</v>
      </c>
      <c r="N486" s="5" t="e">
        <f t="shared" si="39"/>
        <v>#N/A</v>
      </c>
      <c r="O486" s="17" t="e">
        <f>VLOOKUP(D486,table[[Détails]:[Coefficient de vente]],8,FALSE)</f>
        <v>#N/A</v>
      </c>
      <c r="P486" s="170" t="e">
        <f t="shared" si="40"/>
        <v>#N/A</v>
      </c>
      <c r="R486" s="10">
        <f t="shared" si="41"/>
        <v>0</v>
      </c>
    </row>
    <row r="487" spans="2:18">
      <c r="B487" s="172"/>
      <c r="C487" s="1"/>
      <c r="D487" s="1"/>
      <c r="E487" s="1" t="e">
        <f>VLOOKUP(D487,table[[Détails]:[epaisseur]],2,FALSE)</f>
        <v>#N/A</v>
      </c>
      <c r="F487" s="1" t="e">
        <f>VLOOKUP(D487,table[[Détails]:[epaisseur]],3,FALSE)</f>
        <v>#N/A</v>
      </c>
      <c r="G487" s="1" t="e">
        <f>VLOOKUP(D487,table[[Détails]:[epaisseur]],4,FALSE)</f>
        <v>#N/A</v>
      </c>
      <c r="H487" s="1" t="e">
        <f>VLOOKUP(D487,table[[Détails]:[epaisseur]],5,FALSE)</f>
        <v>#N/A</v>
      </c>
      <c r="I487" s="170" t="e">
        <f>VLOOKUP(D487,table[[Détails]:[prix HT]],6,FALSE)</f>
        <v>#N/A</v>
      </c>
      <c r="K487" s="1" t="e">
        <f t="shared" si="42"/>
        <v>#N/A</v>
      </c>
      <c r="L487" s="15" t="e">
        <f>VLOOKUP(D487,table[[Détails]:[Coefficient de vente]],7,FALSE)</f>
        <v>#N/A</v>
      </c>
      <c r="M487" s="1" t="e">
        <f t="shared" si="38"/>
        <v>#N/A</v>
      </c>
      <c r="N487" s="5" t="e">
        <f t="shared" si="39"/>
        <v>#N/A</v>
      </c>
      <c r="O487" s="17" t="e">
        <f>VLOOKUP(D487,table[[Détails]:[Coefficient de vente]],8,FALSE)</f>
        <v>#N/A</v>
      </c>
      <c r="P487" s="170" t="e">
        <f t="shared" si="40"/>
        <v>#N/A</v>
      </c>
      <c r="R487" s="10">
        <f t="shared" si="41"/>
        <v>0</v>
      </c>
    </row>
    <row r="488" spans="2:18">
      <c r="B488" s="172"/>
      <c r="C488" s="1"/>
      <c r="D488" s="1"/>
      <c r="E488" s="1" t="e">
        <f>VLOOKUP(D488,table[[Détails]:[epaisseur]],2,FALSE)</f>
        <v>#N/A</v>
      </c>
      <c r="F488" s="1" t="e">
        <f>VLOOKUP(D488,table[[Détails]:[epaisseur]],3,FALSE)</f>
        <v>#N/A</v>
      </c>
      <c r="G488" s="1" t="e">
        <f>VLOOKUP(D488,table[[Détails]:[epaisseur]],4,FALSE)</f>
        <v>#N/A</v>
      </c>
      <c r="H488" s="1" t="e">
        <f>VLOOKUP(D488,table[[Détails]:[epaisseur]],5,FALSE)</f>
        <v>#N/A</v>
      </c>
      <c r="I488" s="170" t="e">
        <f>VLOOKUP(D488,table[[Détails]:[prix HT]],6,FALSE)</f>
        <v>#N/A</v>
      </c>
      <c r="K488" s="1" t="e">
        <f t="shared" si="42"/>
        <v>#N/A</v>
      </c>
      <c r="L488" s="15" t="e">
        <f>VLOOKUP(D488,table[[Détails]:[Coefficient de vente]],7,FALSE)</f>
        <v>#N/A</v>
      </c>
      <c r="M488" s="1" t="e">
        <f t="shared" si="38"/>
        <v>#N/A</v>
      </c>
      <c r="N488" s="5" t="e">
        <f t="shared" si="39"/>
        <v>#N/A</v>
      </c>
      <c r="O488" s="17" t="e">
        <f>VLOOKUP(D488,table[[Détails]:[Coefficient de vente]],8,FALSE)</f>
        <v>#N/A</v>
      </c>
      <c r="P488" s="170" t="e">
        <f t="shared" si="40"/>
        <v>#N/A</v>
      </c>
      <c r="R488" s="10">
        <f t="shared" si="41"/>
        <v>0</v>
      </c>
    </row>
    <row r="489" spans="2:18">
      <c r="B489" s="172"/>
      <c r="C489" s="1"/>
      <c r="D489" s="1"/>
      <c r="E489" s="1" t="e">
        <f>VLOOKUP(D489,table[[Détails]:[epaisseur]],2,FALSE)</f>
        <v>#N/A</v>
      </c>
      <c r="F489" s="1" t="e">
        <f>VLOOKUP(D489,table[[Détails]:[epaisseur]],3,FALSE)</f>
        <v>#N/A</v>
      </c>
      <c r="G489" s="1" t="e">
        <f>VLOOKUP(D489,table[[Détails]:[epaisseur]],4,FALSE)</f>
        <v>#N/A</v>
      </c>
      <c r="H489" s="1" t="e">
        <f>VLOOKUP(D489,table[[Détails]:[epaisseur]],5,FALSE)</f>
        <v>#N/A</v>
      </c>
      <c r="I489" s="170" t="e">
        <f>VLOOKUP(D489,table[[Détails]:[prix HT]],6,FALSE)</f>
        <v>#N/A</v>
      </c>
      <c r="K489" s="1" t="e">
        <f t="shared" si="42"/>
        <v>#N/A</v>
      </c>
      <c r="L489" s="15" t="e">
        <f>VLOOKUP(D489,table[[Détails]:[Coefficient de vente]],7,FALSE)</f>
        <v>#N/A</v>
      </c>
      <c r="M489" s="1" t="e">
        <f t="shared" si="38"/>
        <v>#N/A</v>
      </c>
      <c r="N489" s="5" t="e">
        <f t="shared" si="39"/>
        <v>#N/A</v>
      </c>
      <c r="O489" s="17" t="e">
        <f>VLOOKUP(D489,table[[Détails]:[Coefficient de vente]],8,FALSE)</f>
        <v>#N/A</v>
      </c>
      <c r="P489" s="170" t="e">
        <f t="shared" si="40"/>
        <v>#N/A</v>
      </c>
      <c r="R489" s="10">
        <f t="shared" si="41"/>
        <v>0</v>
      </c>
    </row>
    <row r="490" spans="2:18">
      <c r="B490" s="172"/>
      <c r="C490" s="1"/>
      <c r="D490" s="1"/>
      <c r="E490" s="1" t="e">
        <f>VLOOKUP(D490,table[[Détails]:[epaisseur]],2,FALSE)</f>
        <v>#N/A</v>
      </c>
      <c r="F490" s="1" t="e">
        <f>VLOOKUP(D490,table[[Détails]:[epaisseur]],3,FALSE)</f>
        <v>#N/A</v>
      </c>
      <c r="G490" s="1" t="e">
        <f>VLOOKUP(D490,table[[Détails]:[epaisseur]],4,FALSE)</f>
        <v>#N/A</v>
      </c>
      <c r="H490" s="1" t="e">
        <f>VLOOKUP(D490,table[[Détails]:[epaisseur]],5,FALSE)</f>
        <v>#N/A</v>
      </c>
      <c r="I490" s="170" t="e">
        <f>VLOOKUP(D490,table[[Détails]:[prix HT]],6,FALSE)</f>
        <v>#N/A</v>
      </c>
      <c r="K490" s="1" t="e">
        <f t="shared" si="42"/>
        <v>#N/A</v>
      </c>
      <c r="L490" s="15" t="e">
        <f>VLOOKUP(D490,table[[Détails]:[Coefficient de vente]],7,FALSE)</f>
        <v>#N/A</v>
      </c>
      <c r="M490" s="1" t="e">
        <f t="shared" si="38"/>
        <v>#N/A</v>
      </c>
      <c r="N490" s="5" t="e">
        <f t="shared" si="39"/>
        <v>#N/A</v>
      </c>
      <c r="O490" s="17" t="e">
        <f>VLOOKUP(D490,table[[Détails]:[Coefficient de vente]],8,FALSE)</f>
        <v>#N/A</v>
      </c>
      <c r="P490" s="170" t="e">
        <f t="shared" si="40"/>
        <v>#N/A</v>
      </c>
      <c r="R490" s="10">
        <f t="shared" si="41"/>
        <v>0</v>
      </c>
    </row>
    <row r="491" spans="2:18">
      <c r="B491" s="172"/>
      <c r="C491" s="1"/>
      <c r="D491" s="1"/>
      <c r="E491" s="1" t="e">
        <f>VLOOKUP(D491,table[[Détails]:[epaisseur]],2,FALSE)</f>
        <v>#N/A</v>
      </c>
      <c r="F491" s="1" t="e">
        <f>VLOOKUP(D491,table[[Détails]:[epaisseur]],3,FALSE)</f>
        <v>#N/A</v>
      </c>
      <c r="G491" s="1" t="e">
        <f>VLOOKUP(D491,table[[Détails]:[epaisseur]],4,FALSE)</f>
        <v>#N/A</v>
      </c>
      <c r="H491" s="1" t="e">
        <f>VLOOKUP(D491,table[[Détails]:[epaisseur]],5,FALSE)</f>
        <v>#N/A</v>
      </c>
      <c r="I491" s="170" t="e">
        <f>VLOOKUP(D491,table[[Détails]:[prix HT]],6,FALSE)</f>
        <v>#N/A</v>
      </c>
      <c r="K491" s="1" t="e">
        <f t="shared" si="42"/>
        <v>#N/A</v>
      </c>
      <c r="L491" s="15" t="e">
        <f>VLOOKUP(D491,table[[Détails]:[Coefficient de vente]],7,FALSE)</f>
        <v>#N/A</v>
      </c>
      <c r="M491" s="1" t="e">
        <f t="shared" si="38"/>
        <v>#N/A</v>
      </c>
      <c r="N491" s="5" t="e">
        <f t="shared" si="39"/>
        <v>#N/A</v>
      </c>
      <c r="O491" s="17" t="e">
        <f>VLOOKUP(D491,table[[Détails]:[Coefficient de vente]],8,FALSE)</f>
        <v>#N/A</v>
      </c>
      <c r="P491" s="170" t="e">
        <f t="shared" si="40"/>
        <v>#N/A</v>
      </c>
      <c r="R491" s="10">
        <f t="shared" si="41"/>
        <v>0</v>
      </c>
    </row>
    <row r="492" spans="2:18">
      <c r="B492" s="172"/>
      <c r="C492" s="1"/>
      <c r="D492" s="1"/>
      <c r="E492" s="1" t="e">
        <f>VLOOKUP(D492,table[[Détails]:[epaisseur]],2,FALSE)</f>
        <v>#N/A</v>
      </c>
      <c r="F492" s="1" t="e">
        <f>VLOOKUP(D492,table[[Détails]:[epaisseur]],3,FALSE)</f>
        <v>#N/A</v>
      </c>
      <c r="G492" s="1" t="e">
        <f>VLOOKUP(D492,table[[Détails]:[epaisseur]],4,FALSE)</f>
        <v>#N/A</v>
      </c>
      <c r="H492" s="1" t="e">
        <f>VLOOKUP(D492,table[[Détails]:[epaisseur]],5,FALSE)</f>
        <v>#N/A</v>
      </c>
      <c r="I492" s="170" t="e">
        <f>VLOOKUP(D492,table[[Détails]:[prix HT]],6,FALSE)</f>
        <v>#N/A</v>
      </c>
      <c r="K492" s="1" t="e">
        <f t="shared" si="42"/>
        <v>#N/A</v>
      </c>
      <c r="L492" s="15" t="e">
        <f>VLOOKUP(D492,table[[Détails]:[Coefficient de vente]],7,FALSE)</f>
        <v>#N/A</v>
      </c>
      <c r="M492" s="1" t="e">
        <f t="shared" si="38"/>
        <v>#N/A</v>
      </c>
      <c r="N492" s="5" t="e">
        <f t="shared" si="39"/>
        <v>#N/A</v>
      </c>
      <c r="O492" s="17" t="e">
        <f>VLOOKUP(D492,table[[Détails]:[Coefficient de vente]],8,FALSE)</f>
        <v>#N/A</v>
      </c>
      <c r="P492" s="170" t="e">
        <f t="shared" si="40"/>
        <v>#N/A</v>
      </c>
      <c r="R492" s="10">
        <f t="shared" si="41"/>
        <v>0</v>
      </c>
    </row>
    <row r="493" spans="2:18">
      <c r="B493" s="172"/>
      <c r="C493" s="1"/>
      <c r="D493" s="1"/>
      <c r="E493" s="1" t="e">
        <f>VLOOKUP(D493,table[[Détails]:[epaisseur]],2,FALSE)</f>
        <v>#N/A</v>
      </c>
      <c r="F493" s="1" t="e">
        <f>VLOOKUP(D493,table[[Détails]:[epaisseur]],3,FALSE)</f>
        <v>#N/A</v>
      </c>
      <c r="G493" s="1" t="e">
        <f>VLOOKUP(D493,table[[Détails]:[epaisseur]],4,FALSE)</f>
        <v>#N/A</v>
      </c>
      <c r="H493" s="1" t="e">
        <f>VLOOKUP(D493,table[[Détails]:[epaisseur]],5,FALSE)</f>
        <v>#N/A</v>
      </c>
      <c r="I493" s="170" t="e">
        <f>VLOOKUP(D493,table[[Détails]:[prix HT]],6,FALSE)</f>
        <v>#N/A</v>
      </c>
      <c r="K493" s="1" t="e">
        <f t="shared" si="42"/>
        <v>#N/A</v>
      </c>
      <c r="L493" s="15" t="e">
        <f>VLOOKUP(D493,table[[Détails]:[Coefficient de vente]],7,FALSE)</f>
        <v>#N/A</v>
      </c>
      <c r="M493" s="1" t="e">
        <f t="shared" si="38"/>
        <v>#N/A</v>
      </c>
      <c r="N493" s="5" t="e">
        <f t="shared" si="39"/>
        <v>#N/A</v>
      </c>
      <c r="O493" s="17" t="e">
        <f>VLOOKUP(D493,table[[Détails]:[Coefficient de vente]],8,FALSE)</f>
        <v>#N/A</v>
      </c>
      <c r="P493" s="170" t="e">
        <f t="shared" si="40"/>
        <v>#N/A</v>
      </c>
      <c r="R493" s="10">
        <f t="shared" si="41"/>
        <v>0</v>
      </c>
    </row>
    <row r="494" spans="2:18">
      <c r="B494" s="172"/>
      <c r="C494" s="1"/>
      <c r="D494" s="1"/>
      <c r="E494" s="1" t="e">
        <f>VLOOKUP(D494,table[[Détails]:[epaisseur]],2,FALSE)</f>
        <v>#N/A</v>
      </c>
      <c r="F494" s="1" t="e">
        <f>VLOOKUP(D494,table[[Détails]:[epaisseur]],3,FALSE)</f>
        <v>#N/A</v>
      </c>
      <c r="G494" s="1" t="e">
        <f>VLOOKUP(D494,table[[Détails]:[epaisseur]],4,FALSE)</f>
        <v>#N/A</v>
      </c>
      <c r="H494" s="1" t="e">
        <f>VLOOKUP(D494,table[[Détails]:[epaisseur]],5,FALSE)</f>
        <v>#N/A</v>
      </c>
      <c r="I494" s="170" t="e">
        <f>VLOOKUP(D494,table[[Détails]:[prix HT]],6,FALSE)</f>
        <v>#N/A</v>
      </c>
      <c r="K494" s="1" t="e">
        <f t="shared" si="42"/>
        <v>#N/A</v>
      </c>
      <c r="L494" s="15" t="e">
        <f>VLOOKUP(D494,table[[Détails]:[Coefficient de vente]],7,FALSE)</f>
        <v>#N/A</v>
      </c>
      <c r="M494" s="1" t="e">
        <f t="shared" si="38"/>
        <v>#N/A</v>
      </c>
      <c r="N494" s="5" t="e">
        <f t="shared" si="39"/>
        <v>#N/A</v>
      </c>
      <c r="O494" s="17" t="e">
        <f>VLOOKUP(D494,table[[Détails]:[Coefficient de vente]],8,FALSE)</f>
        <v>#N/A</v>
      </c>
      <c r="P494" s="170" t="e">
        <f t="shared" si="40"/>
        <v>#N/A</v>
      </c>
      <c r="R494" s="10">
        <f t="shared" si="41"/>
        <v>0</v>
      </c>
    </row>
    <row r="495" spans="2:18">
      <c r="B495" s="172"/>
      <c r="C495" s="1"/>
      <c r="D495" s="1"/>
      <c r="E495" s="1" t="e">
        <f>VLOOKUP(D495,table[[Détails]:[epaisseur]],2,FALSE)</f>
        <v>#N/A</v>
      </c>
      <c r="F495" s="1" t="e">
        <f>VLOOKUP(D495,table[[Détails]:[epaisseur]],3,FALSE)</f>
        <v>#N/A</v>
      </c>
      <c r="G495" s="1" t="e">
        <f>VLOOKUP(D495,table[[Détails]:[epaisseur]],4,FALSE)</f>
        <v>#N/A</v>
      </c>
      <c r="H495" s="1" t="e">
        <f>VLOOKUP(D495,table[[Détails]:[epaisseur]],5,FALSE)</f>
        <v>#N/A</v>
      </c>
      <c r="I495" s="170" t="e">
        <f>VLOOKUP(D495,table[[Détails]:[prix HT]],6,FALSE)</f>
        <v>#N/A</v>
      </c>
      <c r="K495" s="1" t="e">
        <f t="shared" si="42"/>
        <v>#N/A</v>
      </c>
      <c r="L495" s="15" t="e">
        <f>VLOOKUP(D495,table[[Détails]:[Coefficient de vente]],7,FALSE)</f>
        <v>#N/A</v>
      </c>
      <c r="M495" s="1" t="e">
        <f t="shared" si="38"/>
        <v>#N/A</v>
      </c>
      <c r="N495" s="5" t="e">
        <f t="shared" si="39"/>
        <v>#N/A</v>
      </c>
      <c r="O495" s="17" t="e">
        <f>VLOOKUP(D495,table[[Détails]:[Coefficient de vente]],8,FALSE)</f>
        <v>#N/A</v>
      </c>
      <c r="P495" s="170" t="e">
        <f t="shared" si="40"/>
        <v>#N/A</v>
      </c>
      <c r="R495" s="10">
        <f t="shared" si="41"/>
        <v>0</v>
      </c>
    </row>
    <row r="496" spans="2:18">
      <c r="B496" s="172"/>
      <c r="C496" s="1"/>
      <c r="D496" s="1"/>
      <c r="E496" s="1" t="e">
        <f>VLOOKUP(D496,table[[Détails]:[epaisseur]],2,FALSE)</f>
        <v>#N/A</v>
      </c>
      <c r="F496" s="1" t="e">
        <f>VLOOKUP(D496,table[[Détails]:[epaisseur]],3,FALSE)</f>
        <v>#N/A</v>
      </c>
      <c r="G496" s="1" t="e">
        <f>VLOOKUP(D496,table[[Détails]:[epaisseur]],4,FALSE)</f>
        <v>#N/A</v>
      </c>
      <c r="H496" s="1" t="e">
        <f>VLOOKUP(D496,table[[Détails]:[epaisseur]],5,FALSE)</f>
        <v>#N/A</v>
      </c>
      <c r="I496" s="170" t="e">
        <f>VLOOKUP(D496,table[[Détails]:[prix HT]],6,FALSE)</f>
        <v>#N/A</v>
      </c>
      <c r="K496" s="1" t="e">
        <f t="shared" si="42"/>
        <v>#N/A</v>
      </c>
      <c r="L496" s="15" t="e">
        <f>VLOOKUP(D496,table[[Détails]:[Coefficient de vente]],7,FALSE)</f>
        <v>#N/A</v>
      </c>
      <c r="M496" s="1" t="e">
        <f t="shared" si="38"/>
        <v>#N/A</v>
      </c>
      <c r="N496" s="5" t="e">
        <f t="shared" si="39"/>
        <v>#N/A</v>
      </c>
      <c r="O496" s="17" t="e">
        <f>VLOOKUP(D496,table[[Détails]:[Coefficient de vente]],8,FALSE)</f>
        <v>#N/A</v>
      </c>
      <c r="P496" s="170" t="e">
        <f t="shared" si="40"/>
        <v>#N/A</v>
      </c>
      <c r="R496" s="10">
        <f t="shared" si="41"/>
        <v>0</v>
      </c>
    </row>
    <row r="497" spans="2:18">
      <c r="B497" s="172"/>
      <c r="C497" s="1"/>
      <c r="D497" s="1"/>
      <c r="E497" s="1" t="e">
        <f>VLOOKUP(D497,table[[Détails]:[epaisseur]],2,FALSE)</f>
        <v>#N/A</v>
      </c>
      <c r="F497" s="1" t="e">
        <f>VLOOKUP(D497,table[[Détails]:[epaisseur]],3,FALSE)</f>
        <v>#N/A</v>
      </c>
      <c r="G497" s="1" t="e">
        <f>VLOOKUP(D497,table[[Détails]:[epaisseur]],4,FALSE)</f>
        <v>#N/A</v>
      </c>
      <c r="H497" s="1" t="e">
        <f>VLOOKUP(D497,table[[Détails]:[epaisseur]],5,FALSE)</f>
        <v>#N/A</v>
      </c>
      <c r="I497" s="170" t="e">
        <f>VLOOKUP(D497,table[[Détails]:[prix HT]],6,FALSE)</f>
        <v>#N/A</v>
      </c>
      <c r="K497" s="1" t="e">
        <f t="shared" si="42"/>
        <v>#N/A</v>
      </c>
      <c r="L497" s="15" t="e">
        <f>VLOOKUP(D497,table[[Détails]:[Coefficient de vente]],7,FALSE)</f>
        <v>#N/A</v>
      </c>
      <c r="M497" s="1" t="e">
        <f t="shared" si="38"/>
        <v>#N/A</v>
      </c>
      <c r="N497" s="5" t="e">
        <f t="shared" si="39"/>
        <v>#N/A</v>
      </c>
      <c r="O497" s="17" t="e">
        <f>VLOOKUP(D497,table[[Détails]:[Coefficient de vente]],8,FALSE)</f>
        <v>#N/A</v>
      </c>
      <c r="P497" s="170" t="e">
        <f t="shared" si="40"/>
        <v>#N/A</v>
      </c>
      <c r="R497" s="10">
        <f t="shared" si="41"/>
        <v>0</v>
      </c>
    </row>
    <row r="498" spans="2:18">
      <c r="B498" s="172"/>
      <c r="C498" s="1"/>
      <c r="D498" s="1"/>
      <c r="E498" s="1" t="e">
        <f>VLOOKUP(D498,table[[Détails]:[epaisseur]],2,FALSE)</f>
        <v>#N/A</v>
      </c>
      <c r="F498" s="1" t="e">
        <f>VLOOKUP(D498,table[[Détails]:[epaisseur]],3,FALSE)</f>
        <v>#N/A</v>
      </c>
      <c r="G498" s="1" t="e">
        <f>VLOOKUP(D498,table[[Détails]:[epaisseur]],4,FALSE)</f>
        <v>#N/A</v>
      </c>
      <c r="H498" s="1" t="e">
        <f>VLOOKUP(D498,table[[Détails]:[epaisseur]],5,FALSE)</f>
        <v>#N/A</v>
      </c>
      <c r="I498" s="170" t="e">
        <f>VLOOKUP(D498,table[[Détails]:[prix HT]],6,FALSE)</f>
        <v>#N/A</v>
      </c>
      <c r="K498" s="1" t="e">
        <f t="shared" si="42"/>
        <v>#N/A</v>
      </c>
      <c r="L498" s="15" t="e">
        <f>VLOOKUP(D498,table[[Détails]:[Coefficient de vente]],7,FALSE)</f>
        <v>#N/A</v>
      </c>
      <c r="M498" s="1" t="e">
        <f t="shared" si="38"/>
        <v>#N/A</v>
      </c>
      <c r="N498" s="5" t="e">
        <f t="shared" si="39"/>
        <v>#N/A</v>
      </c>
      <c r="O498" s="17" t="e">
        <f>VLOOKUP(D498,table[[Détails]:[Coefficient de vente]],8,FALSE)</f>
        <v>#N/A</v>
      </c>
      <c r="P498" s="170" t="e">
        <f t="shared" si="40"/>
        <v>#N/A</v>
      </c>
      <c r="R498" s="10">
        <f t="shared" si="41"/>
        <v>0</v>
      </c>
    </row>
    <row r="499" spans="2:18">
      <c r="B499" s="172"/>
      <c r="C499" s="1"/>
      <c r="D499" s="1"/>
      <c r="E499" s="1" t="e">
        <f>VLOOKUP(D499,table[[Détails]:[epaisseur]],2,FALSE)</f>
        <v>#N/A</v>
      </c>
      <c r="F499" s="1" t="e">
        <f>VLOOKUP(D499,table[[Détails]:[epaisseur]],3,FALSE)</f>
        <v>#N/A</v>
      </c>
      <c r="G499" s="1" t="e">
        <f>VLOOKUP(D499,table[[Détails]:[epaisseur]],4,FALSE)</f>
        <v>#N/A</v>
      </c>
      <c r="H499" s="1" t="e">
        <f>VLOOKUP(D499,table[[Détails]:[epaisseur]],5,FALSE)</f>
        <v>#N/A</v>
      </c>
      <c r="I499" s="170" t="e">
        <f>VLOOKUP(D499,table[[Détails]:[prix HT]],6,FALSE)</f>
        <v>#N/A</v>
      </c>
      <c r="K499" s="1" t="e">
        <f t="shared" si="42"/>
        <v>#N/A</v>
      </c>
      <c r="L499" s="15" t="e">
        <f>VLOOKUP(D499,table[[Détails]:[Coefficient de vente]],7,FALSE)</f>
        <v>#N/A</v>
      </c>
      <c r="M499" s="1" t="e">
        <f t="shared" si="38"/>
        <v>#N/A</v>
      </c>
      <c r="N499" s="5" t="e">
        <f t="shared" si="39"/>
        <v>#N/A</v>
      </c>
      <c r="O499" s="17" t="e">
        <f>VLOOKUP(D499,table[[Détails]:[Coefficient de vente]],8,FALSE)</f>
        <v>#N/A</v>
      </c>
      <c r="P499" s="170" t="e">
        <f t="shared" si="40"/>
        <v>#N/A</v>
      </c>
      <c r="R499" s="10">
        <f t="shared" si="41"/>
        <v>0</v>
      </c>
    </row>
    <row r="500" spans="2:18">
      <c r="B500" s="172"/>
      <c r="C500" s="1"/>
      <c r="D500" s="1"/>
      <c r="E500" s="1" t="e">
        <f>VLOOKUP(D500,table[[Détails]:[epaisseur]],2,FALSE)</f>
        <v>#N/A</v>
      </c>
      <c r="F500" s="1" t="e">
        <f>VLOOKUP(D500,table[[Détails]:[epaisseur]],3,FALSE)</f>
        <v>#N/A</v>
      </c>
      <c r="G500" s="1" t="e">
        <f>VLOOKUP(D500,table[[Détails]:[epaisseur]],4,FALSE)</f>
        <v>#N/A</v>
      </c>
      <c r="H500" s="1" t="e">
        <f>VLOOKUP(D500,table[[Détails]:[epaisseur]],5,FALSE)</f>
        <v>#N/A</v>
      </c>
      <c r="I500" s="170" t="e">
        <f>VLOOKUP(D500,table[[Détails]:[prix HT]],6,FALSE)</f>
        <v>#N/A</v>
      </c>
      <c r="K500" s="1" t="e">
        <f t="shared" si="42"/>
        <v>#N/A</v>
      </c>
      <c r="L500" s="15" t="e">
        <f>VLOOKUP(D500,table[[Détails]:[Coefficient de vente]],7,FALSE)</f>
        <v>#N/A</v>
      </c>
      <c r="M500" s="1" t="e">
        <f t="shared" si="38"/>
        <v>#N/A</v>
      </c>
      <c r="N500" s="5" t="e">
        <f t="shared" si="39"/>
        <v>#N/A</v>
      </c>
      <c r="O500" s="17" t="e">
        <f>VLOOKUP(D500,table[[Détails]:[Coefficient de vente]],8,FALSE)</f>
        <v>#N/A</v>
      </c>
      <c r="P500" s="170" t="e">
        <f t="shared" si="40"/>
        <v>#N/A</v>
      </c>
      <c r="R500" s="10">
        <f t="shared" si="41"/>
        <v>0</v>
      </c>
    </row>
    <row r="501" spans="2:18">
      <c r="B501" s="172"/>
      <c r="C501" s="1"/>
      <c r="D501" s="1"/>
      <c r="E501" s="1" t="e">
        <f>VLOOKUP(D501,table[[Détails]:[epaisseur]],2,FALSE)</f>
        <v>#N/A</v>
      </c>
      <c r="F501" s="1" t="e">
        <f>VLOOKUP(D501,table[[Détails]:[epaisseur]],3,FALSE)</f>
        <v>#N/A</v>
      </c>
      <c r="G501" s="1" t="e">
        <f>VLOOKUP(D501,table[[Détails]:[epaisseur]],4,FALSE)</f>
        <v>#N/A</v>
      </c>
      <c r="H501" s="1" t="e">
        <f>VLOOKUP(D501,table[[Détails]:[epaisseur]],5,FALSE)</f>
        <v>#N/A</v>
      </c>
      <c r="I501" s="170" t="e">
        <f>VLOOKUP(D501,table[[Détails]:[prix HT]],6,FALSE)</f>
        <v>#N/A</v>
      </c>
      <c r="K501" s="1" t="e">
        <f t="shared" si="42"/>
        <v>#N/A</v>
      </c>
      <c r="L501" s="15" t="e">
        <f>VLOOKUP(D501,table[[Détails]:[Coefficient de vente]],7,FALSE)</f>
        <v>#N/A</v>
      </c>
      <c r="M501" s="1" t="e">
        <f t="shared" si="38"/>
        <v>#N/A</v>
      </c>
      <c r="N501" s="5" t="e">
        <f t="shared" si="39"/>
        <v>#N/A</v>
      </c>
      <c r="O501" s="17" t="e">
        <f>VLOOKUP(D501,table[[Détails]:[Coefficient de vente]],8,FALSE)</f>
        <v>#N/A</v>
      </c>
      <c r="P501" s="170" t="e">
        <f t="shared" si="40"/>
        <v>#N/A</v>
      </c>
      <c r="R501" s="10">
        <f t="shared" si="41"/>
        <v>0</v>
      </c>
    </row>
    <row r="502" spans="2:18">
      <c r="B502" s="172"/>
      <c r="C502" s="1"/>
      <c r="D502" s="1"/>
      <c r="E502" s="1" t="e">
        <f>VLOOKUP(D502,table[[Détails]:[epaisseur]],2,FALSE)</f>
        <v>#N/A</v>
      </c>
      <c r="F502" s="1" t="e">
        <f>VLOOKUP(D502,table[[Détails]:[epaisseur]],3,FALSE)</f>
        <v>#N/A</v>
      </c>
      <c r="G502" s="1" t="e">
        <f>VLOOKUP(D502,table[[Détails]:[epaisseur]],4,FALSE)</f>
        <v>#N/A</v>
      </c>
      <c r="H502" s="1" t="e">
        <f>VLOOKUP(D502,table[[Détails]:[epaisseur]],5,FALSE)</f>
        <v>#N/A</v>
      </c>
      <c r="I502" s="170" t="e">
        <f>VLOOKUP(D502,table[[Détails]:[prix HT]],6,FALSE)</f>
        <v>#N/A</v>
      </c>
      <c r="K502" s="1" t="e">
        <f t="shared" si="42"/>
        <v>#N/A</v>
      </c>
      <c r="L502" s="15" t="e">
        <f>VLOOKUP(D502,table[[Détails]:[Coefficient de vente]],7,FALSE)</f>
        <v>#N/A</v>
      </c>
      <c r="M502" s="1" t="e">
        <f t="shared" si="38"/>
        <v>#N/A</v>
      </c>
      <c r="N502" s="5" t="e">
        <f t="shared" si="39"/>
        <v>#N/A</v>
      </c>
      <c r="O502" s="17" t="e">
        <f>VLOOKUP(D502,table[[Détails]:[Coefficient de vente]],8,FALSE)</f>
        <v>#N/A</v>
      </c>
      <c r="P502" s="170" t="e">
        <f t="shared" si="40"/>
        <v>#N/A</v>
      </c>
      <c r="R502" s="10">
        <f t="shared" si="41"/>
        <v>0</v>
      </c>
    </row>
    <row r="503" spans="2:18">
      <c r="B503" s="172"/>
      <c r="C503" s="1"/>
      <c r="D503" s="1"/>
      <c r="E503" s="1" t="e">
        <f>VLOOKUP(D503,table[[Détails]:[epaisseur]],2,FALSE)</f>
        <v>#N/A</v>
      </c>
      <c r="F503" s="1" t="e">
        <f>VLOOKUP(D503,table[[Détails]:[epaisseur]],3,FALSE)</f>
        <v>#N/A</v>
      </c>
      <c r="G503" s="1" t="e">
        <f>VLOOKUP(D503,table[[Détails]:[epaisseur]],4,FALSE)</f>
        <v>#N/A</v>
      </c>
      <c r="H503" s="1" t="e">
        <f>VLOOKUP(D503,table[[Détails]:[epaisseur]],5,FALSE)</f>
        <v>#N/A</v>
      </c>
      <c r="I503" s="170" t="e">
        <f>VLOOKUP(D503,table[[Détails]:[prix HT]],6,FALSE)</f>
        <v>#N/A</v>
      </c>
      <c r="K503" s="1" t="e">
        <f t="shared" si="42"/>
        <v>#N/A</v>
      </c>
      <c r="L503" s="15" t="e">
        <f>VLOOKUP(D503,table[[Détails]:[Coefficient de vente]],7,FALSE)</f>
        <v>#N/A</v>
      </c>
      <c r="M503" s="1" t="e">
        <f t="shared" si="38"/>
        <v>#N/A</v>
      </c>
      <c r="N503" s="5" t="e">
        <f t="shared" si="39"/>
        <v>#N/A</v>
      </c>
      <c r="O503" s="17" t="e">
        <f>VLOOKUP(D503,table[[Détails]:[Coefficient de vente]],8,FALSE)</f>
        <v>#N/A</v>
      </c>
      <c r="P503" s="170" t="e">
        <f t="shared" si="40"/>
        <v>#N/A</v>
      </c>
      <c r="R503" s="10">
        <f t="shared" si="41"/>
        <v>0</v>
      </c>
    </row>
    <row r="504" spans="2:18">
      <c r="B504" s="172"/>
      <c r="C504" s="1"/>
      <c r="D504" s="1"/>
      <c r="E504" s="1" t="e">
        <f>VLOOKUP(D504,table[[Détails]:[epaisseur]],2,FALSE)</f>
        <v>#N/A</v>
      </c>
      <c r="F504" s="1" t="e">
        <f>VLOOKUP(D504,table[[Détails]:[epaisseur]],3,FALSE)</f>
        <v>#N/A</v>
      </c>
      <c r="G504" s="1" t="e">
        <f>VLOOKUP(D504,table[[Détails]:[epaisseur]],4,FALSE)</f>
        <v>#N/A</v>
      </c>
      <c r="H504" s="1" t="e">
        <f>VLOOKUP(D504,table[[Détails]:[epaisseur]],5,FALSE)</f>
        <v>#N/A</v>
      </c>
      <c r="I504" s="170" t="e">
        <f>VLOOKUP(D504,table[[Détails]:[prix HT]],6,FALSE)</f>
        <v>#N/A</v>
      </c>
      <c r="K504" s="1" t="e">
        <f t="shared" si="42"/>
        <v>#N/A</v>
      </c>
      <c r="L504" s="15" t="e">
        <f>VLOOKUP(D504,table[[Détails]:[Coefficient de vente]],7,FALSE)</f>
        <v>#N/A</v>
      </c>
      <c r="M504" s="1" t="e">
        <f t="shared" si="38"/>
        <v>#N/A</v>
      </c>
      <c r="N504" s="5" t="e">
        <f t="shared" si="39"/>
        <v>#N/A</v>
      </c>
      <c r="O504" s="17" t="e">
        <f>VLOOKUP(D504,table[[Détails]:[Coefficient de vente]],8,FALSE)</f>
        <v>#N/A</v>
      </c>
      <c r="P504" s="170" t="e">
        <f t="shared" si="40"/>
        <v>#N/A</v>
      </c>
      <c r="R504" s="10">
        <f t="shared" si="41"/>
        <v>0</v>
      </c>
    </row>
    <row r="505" spans="2:18">
      <c r="B505" s="172"/>
      <c r="C505" s="1"/>
      <c r="D505" s="1"/>
      <c r="E505" s="1" t="e">
        <f>VLOOKUP(D505,table[[Détails]:[epaisseur]],2,FALSE)</f>
        <v>#N/A</v>
      </c>
      <c r="F505" s="1" t="e">
        <f>VLOOKUP(D505,table[[Détails]:[epaisseur]],3,FALSE)</f>
        <v>#N/A</v>
      </c>
      <c r="G505" s="1" t="e">
        <f>VLOOKUP(D505,table[[Détails]:[epaisseur]],4,FALSE)</f>
        <v>#N/A</v>
      </c>
      <c r="H505" s="1" t="e">
        <f>VLOOKUP(D505,table[[Détails]:[epaisseur]],5,FALSE)</f>
        <v>#N/A</v>
      </c>
      <c r="I505" s="170" t="e">
        <f>VLOOKUP(D505,table[[Détails]:[prix HT]],6,FALSE)</f>
        <v>#N/A</v>
      </c>
      <c r="K505" s="1" t="e">
        <f t="shared" si="42"/>
        <v>#N/A</v>
      </c>
      <c r="L505" s="15" t="e">
        <f>VLOOKUP(D505,table[[Détails]:[Coefficient de vente]],7,FALSE)</f>
        <v>#N/A</v>
      </c>
      <c r="M505" s="1" t="e">
        <f t="shared" si="38"/>
        <v>#N/A</v>
      </c>
      <c r="N505" s="5" t="e">
        <f t="shared" si="39"/>
        <v>#N/A</v>
      </c>
      <c r="O505" s="17" t="e">
        <f>VLOOKUP(D505,table[[Détails]:[Coefficient de vente]],8,FALSE)</f>
        <v>#N/A</v>
      </c>
      <c r="P505" s="170" t="e">
        <f t="shared" si="40"/>
        <v>#N/A</v>
      </c>
      <c r="R505" s="10">
        <f t="shared" si="41"/>
        <v>0</v>
      </c>
    </row>
    <row r="506" spans="2:18">
      <c r="B506" s="172"/>
      <c r="C506" s="1"/>
      <c r="D506" s="1"/>
      <c r="E506" s="1" t="e">
        <f>VLOOKUP(D506,table[[Détails]:[epaisseur]],2,FALSE)</f>
        <v>#N/A</v>
      </c>
      <c r="F506" s="1" t="e">
        <f>VLOOKUP(D506,table[[Détails]:[epaisseur]],3,FALSE)</f>
        <v>#N/A</v>
      </c>
      <c r="G506" s="1" t="e">
        <f>VLOOKUP(D506,table[[Détails]:[epaisseur]],4,FALSE)</f>
        <v>#N/A</v>
      </c>
      <c r="H506" s="1" t="e">
        <f>VLOOKUP(D506,table[[Détails]:[epaisseur]],5,FALSE)</f>
        <v>#N/A</v>
      </c>
      <c r="I506" s="170" t="e">
        <f>VLOOKUP(D506,table[[Détails]:[prix HT]],6,FALSE)</f>
        <v>#N/A</v>
      </c>
      <c r="K506" s="1" t="e">
        <f t="shared" si="42"/>
        <v>#N/A</v>
      </c>
      <c r="L506" s="15" t="e">
        <f>VLOOKUP(D506,table[[Détails]:[Coefficient de vente]],7,FALSE)</f>
        <v>#N/A</v>
      </c>
      <c r="M506" s="1" t="e">
        <f t="shared" si="38"/>
        <v>#N/A</v>
      </c>
      <c r="N506" s="5" t="e">
        <f t="shared" si="39"/>
        <v>#N/A</v>
      </c>
      <c r="O506" s="17" t="e">
        <f>VLOOKUP(D506,table[[Détails]:[Coefficient de vente]],8,FALSE)</f>
        <v>#N/A</v>
      </c>
      <c r="P506" s="170" t="e">
        <f t="shared" si="40"/>
        <v>#N/A</v>
      </c>
      <c r="R506" s="10">
        <f t="shared" si="41"/>
        <v>0</v>
      </c>
    </row>
    <row r="507" spans="2:18">
      <c r="B507" s="172"/>
      <c r="C507" s="1"/>
      <c r="D507" s="1"/>
      <c r="E507" s="1" t="e">
        <f>VLOOKUP(D507,table[[Détails]:[epaisseur]],2,FALSE)</f>
        <v>#N/A</v>
      </c>
      <c r="F507" s="1" t="e">
        <f>VLOOKUP(D507,table[[Détails]:[epaisseur]],3,FALSE)</f>
        <v>#N/A</v>
      </c>
      <c r="G507" s="1" t="e">
        <f>VLOOKUP(D507,table[[Détails]:[epaisseur]],4,FALSE)</f>
        <v>#N/A</v>
      </c>
      <c r="H507" s="1" t="e">
        <f>VLOOKUP(D507,table[[Détails]:[epaisseur]],5,FALSE)</f>
        <v>#N/A</v>
      </c>
      <c r="I507" s="170" t="e">
        <f>VLOOKUP(D507,table[[Détails]:[prix HT]],6,FALSE)</f>
        <v>#N/A</v>
      </c>
      <c r="K507" s="1" t="e">
        <f t="shared" si="42"/>
        <v>#N/A</v>
      </c>
      <c r="L507" s="15" t="e">
        <f>VLOOKUP(D507,table[[Détails]:[Coefficient de vente]],7,FALSE)</f>
        <v>#N/A</v>
      </c>
      <c r="M507" s="1" t="e">
        <f t="shared" si="38"/>
        <v>#N/A</v>
      </c>
      <c r="N507" s="5" t="e">
        <f t="shared" si="39"/>
        <v>#N/A</v>
      </c>
      <c r="O507" s="17" t="e">
        <f>VLOOKUP(D507,table[[Détails]:[Coefficient de vente]],8,FALSE)</f>
        <v>#N/A</v>
      </c>
      <c r="P507" s="170" t="e">
        <f t="shared" si="40"/>
        <v>#N/A</v>
      </c>
      <c r="R507" s="10">
        <f t="shared" si="41"/>
        <v>0</v>
      </c>
    </row>
    <row r="508" spans="2:18">
      <c r="B508" s="172"/>
      <c r="C508" s="1"/>
      <c r="D508" s="1"/>
      <c r="E508" s="1" t="e">
        <f>VLOOKUP(D508,table[[Détails]:[epaisseur]],2,FALSE)</f>
        <v>#N/A</v>
      </c>
      <c r="F508" s="1" t="e">
        <f>VLOOKUP(D508,table[[Détails]:[epaisseur]],3,FALSE)</f>
        <v>#N/A</v>
      </c>
      <c r="G508" s="1" t="e">
        <f>VLOOKUP(D508,table[[Détails]:[epaisseur]],4,FALSE)</f>
        <v>#N/A</v>
      </c>
      <c r="H508" s="1" t="e">
        <f>VLOOKUP(D508,table[[Détails]:[epaisseur]],5,FALSE)</f>
        <v>#N/A</v>
      </c>
      <c r="I508" s="170" t="e">
        <f>VLOOKUP(D508,table[[Détails]:[prix HT]],6,FALSE)</f>
        <v>#N/A</v>
      </c>
      <c r="K508" s="1" t="e">
        <f t="shared" si="42"/>
        <v>#N/A</v>
      </c>
      <c r="L508" s="15" t="e">
        <f>VLOOKUP(D508,table[[Détails]:[Coefficient de vente]],7,FALSE)</f>
        <v>#N/A</v>
      </c>
      <c r="M508" s="1" t="e">
        <f t="shared" si="38"/>
        <v>#N/A</v>
      </c>
      <c r="N508" s="5" t="e">
        <f t="shared" si="39"/>
        <v>#N/A</v>
      </c>
      <c r="O508" s="17" t="e">
        <f>VLOOKUP(D508,table[[Détails]:[Coefficient de vente]],8,FALSE)</f>
        <v>#N/A</v>
      </c>
      <c r="P508" s="170" t="e">
        <f t="shared" si="40"/>
        <v>#N/A</v>
      </c>
      <c r="R508" s="10">
        <f t="shared" si="41"/>
        <v>0</v>
      </c>
    </row>
    <row r="509" spans="2:18">
      <c r="B509" s="172"/>
      <c r="C509" s="1"/>
      <c r="D509" s="1"/>
      <c r="E509" s="1" t="e">
        <f>VLOOKUP(D509,table[[Détails]:[epaisseur]],2,FALSE)</f>
        <v>#N/A</v>
      </c>
      <c r="F509" s="1" t="e">
        <f>VLOOKUP(D509,table[[Détails]:[epaisseur]],3,FALSE)</f>
        <v>#N/A</v>
      </c>
      <c r="G509" s="1" t="e">
        <f>VLOOKUP(D509,table[[Détails]:[epaisseur]],4,FALSE)</f>
        <v>#N/A</v>
      </c>
      <c r="H509" s="1" t="e">
        <f>VLOOKUP(D509,table[[Détails]:[epaisseur]],5,FALSE)</f>
        <v>#N/A</v>
      </c>
      <c r="I509" s="170" t="e">
        <f>VLOOKUP(D509,table[[Détails]:[prix HT]],6,FALSE)</f>
        <v>#N/A</v>
      </c>
      <c r="K509" s="1" t="e">
        <f t="shared" si="42"/>
        <v>#N/A</v>
      </c>
      <c r="L509" s="15" t="e">
        <f>VLOOKUP(D509,table[[Détails]:[Coefficient de vente]],7,FALSE)</f>
        <v>#N/A</v>
      </c>
      <c r="M509" s="1" t="e">
        <f t="shared" si="38"/>
        <v>#N/A</v>
      </c>
      <c r="N509" s="5" t="e">
        <f t="shared" si="39"/>
        <v>#N/A</v>
      </c>
      <c r="O509" s="17" t="e">
        <f>VLOOKUP(D509,table[[Détails]:[Coefficient de vente]],8,FALSE)</f>
        <v>#N/A</v>
      </c>
      <c r="P509" s="170" t="e">
        <f t="shared" si="40"/>
        <v>#N/A</v>
      </c>
      <c r="R509" s="10">
        <f t="shared" si="41"/>
        <v>0</v>
      </c>
    </row>
    <row r="510" spans="2:18">
      <c r="B510" s="172"/>
      <c r="C510" s="1"/>
      <c r="D510" s="1"/>
      <c r="E510" s="1" t="e">
        <f>VLOOKUP(D510,table[[Détails]:[epaisseur]],2,FALSE)</f>
        <v>#N/A</v>
      </c>
      <c r="F510" s="1" t="e">
        <f>VLOOKUP(D510,table[[Détails]:[epaisseur]],3,FALSE)</f>
        <v>#N/A</v>
      </c>
      <c r="G510" s="1" t="e">
        <f>VLOOKUP(D510,table[[Détails]:[epaisseur]],4,FALSE)</f>
        <v>#N/A</v>
      </c>
      <c r="H510" s="1" t="e">
        <f>VLOOKUP(D510,table[[Détails]:[epaisseur]],5,FALSE)</f>
        <v>#N/A</v>
      </c>
      <c r="I510" s="170" t="e">
        <f>VLOOKUP(D510,table[[Détails]:[prix HT]],6,FALSE)</f>
        <v>#N/A</v>
      </c>
      <c r="K510" s="1" t="e">
        <f t="shared" si="42"/>
        <v>#N/A</v>
      </c>
      <c r="L510" s="15" t="e">
        <f>VLOOKUP(D510,table[[Détails]:[Coefficient de vente]],7,FALSE)</f>
        <v>#N/A</v>
      </c>
      <c r="M510" s="1" t="e">
        <f t="shared" si="38"/>
        <v>#N/A</v>
      </c>
      <c r="N510" s="5" t="e">
        <f t="shared" si="39"/>
        <v>#N/A</v>
      </c>
      <c r="O510" s="17" t="e">
        <f>VLOOKUP(D510,table[[Détails]:[Coefficient de vente]],8,FALSE)</f>
        <v>#N/A</v>
      </c>
      <c r="P510" s="170" t="e">
        <f t="shared" si="40"/>
        <v>#N/A</v>
      </c>
      <c r="R510" s="10">
        <f t="shared" si="41"/>
        <v>0</v>
      </c>
    </row>
    <row r="511" spans="2:18">
      <c r="B511" s="172"/>
      <c r="C511" s="1"/>
      <c r="D511" s="1"/>
      <c r="E511" s="1" t="e">
        <f>VLOOKUP(D511,table[[Détails]:[epaisseur]],2,FALSE)</f>
        <v>#N/A</v>
      </c>
      <c r="F511" s="1" t="e">
        <f>VLOOKUP(D511,table[[Détails]:[epaisseur]],3,FALSE)</f>
        <v>#N/A</v>
      </c>
      <c r="G511" s="1" t="e">
        <f>VLOOKUP(D511,table[[Détails]:[epaisseur]],4,FALSE)</f>
        <v>#N/A</v>
      </c>
      <c r="H511" s="1" t="e">
        <f>VLOOKUP(D511,table[[Détails]:[epaisseur]],5,FALSE)</f>
        <v>#N/A</v>
      </c>
      <c r="I511" s="170" t="e">
        <f>VLOOKUP(D511,table[[Détails]:[prix HT]],6,FALSE)</f>
        <v>#N/A</v>
      </c>
      <c r="K511" s="1" t="e">
        <f t="shared" si="42"/>
        <v>#N/A</v>
      </c>
      <c r="L511" s="15" t="e">
        <f>VLOOKUP(D511,table[[Détails]:[Coefficient de vente]],7,FALSE)</f>
        <v>#N/A</v>
      </c>
      <c r="M511" s="1" t="e">
        <f t="shared" si="38"/>
        <v>#N/A</v>
      </c>
      <c r="N511" s="5" t="e">
        <f t="shared" si="39"/>
        <v>#N/A</v>
      </c>
      <c r="O511" s="17" t="e">
        <f>VLOOKUP(D511,table[[Détails]:[Coefficient de vente]],8,FALSE)</f>
        <v>#N/A</v>
      </c>
      <c r="P511" s="170" t="e">
        <f t="shared" si="40"/>
        <v>#N/A</v>
      </c>
      <c r="R511" s="10">
        <f t="shared" si="41"/>
        <v>0</v>
      </c>
    </row>
    <row r="512" spans="2:18">
      <c r="B512" s="172"/>
      <c r="C512" s="1"/>
      <c r="D512" s="1"/>
      <c r="E512" s="1" t="e">
        <f>VLOOKUP(D512,table[[Détails]:[epaisseur]],2,FALSE)</f>
        <v>#N/A</v>
      </c>
      <c r="F512" s="1" t="e">
        <f>VLOOKUP(D512,table[[Détails]:[epaisseur]],3,FALSE)</f>
        <v>#N/A</v>
      </c>
      <c r="G512" s="1" t="e">
        <f>VLOOKUP(D512,table[[Détails]:[epaisseur]],4,FALSE)</f>
        <v>#N/A</v>
      </c>
      <c r="H512" s="1" t="e">
        <f>VLOOKUP(D512,table[[Détails]:[epaisseur]],5,FALSE)</f>
        <v>#N/A</v>
      </c>
      <c r="I512" s="170" t="e">
        <f>VLOOKUP(D512,table[[Détails]:[prix HT]],6,FALSE)</f>
        <v>#N/A</v>
      </c>
      <c r="K512" s="1" t="e">
        <f t="shared" si="42"/>
        <v>#N/A</v>
      </c>
      <c r="L512" s="15" t="e">
        <f>VLOOKUP(D512,table[[Détails]:[Coefficient de vente]],7,FALSE)</f>
        <v>#N/A</v>
      </c>
      <c r="M512" s="1" t="e">
        <f t="shared" si="38"/>
        <v>#N/A</v>
      </c>
      <c r="N512" s="5" t="e">
        <f t="shared" si="39"/>
        <v>#N/A</v>
      </c>
      <c r="O512" s="17" t="e">
        <f>VLOOKUP(D512,table[[Détails]:[Coefficient de vente]],8,FALSE)</f>
        <v>#N/A</v>
      </c>
      <c r="P512" s="170" t="e">
        <f t="shared" si="40"/>
        <v>#N/A</v>
      </c>
      <c r="R512" s="10">
        <f t="shared" si="41"/>
        <v>0</v>
      </c>
    </row>
    <row r="513" spans="2:18">
      <c r="B513" s="172"/>
      <c r="C513" s="1"/>
      <c r="D513" s="1"/>
      <c r="E513" s="1" t="e">
        <f>VLOOKUP(D513,table[[Détails]:[epaisseur]],2,FALSE)</f>
        <v>#N/A</v>
      </c>
      <c r="F513" s="1" t="e">
        <f>VLOOKUP(D513,table[[Détails]:[epaisseur]],3,FALSE)</f>
        <v>#N/A</v>
      </c>
      <c r="G513" s="1" t="e">
        <f>VLOOKUP(D513,table[[Détails]:[epaisseur]],4,FALSE)</f>
        <v>#N/A</v>
      </c>
      <c r="H513" s="1" t="e">
        <f>VLOOKUP(D513,table[[Détails]:[epaisseur]],5,FALSE)</f>
        <v>#N/A</v>
      </c>
      <c r="I513" s="170" t="e">
        <f>VLOOKUP(D513,table[[Détails]:[prix HT]],6,FALSE)</f>
        <v>#N/A</v>
      </c>
      <c r="K513" s="1" t="e">
        <f t="shared" si="42"/>
        <v>#N/A</v>
      </c>
      <c r="L513" s="15" t="e">
        <f>VLOOKUP(D513,table[[Détails]:[Coefficient de vente]],7,FALSE)</f>
        <v>#N/A</v>
      </c>
      <c r="M513" s="1" t="e">
        <f t="shared" si="38"/>
        <v>#N/A</v>
      </c>
      <c r="N513" s="5" t="e">
        <f t="shared" si="39"/>
        <v>#N/A</v>
      </c>
      <c r="O513" s="17" t="e">
        <f>VLOOKUP(D513,table[[Détails]:[Coefficient de vente]],8,FALSE)</f>
        <v>#N/A</v>
      </c>
      <c r="P513" s="170" t="e">
        <f t="shared" si="40"/>
        <v>#N/A</v>
      </c>
      <c r="R513" s="10">
        <f t="shared" si="41"/>
        <v>0</v>
      </c>
    </row>
    <row r="514" spans="2:18">
      <c r="B514" s="172"/>
      <c r="C514" s="1"/>
      <c r="D514" s="1"/>
      <c r="E514" s="1" t="e">
        <f>VLOOKUP(D514,table[[Détails]:[epaisseur]],2,FALSE)</f>
        <v>#N/A</v>
      </c>
      <c r="F514" s="1" t="e">
        <f>VLOOKUP(D514,table[[Détails]:[epaisseur]],3,FALSE)</f>
        <v>#N/A</v>
      </c>
      <c r="G514" s="1" t="e">
        <f>VLOOKUP(D514,table[[Détails]:[epaisseur]],4,FALSE)</f>
        <v>#N/A</v>
      </c>
      <c r="H514" s="1" t="e">
        <f>VLOOKUP(D514,table[[Détails]:[epaisseur]],5,FALSE)</f>
        <v>#N/A</v>
      </c>
      <c r="I514" s="170" t="e">
        <f>VLOOKUP(D514,table[[Détails]:[prix HT]],6,FALSE)</f>
        <v>#N/A</v>
      </c>
      <c r="K514" s="1" t="e">
        <f t="shared" si="42"/>
        <v>#N/A</v>
      </c>
      <c r="L514" s="15" t="e">
        <f>VLOOKUP(D514,table[[Détails]:[Coefficient de vente]],7,FALSE)</f>
        <v>#N/A</v>
      </c>
      <c r="M514" s="1" t="e">
        <f t="shared" si="38"/>
        <v>#N/A</v>
      </c>
      <c r="N514" s="5" t="e">
        <f t="shared" si="39"/>
        <v>#N/A</v>
      </c>
      <c r="O514" s="17" t="e">
        <f>VLOOKUP(D514,table[[Détails]:[Coefficient de vente]],8,FALSE)</f>
        <v>#N/A</v>
      </c>
      <c r="P514" s="170" t="e">
        <f t="shared" si="40"/>
        <v>#N/A</v>
      </c>
      <c r="R514" s="10">
        <f t="shared" si="41"/>
        <v>0</v>
      </c>
    </row>
    <row r="515" spans="2:18">
      <c r="B515" s="172"/>
      <c r="C515" s="1"/>
      <c r="D515" s="1"/>
      <c r="E515" s="1" t="e">
        <f>VLOOKUP(D515,table[[Détails]:[epaisseur]],2,FALSE)</f>
        <v>#N/A</v>
      </c>
      <c r="F515" s="1" t="e">
        <f>VLOOKUP(D515,table[[Détails]:[epaisseur]],3,FALSE)</f>
        <v>#N/A</v>
      </c>
      <c r="G515" s="1" t="e">
        <f>VLOOKUP(D515,table[[Détails]:[epaisseur]],4,FALSE)</f>
        <v>#N/A</v>
      </c>
      <c r="H515" s="1" t="e">
        <f>VLOOKUP(D515,table[[Détails]:[epaisseur]],5,FALSE)</f>
        <v>#N/A</v>
      </c>
      <c r="I515" s="170" t="e">
        <f>VLOOKUP(D515,table[[Détails]:[prix HT]],6,FALSE)</f>
        <v>#N/A</v>
      </c>
      <c r="K515" s="1" t="e">
        <f t="shared" si="42"/>
        <v>#N/A</v>
      </c>
      <c r="L515" s="15" t="e">
        <f>VLOOKUP(D515,table[[Détails]:[Coefficient de vente]],7,FALSE)</f>
        <v>#N/A</v>
      </c>
      <c r="M515" s="1" t="e">
        <f t="shared" si="38"/>
        <v>#N/A</v>
      </c>
      <c r="N515" s="5" t="e">
        <f t="shared" si="39"/>
        <v>#N/A</v>
      </c>
      <c r="O515" s="17" t="e">
        <f>VLOOKUP(D515,table[[Détails]:[Coefficient de vente]],8,FALSE)</f>
        <v>#N/A</v>
      </c>
      <c r="P515" s="170" t="e">
        <f t="shared" si="40"/>
        <v>#N/A</v>
      </c>
      <c r="R515" s="10">
        <f t="shared" si="41"/>
        <v>0</v>
      </c>
    </row>
    <row r="516" spans="2:18">
      <c r="B516" s="172"/>
      <c r="C516" s="1"/>
      <c r="D516" s="1"/>
      <c r="E516" s="1" t="e">
        <f>VLOOKUP(D516,table[[Détails]:[epaisseur]],2,FALSE)</f>
        <v>#N/A</v>
      </c>
      <c r="F516" s="1" t="e">
        <f>VLOOKUP(D516,table[[Détails]:[epaisseur]],3,FALSE)</f>
        <v>#N/A</v>
      </c>
      <c r="G516" s="1" t="e">
        <f>VLOOKUP(D516,table[[Détails]:[epaisseur]],4,FALSE)</f>
        <v>#N/A</v>
      </c>
      <c r="H516" s="1" t="e">
        <f>VLOOKUP(D516,table[[Détails]:[epaisseur]],5,FALSE)</f>
        <v>#N/A</v>
      </c>
      <c r="I516" s="170" t="e">
        <f>VLOOKUP(D516,table[[Détails]:[prix HT]],6,FALSE)</f>
        <v>#N/A</v>
      </c>
      <c r="K516" s="1" t="e">
        <f t="shared" si="42"/>
        <v>#N/A</v>
      </c>
      <c r="L516" s="15" t="e">
        <f>VLOOKUP(D516,table[[Détails]:[Coefficient de vente]],7,FALSE)</f>
        <v>#N/A</v>
      </c>
      <c r="M516" s="1" t="e">
        <f t="shared" si="38"/>
        <v>#N/A</v>
      </c>
      <c r="N516" s="5" t="e">
        <f t="shared" si="39"/>
        <v>#N/A</v>
      </c>
      <c r="O516" s="17" t="e">
        <f>VLOOKUP(D516,table[[Détails]:[Coefficient de vente]],8,FALSE)</f>
        <v>#N/A</v>
      </c>
      <c r="P516" s="170" t="e">
        <f t="shared" si="40"/>
        <v>#N/A</v>
      </c>
      <c r="R516" s="10">
        <f t="shared" si="41"/>
        <v>0</v>
      </c>
    </row>
    <row r="517" spans="2:18">
      <c r="B517" s="172"/>
      <c r="C517" s="1"/>
      <c r="D517" s="1"/>
      <c r="E517" s="1" t="e">
        <f>VLOOKUP(D517,table[[Détails]:[epaisseur]],2,FALSE)</f>
        <v>#N/A</v>
      </c>
      <c r="F517" s="1" t="e">
        <f>VLOOKUP(D517,table[[Détails]:[epaisseur]],3,FALSE)</f>
        <v>#N/A</v>
      </c>
      <c r="G517" s="1" t="e">
        <f>VLOOKUP(D517,table[[Détails]:[epaisseur]],4,FALSE)</f>
        <v>#N/A</v>
      </c>
      <c r="H517" s="1" t="e">
        <f>VLOOKUP(D517,table[[Détails]:[epaisseur]],5,FALSE)</f>
        <v>#N/A</v>
      </c>
      <c r="I517" s="170" t="e">
        <f>VLOOKUP(D517,table[[Détails]:[prix HT]],6,FALSE)</f>
        <v>#N/A</v>
      </c>
      <c r="K517" s="1" t="e">
        <f t="shared" si="42"/>
        <v>#N/A</v>
      </c>
      <c r="L517" s="15" t="e">
        <f>VLOOKUP(D517,table[[Détails]:[Coefficient de vente]],7,FALSE)</f>
        <v>#N/A</v>
      </c>
      <c r="M517" s="1" t="e">
        <f t="shared" si="38"/>
        <v>#N/A</v>
      </c>
      <c r="N517" s="5" t="e">
        <f t="shared" si="39"/>
        <v>#N/A</v>
      </c>
      <c r="O517" s="17" t="e">
        <f>VLOOKUP(D517,table[[Détails]:[Coefficient de vente]],8,FALSE)</f>
        <v>#N/A</v>
      </c>
      <c r="P517" s="170" t="e">
        <f t="shared" si="40"/>
        <v>#N/A</v>
      </c>
      <c r="R517" s="10">
        <f t="shared" si="41"/>
        <v>0</v>
      </c>
    </row>
    <row r="518" spans="2:18">
      <c r="B518" s="172"/>
      <c r="C518" s="1"/>
      <c r="D518" s="1"/>
      <c r="E518" s="1" t="e">
        <f>VLOOKUP(D518,table[[Détails]:[epaisseur]],2,FALSE)</f>
        <v>#N/A</v>
      </c>
      <c r="F518" s="1" t="e">
        <f>VLOOKUP(D518,table[[Détails]:[epaisseur]],3,FALSE)</f>
        <v>#N/A</v>
      </c>
      <c r="G518" s="1" t="e">
        <f>VLOOKUP(D518,table[[Détails]:[epaisseur]],4,FALSE)</f>
        <v>#N/A</v>
      </c>
      <c r="H518" s="1" t="e">
        <f>VLOOKUP(D518,table[[Détails]:[epaisseur]],5,FALSE)</f>
        <v>#N/A</v>
      </c>
      <c r="I518" s="170" t="e">
        <f>VLOOKUP(D518,table[[Détails]:[prix HT]],6,FALSE)</f>
        <v>#N/A</v>
      </c>
      <c r="K518" s="1" t="e">
        <f t="shared" si="42"/>
        <v>#N/A</v>
      </c>
      <c r="L518" s="15" t="e">
        <f>VLOOKUP(D518,table[[Détails]:[Coefficient de vente]],7,FALSE)</f>
        <v>#N/A</v>
      </c>
      <c r="M518" s="1" t="e">
        <f t="shared" si="38"/>
        <v>#N/A</v>
      </c>
      <c r="N518" s="5" t="e">
        <f t="shared" si="39"/>
        <v>#N/A</v>
      </c>
      <c r="O518" s="17" t="e">
        <f>VLOOKUP(D518,table[[Détails]:[Coefficient de vente]],8,FALSE)</f>
        <v>#N/A</v>
      </c>
      <c r="P518" s="170" t="e">
        <f t="shared" si="40"/>
        <v>#N/A</v>
      </c>
      <c r="R518" s="10">
        <f t="shared" si="41"/>
        <v>0</v>
      </c>
    </row>
    <row r="519" spans="2:18">
      <c r="B519" s="172"/>
      <c r="C519" s="1"/>
      <c r="D519" s="1"/>
      <c r="E519" s="1" t="e">
        <f>VLOOKUP(D519,table[[Détails]:[epaisseur]],2,FALSE)</f>
        <v>#N/A</v>
      </c>
      <c r="F519" s="1" t="e">
        <f>VLOOKUP(D519,table[[Détails]:[epaisseur]],3,FALSE)</f>
        <v>#N/A</v>
      </c>
      <c r="G519" s="1" t="e">
        <f>VLOOKUP(D519,table[[Détails]:[epaisseur]],4,FALSE)</f>
        <v>#N/A</v>
      </c>
      <c r="H519" s="1" t="e">
        <f>VLOOKUP(D519,table[[Détails]:[epaisseur]],5,FALSE)</f>
        <v>#N/A</v>
      </c>
      <c r="I519" s="170" t="e">
        <f>VLOOKUP(D519,table[[Détails]:[prix HT]],6,FALSE)</f>
        <v>#N/A</v>
      </c>
      <c r="K519" s="1" t="e">
        <f t="shared" si="42"/>
        <v>#N/A</v>
      </c>
      <c r="L519" s="15" t="e">
        <f>VLOOKUP(D519,table[[Détails]:[Coefficient de vente]],7,FALSE)</f>
        <v>#N/A</v>
      </c>
      <c r="M519" s="1" t="e">
        <f t="shared" si="38"/>
        <v>#N/A</v>
      </c>
      <c r="N519" s="5" t="e">
        <f t="shared" si="39"/>
        <v>#N/A</v>
      </c>
      <c r="O519" s="17" t="e">
        <f>VLOOKUP(D519,table[[Détails]:[Coefficient de vente]],8,FALSE)</f>
        <v>#N/A</v>
      </c>
      <c r="P519" s="170" t="e">
        <f t="shared" si="40"/>
        <v>#N/A</v>
      </c>
      <c r="R519" s="10">
        <f t="shared" si="41"/>
        <v>0</v>
      </c>
    </row>
    <row r="520" spans="2:18">
      <c r="B520" s="172"/>
      <c r="C520" s="1"/>
      <c r="D520" s="1"/>
      <c r="E520" s="1" t="e">
        <f>VLOOKUP(D520,table[[Détails]:[epaisseur]],2,FALSE)</f>
        <v>#N/A</v>
      </c>
      <c r="F520" s="1" t="e">
        <f>VLOOKUP(D520,table[[Détails]:[epaisseur]],3,FALSE)</f>
        <v>#N/A</v>
      </c>
      <c r="G520" s="1" t="e">
        <f>VLOOKUP(D520,table[[Détails]:[epaisseur]],4,FALSE)</f>
        <v>#N/A</v>
      </c>
      <c r="H520" s="1" t="e">
        <f>VLOOKUP(D520,table[[Détails]:[epaisseur]],5,FALSE)</f>
        <v>#N/A</v>
      </c>
      <c r="I520" s="170" t="e">
        <f>VLOOKUP(D520,table[[Détails]:[prix HT]],6,FALSE)</f>
        <v>#N/A</v>
      </c>
      <c r="K520" s="1" t="e">
        <f t="shared" si="42"/>
        <v>#N/A</v>
      </c>
      <c r="L520" s="15" t="e">
        <f>VLOOKUP(D520,table[[Détails]:[Coefficient de vente]],7,FALSE)</f>
        <v>#N/A</v>
      </c>
      <c r="M520" s="1" t="e">
        <f t="shared" si="38"/>
        <v>#N/A</v>
      </c>
      <c r="N520" s="5" t="e">
        <f t="shared" si="39"/>
        <v>#N/A</v>
      </c>
      <c r="O520" s="17" t="e">
        <f>VLOOKUP(D520,table[[Détails]:[Coefficient de vente]],8,FALSE)</f>
        <v>#N/A</v>
      </c>
      <c r="P520" s="170" t="e">
        <f t="shared" si="40"/>
        <v>#N/A</v>
      </c>
      <c r="R520" s="10">
        <f t="shared" si="41"/>
        <v>0</v>
      </c>
    </row>
    <row r="521" spans="2:18">
      <c r="B521" s="172"/>
      <c r="C521" s="1"/>
      <c r="D521" s="1"/>
      <c r="E521" s="1" t="e">
        <f>VLOOKUP(D521,table[[Détails]:[epaisseur]],2,FALSE)</f>
        <v>#N/A</v>
      </c>
      <c r="F521" s="1" t="e">
        <f>VLOOKUP(D521,table[[Détails]:[epaisseur]],3,FALSE)</f>
        <v>#N/A</v>
      </c>
      <c r="G521" s="1" t="e">
        <f>VLOOKUP(D521,table[[Détails]:[epaisseur]],4,FALSE)</f>
        <v>#N/A</v>
      </c>
      <c r="H521" s="1" t="e">
        <f>VLOOKUP(D521,table[[Détails]:[epaisseur]],5,FALSE)</f>
        <v>#N/A</v>
      </c>
      <c r="I521" s="170" t="e">
        <f>VLOOKUP(D521,table[[Détails]:[prix HT]],6,FALSE)</f>
        <v>#N/A</v>
      </c>
      <c r="K521" s="1" t="e">
        <f t="shared" si="42"/>
        <v>#N/A</v>
      </c>
      <c r="L521" s="15" t="e">
        <f>VLOOKUP(D521,table[[Détails]:[Coefficient de vente]],7,FALSE)</f>
        <v>#N/A</v>
      </c>
      <c r="M521" s="1" t="e">
        <f t="shared" si="38"/>
        <v>#N/A</v>
      </c>
      <c r="N521" s="5" t="e">
        <f t="shared" si="39"/>
        <v>#N/A</v>
      </c>
      <c r="O521" s="17" t="e">
        <f>VLOOKUP(D521,table[[Détails]:[Coefficient de vente]],8,FALSE)</f>
        <v>#N/A</v>
      </c>
      <c r="P521" s="170" t="e">
        <f t="shared" si="40"/>
        <v>#N/A</v>
      </c>
      <c r="R521" s="10">
        <f t="shared" si="41"/>
        <v>0</v>
      </c>
    </row>
    <row r="522" spans="2:18">
      <c r="B522" s="172"/>
      <c r="C522" s="1"/>
      <c r="D522" s="1"/>
      <c r="E522" s="1" t="e">
        <f>VLOOKUP(D522,table[[Détails]:[epaisseur]],2,FALSE)</f>
        <v>#N/A</v>
      </c>
      <c r="F522" s="1" t="e">
        <f>VLOOKUP(D522,table[[Détails]:[epaisseur]],3,FALSE)</f>
        <v>#N/A</v>
      </c>
      <c r="G522" s="1" t="e">
        <f>VLOOKUP(D522,table[[Détails]:[epaisseur]],4,FALSE)</f>
        <v>#N/A</v>
      </c>
      <c r="H522" s="1" t="e">
        <f>VLOOKUP(D522,table[[Détails]:[epaisseur]],5,FALSE)</f>
        <v>#N/A</v>
      </c>
      <c r="I522" s="170" t="e">
        <f>VLOOKUP(D522,table[[Détails]:[prix HT]],6,FALSE)</f>
        <v>#N/A</v>
      </c>
      <c r="K522" s="1" t="e">
        <f t="shared" si="42"/>
        <v>#N/A</v>
      </c>
      <c r="L522" s="15" t="e">
        <f>VLOOKUP(D522,table[[Détails]:[Coefficient de vente]],7,FALSE)</f>
        <v>#N/A</v>
      </c>
      <c r="M522" s="1" t="e">
        <f t="shared" si="38"/>
        <v>#N/A</v>
      </c>
      <c r="N522" s="5" t="e">
        <f t="shared" si="39"/>
        <v>#N/A</v>
      </c>
      <c r="O522" s="17" t="e">
        <f>VLOOKUP(D522,table[[Détails]:[Coefficient de vente]],8,FALSE)</f>
        <v>#N/A</v>
      </c>
      <c r="P522" s="170" t="e">
        <f t="shared" si="40"/>
        <v>#N/A</v>
      </c>
      <c r="R522" s="10">
        <f t="shared" si="41"/>
        <v>0</v>
      </c>
    </row>
    <row r="523" spans="2:18">
      <c r="B523" s="172"/>
      <c r="C523" s="1"/>
      <c r="D523" s="1"/>
      <c r="E523" s="1" t="e">
        <f>VLOOKUP(D523,table[[Détails]:[epaisseur]],2,FALSE)</f>
        <v>#N/A</v>
      </c>
      <c r="F523" s="1" t="e">
        <f>VLOOKUP(D523,table[[Détails]:[epaisseur]],3,FALSE)</f>
        <v>#N/A</v>
      </c>
      <c r="G523" s="1" t="e">
        <f>VLOOKUP(D523,table[[Détails]:[epaisseur]],4,FALSE)</f>
        <v>#N/A</v>
      </c>
      <c r="H523" s="1" t="e">
        <f>VLOOKUP(D523,table[[Détails]:[epaisseur]],5,FALSE)</f>
        <v>#N/A</v>
      </c>
      <c r="I523" s="170" t="e">
        <f>VLOOKUP(D523,table[[Détails]:[prix HT]],6,FALSE)</f>
        <v>#N/A</v>
      </c>
      <c r="K523" s="1" t="e">
        <f t="shared" si="42"/>
        <v>#N/A</v>
      </c>
      <c r="L523" s="15" t="e">
        <f>VLOOKUP(D523,table[[Détails]:[Coefficient de vente]],7,FALSE)</f>
        <v>#N/A</v>
      </c>
      <c r="M523" s="1" t="e">
        <f t="shared" si="38"/>
        <v>#N/A</v>
      </c>
      <c r="N523" s="5" t="e">
        <f t="shared" si="39"/>
        <v>#N/A</v>
      </c>
      <c r="O523" s="17" t="e">
        <f>VLOOKUP(D523,table[[Détails]:[Coefficient de vente]],8,FALSE)</f>
        <v>#N/A</v>
      </c>
      <c r="P523" s="170" t="e">
        <f t="shared" si="40"/>
        <v>#N/A</v>
      </c>
      <c r="R523" s="10">
        <f t="shared" si="41"/>
        <v>0</v>
      </c>
    </row>
    <row r="524" spans="2:18">
      <c r="B524" s="172"/>
      <c r="C524" s="1"/>
      <c r="D524" s="1"/>
      <c r="E524" s="1" t="e">
        <f>VLOOKUP(D524,table[[Détails]:[epaisseur]],2,FALSE)</f>
        <v>#N/A</v>
      </c>
      <c r="F524" s="1" t="e">
        <f>VLOOKUP(D524,table[[Détails]:[epaisseur]],3,FALSE)</f>
        <v>#N/A</v>
      </c>
      <c r="G524" s="1" t="e">
        <f>VLOOKUP(D524,table[[Détails]:[epaisseur]],4,FALSE)</f>
        <v>#N/A</v>
      </c>
      <c r="H524" s="1" t="e">
        <f>VLOOKUP(D524,table[[Détails]:[epaisseur]],5,FALSE)</f>
        <v>#N/A</v>
      </c>
      <c r="I524" s="170" t="e">
        <f>VLOOKUP(D524,table[[Détails]:[prix HT]],6,FALSE)</f>
        <v>#N/A</v>
      </c>
      <c r="K524" s="1" t="e">
        <f t="shared" si="42"/>
        <v>#N/A</v>
      </c>
      <c r="L524" s="15" t="e">
        <f>VLOOKUP(D524,table[[Détails]:[Coefficient de vente]],7,FALSE)</f>
        <v>#N/A</v>
      </c>
      <c r="M524" s="1" t="e">
        <f t="shared" ref="M524:M587" si="43">(K524*L524)+K524</f>
        <v>#N/A</v>
      </c>
      <c r="N524" s="5" t="e">
        <f t="shared" ref="N524:N587" si="44">M524*I524</f>
        <v>#N/A</v>
      </c>
      <c r="O524" s="17" t="e">
        <f>VLOOKUP(D524,table[[Détails]:[Coefficient de vente]],8,FALSE)</f>
        <v>#N/A</v>
      </c>
      <c r="P524" s="170" t="e">
        <f t="shared" ref="P524:P587" si="45">(N524*O524)+N524</f>
        <v>#N/A</v>
      </c>
      <c r="R524" s="10">
        <f t="shared" ref="R524:R587" si="46">ROUNDUP(((($D$5*Q524)/100)+Q524),0)</f>
        <v>0</v>
      </c>
    </row>
    <row r="525" spans="2:18">
      <c r="B525" s="172"/>
      <c r="C525" s="1"/>
      <c r="D525" s="1"/>
      <c r="E525" s="1" t="e">
        <f>VLOOKUP(D525,table[[Détails]:[epaisseur]],2,FALSE)</f>
        <v>#N/A</v>
      </c>
      <c r="F525" s="1" t="e">
        <f>VLOOKUP(D525,table[[Détails]:[epaisseur]],3,FALSE)</f>
        <v>#N/A</v>
      </c>
      <c r="G525" s="1" t="e">
        <f>VLOOKUP(D525,table[[Détails]:[epaisseur]],4,FALSE)</f>
        <v>#N/A</v>
      </c>
      <c r="H525" s="1" t="e">
        <f>VLOOKUP(D525,table[[Détails]:[epaisseur]],5,FALSE)</f>
        <v>#N/A</v>
      </c>
      <c r="I525" s="170" t="e">
        <f>VLOOKUP(D525,table[[Détails]:[prix HT]],6,FALSE)</f>
        <v>#N/A</v>
      </c>
      <c r="K525" s="1" t="e">
        <f t="shared" ref="K525:K588" si="47">F525*G525*H525*J525</f>
        <v>#N/A</v>
      </c>
      <c r="L525" s="15" t="e">
        <f>VLOOKUP(D525,table[[Détails]:[Coefficient de vente]],7,FALSE)</f>
        <v>#N/A</v>
      </c>
      <c r="M525" s="1" t="e">
        <f t="shared" si="43"/>
        <v>#N/A</v>
      </c>
      <c r="N525" s="5" t="e">
        <f t="shared" si="44"/>
        <v>#N/A</v>
      </c>
      <c r="O525" s="17" t="e">
        <f>VLOOKUP(D525,table[[Détails]:[Coefficient de vente]],8,FALSE)</f>
        <v>#N/A</v>
      </c>
      <c r="P525" s="170" t="e">
        <f t="shared" si="45"/>
        <v>#N/A</v>
      </c>
      <c r="R525" s="10">
        <f t="shared" si="46"/>
        <v>0</v>
      </c>
    </row>
    <row r="526" spans="2:18">
      <c r="B526" s="172"/>
      <c r="C526" s="1"/>
      <c r="D526" s="1"/>
      <c r="E526" s="1" t="e">
        <f>VLOOKUP(D526,table[[Détails]:[epaisseur]],2,FALSE)</f>
        <v>#N/A</v>
      </c>
      <c r="F526" s="1" t="e">
        <f>VLOOKUP(D526,table[[Détails]:[epaisseur]],3,FALSE)</f>
        <v>#N/A</v>
      </c>
      <c r="G526" s="1" t="e">
        <f>VLOOKUP(D526,table[[Détails]:[epaisseur]],4,FALSE)</f>
        <v>#N/A</v>
      </c>
      <c r="H526" s="1" t="e">
        <f>VLOOKUP(D526,table[[Détails]:[epaisseur]],5,FALSE)</f>
        <v>#N/A</v>
      </c>
      <c r="I526" s="170" t="e">
        <f>VLOOKUP(D526,table[[Détails]:[prix HT]],6,FALSE)</f>
        <v>#N/A</v>
      </c>
      <c r="K526" s="1" t="e">
        <f t="shared" si="47"/>
        <v>#N/A</v>
      </c>
      <c r="L526" s="15" t="e">
        <f>VLOOKUP(D526,table[[Détails]:[Coefficient de vente]],7,FALSE)</f>
        <v>#N/A</v>
      </c>
      <c r="M526" s="1" t="e">
        <f t="shared" si="43"/>
        <v>#N/A</v>
      </c>
      <c r="N526" s="5" t="e">
        <f t="shared" si="44"/>
        <v>#N/A</v>
      </c>
      <c r="O526" s="17" t="e">
        <f>VLOOKUP(D526,table[[Détails]:[Coefficient de vente]],8,FALSE)</f>
        <v>#N/A</v>
      </c>
      <c r="P526" s="170" t="e">
        <f t="shared" si="45"/>
        <v>#N/A</v>
      </c>
      <c r="R526" s="10">
        <f t="shared" si="46"/>
        <v>0</v>
      </c>
    </row>
    <row r="527" spans="2:18">
      <c r="B527" s="172"/>
      <c r="C527" s="1"/>
      <c r="D527" s="1"/>
      <c r="E527" s="1" t="e">
        <f>VLOOKUP(D527,table[[Détails]:[epaisseur]],2,FALSE)</f>
        <v>#N/A</v>
      </c>
      <c r="F527" s="1" t="e">
        <f>VLOOKUP(D527,table[[Détails]:[epaisseur]],3,FALSE)</f>
        <v>#N/A</v>
      </c>
      <c r="G527" s="1" t="e">
        <f>VLOOKUP(D527,table[[Détails]:[epaisseur]],4,FALSE)</f>
        <v>#N/A</v>
      </c>
      <c r="H527" s="1" t="e">
        <f>VLOOKUP(D527,table[[Détails]:[epaisseur]],5,FALSE)</f>
        <v>#N/A</v>
      </c>
      <c r="I527" s="170" t="e">
        <f>VLOOKUP(D527,table[[Détails]:[prix HT]],6,FALSE)</f>
        <v>#N/A</v>
      </c>
      <c r="K527" s="1" t="e">
        <f t="shared" si="47"/>
        <v>#N/A</v>
      </c>
      <c r="L527" s="15" t="e">
        <f>VLOOKUP(D527,table[[Détails]:[Coefficient de vente]],7,FALSE)</f>
        <v>#N/A</v>
      </c>
      <c r="M527" s="1" t="e">
        <f t="shared" si="43"/>
        <v>#N/A</v>
      </c>
      <c r="N527" s="5" t="e">
        <f t="shared" si="44"/>
        <v>#N/A</v>
      </c>
      <c r="O527" s="17" t="e">
        <f>VLOOKUP(D527,table[[Détails]:[Coefficient de vente]],8,FALSE)</f>
        <v>#N/A</v>
      </c>
      <c r="P527" s="170" t="e">
        <f t="shared" si="45"/>
        <v>#N/A</v>
      </c>
      <c r="R527" s="10">
        <f t="shared" si="46"/>
        <v>0</v>
      </c>
    </row>
    <row r="528" spans="2:18">
      <c r="B528" s="172"/>
      <c r="C528" s="1"/>
      <c r="D528" s="1"/>
      <c r="E528" s="1" t="e">
        <f>VLOOKUP(D528,table[[Détails]:[epaisseur]],2,FALSE)</f>
        <v>#N/A</v>
      </c>
      <c r="F528" s="1" t="e">
        <f>VLOOKUP(D528,table[[Détails]:[epaisseur]],3,FALSE)</f>
        <v>#N/A</v>
      </c>
      <c r="G528" s="1" t="e">
        <f>VLOOKUP(D528,table[[Détails]:[epaisseur]],4,FALSE)</f>
        <v>#N/A</v>
      </c>
      <c r="H528" s="1" t="e">
        <f>VLOOKUP(D528,table[[Détails]:[epaisseur]],5,FALSE)</f>
        <v>#N/A</v>
      </c>
      <c r="I528" s="170" t="e">
        <f>VLOOKUP(D528,table[[Détails]:[prix HT]],6,FALSE)</f>
        <v>#N/A</v>
      </c>
      <c r="K528" s="1" t="e">
        <f t="shared" si="47"/>
        <v>#N/A</v>
      </c>
      <c r="L528" s="15" t="e">
        <f>VLOOKUP(D528,table[[Détails]:[Coefficient de vente]],7,FALSE)</f>
        <v>#N/A</v>
      </c>
      <c r="M528" s="1" t="e">
        <f t="shared" si="43"/>
        <v>#N/A</v>
      </c>
      <c r="N528" s="5" t="e">
        <f t="shared" si="44"/>
        <v>#N/A</v>
      </c>
      <c r="O528" s="17" t="e">
        <f>VLOOKUP(D528,table[[Détails]:[Coefficient de vente]],8,FALSE)</f>
        <v>#N/A</v>
      </c>
      <c r="P528" s="170" t="e">
        <f t="shared" si="45"/>
        <v>#N/A</v>
      </c>
      <c r="R528" s="10">
        <f t="shared" si="46"/>
        <v>0</v>
      </c>
    </row>
    <row r="529" spans="2:18">
      <c r="B529" s="172"/>
      <c r="C529" s="1"/>
      <c r="D529" s="1"/>
      <c r="E529" s="1" t="e">
        <f>VLOOKUP(D529,table[[Détails]:[epaisseur]],2,FALSE)</f>
        <v>#N/A</v>
      </c>
      <c r="F529" s="1" t="e">
        <f>VLOOKUP(D529,table[[Détails]:[epaisseur]],3,FALSE)</f>
        <v>#N/A</v>
      </c>
      <c r="G529" s="1" t="e">
        <f>VLOOKUP(D529,table[[Détails]:[epaisseur]],4,FALSE)</f>
        <v>#N/A</v>
      </c>
      <c r="H529" s="1" t="e">
        <f>VLOOKUP(D529,table[[Détails]:[epaisseur]],5,FALSE)</f>
        <v>#N/A</v>
      </c>
      <c r="I529" s="170" t="e">
        <f>VLOOKUP(D529,table[[Détails]:[prix HT]],6,FALSE)</f>
        <v>#N/A</v>
      </c>
      <c r="K529" s="1" t="e">
        <f t="shared" si="47"/>
        <v>#N/A</v>
      </c>
      <c r="L529" s="15" t="e">
        <f>VLOOKUP(D529,table[[Détails]:[Coefficient de vente]],7,FALSE)</f>
        <v>#N/A</v>
      </c>
      <c r="M529" s="1" t="e">
        <f t="shared" si="43"/>
        <v>#N/A</v>
      </c>
      <c r="N529" s="5" t="e">
        <f t="shared" si="44"/>
        <v>#N/A</v>
      </c>
      <c r="O529" s="17" t="e">
        <f>VLOOKUP(D529,table[[Détails]:[Coefficient de vente]],8,FALSE)</f>
        <v>#N/A</v>
      </c>
      <c r="P529" s="170" t="e">
        <f t="shared" si="45"/>
        <v>#N/A</v>
      </c>
      <c r="R529" s="10">
        <f t="shared" si="46"/>
        <v>0</v>
      </c>
    </row>
    <row r="530" spans="2:18">
      <c r="B530" s="172"/>
      <c r="C530" s="1"/>
      <c r="D530" s="1"/>
      <c r="E530" s="1" t="e">
        <f>VLOOKUP(D530,table[[Détails]:[epaisseur]],2,FALSE)</f>
        <v>#N/A</v>
      </c>
      <c r="F530" s="1" t="e">
        <f>VLOOKUP(D530,table[[Détails]:[epaisseur]],3,FALSE)</f>
        <v>#N/A</v>
      </c>
      <c r="G530" s="1" t="e">
        <f>VLOOKUP(D530,table[[Détails]:[epaisseur]],4,FALSE)</f>
        <v>#N/A</v>
      </c>
      <c r="H530" s="1" t="e">
        <f>VLOOKUP(D530,table[[Détails]:[epaisseur]],5,FALSE)</f>
        <v>#N/A</v>
      </c>
      <c r="I530" s="170" t="e">
        <f>VLOOKUP(D530,table[[Détails]:[prix HT]],6,FALSE)</f>
        <v>#N/A</v>
      </c>
      <c r="K530" s="1" t="e">
        <f t="shared" si="47"/>
        <v>#N/A</v>
      </c>
      <c r="L530" s="15" t="e">
        <f>VLOOKUP(D530,table[[Détails]:[Coefficient de vente]],7,FALSE)</f>
        <v>#N/A</v>
      </c>
      <c r="M530" s="1" t="e">
        <f t="shared" si="43"/>
        <v>#N/A</v>
      </c>
      <c r="N530" s="5" t="e">
        <f t="shared" si="44"/>
        <v>#N/A</v>
      </c>
      <c r="O530" s="17" t="e">
        <f>VLOOKUP(D530,table[[Détails]:[Coefficient de vente]],8,FALSE)</f>
        <v>#N/A</v>
      </c>
      <c r="P530" s="170" t="e">
        <f t="shared" si="45"/>
        <v>#N/A</v>
      </c>
      <c r="R530" s="10">
        <f t="shared" si="46"/>
        <v>0</v>
      </c>
    </row>
    <row r="531" spans="2:18">
      <c r="B531" s="172"/>
      <c r="C531" s="1"/>
      <c r="D531" s="1"/>
      <c r="E531" s="1" t="e">
        <f>VLOOKUP(D531,table[[Détails]:[epaisseur]],2,FALSE)</f>
        <v>#N/A</v>
      </c>
      <c r="F531" s="1" t="e">
        <f>VLOOKUP(D531,table[[Détails]:[epaisseur]],3,FALSE)</f>
        <v>#N/A</v>
      </c>
      <c r="G531" s="1" t="e">
        <f>VLOOKUP(D531,table[[Détails]:[epaisseur]],4,FALSE)</f>
        <v>#N/A</v>
      </c>
      <c r="H531" s="1" t="e">
        <f>VLOOKUP(D531,table[[Détails]:[epaisseur]],5,FALSE)</f>
        <v>#N/A</v>
      </c>
      <c r="I531" s="170" t="e">
        <f>VLOOKUP(D531,table[[Détails]:[prix HT]],6,FALSE)</f>
        <v>#N/A</v>
      </c>
      <c r="K531" s="1" t="e">
        <f t="shared" si="47"/>
        <v>#N/A</v>
      </c>
      <c r="L531" s="15" t="e">
        <f>VLOOKUP(D531,table[[Détails]:[Coefficient de vente]],7,FALSE)</f>
        <v>#N/A</v>
      </c>
      <c r="M531" s="1" t="e">
        <f t="shared" si="43"/>
        <v>#N/A</v>
      </c>
      <c r="N531" s="5" t="e">
        <f t="shared" si="44"/>
        <v>#N/A</v>
      </c>
      <c r="O531" s="17" t="e">
        <f>VLOOKUP(D531,table[[Détails]:[Coefficient de vente]],8,FALSE)</f>
        <v>#N/A</v>
      </c>
      <c r="P531" s="170" t="e">
        <f t="shared" si="45"/>
        <v>#N/A</v>
      </c>
      <c r="R531" s="10">
        <f t="shared" si="46"/>
        <v>0</v>
      </c>
    </row>
    <row r="532" spans="2:18">
      <c r="B532" s="172"/>
      <c r="C532" s="1"/>
      <c r="D532" s="1"/>
      <c r="E532" s="1" t="e">
        <f>VLOOKUP(D532,table[[Détails]:[epaisseur]],2,FALSE)</f>
        <v>#N/A</v>
      </c>
      <c r="F532" s="1" t="e">
        <f>VLOOKUP(D532,table[[Détails]:[epaisseur]],3,FALSE)</f>
        <v>#N/A</v>
      </c>
      <c r="G532" s="1" t="e">
        <f>VLOOKUP(D532,table[[Détails]:[epaisseur]],4,FALSE)</f>
        <v>#N/A</v>
      </c>
      <c r="H532" s="1" t="e">
        <f>VLOOKUP(D532,table[[Détails]:[epaisseur]],5,FALSE)</f>
        <v>#N/A</v>
      </c>
      <c r="I532" s="170" t="e">
        <f>VLOOKUP(D532,table[[Détails]:[prix HT]],6,FALSE)</f>
        <v>#N/A</v>
      </c>
      <c r="K532" s="1" t="e">
        <f t="shared" si="47"/>
        <v>#N/A</v>
      </c>
      <c r="L532" s="15" t="e">
        <f>VLOOKUP(D532,table[[Détails]:[Coefficient de vente]],7,FALSE)</f>
        <v>#N/A</v>
      </c>
      <c r="M532" s="1" t="e">
        <f t="shared" si="43"/>
        <v>#N/A</v>
      </c>
      <c r="N532" s="5" t="e">
        <f t="shared" si="44"/>
        <v>#N/A</v>
      </c>
      <c r="O532" s="17" t="e">
        <f>VLOOKUP(D532,table[[Détails]:[Coefficient de vente]],8,FALSE)</f>
        <v>#N/A</v>
      </c>
      <c r="P532" s="170" t="e">
        <f t="shared" si="45"/>
        <v>#N/A</v>
      </c>
      <c r="R532" s="10">
        <f t="shared" si="46"/>
        <v>0</v>
      </c>
    </row>
    <row r="533" spans="2:18">
      <c r="B533" s="172"/>
      <c r="C533" s="1"/>
      <c r="D533" s="1"/>
      <c r="E533" s="1" t="e">
        <f>VLOOKUP(D533,table[[Détails]:[epaisseur]],2,FALSE)</f>
        <v>#N/A</v>
      </c>
      <c r="F533" s="1" t="e">
        <f>VLOOKUP(D533,table[[Détails]:[epaisseur]],3,FALSE)</f>
        <v>#N/A</v>
      </c>
      <c r="G533" s="1" t="e">
        <f>VLOOKUP(D533,table[[Détails]:[epaisseur]],4,FALSE)</f>
        <v>#N/A</v>
      </c>
      <c r="H533" s="1" t="e">
        <f>VLOOKUP(D533,table[[Détails]:[epaisseur]],5,FALSE)</f>
        <v>#N/A</v>
      </c>
      <c r="I533" s="170" t="e">
        <f>VLOOKUP(D533,table[[Détails]:[prix HT]],6,FALSE)</f>
        <v>#N/A</v>
      </c>
      <c r="K533" s="1" t="e">
        <f t="shared" si="47"/>
        <v>#N/A</v>
      </c>
      <c r="L533" s="15" t="e">
        <f>VLOOKUP(D533,table[[Détails]:[Coefficient de vente]],7,FALSE)</f>
        <v>#N/A</v>
      </c>
      <c r="M533" s="1" t="e">
        <f t="shared" si="43"/>
        <v>#N/A</v>
      </c>
      <c r="N533" s="5" t="e">
        <f t="shared" si="44"/>
        <v>#N/A</v>
      </c>
      <c r="O533" s="17" t="e">
        <f>VLOOKUP(D533,table[[Détails]:[Coefficient de vente]],8,FALSE)</f>
        <v>#N/A</v>
      </c>
      <c r="P533" s="170" t="e">
        <f t="shared" si="45"/>
        <v>#N/A</v>
      </c>
      <c r="R533" s="10">
        <f t="shared" si="46"/>
        <v>0</v>
      </c>
    </row>
    <row r="534" spans="2:18">
      <c r="B534" s="172"/>
      <c r="C534" s="1"/>
      <c r="D534" s="1"/>
      <c r="E534" s="1" t="e">
        <f>VLOOKUP(D534,table[[Détails]:[epaisseur]],2,FALSE)</f>
        <v>#N/A</v>
      </c>
      <c r="F534" s="1" t="e">
        <f>VLOOKUP(D534,table[[Détails]:[epaisseur]],3,FALSE)</f>
        <v>#N/A</v>
      </c>
      <c r="G534" s="1" t="e">
        <f>VLOOKUP(D534,table[[Détails]:[epaisseur]],4,FALSE)</f>
        <v>#N/A</v>
      </c>
      <c r="H534" s="1" t="e">
        <f>VLOOKUP(D534,table[[Détails]:[epaisseur]],5,FALSE)</f>
        <v>#N/A</v>
      </c>
      <c r="I534" s="170" t="e">
        <f>VLOOKUP(D534,table[[Détails]:[prix HT]],6,FALSE)</f>
        <v>#N/A</v>
      </c>
      <c r="K534" s="1" t="e">
        <f t="shared" si="47"/>
        <v>#N/A</v>
      </c>
      <c r="L534" s="15" t="e">
        <f>VLOOKUP(D534,table[[Détails]:[Coefficient de vente]],7,FALSE)</f>
        <v>#N/A</v>
      </c>
      <c r="M534" s="1" t="e">
        <f t="shared" si="43"/>
        <v>#N/A</v>
      </c>
      <c r="N534" s="5" t="e">
        <f t="shared" si="44"/>
        <v>#N/A</v>
      </c>
      <c r="O534" s="17" t="e">
        <f>VLOOKUP(D534,table[[Détails]:[Coefficient de vente]],8,FALSE)</f>
        <v>#N/A</v>
      </c>
      <c r="P534" s="170" t="e">
        <f t="shared" si="45"/>
        <v>#N/A</v>
      </c>
      <c r="R534" s="10">
        <f t="shared" si="46"/>
        <v>0</v>
      </c>
    </row>
    <row r="535" spans="2:18">
      <c r="B535" s="172"/>
      <c r="C535" s="1"/>
      <c r="D535" s="1"/>
      <c r="E535" s="1" t="e">
        <f>VLOOKUP(D535,table[[Détails]:[epaisseur]],2,FALSE)</f>
        <v>#N/A</v>
      </c>
      <c r="F535" s="1" t="e">
        <f>VLOOKUP(D535,table[[Détails]:[epaisseur]],3,FALSE)</f>
        <v>#N/A</v>
      </c>
      <c r="G535" s="1" t="e">
        <f>VLOOKUP(D535,table[[Détails]:[epaisseur]],4,FALSE)</f>
        <v>#N/A</v>
      </c>
      <c r="H535" s="1" t="e">
        <f>VLOOKUP(D535,table[[Détails]:[epaisseur]],5,FALSE)</f>
        <v>#N/A</v>
      </c>
      <c r="I535" s="170" t="e">
        <f>VLOOKUP(D535,table[[Détails]:[prix HT]],6,FALSE)</f>
        <v>#N/A</v>
      </c>
      <c r="K535" s="1" t="e">
        <f t="shared" si="47"/>
        <v>#N/A</v>
      </c>
      <c r="L535" s="15" t="e">
        <f>VLOOKUP(D535,table[[Détails]:[Coefficient de vente]],7,FALSE)</f>
        <v>#N/A</v>
      </c>
      <c r="M535" s="1" t="e">
        <f t="shared" si="43"/>
        <v>#N/A</v>
      </c>
      <c r="N535" s="5" t="e">
        <f t="shared" si="44"/>
        <v>#N/A</v>
      </c>
      <c r="O535" s="17" t="e">
        <f>VLOOKUP(D535,table[[Détails]:[Coefficient de vente]],8,FALSE)</f>
        <v>#N/A</v>
      </c>
      <c r="P535" s="170" t="e">
        <f t="shared" si="45"/>
        <v>#N/A</v>
      </c>
      <c r="R535" s="10">
        <f t="shared" si="46"/>
        <v>0</v>
      </c>
    </row>
    <row r="536" spans="2:18">
      <c r="B536" s="172"/>
      <c r="C536" s="1"/>
      <c r="D536" s="1"/>
      <c r="E536" s="1" t="e">
        <f>VLOOKUP(D536,table[[Détails]:[epaisseur]],2,FALSE)</f>
        <v>#N/A</v>
      </c>
      <c r="F536" s="1" t="e">
        <f>VLOOKUP(D536,table[[Détails]:[epaisseur]],3,FALSE)</f>
        <v>#N/A</v>
      </c>
      <c r="G536" s="1" t="e">
        <f>VLOOKUP(D536,table[[Détails]:[epaisseur]],4,FALSE)</f>
        <v>#N/A</v>
      </c>
      <c r="H536" s="1" t="e">
        <f>VLOOKUP(D536,table[[Détails]:[epaisseur]],5,FALSE)</f>
        <v>#N/A</v>
      </c>
      <c r="I536" s="170" t="e">
        <f>VLOOKUP(D536,table[[Détails]:[prix HT]],6,FALSE)</f>
        <v>#N/A</v>
      </c>
      <c r="K536" s="1" t="e">
        <f t="shared" si="47"/>
        <v>#N/A</v>
      </c>
      <c r="L536" s="15" t="e">
        <f>VLOOKUP(D536,table[[Détails]:[Coefficient de vente]],7,FALSE)</f>
        <v>#N/A</v>
      </c>
      <c r="M536" s="1" t="e">
        <f t="shared" si="43"/>
        <v>#N/A</v>
      </c>
      <c r="N536" s="5" t="e">
        <f t="shared" si="44"/>
        <v>#N/A</v>
      </c>
      <c r="O536" s="17" t="e">
        <f>VLOOKUP(D536,table[[Détails]:[Coefficient de vente]],8,FALSE)</f>
        <v>#N/A</v>
      </c>
      <c r="P536" s="170" t="e">
        <f t="shared" si="45"/>
        <v>#N/A</v>
      </c>
      <c r="R536" s="10">
        <f t="shared" si="46"/>
        <v>0</v>
      </c>
    </row>
    <row r="537" spans="2:18">
      <c r="B537" s="172"/>
      <c r="C537" s="1"/>
      <c r="D537" s="1"/>
      <c r="E537" s="1" t="e">
        <f>VLOOKUP(D537,table[[Détails]:[epaisseur]],2,FALSE)</f>
        <v>#N/A</v>
      </c>
      <c r="F537" s="1" t="e">
        <f>VLOOKUP(D537,table[[Détails]:[epaisseur]],3,FALSE)</f>
        <v>#N/A</v>
      </c>
      <c r="G537" s="1" t="e">
        <f>VLOOKUP(D537,table[[Détails]:[epaisseur]],4,FALSE)</f>
        <v>#N/A</v>
      </c>
      <c r="H537" s="1" t="e">
        <f>VLOOKUP(D537,table[[Détails]:[epaisseur]],5,FALSE)</f>
        <v>#N/A</v>
      </c>
      <c r="I537" s="170" t="e">
        <f>VLOOKUP(D537,table[[Détails]:[prix HT]],6,FALSE)</f>
        <v>#N/A</v>
      </c>
      <c r="K537" s="1" t="e">
        <f t="shared" si="47"/>
        <v>#N/A</v>
      </c>
      <c r="L537" s="15" t="e">
        <f>VLOOKUP(D537,table[[Détails]:[Coefficient de vente]],7,FALSE)</f>
        <v>#N/A</v>
      </c>
      <c r="M537" s="1" t="e">
        <f t="shared" si="43"/>
        <v>#N/A</v>
      </c>
      <c r="N537" s="5" t="e">
        <f t="shared" si="44"/>
        <v>#N/A</v>
      </c>
      <c r="O537" s="17" t="e">
        <f>VLOOKUP(D537,table[[Détails]:[Coefficient de vente]],8,FALSE)</f>
        <v>#N/A</v>
      </c>
      <c r="P537" s="170" t="e">
        <f t="shared" si="45"/>
        <v>#N/A</v>
      </c>
      <c r="R537" s="10">
        <f t="shared" si="46"/>
        <v>0</v>
      </c>
    </row>
    <row r="538" spans="2:18">
      <c r="B538" s="172"/>
      <c r="C538" s="1"/>
      <c r="D538" s="1"/>
      <c r="E538" s="1" t="e">
        <f>VLOOKUP(D538,table[[Détails]:[epaisseur]],2,FALSE)</f>
        <v>#N/A</v>
      </c>
      <c r="F538" s="1" t="e">
        <f>VLOOKUP(D538,table[[Détails]:[epaisseur]],3,FALSE)</f>
        <v>#N/A</v>
      </c>
      <c r="G538" s="1" t="e">
        <f>VLOOKUP(D538,table[[Détails]:[epaisseur]],4,FALSE)</f>
        <v>#N/A</v>
      </c>
      <c r="H538" s="1" t="e">
        <f>VLOOKUP(D538,table[[Détails]:[epaisseur]],5,FALSE)</f>
        <v>#N/A</v>
      </c>
      <c r="I538" s="170" t="e">
        <f>VLOOKUP(D538,table[[Détails]:[prix HT]],6,FALSE)</f>
        <v>#N/A</v>
      </c>
      <c r="K538" s="1" t="e">
        <f t="shared" si="47"/>
        <v>#N/A</v>
      </c>
      <c r="L538" s="15" t="e">
        <f>VLOOKUP(D538,table[[Détails]:[Coefficient de vente]],7,FALSE)</f>
        <v>#N/A</v>
      </c>
      <c r="M538" s="1" t="e">
        <f t="shared" si="43"/>
        <v>#N/A</v>
      </c>
      <c r="N538" s="5" t="e">
        <f t="shared" si="44"/>
        <v>#N/A</v>
      </c>
      <c r="O538" s="17" t="e">
        <f>VLOOKUP(D538,table[[Détails]:[Coefficient de vente]],8,FALSE)</f>
        <v>#N/A</v>
      </c>
      <c r="P538" s="170" t="e">
        <f t="shared" si="45"/>
        <v>#N/A</v>
      </c>
      <c r="R538" s="10">
        <f t="shared" si="46"/>
        <v>0</v>
      </c>
    </row>
    <row r="539" spans="2:18">
      <c r="B539" s="172"/>
      <c r="C539" s="1"/>
      <c r="D539" s="1"/>
      <c r="E539" s="1" t="e">
        <f>VLOOKUP(D539,table[[Détails]:[epaisseur]],2,FALSE)</f>
        <v>#N/A</v>
      </c>
      <c r="F539" s="1" t="e">
        <f>VLOOKUP(D539,table[[Détails]:[epaisseur]],3,FALSE)</f>
        <v>#N/A</v>
      </c>
      <c r="G539" s="1" t="e">
        <f>VLOOKUP(D539,table[[Détails]:[epaisseur]],4,FALSE)</f>
        <v>#N/A</v>
      </c>
      <c r="H539" s="1" t="e">
        <f>VLOOKUP(D539,table[[Détails]:[epaisseur]],5,FALSE)</f>
        <v>#N/A</v>
      </c>
      <c r="I539" s="170" t="e">
        <f>VLOOKUP(D539,table[[Détails]:[prix HT]],6,FALSE)</f>
        <v>#N/A</v>
      </c>
      <c r="K539" s="1" t="e">
        <f t="shared" si="47"/>
        <v>#N/A</v>
      </c>
      <c r="L539" s="15" t="e">
        <f>VLOOKUP(D539,table[[Détails]:[Coefficient de vente]],7,FALSE)</f>
        <v>#N/A</v>
      </c>
      <c r="M539" s="1" t="e">
        <f t="shared" si="43"/>
        <v>#N/A</v>
      </c>
      <c r="N539" s="5" t="e">
        <f t="shared" si="44"/>
        <v>#N/A</v>
      </c>
      <c r="O539" s="17" t="e">
        <f>VLOOKUP(D539,table[[Détails]:[Coefficient de vente]],8,FALSE)</f>
        <v>#N/A</v>
      </c>
      <c r="P539" s="170" t="e">
        <f t="shared" si="45"/>
        <v>#N/A</v>
      </c>
      <c r="R539" s="10">
        <f t="shared" si="46"/>
        <v>0</v>
      </c>
    </row>
    <row r="540" spans="2:18">
      <c r="B540" s="172"/>
      <c r="C540" s="1"/>
      <c r="D540" s="1"/>
      <c r="E540" s="1" t="e">
        <f>VLOOKUP(D540,table[[Détails]:[epaisseur]],2,FALSE)</f>
        <v>#N/A</v>
      </c>
      <c r="F540" s="1" t="e">
        <f>VLOOKUP(D540,table[[Détails]:[epaisseur]],3,FALSE)</f>
        <v>#N/A</v>
      </c>
      <c r="G540" s="1" t="e">
        <f>VLOOKUP(D540,table[[Détails]:[epaisseur]],4,FALSE)</f>
        <v>#N/A</v>
      </c>
      <c r="H540" s="1" t="e">
        <f>VLOOKUP(D540,table[[Détails]:[epaisseur]],5,FALSE)</f>
        <v>#N/A</v>
      </c>
      <c r="I540" s="170" t="e">
        <f>VLOOKUP(D540,table[[Détails]:[prix HT]],6,FALSE)</f>
        <v>#N/A</v>
      </c>
      <c r="K540" s="1" t="e">
        <f t="shared" si="47"/>
        <v>#N/A</v>
      </c>
      <c r="L540" s="15" t="e">
        <f>VLOOKUP(D540,table[[Détails]:[Coefficient de vente]],7,FALSE)</f>
        <v>#N/A</v>
      </c>
      <c r="M540" s="1" t="e">
        <f t="shared" si="43"/>
        <v>#N/A</v>
      </c>
      <c r="N540" s="5" t="e">
        <f t="shared" si="44"/>
        <v>#N/A</v>
      </c>
      <c r="O540" s="17" t="e">
        <f>VLOOKUP(D540,table[[Détails]:[Coefficient de vente]],8,FALSE)</f>
        <v>#N/A</v>
      </c>
      <c r="P540" s="170" t="e">
        <f t="shared" si="45"/>
        <v>#N/A</v>
      </c>
      <c r="R540" s="10">
        <f t="shared" si="46"/>
        <v>0</v>
      </c>
    </row>
    <row r="541" spans="2:18">
      <c r="B541" s="172"/>
      <c r="C541" s="1"/>
      <c r="D541" s="1"/>
      <c r="E541" s="1" t="e">
        <f>VLOOKUP(D541,table[[Détails]:[epaisseur]],2,FALSE)</f>
        <v>#N/A</v>
      </c>
      <c r="F541" s="1" t="e">
        <f>VLOOKUP(D541,table[[Détails]:[epaisseur]],3,FALSE)</f>
        <v>#N/A</v>
      </c>
      <c r="G541" s="1" t="e">
        <f>VLOOKUP(D541,table[[Détails]:[epaisseur]],4,FALSE)</f>
        <v>#N/A</v>
      </c>
      <c r="H541" s="1" t="e">
        <f>VLOOKUP(D541,table[[Détails]:[epaisseur]],5,FALSE)</f>
        <v>#N/A</v>
      </c>
      <c r="I541" s="170" t="e">
        <f>VLOOKUP(D541,table[[Détails]:[prix HT]],6,FALSE)</f>
        <v>#N/A</v>
      </c>
      <c r="K541" s="1" t="e">
        <f t="shared" si="47"/>
        <v>#N/A</v>
      </c>
      <c r="L541" s="15" t="e">
        <f>VLOOKUP(D541,table[[Détails]:[Coefficient de vente]],7,FALSE)</f>
        <v>#N/A</v>
      </c>
      <c r="M541" s="1" t="e">
        <f t="shared" si="43"/>
        <v>#N/A</v>
      </c>
      <c r="N541" s="5" t="e">
        <f t="shared" si="44"/>
        <v>#N/A</v>
      </c>
      <c r="O541" s="17" t="e">
        <f>VLOOKUP(D541,table[[Détails]:[Coefficient de vente]],8,FALSE)</f>
        <v>#N/A</v>
      </c>
      <c r="P541" s="170" t="e">
        <f t="shared" si="45"/>
        <v>#N/A</v>
      </c>
      <c r="R541" s="10">
        <f t="shared" si="46"/>
        <v>0</v>
      </c>
    </row>
    <row r="542" spans="2:18">
      <c r="B542" s="172"/>
      <c r="C542" s="1"/>
      <c r="D542" s="1"/>
      <c r="E542" s="1" t="e">
        <f>VLOOKUP(D542,table[[Détails]:[epaisseur]],2,FALSE)</f>
        <v>#N/A</v>
      </c>
      <c r="F542" s="1" t="e">
        <f>VLOOKUP(D542,table[[Détails]:[epaisseur]],3,FALSE)</f>
        <v>#N/A</v>
      </c>
      <c r="G542" s="1" t="e">
        <f>VLOOKUP(D542,table[[Détails]:[epaisseur]],4,FALSE)</f>
        <v>#N/A</v>
      </c>
      <c r="H542" s="1" t="e">
        <f>VLOOKUP(D542,table[[Détails]:[epaisseur]],5,FALSE)</f>
        <v>#N/A</v>
      </c>
      <c r="I542" s="170" t="e">
        <f>VLOOKUP(D542,table[[Détails]:[prix HT]],6,FALSE)</f>
        <v>#N/A</v>
      </c>
      <c r="K542" s="1" t="e">
        <f t="shared" si="47"/>
        <v>#N/A</v>
      </c>
      <c r="L542" s="15" t="e">
        <f>VLOOKUP(D542,table[[Détails]:[Coefficient de vente]],7,FALSE)</f>
        <v>#N/A</v>
      </c>
      <c r="M542" s="1" t="e">
        <f t="shared" si="43"/>
        <v>#N/A</v>
      </c>
      <c r="N542" s="5" t="e">
        <f t="shared" si="44"/>
        <v>#N/A</v>
      </c>
      <c r="O542" s="17" t="e">
        <f>VLOOKUP(D542,table[[Détails]:[Coefficient de vente]],8,FALSE)</f>
        <v>#N/A</v>
      </c>
      <c r="P542" s="170" t="e">
        <f t="shared" si="45"/>
        <v>#N/A</v>
      </c>
      <c r="R542" s="10">
        <f t="shared" si="46"/>
        <v>0</v>
      </c>
    </row>
    <row r="543" spans="2:18">
      <c r="B543" s="172"/>
      <c r="C543" s="1"/>
      <c r="D543" s="1"/>
      <c r="E543" s="1" t="e">
        <f>VLOOKUP(D543,table[[Détails]:[epaisseur]],2,FALSE)</f>
        <v>#N/A</v>
      </c>
      <c r="F543" s="1" t="e">
        <f>VLOOKUP(D543,table[[Détails]:[epaisseur]],3,FALSE)</f>
        <v>#N/A</v>
      </c>
      <c r="G543" s="1" t="e">
        <f>VLOOKUP(D543,table[[Détails]:[epaisseur]],4,FALSE)</f>
        <v>#N/A</v>
      </c>
      <c r="H543" s="1" t="e">
        <f>VLOOKUP(D543,table[[Détails]:[epaisseur]],5,FALSE)</f>
        <v>#N/A</v>
      </c>
      <c r="I543" s="170" t="e">
        <f>VLOOKUP(D543,table[[Détails]:[prix HT]],6,FALSE)</f>
        <v>#N/A</v>
      </c>
      <c r="K543" s="1" t="e">
        <f t="shared" si="47"/>
        <v>#N/A</v>
      </c>
      <c r="L543" s="15" t="e">
        <f>VLOOKUP(D543,table[[Détails]:[Coefficient de vente]],7,FALSE)</f>
        <v>#N/A</v>
      </c>
      <c r="M543" s="1" t="e">
        <f t="shared" si="43"/>
        <v>#N/A</v>
      </c>
      <c r="N543" s="5" t="e">
        <f t="shared" si="44"/>
        <v>#N/A</v>
      </c>
      <c r="O543" s="17" t="e">
        <f>VLOOKUP(D543,table[[Détails]:[Coefficient de vente]],8,FALSE)</f>
        <v>#N/A</v>
      </c>
      <c r="P543" s="170" t="e">
        <f t="shared" si="45"/>
        <v>#N/A</v>
      </c>
      <c r="R543" s="10">
        <f t="shared" si="46"/>
        <v>0</v>
      </c>
    </row>
    <row r="544" spans="2:18">
      <c r="B544" s="172"/>
      <c r="C544" s="1"/>
      <c r="D544" s="1"/>
      <c r="E544" s="1" t="e">
        <f>VLOOKUP(D544,table[[Détails]:[epaisseur]],2,FALSE)</f>
        <v>#N/A</v>
      </c>
      <c r="F544" s="1" t="e">
        <f>VLOOKUP(D544,table[[Détails]:[epaisseur]],3,FALSE)</f>
        <v>#N/A</v>
      </c>
      <c r="G544" s="1" t="e">
        <f>VLOOKUP(D544,table[[Détails]:[epaisseur]],4,FALSE)</f>
        <v>#N/A</v>
      </c>
      <c r="H544" s="1" t="e">
        <f>VLOOKUP(D544,table[[Détails]:[epaisseur]],5,FALSE)</f>
        <v>#N/A</v>
      </c>
      <c r="I544" s="170" t="e">
        <f>VLOOKUP(D544,table[[Détails]:[prix HT]],6,FALSE)</f>
        <v>#N/A</v>
      </c>
      <c r="K544" s="1" t="e">
        <f t="shared" si="47"/>
        <v>#N/A</v>
      </c>
      <c r="L544" s="15" t="e">
        <f>VLOOKUP(D544,table[[Détails]:[Coefficient de vente]],7,FALSE)</f>
        <v>#N/A</v>
      </c>
      <c r="M544" s="1" t="e">
        <f t="shared" si="43"/>
        <v>#N/A</v>
      </c>
      <c r="N544" s="5" t="e">
        <f t="shared" si="44"/>
        <v>#N/A</v>
      </c>
      <c r="O544" s="17" t="e">
        <f>VLOOKUP(D544,table[[Détails]:[Coefficient de vente]],8,FALSE)</f>
        <v>#N/A</v>
      </c>
      <c r="P544" s="170" t="e">
        <f t="shared" si="45"/>
        <v>#N/A</v>
      </c>
      <c r="R544" s="10">
        <f t="shared" si="46"/>
        <v>0</v>
      </c>
    </row>
    <row r="545" spans="2:18">
      <c r="B545" s="172"/>
      <c r="C545" s="1"/>
      <c r="D545" s="1"/>
      <c r="E545" s="1" t="e">
        <f>VLOOKUP(D545,table[[Détails]:[epaisseur]],2,FALSE)</f>
        <v>#N/A</v>
      </c>
      <c r="F545" s="1" t="e">
        <f>VLOOKUP(D545,table[[Détails]:[epaisseur]],3,FALSE)</f>
        <v>#N/A</v>
      </c>
      <c r="G545" s="1" t="e">
        <f>VLOOKUP(D545,table[[Détails]:[epaisseur]],4,FALSE)</f>
        <v>#N/A</v>
      </c>
      <c r="H545" s="1" t="e">
        <f>VLOOKUP(D545,table[[Détails]:[epaisseur]],5,FALSE)</f>
        <v>#N/A</v>
      </c>
      <c r="I545" s="170" t="e">
        <f>VLOOKUP(D545,table[[Détails]:[prix HT]],6,FALSE)</f>
        <v>#N/A</v>
      </c>
      <c r="K545" s="1" t="e">
        <f t="shared" si="47"/>
        <v>#N/A</v>
      </c>
      <c r="L545" s="15" t="e">
        <f>VLOOKUP(D545,table[[Détails]:[Coefficient de vente]],7,FALSE)</f>
        <v>#N/A</v>
      </c>
      <c r="M545" s="1" t="e">
        <f t="shared" si="43"/>
        <v>#N/A</v>
      </c>
      <c r="N545" s="5" t="e">
        <f t="shared" si="44"/>
        <v>#N/A</v>
      </c>
      <c r="O545" s="17" t="e">
        <f>VLOOKUP(D545,table[[Détails]:[Coefficient de vente]],8,FALSE)</f>
        <v>#N/A</v>
      </c>
      <c r="P545" s="170" t="e">
        <f t="shared" si="45"/>
        <v>#N/A</v>
      </c>
      <c r="R545" s="10">
        <f t="shared" si="46"/>
        <v>0</v>
      </c>
    </row>
    <row r="546" spans="2:18">
      <c r="B546" s="172"/>
      <c r="C546" s="1"/>
      <c r="D546" s="1"/>
      <c r="E546" s="1" t="e">
        <f>VLOOKUP(D546,table[[Détails]:[epaisseur]],2,FALSE)</f>
        <v>#N/A</v>
      </c>
      <c r="F546" s="1" t="e">
        <f>VLOOKUP(D546,table[[Détails]:[epaisseur]],3,FALSE)</f>
        <v>#N/A</v>
      </c>
      <c r="G546" s="1" t="e">
        <f>VLOOKUP(D546,table[[Détails]:[epaisseur]],4,FALSE)</f>
        <v>#N/A</v>
      </c>
      <c r="H546" s="1" t="e">
        <f>VLOOKUP(D546,table[[Détails]:[epaisseur]],5,FALSE)</f>
        <v>#N/A</v>
      </c>
      <c r="I546" s="170" t="e">
        <f>VLOOKUP(D546,table[[Détails]:[prix HT]],6,FALSE)</f>
        <v>#N/A</v>
      </c>
      <c r="K546" s="1" t="e">
        <f t="shared" si="47"/>
        <v>#N/A</v>
      </c>
      <c r="L546" s="15" t="e">
        <f>VLOOKUP(D546,table[[Détails]:[Coefficient de vente]],7,FALSE)</f>
        <v>#N/A</v>
      </c>
      <c r="M546" s="1" t="e">
        <f t="shared" si="43"/>
        <v>#N/A</v>
      </c>
      <c r="N546" s="5" t="e">
        <f t="shared" si="44"/>
        <v>#N/A</v>
      </c>
      <c r="O546" s="17" t="e">
        <f>VLOOKUP(D546,table[[Détails]:[Coefficient de vente]],8,FALSE)</f>
        <v>#N/A</v>
      </c>
      <c r="P546" s="170" t="e">
        <f t="shared" si="45"/>
        <v>#N/A</v>
      </c>
      <c r="R546" s="10">
        <f t="shared" si="46"/>
        <v>0</v>
      </c>
    </row>
    <row r="547" spans="2:18">
      <c r="B547" s="172"/>
      <c r="C547" s="1"/>
      <c r="D547" s="1"/>
      <c r="E547" s="1" t="e">
        <f>VLOOKUP(D547,table[[Détails]:[epaisseur]],2,FALSE)</f>
        <v>#N/A</v>
      </c>
      <c r="F547" s="1" t="e">
        <f>VLOOKUP(D547,table[[Détails]:[epaisseur]],3,FALSE)</f>
        <v>#N/A</v>
      </c>
      <c r="G547" s="1" t="e">
        <f>VLOOKUP(D547,table[[Détails]:[epaisseur]],4,FALSE)</f>
        <v>#N/A</v>
      </c>
      <c r="H547" s="1" t="e">
        <f>VLOOKUP(D547,table[[Détails]:[epaisseur]],5,FALSE)</f>
        <v>#N/A</v>
      </c>
      <c r="I547" s="170" t="e">
        <f>VLOOKUP(D547,table[[Détails]:[prix HT]],6,FALSE)</f>
        <v>#N/A</v>
      </c>
      <c r="K547" s="1" t="e">
        <f t="shared" si="47"/>
        <v>#N/A</v>
      </c>
      <c r="L547" s="15" t="e">
        <f>VLOOKUP(D547,table[[Détails]:[Coefficient de vente]],7,FALSE)</f>
        <v>#N/A</v>
      </c>
      <c r="M547" s="1" t="e">
        <f t="shared" si="43"/>
        <v>#N/A</v>
      </c>
      <c r="N547" s="5" t="e">
        <f t="shared" si="44"/>
        <v>#N/A</v>
      </c>
      <c r="O547" s="17" t="e">
        <f>VLOOKUP(D547,table[[Détails]:[Coefficient de vente]],8,FALSE)</f>
        <v>#N/A</v>
      </c>
      <c r="P547" s="170" t="e">
        <f t="shared" si="45"/>
        <v>#N/A</v>
      </c>
      <c r="R547" s="10">
        <f t="shared" si="46"/>
        <v>0</v>
      </c>
    </row>
    <row r="548" spans="2:18">
      <c r="B548" s="172"/>
      <c r="C548" s="1"/>
      <c r="D548" s="1"/>
      <c r="E548" s="1" t="e">
        <f>VLOOKUP(D548,table[[Détails]:[epaisseur]],2,FALSE)</f>
        <v>#N/A</v>
      </c>
      <c r="F548" s="1" t="e">
        <f>VLOOKUP(D548,table[[Détails]:[epaisseur]],3,FALSE)</f>
        <v>#N/A</v>
      </c>
      <c r="G548" s="1" t="e">
        <f>VLOOKUP(D548,table[[Détails]:[epaisseur]],4,FALSE)</f>
        <v>#N/A</v>
      </c>
      <c r="H548" s="1" t="e">
        <f>VLOOKUP(D548,table[[Détails]:[epaisseur]],5,FALSE)</f>
        <v>#N/A</v>
      </c>
      <c r="I548" s="170" t="e">
        <f>VLOOKUP(D548,table[[Détails]:[prix HT]],6,FALSE)</f>
        <v>#N/A</v>
      </c>
      <c r="K548" s="1" t="e">
        <f t="shared" si="47"/>
        <v>#N/A</v>
      </c>
      <c r="L548" s="15" t="e">
        <f>VLOOKUP(D548,table[[Détails]:[Coefficient de vente]],7,FALSE)</f>
        <v>#N/A</v>
      </c>
      <c r="M548" s="1" t="e">
        <f t="shared" si="43"/>
        <v>#N/A</v>
      </c>
      <c r="N548" s="5" t="e">
        <f t="shared" si="44"/>
        <v>#N/A</v>
      </c>
      <c r="O548" s="17" t="e">
        <f>VLOOKUP(D548,table[[Détails]:[Coefficient de vente]],8,FALSE)</f>
        <v>#N/A</v>
      </c>
      <c r="P548" s="170" t="e">
        <f t="shared" si="45"/>
        <v>#N/A</v>
      </c>
      <c r="R548" s="10">
        <f t="shared" si="46"/>
        <v>0</v>
      </c>
    </row>
    <row r="549" spans="2:18">
      <c r="B549" s="172"/>
      <c r="C549" s="1"/>
      <c r="D549" s="1"/>
      <c r="E549" s="1" t="e">
        <f>VLOOKUP(D549,table[[Détails]:[epaisseur]],2,FALSE)</f>
        <v>#N/A</v>
      </c>
      <c r="F549" s="1" t="e">
        <f>VLOOKUP(D549,table[[Détails]:[epaisseur]],3,FALSE)</f>
        <v>#N/A</v>
      </c>
      <c r="G549" s="1" t="e">
        <f>VLOOKUP(D549,table[[Détails]:[epaisseur]],4,FALSE)</f>
        <v>#N/A</v>
      </c>
      <c r="H549" s="1" t="e">
        <f>VLOOKUP(D549,table[[Détails]:[epaisseur]],5,FALSE)</f>
        <v>#N/A</v>
      </c>
      <c r="I549" s="170" t="e">
        <f>VLOOKUP(D549,table[[Détails]:[prix HT]],6,FALSE)</f>
        <v>#N/A</v>
      </c>
      <c r="K549" s="1" t="e">
        <f t="shared" si="47"/>
        <v>#N/A</v>
      </c>
      <c r="L549" s="15" t="e">
        <f>VLOOKUP(D549,table[[Détails]:[Coefficient de vente]],7,FALSE)</f>
        <v>#N/A</v>
      </c>
      <c r="M549" s="1" t="e">
        <f t="shared" si="43"/>
        <v>#N/A</v>
      </c>
      <c r="N549" s="5" t="e">
        <f t="shared" si="44"/>
        <v>#N/A</v>
      </c>
      <c r="O549" s="17" t="e">
        <f>VLOOKUP(D549,table[[Détails]:[Coefficient de vente]],8,FALSE)</f>
        <v>#N/A</v>
      </c>
      <c r="P549" s="170" t="e">
        <f t="shared" si="45"/>
        <v>#N/A</v>
      </c>
      <c r="R549" s="10">
        <f t="shared" si="46"/>
        <v>0</v>
      </c>
    </row>
    <row r="550" spans="2:18">
      <c r="B550" s="172"/>
      <c r="C550" s="1"/>
      <c r="D550" s="1"/>
      <c r="E550" s="1" t="e">
        <f>VLOOKUP(D550,table[[Détails]:[epaisseur]],2,FALSE)</f>
        <v>#N/A</v>
      </c>
      <c r="F550" s="1" t="e">
        <f>VLOOKUP(D550,table[[Détails]:[epaisseur]],3,FALSE)</f>
        <v>#N/A</v>
      </c>
      <c r="G550" s="1" t="e">
        <f>VLOOKUP(D550,table[[Détails]:[epaisseur]],4,FALSE)</f>
        <v>#N/A</v>
      </c>
      <c r="H550" s="1" t="e">
        <f>VLOOKUP(D550,table[[Détails]:[epaisseur]],5,FALSE)</f>
        <v>#N/A</v>
      </c>
      <c r="I550" s="170" t="e">
        <f>VLOOKUP(D550,table[[Détails]:[prix HT]],6,FALSE)</f>
        <v>#N/A</v>
      </c>
      <c r="K550" s="1" t="e">
        <f t="shared" si="47"/>
        <v>#N/A</v>
      </c>
      <c r="L550" s="15" t="e">
        <f>VLOOKUP(D550,table[[Détails]:[Coefficient de vente]],7,FALSE)</f>
        <v>#N/A</v>
      </c>
      <c r="M550" s="1" t="e">
        <f t="shared" si="43"/>
        <v>#N/A</v>
      </c>
      <c r="N550" s="5" t="e">
        <f t="shared" si="44"/>
        <v>#N/A</v>
      </c>
      <c r="O550" s="17" t="e">
        <f>VLOOKUP(D550,table[[Détails]:[Coefficient de vente]],8,FALSE)</f>
        <v>#N/A</v>
      </c>
      <c r="P550" s="170" t="e">
        <f t="shared" si="45"/>
        <v>#N/A</v>
      </c>
      <c r="R550" s="10">
        <f t="shared" si="46"/>
        <v>0</v>
      </c>
    </row>
    <row r="551" spans="2:18">
      <c r="B551" s="172"/>
      <c r="C551" s="1"/>
      <c r="D551" s="1"/>
      <c r="E551" s="1" t="e">
        <f>VLOOKUP(D551,table[[Détails]:[epaisseur]],2,FALSE)</f>
        <v>#N/A</v>
      </c>
      <c r="F551" s="1" t="e">
        <f>VLOOKUP(D551,table[[Détails]:[epaisseur]],3,FALSE)</f>
        <v>#N/A</v>
      </c>
      <c r="G551" s="1" t="e">
        <f>VLOOKUP(D551,table[[Détails]:[epaisseur]],4,FALSE)</f>
        <v>#N/A</v>
      </c>
      <c r="H551" s="1" t="e">
        <f>VLOOKUP(D551,table[[Détails]:[epaisseur]],5,FALSE)</f>
        <v>#N/A</v>
      </c>
      <c r="I551" s="170" t="e">
        <f>VLOOKUP(D551,table[[Détails]:[prix HT]],6,FALSE)</f>
        <v>#N/A</v>
      </c>
      <c r="K551" s="1" t="e">
        <f t="shared" si="47"/>
        <v>#N/A</v>
      </c>
      <c r="L551" s="15" t="e">
        <f>VLOOKUP(D551,table[[Détails]:[Coefficient de vente]],7,FALSE)</f>
        <v>#N/A</v>
      </c>
      <c r="M551" s="1" t="e">
        <f t="shared" si="43"/>
        <v>#N/A</v>
      </c>
      <c r="N551" s="5" t="e">
        <f t="shared" si="44"/>
        <v>#N/A</v>
      </c>
      <c r="O551" s="17" t="e">
        <f>VLOOKUP(D551,table[[Détails]:[Coefficient de vente]],8,FALSE)</f>
        <v>#N/A</v>
      </c>
      <c r="P551" s="170" t="e">
        <f t="shared" si="45"/>
        <v>#N/A</v>
      </c>
      <c r="R551" s="10">
        <f t="shared" si="46"/>
        <v>0</v>
      </c>
    </row>
    <row r="552" spans="2:18">
      <c r="B552" s="172"/>
      <c r="C552" s="1"/>
      <c r="D552" s="1"/>
      <c r="E552" s="1" t="e">
        <f>VLOOKUP(D552,table[[Détails]:[epaisseur]],2,FALSE)</f>
        <v>#N/A</v>
      </c>
      <c r="F552" s="1" t="e">
        <f>VLOOKUP(D552,table[[Détails]:[epaisseur]],3,FALSE)</f>
        <v>#N/A</v>
      </c>
      <c r="G552" s="1" t="e">
        <f>VLOOKUP(D552,table[[Détails]:[epaisseur]],4,FALSE)</f>
        <v>#N/A</v>
      </c>
      <c r="H552" s="1" t="e">
        <f>VLOOKUP(D552,table[[Détails]:[epaisseur]],5,FALSE)</f>
        <v>#N/A</v>
      </c>
      <c r="I552" s="170" t="e">
        <f>VLOOKUP(D552,table[[Détails]:[prix HT]],6,FALSE)</f>
        <v>#N/A</v>
      </c>
      <c r="K552" s="1" t="e">
        <f t="shared" si="47"/>
        <v>#N/A</v>
      </c>
      <c r="L552" s="15" t="e">
        <f>VLOOKUP(D552,table[[Détails]:[Coefficient de vente]],7,FALSE)</f>
        <v>#N/A</v>
      </c>
      <c r="M552" s="1" t="e">
        <f t="shared" si="43"/>
        <v>#N/A</v>
      </c>
      <c r="N552" s="5" t="e">
        <f t="shared" si="44"/>
        <v>#N/A</v>
      </c>
      <c r="O552" s="17" t="e">
        <f>VLOOKUP(D552,table[[Détails]:[Coefficient de vente]],8,FALSE)</f>
        <v>#N/A</v>
      </c>
      <c r="P552" s="170" t="e">
        <f t="shared" si="45"/>
        <v>#N/A</v>
      </c>
      <c r="R552" s="10">
        <f t="shared" si="46"/>
        <v>0</v>
      </c>
    </row>
    <row r="553" spans="2:18">
      <c r="B553" s="172"/>
      <c r="C553" s="1"/>
      <c r="D553" s="1"/>
      <c r="E553" s="1" t="e">
        <f>VLOOKUP(D553,table[[Détails]:[epaisseur]],2,FALSE)</f>
        <v>#N/A</v>
      </c>
      <c r="F553" s="1" t="e">
        <f>VLOOKUP(D553,table[[Détails]:[epaisseur]],3,FALSE)</f>
        <v>#N/A</v>
      </c>
      <c r="G553" s="1" t="e">
        <f>VLOOKUP(D553,table[[Détails]:[epaisseur]],4,FALSE)</f>
        <v>#N/A</v>
      </c>
      <c r="H553" s="1" t="e">
        <f>VLOOKUP(D553,table[[Détails]:[epaisseur]],5,FALSE)</f>
        <v>#N/A</v>
      </c>
      <c r="I553" s="170" t="e">
        <f>VLOOKUP(D553,table[[Détails]:[prix HT]],6,FALSE)</f>
        <v>#N/A</v>
      </c>
      <c r="K553" s="1" t="e">
        <f t="shared" si="47"/>
        <v>#N/A</v>
      </c>
      <c r="L553" s="15" t="e">
        <f>VLOOKUP(D553,table[[Détails]:[Coefficient de vente]],7,FALSE)</f>
        <v>#N/A</v>
      </c>
      <c r="M553" s="1" t="e">
        <f t="shared" si="43"/>
        <v>#N/A</v>
      </c>
      <c r="N553" s="5" t="e">
        <f t="shared" si="44"/>
        <v>#N/A</v>
      </c>
      <c r="O553" s="17" t="e">
        <f>VLOOKUP(D553,table[[Détails]:[Coefficient de vente]],8,FALSE)</f>
        <v>#N/A</v>
      </c>
      <c r="P553" s="170" t="e">
        <f t="shared" si="45"/>
        <v>#N/A</v>
      </c>
      <c r="R553" s="10">
        <f t="shared" si="46"/>
        <v>0</v>
      </c>
    </row>
    <row r="554" spans="2:18">
      <c r="B554" s="172"/>
      <c r="C554" s="1"/>
      <c r="D554" s="1"/>
      <c r="E554" s="1" t="e">
        <f>VLOOKUP(D554,table[[Détails]:[epaisseur]],2,FALSE)</f>
        <v>#N/A</v>
      </c>
      <c r="F554" s="1" t="e">
        <f>VLOOKUP(D554,table[[Détails]:[epaisseur]],3,FALSE)</f>
        <v>#N/A</v>
      </c>
      <c r="G554" s="1" t="e">
        <f>VLOOKUP(D554,table[[Détails]:[epaisseur]],4,FALSE)</f>
        <v>#N/A</v>
      </c>
      <c r="H554" s="1" t="e">
        <f>VLOOKUP(D554,table[[Détails]:[epaisseur]],5,FALSE)</f>
        <v>#N/A</v>
      </c>
      <c r="I554" s="170" t="e">
        <f>VLOOKUP(D554,table[[Détails]:[prix HT]],6,FALSE)</f>
        <v>#N/A</v>
      </c>
      <c r="K554" s="1" t="e">
        <f t="shared" si="47"/>
        <v>#N/A</v>
      </c>
      <c r="L554" s="15" t="e">
        <f>VLOOKUP(D554,table[[Détails]:[Coefficient de vente]],7,FALSE)</f>
        <v>#N/A</v>
      </c>
      <c r="M554" s="1" t="e">
        <f t="shared" si="43"/>
        <v>#N/A</v>
      </c>
      <c r="N554" s="5" t="e">
        <f t="shared" si="44"/>
        <v>#N/A</v>
      </c>
      <c r="O554" s="17" t="e">
        <f>VLOOKUP(D554,table[[Détails]:[Coefficient de vente]],8,FALSE)</f>
        <v>#N/A</v>
      </c>
      <c r="P554" s="170" t="e">
        <f t="shared" si="45"/>
        <v>#N/A</v>
      </c>
      <c r="R554" s="10">
        <f t="shared" si="46"/>
        <v>0</v>
      </c>
    </row>
    <row r="555" spans="2:18">
      <c r="B555" s="172"/>
      <c r="C555" s="1"/>
      <c r="D555" s="1"/>
      <c r="E555" s="1" t="e">
        <f>VLOOKUP(D555,table[[Détails]:[epaisseur]],2,FALSE)</f>
        <v>#N/A</v>
      </c>
      <c r="F555" s="1" t="e">
        <f>VLOOKUP(D555,table[[Détails]:[epaisseur]],3,FALSE)</f>
        <v>#N/A</v>
      </c>
      <c r="G555" s="1" t="e">
        <f>VLOOKUP(D555,table[[Détails]:[epaisseur]],4,FALSE)</f>
        <v>#N/A</v>
      </c>
      <c r="H555" s="1" t="e">
        <f>VLOOKUP(D555,table[[Détails]:[epaisseur]],5,FALSE)</f>
        <v>#N/A</v>
      </c>
      <c r="I555" s="170" t="e">
        <f>VLOOKUP(D555,table[[Détails]:[prix HT]],6,FALSE)</f>
        <v>#N/A</v>
      </c>
      <c r="K555" s="1" t="e">
        <f t="shared" si="47"/>
        <v>#N/A</v>
      </c>
      <c r="L555" s="15" t="e">
        <f>VLOOKUP(D555,table[[Détails]:[Coefficient de vente]],7,FALSE)</f>
        <v>#N/A</v>
      </c>
      <c r="M555" s="1" t="e">
        <f t="shared" si="43"/>
        <v>#N/A</v>
      </c>
      <c r="N555" s="5" t="e">
        <f t="shared" si="44"/>
        <v>#N/A</v>
      </c>
      <c r="O555" s="17" t="e">
        <f>VLOOKUP(D555,table[[Détails]:[Coefficient de vente]],8,FALSE)</f>
        <v>#N/A</v>
      </c>
      <c r="P555" s="170" t="e">
        <f t="shared" si="45"/>
        <v>#N/A</v>
      </c>
      <c r="R555" s="10">
        <f t="shared" si="46"/>
        <v>0</v>
      </c>
    </row>
    <row r="556" spans="2:18">
      <c r="B556" s="172"/>
      <c r="C556" s="1"/>
      <c r="D556" s="1"/>
      <c r="E556" s="1" t="e">
        <f>VLOOKUP(D556,table[[Détails]:[epaisseur]],2,FALSE)</f>
        <v>#N/A</v>
      </c>
      <c r="F556" s="1" t="e">
        <f>VLOOKUP(D556,table[[Détails]:[epaisseur]],3,FALSE)</f>
        <v>#N/A</v>
      </c>
      <c r="G556" s="1" t="e">
        <f>VLOOKUP(D556,table[[Détails]:[epaisseur]],4,FALSE)</f>
        <v>#N/A</v>
      </c>
      <c r="H556" s="1" t="e">
        <f>VLOOKUP(D556,table[[Détails]:[epaisseur]],5,FALSE)</f>
        <v>#N/A</v>
      </c>
      <c r="I556" s="170" t="e">
        <f>VLOOKUP(D556,table[[Détails]:[prix HT]],6,FALSE)</f>
        <v>#N/A</v>
      </c>
      <c r="K556" s="1" t="e">
        <f t="shared" si="47"/>
        <v>#N/A</v>
      </c>
      <c r="L556" s="15" t="e">
        <f>VLOOKUP(D556,table[[Détails]:[Coefficient de vente]],7,FALSE)</f>
        <v>#N/A</v>
      </c>
      <c r="M556" s="1" t="e">
        <f t="shared" si="43"/>
        <v>#N/A</v>
      </c>
      <c r="N556" s="5" t="e">
        <f t="shared" si="44"/>
        <v>#N/A</v>
      </c>
      <c r="O556" s="17" t="e">
        <f>VLOOKUP(D556,table[[Détails]:[Coefficient de vente]],8,FALSE)</f>
        <v>#N/A</v>
      </c>
      <c r="P556" s="170" t="e">
        <f t="shared" si="45"/>
        <v>#N/A</v>
      </c>
      <c r="R556" s="10">
        <f t="shared" si="46"/>
        <v>0</v>
      </c>
    </row>
    <row r="557" spans="2:18">
      <c r="B557" s="172"/>
      <c r="C557" s="1"/>
      <c r="D557" s="1"/>
      <c r="E557" s="1" t="e">
        <f>VLOOKUP(D557,table[[Détails]:[epaisseur]],2,FALSE)</f>
        <v>#N/A</v>
      </c>
      <c r="F557" s="1" t="e">
        <f>VLOOKUP(D557,table[[Détails]:[epaisseur]],3,FALSE)</f>
        <v>#N/A</v>
      </c>
      <c r="G557" s="1" t="e">
        <f>VLOOKUP(D557,table[[Détails]:[epaisseur]],4,FALSE)</f>
        <v>#N/A</v>
      </c>
      <c r="H557" s="1" t="e">
        <f>VLOOKUP(D557,table[[Détails]:[epaisseur]],5,FALSE)</f>
        <v>#N/A</v>
      </c>
      <c r="I557" s="170" t="e">
        <f>VLOOKUP(D557,table[[Détails]:[prix HT]],6,FALSE)</f>
        <v>#N/A</v>
      </c>
      <c r="K557" s="1" t="e">
        <f t="shared" si="47"/>
        <v>#N/A</v>
      </c>
      <c r="L557" s="15" t="e">
        <f>VLOOKUP(D557,table[[Détails]:[Coefficient de vente]],7,FALSE)</f>
        <v>#N/A</v>
      </c>
      <c r="M557" s="1" t="e">
        <f t="shared" si="43"/>
        <v>#N/A</v>
      </c>
      <c r="N557" s="5" t="e">
        <f t="shared" si="44"/>
        <v>#N/A</v>
      </c>
      <c r="O557" s="17" t="e">
        <f>VLOOKUP(D557,table[[Détails]:[Coefficient de vente]],8,FALSE)</f>
        <v>#N/A</v>
      </c>
      <c r="P557" s="170" t="e">
        <f t="shared" si="45"/>
        <v>#N/A</v>
      </c>
      <c r="R557" s="10">
        <f t="shared" si="46"/>
        <v>0</v>
      </c>
    </row>
    <row r="558" spans="2:18">
      <c r="B558" s="172"/>
      <c r="C558" s="1"/>
      <c r="D558" s="1"/>
      <c r="E558" s="1" t="e">
        <f>VLOOKUP(D558,table[[Détails]:[epaisseur]],2,FALSE)</f>
        <v>#N/A</v>
      </c>
      <c r="F558" s="1" t="e">
        <f>VLOOKUP(D558,table[[Détails]:[epaisseur]],3,FALSE)</f>
        <v>#N/A</v>
      </c>
      <c r="G558" s="1" t="e">
        <f>VLOOKUP(D558,table[[Détails]:[epaisseur]],4,FALSE)</f>
        <v>#N/A</v>
      </c>
      <c r="H558" s="1" t="e">
        <f>VLOOKUP(D558,table[[Détails]:[epaisseur]],5,FALSE)</f>
        <v>#N/A</v>
      </c>
      <c r="I558" s="170" t="e">
        <f>VLOOKUP(D558,table[[Détails]:[prix HT]],6,FALSE)</f>
        <v>#N/A</v>
      </c>
      <c r="K558" s="1" t="e">
        <f t="shared" si="47"/>
        <v>#N/A</v>
      </c>
      <c r="L558" s="15" t="e">
        <f>VLOOKUP(D558,table[[Détails]:[Coefficient de vente]],7,FALSE)</f>
        <v>#N/A</v>
      </c>
      <c r="M558" s="1" t="e">
        <f t="shared" si="43"/>
        <v>#N/A</v>
      </c>
      <c r="N558" s="5" t="e">
        <f t="shared" si="44"/>
        <v>#N/A</v>
      </c>
      <c r="O558" s="17" t="e">
        <f>VLOOKUP(D558,table[[Détails]:[Coefficient de vente]],8,FALSE)</f>
        <v>#N/A</v>
      </c>
      <c r="P558" s="170" t="e">
        <f t="shared" si="45"/>
        <v>#N/A</v>
      </c>
      <c r="R558" s="10">
        <f t="shared" si="46"/>
        <v>0</v>
      </c>
    </row>
    <row r="559" spans="2:18">
      <c r="B559" s="172"/>
      <c r="C559" s="1"/>
      <c r="D559" s="1"/>
      <c r="E559" s="1" t="e">
        <f>VLOOKUP(D559,table[[Détails]:[epaisseur]],2,FALSE)</f>
        <v>#N/A</v>
      </c>
      <c r="F559" s="1" t="e">
        <f>VLOOKUP(D559,table[[Détails]:[epaisseur]],3,FALSE)</f>
        <v>#N/A</v>
      </c>
      <c r="G559" s="1" t="e">
        <f>VLOOKUP(D559,table[[Détails]:[epaisseur]],4,FALSE)</f>
        <v>#N/A</v>
      </c>
      <c r="H559" s="1" t="e">
        <f>VLOOKUP(D559,table[[Détails]:[epaisseur]],5,FALSE)</f>
        <v>#N/A</v>
      </c>
      <c r="I559" s="170" t="e">
        <f>VLOOKUP(D559,table[[Détails]:[prix HT]],6,FALSE)</f>
        <v>#N/A</v>
      </c>
      <c r="K559" s="1" t="e">
        <f t="shared" si="47"/>
        <v>#N/A</v>
      </c>
      <c r="L559" s="15" t="e">
        <f>VLOOKUP(D559,table[[Détails]:[Coefficient de vente]],7,FALSE)</f>
        <v>#N/A</v>
      </c>
      <c r="M559" s="1" t="e">
        <f t="shared" si="43"/>
        <v>#N/A</v>
      </c>
      <c r="N559" s="5" t="e">
        <f t="shared" si="44"/>
        <v>#N/A</v>
      </c>
      <c r="O559" s="17" t="e">
        <f>VLOOKUP(D559,table[[Détails]:[Coefficient de vente]],8,FALSE)</f>
        <v>#N/A</v>
      </c>
      <c r="P559" s="170" t="e">
        <f t="shared" si="45"/>
        <v>#N/A</v>
      </c>
      <c r="R559" s="10">
        <f t="shared" si="46"/>
        <v>0</v>
      </c>
    </row>
    <row r="560" spans="2:18">
      <c r="B560" s="172"/>
      <c r="C560" s="1"/>
      <c r="D560" s="1"/>
      <c r="E560" s="1" t="e">
        <f>VLOOKUP(D560,table[[Détails]:[epaisseur]],2,FALSE)</f>
        <v>#N/A</v>
      </c>
      <c r="F560" s="1" t="e">
        <f>VLOOKUP(D560,table[[Détails]:[epaisseur]],3,FALSE)</f>
        <v>#N/A</v>
      </c>
      <c r="G560" s="1" t="e">
        <f>VLOOKUP(D560,table[[Détails]:[epaisseur]],4,FALSE)</f>
        <v>#N/A</v>
      </c>
      <c r="H560" s="1" t="e">
        <f>VLOOKUP(D560,table[[Détails]:[epaisseur]],5,FALSE)</f>
        <v>#N/A</v>
      </c>
      <c r="I560" s="170" t="e">
        <f>VLOOKUP(D560,table[[Détails]:[prix HT]],6,FALSE)</f>
        <v>#N/A</v>
      </c>
      <c r="K560" s="1" t="e">
        <f t="shared" si="47"/>
        <v>#N/A</v>
      </c>
      <c r="L560" s="15" t="e">
        <f>VLOOKUP(D560,table[[Détails]:[Coefficient de vente]],7,FALSE)</f>
        <v>#N/A</v>
      </c>
      <c r="M560" s="1" t="e">
        <f t="shared" si="43"/>
        <v>#N/A</v>
      </c>
      <c r="N560" s="5" t="e">
        <f t="shared" si="44"/>
        <v>#N/A</v>
      </c>
      <c r="O560" s="17" t="e">
        <f>VLOOKUP(D560,table[[Détails]:[Coefficient de vente]],8,FALSE)</f>
        <v>#N/A</v>
      </c>
      <c r="P560" s="170" t="e">
        <f t="shared" si="45"/>
        <v>#N/A</v>
      </c>
      <c r="R560" s="10">
        <f t="shared" si="46"/>
        <v>0</v>
      </c>
    </row>
    <row r="561" spans="2:18">
      <c r="B561" s="172"/>
      <c r="C561" s="1"/>
      <c r="D561" s="1"/>
      <c r="E561" s="1" t="e">
        <f>VLOOKUP(D561,table[[Détails]:[epaisseur]],2,FALSE)</f>
        <v>#N/A</v>
      </c>
      <c r="F561" s="1" t="e">
        <f>VLOOKUP(D561,table[[Détails]:[epaisseur]],3,FALSE)</f>
        <v>#N/A</v>
      </c>
      <c r="G561" s="1" t="e">
        <f>VLOOKUP(D561,table[[Détails]:[epaisseur]],4,FALSE)</f>
        <v>#N/A</v>
      </c>
      <c r="H561" s="1" t="e">
        <f>VLOOKUP(D561,table[[Détails]:[epaisseur]],5,FALSE)</f>
        <v>#N/A</v>
      </c>
      <c r="I561" s="170" t="e">
        <f>VLOOKUP(D561,table[[Détails]:[prix HT]],6,FALSE)</f>
        <v>#N/A</v>
      </c>
      <c r="K561" s="1" t="e">
        <f t="shared" si="47"/>
        <v>#N/A</v>
      </c>
      <c r="L561" s="15" t="e">
        <f>VLOOKUP(D561,table[[Détails]:[Coefficient de vente]],7,FALSE)</f>
        <v>#N/A</v>
      </c>
      <c r="M561" s="1" t="e">
        <f t="shared" si="43"/>
        <v>#N/A</v>
      </c>
      <c r="N561" s="5" t="e">
        <f t="shared" si="44"/>
        <v>#N/A</v>
      </c>
      <c r="O561" s="17" t="e">
        <f>VLOOKUP(D561,table[[Détails]:[Coefficient de vente]],8,FALSE)</f>
        <v>#N/A</v>
      </c>
      <c r="P561" s="170" t="e">
        <f t="shared" si="45"/>
        <v>#N/A</v>
      </c>
      <c r="R561" s="10">
        <f t="shared" si="46"/>
        <v>0</v>
      </c>
    </row>
    <row r="562" spans="2:18">
      <c r="B562" s="172"/>
      <c r="C562" s="1"/>
      <c r="D562" s="1"/>
      <c r="E562" s="1" t="e">
        <f>VLOOKUP(D562,table[[Détails]:[epaisseur]],2,FALSE)</f>
        <v>#N/A</v>
      </c>
      <c r="F562" s="1" t="e">
        <f>VLOOKUP(D562,table[[Détails]:[epaisseur]],3,FALSE)</f>
        <v>#N/A</v>
      </c>
      <c r="G562" s="1" t="e">
        <f>VLOOKUP(D562,table[[Détails]:[epaisseur]],4,FALSE)</f>
        <v>#N/A</v>
      </c>
      <c r="H562" s="1" t="e">
        <f>VLOOKUP(D562,table[[Détails]:[epaisseur]],5,FALSE)</f>
        <v>#N/A</v>
      </c>
      <c r="I562" s="170" t="e">
        <f>VLOOKUP(D562,table[[Détails]:[prix HT]],6,FALSE)</f>
        <v>#N/A</v>
      </c>
      <c r="K562" s="1" t="e">
        <f t="shared" si="47"/>
        <v>#N/A</v>
      </c>
      <c r="L562" s="15" t="e">
        <f>VLOOKUP(D562,table[[Détails]:[Coefficient de vente]],7,FALSE)</f>
        <v>#N/A</v>
      </c>
      <c r="M562" s="1" t="e">
        <f t="shared" si="43"/>
        <v>#N/A</v>
      </c>
      <c r="N562" s="5" t="e">
        <f t="shared" si="44"/>
        <v>#N/A</v>
      </c>
      <c r="O562" s="17" t="e">
        <f>VLOOKUP(D562,table[[Détails]:[Coefficient de vente]],8,FALSE)</f>
        <v>#N/A</v>
      </c>
      <c r="P562" s="170" t="e">
        <f t="shared" si="45"/>
        <v>#N/A</v>
      </c>
      <c r="R562" s="10">
        <f t="shared" si="46"/>
        <v>0</v>
      </c>
    </row>
    <row r="563" spans="2:18">
      <c r="B563" s="172"/>
      <c r="C563" s="1"/>
      <c r="D563" s="1"/>
      <c r="E563" s="1" t="e">
        <f>VLOOKUP(D563,table[[Détails]:[epaisseur]],2,FALSE)</f>
        <v>#N/A</v>
      </c>
      <c r="F563" s="1" t="e">
        <f>VLOOKUP(D563,table[[Détails]:[epaisseur]],3,FALSE)</f>
        <v>#N/A</v>
      </c>
      <c r="G563" s="1" t="e">
        <f>VLOOKUP(D563,table[[Détails]:[epaisseur]],4,FALSE)</f>
        <v>#N/A</v>
      </c>
      <c r="H563" s="1" t="e">
        <f>VLOOKUP(D563,table[[Détails]:[epaisseur]],5,FALSE)</f>
        <v>#N/A</v>
      </c>
      <c r="I563" s="170" t="e">
        <f>VLOOKUP(D563,table[[Détails]:[prix HT]],6,FALSE)</f>
        <v>#N/A</v>
      </c>
      <c r="K563" s="1" t="e">
        <f t="shared" si="47"/>
        <v>#N/A</v>
      </c>
      <c r="L563" s="15" t="e">
        <f>VLOOKUP(D563,table[[Détails]:[Coefficient de vente]],7,FALSE)</f>
        <v>#N/A</v>
      </c>
      <c r="M563" s="1" t="e">
        <f t="shared" si="43"/>
        <v>#N/A</v>
      </c>
      <c r="N563" s="5" t="e">
        <f t="shared" si="44"/>
        <v>#N/A</v>
      </c>
      <c r="O563" s="17" t="e">
        <f>VLOOKUP(D563,table[[Détails]:[Coefficient de vente]],8,FALSE)</f>
        <v>#N/A</v>
      </c>
      <c r="P563" s="170" t="e">
        <f t="shared" si="45"/>
        <v>#N/A</v>
      </c>
      <c r="R563" s="10">
        <f t="shared" si="46"/>
        <v>0</v>
      </c>
    </row>
    <row r="564" spans="2:18">
      <c r="B564" s="172"/>
      <c r="C564" s="1"/>
      <c r="D564" s="1"/>
      <c r="E564" s="1" t="e">
        <f>VLOOKUP(D564,table[[Détails]:[epaisseur]],2,FALSE)</f>
        <v>#N/A</v>
      </c>
      <c r="F564" s="1" t="e">
        <f>VLOOKUP(D564,table[[Détails]:[epaisseur]],3,FALSE)</f>
        <v>#N/A</v>
      </c>
      <c r="G564" s="1" t="e">
        <f>VLOOKUP(D564,table[[Détails]:[epaisseur]],4,FALSE)</f>
        <v>#N/A</v>
      </c>
      <c r="H564" s="1" t="e">
        <f>VLOOKUP(D564,table[[Détails]:[epaisseur]],5,FALSE)</f>
        <v>#N/A</v>
      </c>
      <c r="I564" s="170" t="e">
        <f>VLOOKUP(D564,table[[Détails]:[prix HT]],6,FALSE)</f>
        <v>#N/A</v>
      </c>
      <c r="K564" s="1" t="e">
        <f t="shared" si="47"/>
        <v>#N/A</v>
      </c>
      <c r="L564" s="15" t="e">
        <f>VLOOKUP(D564,table[[Détails]:[Coefficient de vente]],7,FALSE)</f>
        <v>#N/A</v>
      </c>
      <c r="M564" s="1" t="e">
        <f t="shared" si="43"/>
        <v>#N/A</v>
      </c>
      <c r="N564" s="5" t="e">
        <f t="shared" si="44"/>
        <v>#N/A</v>
      </c>
      <c r="O564" s="17" t="e">
        <f>VLOOKUP(D564,table[[Détails]:[Coefficient de vente]],8,FALSE)</f>
        <v>#N/A</v>
      </c>
      <c r="P564" s="170" t="e">
        <f t="shared" si="45"/>
        <v>#N/A</v>
      </c>
      <c r="R564" s="10">
        <f t="shared" si="46"/>
        <v>0</v>
      </c>
    </row>
    <row r="565" spans="2:18">
      <c r="B565" s="172"/>
      <c r="C565" s="1"/>
      <c r="D565" s="1"/>
      <c r="E565" s="1" t="e">
        <f>VLOOKUP(D565,table[[Détails]:[epaisseur]],2,FALSE)</f>
        <v>#N/A</v>
      </c>
      <c r="F565" s="1" t="e">
        <f>VLOOKUP(D565,table[[Détails]:[epaisseur]],3,FALSE)</f>
        <v>#N/A</v>
      </c>
      <c r="G565" s="1" t="e">
        <f>VLOOKUP(D565,table[[Détails]:[epaisseur]],4,FALSE)</f>
        <v>#N/A</v>
      </c>
      <c r="H565" s="1" t="e">
        <f>VLOOKUP(D565,table[[Détails]:[epaisseur]],5,FALSE)</f>
        <v>#N/A</v>
      </c>
      <c r="I565" s="170" t="e">
        <f>VLOOKUP(D565,table[[Détails]:[prix HT]],6,FALSE)</f>
        <v>#N/A</v>
      </c>
      <c r="K565" s="1" t="e">
        <f t="shared" si="47"/>
        <v>#N/A</v>
      </c>
      <c r="L565" s="15" t="e">
        <f>VLOOKUP(D565,table[[Détails]:[Coefficient de vente]],7,FALSE)</f>
        <v>#N/A</v>
      </c>
      <c r="M565" s="1" t="e">
        <f t="shared" si="43"/>
        <v>#N/A</v>
      </c>
      <c r="N565" s="5" t="e">
        <f t="shared" si="44"/>
        <v>#N/A</v>
      </c>
      <c r="O565" s="17" t="e">
        <f>VLOOKUP(D565,table[[Détails]:[Coefficient de vente]],8,FALSE)</f>
        <v>#N/A</v>
      </c>
      <c r="P565" s="170" t="e">
        <f t="shared" si="45"/>
        <v>#N/A</v>
      </c>
      <c r="R565" s="10">
        <f t="shared" si="46"/>
        <v>0</v>
      </c>
    </row>
    <row r="566" spans="2:18">
      <c r="B566" s="172"/>
      <c r="C566" s="1"/>
      <c r="D566" s="1"/>
      <c r="E566" s="1" t="e">
        <f>VLOOKUP(D566,table[[Détails]:[epaisseur]],2,FALSE)</f>
        <v>#N/A</v>
      </c>
      <c r="F566" s="1" t="e">
        <f>VLOOKUP(D566,table[[Détails]:[epaisseur]],3,FALSE)</f>
        <v>#N/A</v>
      </c>
      <c r="G566" s="1" t="e">
        <f>VLOOKUP(D566,table[[Détails]:[epaisseur]],4,FALSE)</f>
        <v>#N/A</v>
      </c>
      <c r="H566" s="1" t="e">
        <f>VLOOKUP(D566,table[[Détails]:[epaisseur]],5,FALSE)</f>
        <v>#N/A</v>
      </c>
      <c r="I566" s="170" t="e">
        <f>VLOOKUP(D566,table[[Détails]:[prix HT]],6,FALSE)</f>
        <v>#N/A</v>
      </c>
      <c r="K566" s="1" t="e">
        <f t="shared" si="47"/>
        <v>#N/A</v>
      </c>
      <c r="L566" s="15" t="e">
        <f>VLOOKUP(D566,table[[Détails]:[Coefficient de vente]],7,FALSE)</f>
        <v>#N/A</v>
      </c>
      <c r="M566" s="1" t="e">
        <f t="shared" si="43"/>
        <v>#N/A</v>
      </c>
      <c r="N566" s="5" t="e">
        <f t="shared" si="44"/>
        <v>#N/A</v>
      </c>
      <c r="O566" s="17" t="e">
        <f>VLOOKUP(D566,table[[Détails]:[Coefficient de vente]],8,FALSE)</f>
        <v>#N/A</v>
      </c>
      <c r="P566" s="170" t="e">
        <f t="shared" si="45"/>
        <v>#N/A</v>
      </c>
      <c r="R566" s="10">
        <f t="shared" si="46"/>
        <v>0</v>
      </c>
    </row>
    <row r="567" spans="2:18">
      <c r="B567" s="172"/>
      <c r="C567" s="1"/>
      <c r="D567" s="1"/>
      <c r="E567" s="1" t="e">
        <f>VLOOKUP(D567,table[[Détails]:[epaisseur]],2,FALSE)</f>
        <v>#N/A</v>
      </c>
      <c r="F567" s="1" t="e">
        <f>VLOOKUP(D567,table[[Détails]:[epaisseur]],3,FALSE)</f>
        <v>#N/A</v>
      </c>
      <c r="G567" s="1" t="e">
        <f>VLOOKUP(D567,table[[Détails]:[epaisseur]],4,FALSE)</f>
        <v>#N/A</v>
      </c>
      <c r="H567" s="1" t="e">
        <f>VLOOKUP(D567,table[[Détails]:[epaisseur]],5,FALSE)</f>
        <v>#N/A</v>
      </c>
      <c r="I567" s="170" t="e">
        <f>VLOOKUP(D567,table[[Détails]:[prix HT]],6,FALSE)</f>
        <v>#N/A</v>
      </c>
      <c r="K567" s="1" t="e">
        <f t="shared" si="47"/>
        <v>#N/A</v>
      </c>
      <c r="L567" s="15" t="e">
        <f>VLOOKUP(D567,table[[Détails]:[Coefficient de vente]],7,FALSE)</f>
        <v>#N/A</v>
      </c>
      <c r="M567" s="1" t="e">
        <f t="shared" si="43"/>
        <v>#N/A</v>
      </c>
      <c r="N567" s="5" t="e">
        <f t="shared" si="44"/>
        <v>#N/A</v>
      </c>
      <c r="O567" s="17" t="e">
        <f>VLOOKUP(D567,table[[Détails]:[Coefficient de vente]],8,FALSE)</f>
        <v>#N/A</v>
      </c>
      <c r="P567" s="170" t="e">
        <f t="shared" si="45"/>
        <v>#N/A</v>
      </c>
      <c r="R567" s="10">
        <f t="shared" si="46"/>
        <v>0</v>
      </c>
    </row>
    <row r="568" spans="2:18">
      <c r="B568" s="172"/>
      <c r="C568" s="1"/>
      <c r="D568" s="1"/>
      <c r="E568" s="1" t="e">
        <f>VLOOKUP(D568,table[[Détails]:[epaisseur]],2,FALSE)</f>
        <v>#N/A</v>
      </c>
      <c r="F568" s="1" t="e">
        <f>VLOOKUP(D568,table[[Détails]:[epaisseur]],3,FALSE)</f>
        <v>#N/A</v>
      </c>
      <c r="G568" s="1" t="e">
        <f>VLOOKUP(D568,table[[Détails]:[epaisseur]],4,FALSE)</f>
        <v>#N/A</v>
      </c>
      <c r="H568" s="1" t="e">
        <f>VLOOKUP(D568,table[[Détails]:[epaisseur]],5,FALSE)</f>
        <v>#N/A</v>
      </c>
      <c r="I568" s="170" t="e">
        <f>VLOOKUP(D568,table[[Détails]:[prix HT]],6,FALSE)</f>
        <v>#N/A</v>
      </c>
      <c r="K568" s="1" t="e">
        <f t="shared" si="47"/>
        <v>#N/A</v>
      </c>
      <c r="L568" s="15" t="e">
        <f>VLOOKUP(D568,table[[Détails]:[Coefficient de vente]],7,FALSE)</f>
        <v>#N/A</v>
      </c>
      <c r="M568" s="1" t="e">
        <f t="shared" si="43"/>
        <v>#N/A</v>
      </c>
      <c r="N568" s="5" t="e">
        <f t="shared" si="44"/>
        <v>#N/A</v>
      </c>
      <c r="O568" s="17" t="e">
        <f>VLOOKUP(D568,table[[Détails]:[Coefficient de vente]],8,FALSE)</f>
        <v>#N/A</v>
      </c>
      <c r="P568" s="170" t="e">
        <f t="shared" si="45"/>
        <v>#N/A</v>
      </c>
      <c r="R568" s="10">
        <f t="shared" si="46"/>
        <v>0</v>
      </c>
    </row>
    <row r="569" spans="2:18">
      <c r="B569" s="172"/>
      <c r="C569" s="1"/>
      <c r="D569" s="1"/>
      <c r="E569" s="1" t="e">
        <f>VLOOKUP(D569,table[[Détails]:[epaisseur]],2,FALSE)</f>
        <v>#N/A</v>
      </c>
      <c r="F569" s="1" t="e">
        <f>VLOOKUP(D569,table[[Détails]:[epaisseur]],3,FALSE)</f>
        <v>#N/A</v>
      </c>
      <c r="G569" s="1" t="e">
        <f>VLOOKUP(D569,table[[Détails]:[epaisseur]],4,FALSE)</f>
        <v>#N/A</v>
      </c>
      <c r="H569" s="1" t="e">
        <f>VLOOKUP(D569,table[[Détails]:[epaisseur]],5,FALSE)</f>
        <v>#N/A</v>
      </c>
      <c r="I569" s="170" t="e">
        <f>VLOOKUP(D569,table[[Détails]:[prix HT]],6,FALSE)</f>
        <v>#N/A</v>
      </c>
      <c r="K569" s="1" t="e">
        <f t="shared" si="47"/>
        <v>#N/A</v>
      </c>
      <c r="L569" s="15" t="e">
        <f>VLOOKUP(D569,table[[Détails]:[Coefficient de vente]],7,FALSE)</f>
        <v>#N/A</v>
      </c>
      <c r="M569" s="1" t="e">
        <f t="shared" si="43"/>
        <v>#N/A</v>
      </c>
      <c r="N569" s="5" t="e">
        <f t="shared" si="44"/>
        <v>#N/A</v>
      </c>
      <c r="O569" s="17" t="e">
        <f>VLOOKUP(D569,table[[Détails]:[Coefficient de vente]],8,FALSE)</f>
        <v>#N/A</v>
      </c>
      <c r="P569" s="170" t="e">
        <f t="shared" si="45"/>
        <v>#N/A</v>
      </c>
      <c r="R569" s="10">
        <f t="shared" si="46"/>
        <v>0</v>
      </c>
    </row>
    <row r="570" spans="2:18">
      <c r="B570" s="172"/>
      <c r="C570" s="1"/>
      <c r="D570" s="1"/>
      <c r="E570" s="1" t="e">
        <f>VLOOKUP(D570,table[[Détails]:[epaisseur]],2,FALSE)</f>
        <v>#N/A</v>
      </c>
      <c r="F570" s="1" t="e">
        <f>VLOOKUP(D570,table[[Détails]:[epaisseur]],3,FALSE)</f>
        <v>#N/A</v>
      </c>
      <c r="G570" s="1" t="e">
        <f>VLOOKUP(D570,table[[Détails]:[epaisseur]],4,FALSE)</f>
        <v>#N/A</v>
      </c>
      <c r="H570" s="1" t="e">
        <f>VLOOKUP(D570,table[[Détails]:[epaisseur]],5,FALSE)</f>
        <v>#N/A</v>
      </c>
      <c r="I570" s="170" t="e">
        <f>VLOOKUP(D570,table[[Détails]:[prix HT]],6,FALSE)</f>
        <v>#N/A</v>
      </c>
      <c r="K570" s="1" t="e">
        <f t="shared" si="47"/>
        <v>#N/A</v>
      </c>
      <c r="L570" s="15" t="e">
        <f>VLOOKUP(D570,table[[Détails]:[Coefficient de vente]],7,FALSE)</f>
        <v>#N/A</v>
      </c>
      <c r="M570" s="1" t="e">
        <f t="shared" si="43"/>
        <v>#N/A</v>
      </c>
      <c r="N570" s="5" t="e">
        <f t="shared" si="44"/>
        <v>#N/A</v>
      </c>
      <c r="O570" s="17" t="e">
        <f>VLOOKUP(D570,table[[Détails]:[Coefficient de vente]],8,FALSE)</f>
        <v>#N/A</v>
      </c>
      <c r="P570" s="170" t="e">
        <f t="shared" si="45"/>
        <v>#N/A</v>
      </c>
      <c r="R570" s="10">
        <f t="shared" si="46"/>
        <v>0</v>
      </c>
    </row>
    <row r="571" spans="2:18">
      <c r="B571" s="172"/>
      <c r="C571" s="1"/>
      <c r="D571" s="1"/>
      <c r="E571" s="1" t="e">
        <f>VLOOKUP(D571,table[[Détails]:[epaisseur]],2,FALSE)</f>
        <v>#N/A</v>
      </c>
      <c r="F571" s="1" t="e">
        <f>VLOOKUP(D571,table[[Détails]:[epaisseur]],3,FALSE)</f>
        <v>#N/A</v>
      </c>
      <c r="G571" s="1" t="e">
        <f>VLOOKUP(D571,table[[Détails]:[epaisseur]],4,FALSE)</f>
        <v>#N/A</v>
      </c>
      <c r="H571" s="1" t="e">
        <f>VLOOKUP(D571,table[[Détails]:[epaisseur]],5,FALSE)</f>
        <v>#N/A</v>
      </c>
      <c r="I571" s="170" t="e">
        <f>VLOOKUP(D571,table[[Détails]:[prix HT]],6,FALSE)</f>
        <v>#N/A</v>
      </c>
      <c r="K571" s="1" t="e">
        <f t="shared" si="47"/>
        <v>#N/A</v>
      </c>
      <c r="L571" s="15" t="e">
        <f>VLOOKUP(D571,table[[Détails]:[Coefficient de vente]],7,FALSE)</f>
        <v>#N/A</v>
      </c>
      <c r="M571" s="1" t="e">
        <f t="shared" si="43"/>
        <v>#N/A</v>
      </c>
      <c r="N571" s="5" t="e">
        <f t="shared" si="44"/>
        <v>#N/A</v>
      </c>
      <c r="O571" s="17" t="e">
        <f>VLOOKUP(D571,table[[Détails]:[Coefficient de vente]],8,FALSE)</f>
        <v>#N/A</v>
      </c>
      <c r="P571" s="170" t="e">
        <f t="shared" si="45"/>
        <v>#N/A</v>
      </c>
      <c r="R571" s="10">
        <f t="shared" si="46"/>
        <v>0</v>
      </c>
    </row>
    <row r="572" spans="2:18">
      <c r="B572" s="172"/>
      <c r="C572" s="1"/>
      <c r="D572" s="1"/>
      <c r="E572" s="1" t="e">
        <f>VLOOKUP(D572,table[[Détails]:[epaisseur]],2,FALSE)</f>
        <v>#N/A</v>
      </c>
      <c r="F572" s="1" t="e">
        <f>VLOOKUP(D572,table[[Détails]:[epaisseur]],3,FALSE)</f>
        <v>#N/A</v>
      </c>
      <c r="G572" s="1" t="e">
        <f>VLOOKUP(D572,table[[Détails]:[epaisseur]],4,FALSE)</f>
        <v>#N/A</v>
      </c>
      <c r="H572" s="1" t="e">
        <f>VLOOKUP(D572,table[[Détails]:[epaisseur]],5,FALSE)</f>
        <v>#N/A</v>
      </c>
      <c r="I572" s="170" t="e">
        <f>VLOOKUP(D572,table[[Détails]:[prix HT]],6,FALSE)</f>
        <v>#N/A</v>
      </c>
      <c r="K572" s="1" t="e">
        <f t="shared" si="47"/>
        <v>#N/A</v>
      </c>
      <c r="L572" s="15" t="e">
        <f>VLOOKUP(D572,table[[Détails]:[Coefficient de vente]],7,FALSE)</f>
        <v>#N/A</v>
      </c>
      <c r="M572" s="1" t="e">
        <f t="shared" si="43"/>
        <v>#N/A</v>
      </c>
      <c r="N572" s="5" t="e">
        <f t="shared" si="44"/>
        <v>#N/A</v>
      </c>
      <c r="O572" s="17" t="e">
        <f>VLOOKUP(D572,table[[Détails]:[Coefficient de vente]],8,FALSE)</f>
        <v>#N/A</v>
      </c>
      <c r="P572" s="170" t="e">
        <f t="shared" si="45"/>
        <v>#N/A</v>
      </c>
      <c r="R572" s="10">
        <f t="shared" si="46"/>
        <v>0</v>
      </c>
    </row>
    <row r="573" spans="2:18">
      <c r="B573" s="172"/>
      <c r="C573" s="1"/>
      <c r="D573" s="1"/>
      <c r="E573" s="1" t="e">
        <f>VLOOKUP(D573,table[[Détails]:[epaisseur]],2,FALSE)</f>
        <v>#N/A</v>
      </c>
      <c r="F573" s="1" t="e">
        <f>VLOOKUP(D573,table[[Détails]:[epaisseur]],3,FALSE)</f>
        <v>#N/A</v>
      </c>
      <c r="G573" s="1" t="e">
        <f>VLOOKUP(D573,table[[Détails]:[epaisseur]],4,FALSE)</f>
        <v>#N/A</v>
      </c>
      <c r="H573" s="1" t="e">
        <f>VLOOKUP(D573,table[[Détails]:[epaisseur]],5,FALSE)</f>
        <v>#N/A</v>
      </c>
      <c r="I573" s="170" t="e">
        <f>VLOOKUP(D573,table[[Détails]:[prix HT]],6,FALSE)</f>
        <v>#N/A</v>
      </c>
      <c r="K573" s="1" t="e">
        <f t="shared" si="47"/>
        <v>#N/A</v>
      </c>
      <c r="L573" s="15" t="e">
        <f>VLOOKUP(D573,table[[Détails]:[Coefficient de vente]],7,FALSE)</f>
        <v>#N/A</v>
      </c>
      <c r="M573" s="1" t="e">
        <f t="shared" si="43"/>
        <v>#N/A</v>
      </c>
      <c r="N573" s="5" t="e">
        <f t="shared" si="44"/>
        <v>#N/A</v>
      </c>
      <c r="O573" s="17" t="e">
        <f>VLOOKUP(D573,table[[Détails]:[Coefficient de vente]],8,FALSE)</f>
        <v>#N/A</v>
      </c>
      <c r="P573" s="170" t="e">
        <f t="shared" si="45"/>
        <v>#N/A</v>
      </c>
      <c r="R573" s="10">
        <f t="shared" si="46"/>
        <v>0</v>
      </c>
    </row>
    <row r="574" spans="2:18">
      <c r="B574" s="172"/>
      <c r="C574" s="1"/>
      <c r="D574" s="1"/>
      <c r="E574" s="1" t="e">
        <f>VLOOKUP(D574,table[[Détails]:[epaisseur]],2,FALSE)</f>
        <v>#N/A</v>
      </c>
      <c r="F574" s="1" t="e">
        <f>VLOOKUP(D574,table[[Détails]:[epaisseur]],3,FALSE)</f>
        <v>#N/A</v>
      </c>
      <c r="G574" s="1" t="e">
        <f>VLOOKUP(D574,table[[Détails]:[epaisseur]],4,FALSE)</f>
        <v>#N/A</v>
      </c>
      <c r="H574" s="1" t="e">
        <f>VLOOKUP(D574,table[[Détails]:[epaisseur]],5,FALSE)</f>
        <v>#N/A</v>
      </c>
      <c r="I574" s="170" t="e">
        <f>VLOOKUP(D574,table[[Détails]:[prix HT]],6,FALSE)</f>
        <v>#N/A</v>
      </c>
      <c r="K574" s="1" t="e">
        <f t="shared" si="47"/>
        <v>#N/A</v>
      </c>
      <c r="L574" s="15" t="e">
        <f>VLOOKUP(D574,table[[Détails]:[Coefficient de vente]],7,FALSE)</f>
        <v>#N/A</v>
      </c>
      <c r="M574" s="1" t="e">
        <f t="shared" si="43"/>
        <v>#N/A</v>
      </c>
      <c r="N574" s="5" t="e">
        <f t="shared" si="44"/>
        <v>#N/A</v>
      </c>
      <c r="O574" s="17" t="e">
        <f>VLOOKUP(D574,table[[Détails]:[Coefficient de vente]],8,FALSE)</f>
        <v>#N/A</v>
      </c>
      <c r="P574" s="170" t="e">
        <f t="shared" si="45"/>
        <v>#N/A</v>
      </c>
      <c r="R574" s="10">
        <f t="shared" si="46"/>
        <v>0</v>
      </c>
    </row>
    <row r="575" spans="2:18">
      <c r="B575" s="172"/>
      <c r="C575" s="1"/>
      <c r="D575" s="1"/>
      <c r="E575" s="1" t="e">
        <f>VLOOKUP(D575,table[[Détails]:[epaisseur]],2,FALSE)</f>
        <v>#N/A</v>
      </c>
      <c r="F575" s="1" t="e">
        <f>VLOOKUP(D575,table[[Détails]:[epaisseur]],3,FALSE)</f>
        <v>#N/A</v>
      </c>
      <c r="G575" s="1" t="e">
        <f>VLOOKUP(D575,table[[Détails]:[epaisseur]],4,FALSE)</f>
        <v>#N/A</v>
      </c>
      <c r="H575" s="1" t="e">
        <f>VLOOKUP(D575,table[[Détails]:[epaisseur]],5,FALSE)</f>
        <v>#N/A</v>
      </c>
      <c r="I575" s="170" t="e">
        <f>VLOOKUP(D575,table[[Détails]:[prix HT]],6,FALSE)</f>
        <v>#N/A</v>
      </c>
      <c r="K575" s="1" t="e">
        <f t="shared" si="47"/>
        <v>#N/A</v>
      </c>
      <c r="L575" s="15" t="e">
        <f>VLOOKUP(D575,table[[Détails]:[Coefficient de vente]],7,FALSE)</f>
        <v>#N/A</v>
      </c>
      <c r="M575" s="1" t="e">
        <f t="shared" si="43"/>
        <v>#N/A</v>
      </c>
      <c r="N575" s="5" t="e">
        <f t="shared" si="44"/>
        <v>#N/A</v>
      </c>
      <c r="O575" s="17" t="e">
        <f>VLOOKUP(D575,table[[Détails]:[Coefficient de vente]],8,FALSE)</f>
        <v>#N/A</v>
      </c>
      <c r="P575" s="170" t="e">
        <f t="shared" si="45"/>
        <v>#N/A</v>
      </c>
      <c r="R575" s="10">
        <f t="shared" si="46"/>
        <v>0</v>
      </c>
    </row>
    <row r="576" spans="2:18">
      <c r="B576" s="172"/>
      <c r="C576" s="1"/>
      <c r="D576" s="1"/>
      <c r="E576" s="1" t="e">
        <f>VLOOKUP(D576,table[[Détails]:[epaisseur]],2,FALSE)</f>
        <v>#N/A</v>
      </c>
      <c r="F576" s="1" t="e">
        <f>VLOOKUP(D576,table[[Détails]:[epaisseur]],3,FALSE)</f>
        <v>#N/A</v>
      </c>
      <c r="G576" s="1" t="e">
        <f>VLOOKUP(D576,table[[Détails]:[epaisseur]],4,FALSE)</f>
        <v>#N/A</v>
      </c>
      <c r="H576" s="1" t="e">
        <f>VLOOKUP(D576,table[[Détails]:[epaisseur]],5,FALSE)</f>
        <v>#N/A</v>
      </c>
      <c r="I576" s="170" t="e">
        <f>VLOOKUP(D576,table[[Détails]:[prix HT]],6,FALSE)</f>
        <v>#N/A</v>
      </c>
      <c r="K576" s="1" t="e">
        <f t="shared" si="47"/>
        <v>#N/A</v>
      </c>
      <c r="L576" s="15" t="e">
        <f>VLOOKUP(D576,table[[Détails]:[Coefficient de vente]],7,FALSE)</f>
        <v>#N/A</v>
      </c>
      <c r="M576" s="1" t="e">
        <f t="shared" si="43"/>
        <v>#N/A</v>
      </c>
      <c r="N576" s="5" t="e">
        <f t="shared" si="44"/>
        <v>#N/A</v>
      </c>
      <c r="O576" s="17" t="e">
        <f>VLOOKUP(D576,table[[Détails]:[Coefficient de vente]],8,FALSE)</f>
        <v>#N/A</v>
      </c>
      <c r="P576" s="170" t="e">
        <f t="shared" si="45"/>
        <v>#N/A</v>
      </c>
      <c r="R576" s="10">
        <f t="shared" si="46"/>
        <v>0</v>
      </c>
    </row>
    <row r="577" spans="2:18">
      <c r="B577" s="172"/>
      <c r="C577" s="1"/>
      <c r="D577" s="1"/>
      <c r="E577" s="1" t="e">
        <f>VLOOKUP(D577,table[[Détails]:[epaisseur]],2,FALSE)</f>
        <v>#N/A</v>
      </c>
      <c r="F577" s="1" t="e">
        <f>VLOOKUP(D577,table[[Détails]:[epaisseur]],3,FALSE)</f>
        <v>#N/A</v>
      </c>
      <c r="G577" s="1" t="e">
        <f>VLOOKUP(D577,table[[Détails]:[epaisseur]],4,FALSE)</f>
        <v>#N/A</v>
      </c>
      <c r="H577" s="1" t="e">
        <f>VLOOKUP(D577,table[[Détails]:[epaisseur]],5,FALSE)</f>
        <v>#N/A</v>
      </c>
      <c r="I577" s="170" t="e">
        <f>VLOOKUP(D577,table[[Détails]:[prix HT]],6,FALSE)</f>
        <v>#N/A</v>
      </c>
      <c r="K577" s="1" t="e">
        <f t="shared" si="47"/>
        <v>#N/A</v>
      </c>
      <c r="L577" s="15" t="e">
        <f>VLOOKUP(D577,table[[Détails]:[Coefficient de vente]],7,FALSE)</f>
        <v>#N/A</v>
      </c>
      <c r="M577" s="1" t="e">
        <f t="shared" si="43"/>
        <v>#N/A</v>
      </c>
      <c r="N577" s="5" t="e">
        <f t="shared" si="44"/>
        <v>#N/A</v>
      </c>
      <c r="O577" s="17" t="e">
        <f>VLOOKUP(D577,table[[Détails]:[Coefficient de vente]],8,FALSE)</f>
        <v>#N/A</v>
      </c>
      <c r="P577" s="170" t="e">
        <f t="shared" si="45"/>
        <v>#N/A</v>
      </c>
      <c r="R577" s="10">
        <f t="shared" si="46"/>
        <v>0</v>
      </c>
    </row>
    <row r="578" spans="2:18">
      <c r="B578" s="172"/>
      <c r="C578" s="1"/>
      <c r="D578" s="1"/>
      <c r="E578" s="1" t="e">
        <f>VLOOKUP(D578,table[[Détails]:[epaisseur]],2,FALSE)</f>
        <v>#N/A</v>
      </c>
      <c r="F578" s="1" t="e">
        <f>VLOOKUP(D578,table[[Détails]:[epaisseur]],3,FALSE)</f>
        <v>#N/A</v>
      </c>
      <c r="G578" s="1" t="e">
        <f>VLOOKUP(D578,table[[Détails]:[epaisseur]],4,FALSE)</f>
        <v>#N/A</v>
      </c>
      <c r="H578" s="1" t="e">
        <f>VLOOKUP(D578,table[[Détails]:[epaisseur]],5,FALSE)</f>
        <v>#N/A</v>
      </c>
      <c r="I578" s="170" t="e">
        <f>VLOOKUP(D578,table[[Détails]:[prix HT]],6,FALSE)</f>
        <v>#N/A</v>
      </c>
      <c r="K578" s="1" t="e">
        <f t="shared" si="47"/>
        <v>#N/A</v>
      </c>
      <c r="L578" s="15" t="e">
        <f>VLOOKUP(D578,table[[Détails]:[Coefficient de vente]],7,FALSE)</f>
        <v>#N/A</v>
      </c>
      <c r="M578" s="1" t="e">
        <f t="shared" si="43"/>
        <v>#N/A</v>
      </c>
      <c r="N578" s="5" t="e">
        <f t="shared" si="44"/>
        <v>#N/A</v>
      </c>
      <c r="O578" s="17" t="e">
        <f>VLOOKUP(D578,table[[Détails]:[Coefficient de vente]],8,FALSE)</f>
        <v>#N/A</v>
      </c>
      <c r="P578" s="170" t="e">
        <f t="shared" si="45"/>
        <v>#N/A</v>
      </c>
      <c r="R578" s="10">
        <f t="shared" si="46"/>
        <v>0</v>
      </c>
    </row>
    <row r="579" spans="2:18">
      <c r="B579" s="172"/>
      <c r="C579" s="1"/>
      <c r="D579" s="1"/>
      <c r="E579" s="1" t="e">
        <f>VLOOKUP(D579,table[[Détails]:[epaisseur]],2,FALSE)</f>
        <v>#N/A</v>
      </c>
      <c r="F579" s="1" t="e">
        <f>VLOOKUP(D579,table[[Détails]:[epaisseur]],3,FALSE)</f>
        <v>#N/A</v>
      </c>
      <c r="G579" s="1" t="e">
        <f>VLOOKUP(D579,table[[Détails]:[epaisseur]],4,FALSE)</f>
        <v>#N/A</v>
      </c>
      <c r="H579" s="1" t="e">
        <f>VLOOKUP(D579,table[[Détails]:[epaisseur]],5,FALSE)</f>
        <v>#N/A</v>
      </c>
      <c r="I579" s="170" t="e">
        <f>VLOOKUP(D579,table[[Détails]:[prix HT]],6,FALSE)</f>
        <v>#N/A</v>
      </c>
      <c r="K579" s="1" t="e">
        <f t="shared" si="47"/>
        <v>#N/A</v>
      </c>
      <c r="L579" s="15" t="e">
        <f>VLOOKUP(D579,table[[Détails]:[Coefficient de vente]],7,FALSE)</f>
        <v>#N/A</v>
      </c>
      <c r="M579" s="1" t="e">
        <f t="shared" si="43"/>
        <v>#N/A</v>
      </c>
      <c r="N579" s="5" t="e">
        <f t="shared" si="44"/>
        <v>#N/A</v>
      </c>
      <c r="O579" s="17" t="e">
        <f>VLOOKUP(D579,table[[Détails]:[Coefficient de vente]],8,FALSE)</f>
        <v>#N/A</v>
      </c>
      <c r="P579" s="170" t="e">
        <f t="shared" si="45"/>
        <v>#N/A</v>
      </c>
      <c r="R579" s="10">
        <f t="shared" si="46"/>
        <v>0</v>
      </c>
    </row>
    <row r="580" spans="2:18">
      <c r="B580" s="172"/>
      <c r="C580" s="1"/>
      <c r="D580" s="1"/>
      <c r="E580" s="1" t="e">
        <f>VLOOKUP(D580,table[[Détails]:[epaisseur]],2,FALSE)</f>
        <v>#N/A</v>
      </c>
      <c r="F580" s="1" t="e">
        <f>VLOOKUP(D580,table[[Détails]:[epaisseur]],3,FALSE)</f>
        <v>#N/A</v>
      </c>
      <c r="G580" s="1" t="e">
        <f>VLOOKUP(D580,table[[Détails]:[epaisseur]],4,FALSE)</f>
        <v>#N/A</v>
      </c>
      <c r="H580" s="1" t="e">
        <f>VLOOKUP(D580,table[[Détails]:[epaisseur]],5,FALSE)</f>
        <v>#N/A</v>
      </c>
      <c r="I580" s="170" t="e">
        <f>VLOOKUP(D580,table[[Détails]:[prix HT]],6,FALSE)</f>
        <v>#N/A</v>
      </c>
      <c r="K580" s="1" t="e">
        <f t="shared" si="47"/>
        <v>#N/A</v>
      </c>
      <c r="L580" s="15" t="e">
        <f>VLOOKUP(D580,table[[Détails]:[Coefficient de vente]],7,FALSE)</f>
        <v>#N/A</v>
      </c>
      <c r="M580" s="1" t="e">
        <f t="shared" si="43"/>
        <v>#N/A</v>
      </c>
      <c r="N580" s="5" t="e">
        <f t="shared" si="44"/>
        <v>#N/A</v>
      </c>
      <c r="O580" s="17" t="e">
        <f>VLOOKUP(D580,table[[Détails]:[Coefficient de vente]],8,FALSE)</f>
        <v>#N/A</v>
      </c>
      <c r="P580" s="170" t="e">
        <f t="shared" si="45"/>
        <v>#N/A</v>
      </c>
      <c r="R580" s="10">
        <f t="shared" si="46"/>
        <v>0</v>
      </c>
    </row>
    <row r="581" spans="2:18">
      <c r="B581" s="172"/>
      <c r="C581" s="1"/>
      <c r="D581" s="1"/>
      <c r="E581" s="1" t="e">
        <f>VLOOKUP(D581,table[[Détails]:[epaisseur]],2,FALSE)</f>
        <v>#N/A</v>
      </c>
      <c r="F581" s="1" t="e">
        <f>VLOOKUP(D581,table[[Détails]:[epaisseur]],3,FALSE)</f>
        <v>#N/A</v>
      </c>
      <c r="G581" s="1" t="e">
        <f>VLOOKUP(D581,table[[Détails]:[epaisseur]],4,FALSE)</f>
        <v>#N/A</v>
      </c>
      <c r="H581" s="1" t="e">
        <f>VLOOKUP(D581,table[[Détails]:[epaisseur]],5,FALSE)</f>
        <v>#N/A</v>
      </c>
      <c r="I581" s="170" t="e">
        <f>VLOOKUP(D581,table[[Détails]:[prix HT]],6,FALSE)</f>
        <v>#N/A</v>
      </c>
      <c r="K581" s="1" t="e">
        <f t="shared" si="47"/>
        <v>#N/A</v>
      </c>
      <c r="L581" s="15" t="e">
        <f>VLOOKUP(D581,table[[Détails]:[Coefficient de vente]],7,FALSE)</f>
        <v>#N/A</v>
      </c>
      <c r="M581" s="1" t="e">
        <f t="shared" si="43"/>
        <v>#N/A</v>
      </c>
      <c r="N581" s="5" t="e">
        <f t="shared" si="44"/>
        <v>#N/A</v>
      </c>
      <c r="O581" s="17" t="e">
        <f>VLOOKUP(D581,table[[Détails]:[Coefficient de vente]],8,FALSE)</f>
        <v>#N/A</v>
      </c>
      <c r="P581" s="170" t="e">
        <f t="shared" si="45"/>
        <v>#N/A</v>
      </c>
      <c r="R581" s="10">
        <f t="shared" si="46"/>
        <v>0</v>
      </c>
    </row>
    <row r="582" spans="2:18">
      <c r="B582" s="172"/>
      <c r="C582" s="1"/>
      <c r="D582" s="1"/>
      <c r="E582" s="1" t="e">
        <f>VLOOKUP(D582,table[[Détails]:[epaisseur]],2,FALSE)</f>
        <v>#N/A</v>
      </c>
      <c r="F582" s="1" t="e">
        <f>VLOOKUP(D582,table[[Détails]:[epaisseur]],3,FALSE)</f>
        <v>#N/A</v>
      </c>
      <c r="G582" s="1" t="e">
        <f>VLOOKUP(D582,table[[Détails]:[epaisseur]],4,FALSE)</f>
        <v>#N/A</v>
      </c>
      <c r="H582" s="1" t="e">
        <f>VLOOKUP(D582,table[[Détails]:[epaisseur]],5,FALSE)</f>
        <v>#N/A</v>
      </c>
      <c r="I582" s="170" t="e">
        <f>VLOOKUP(D582,table[[Détails]:[prix HT]],6,FALSE)</f>
        <v>#N/A</v>
      </c>
      <c r="K582" s="1" t="e">
        <f t="shared" si="47"/>
        <v>#N/A</v>
      </c>
      <c r="L582" s="15" t="e">
        <f>VLOOKUP(D582,table[[Détails]:[Coefficient de vente]],7,FALSE)</f>
        <v>#N/A</v>
      </c>
      <c r="M582" s="1" t="e">
        <f t="shared" si="43"/>
        <v>#N/A</v>
      </c>
      <c r="N582" s="5" t="e">
        <f t="shared" si="44"/>
        <v>#N/A</v>
      </c>
      <c r="O582" s="17" t="e">
        <f>VLOOKUP(D582,table[[Détails]:[Coefficient de vente]],8,FALSE)</f>
        <v>#N/A</v>
      </c>
      <c r="P582" s="170" t="e">
        <f t="shared" si="45"/>
        <v>#N/A</v>
      </c>
      <c r="R582" s="10">
        <f t="shared" si="46"/>
        <v>0</v>
      </c>
    </row>
    <row r="583" spans="2:18">
      <c r="B583" s="172"/>
      <c r="C583" s="1"/>
      <c r="D583" s="1"/>
      <c r="E583" s="1" t="e">
        <f>VLOOKUP(D583,table[[Détails]:[epaisseur]],2,FALSE)</f>
        <v>#N/A</v>
      </c>
      <c r="F583" s="1" t="e">
        <f>VLOOKUP(D583,table[[Détails]:[epaisseur]],3,FALSE)</f>
        <v>#N/A</v>
      </c>
      <c r="G583" s="1" t="e">
        <f>VLOOKUP(D583,table[[Détails]:[epaisseur]],4,FALSE)</f>
        <v>#N/A</v>
      </c>
      <c r="H583" s="1" t="e">
        <f>VLOOKUP(D583,table[[Détails]:[epaisseur]],5,FALSE)</f>
        <v>#N/A</v>
      </c>
      <c r="I583" s="170" t="e">
        <f>VLOOKUP(D583,table[[Détails]:[prix HT]],6,FALSE)</f>
        <v>#N/A</v>
      </c>
      <c r="K583" s="1" t="e">
        <f t="shared" si="47"/>
        <v>#N/A</v>
      </c>
      <c r="L583" s="15" t="e">
        <f>VLOOKUP(D583,table[[Détails]:[Coefficient de vente]],7,FALSE)</f>
        <v>#N/A</v>
      </c>
      <c r="M583" s="1" t="e">
        <f t="shared" si="43"/>
        <v>#N/A</v>
      </c>
      <c r="N583" s="5" t="e">
        <f t="shared" si="44"/>
        <v>#N/A</v>
      </c>
      <c r="O583" s="17" t="e">
        <f>VLOOKUP(D583,table[[Détails]:[Coefficient de vente]],8,FALSE)</f>
        <v>#N/A</v>
      </c>
      <c r="P583" s="170" t="e">
        <f t="shared" si="45"/>
        <v>#N/A</v>
      </c>
      <c r="R583" s="10">
        <f t="shared" si="46"/>
        <v>0</v>
      </c>
    </row>
    <row r="584" spans="2:18">
      <c r="B584" s="172"/>
      <c r="C584" s="1"/>
      <c r="D584" s="1"/>
      <c r="E584" s="1" t="e">
        <f>VLOOKUP(D584,table[[Détails]:[epaisseur]],2,FALSE)</f>
        <v>#N/A</v>
      </c>
      <c r="F584" s="1" t="e">
        <f>VLOOKUP(D584,table[[Détails]:[epaisseur]],3,FALSE)</f>
        <v>#N/A</v>
      </c>
      <c r="G584" s="1" t="e">
        <f>VLOOKUP(D584,table[[Détails]:[epaisseur]],4,FALSE)</f>
        <v>#N/A</v>
      </c>
      <c r="H584" s="1" t="e">
        <f>VLOOKUP(D584,table[[Détails]:[epaisseur]],5,FALSE)</f>
        <v>#N/A</v>
      </c>
      <c r="I584" s="170" t="e">
        <f>VLOOKUP(D584,table[[Détails]:[prix HT]],6,FALSE)</f>
        <v>#N/A</v>
      </c>
      <c r="K584" s="1" t="e">
        <f t="shared" si="47"/>
        <v>#N/A</v>
      </c>
      <c r="L584" s="15" t="e">
        <f>VLOOKUP(D584,table[[Détails]:[Coefficient de vente]],7,FALSE)</f>
        <v>#N/A</v>
      </c>
      <c r="M584" s="1" t="e">
        <f t="shared" si="43"/>
        <v>#N/A</v>
      </c>
      <c r="N584" s="5" t="e">
        <f t="shared" si="44"/>
        <v>#N/A</v>
      </c>
      <c r="O584" s="17" t="e">
        <f>VLOOKUP(D584,table[[Détails]:[Coefficient de vente]],8,FALSE)</f>
        <v>#N/A</v>
      </c>
      <c r="P584" s="170" t="e">
        <f t="shared" si="45"/>
        <v>#N/A</v>
      </c>
      <c r="R584" s="10">
        <f t="shared" si="46"/>
        <v>0</v>
      </c>
    </row>
    <row r="585" spans="2:18">
      <c r="B585" s="172"/>
      <c r="C585" s="1"/>
      <c r="D585" s="1"/>
      <c r="E585" s="1" t="e">
        <f>VLOOKUP(D585,table[[Détails]:[epaisseur]],2,FALSE)</f>
        <v>#N/A</v>
      </c>
      <c r="F585" s="1" t="e">
        <f>VLOOKUP(D585,table[[Détails]:[epaisseur]],3,FALSE)</f>
        <v>#N/A</v>
      </c>
      <c r="G585" s="1" t="e">
        <f>VLOOKUP(D585,table[[Détails]:[epaisseur]],4,FALSE)</f>
        <v>#N/A</v>
      </c>
      <c r="H585" s="1" t="e">
        <f>VLOOKUP(D585,table[[Détails]:[epaisseur]],5,FALSE)</f>
        <v>#N/A</v>
      </c>
      <c r="I585" s="170" t="e">
        <f>VLOOKUP(D585,table[[Détails]:[prix HT]],6,FALSE)</f>
        <v>#N/A</v>
      </c>
      <c r="K585" s="1" t="e">
        <f t="shared" si="47"/>
        <v>#N/A</v>
      </c>
      <c r="L585" s="15" t="e">
        <f>VLOOKUP(D585,table[[Détails]:[Coefficient de vente]],7,FALSE)</f>
        <v>#N/A</v>
      </c>
      <c r="M585" s="1" t="e">
        <f t="shared" si="43"/>
        <v>#N/A</v>
      </c>
      <c r="N585" s="5" t="e">
        <f t="shared" si="44"/>
        <v>#N/A</v>
      </c>
      <c r="O585" s="17" t="e">
        <f>VLOOKUP(D585,table[[Détails]:[Coefficient de vente]],8,FALSE)</f>
        <v>#N/A</v>
      </c>
      <c r="P585" s="170" t="e">
        <f t="shared" si="45"/>
        <v>#N/A</v>
      </c>
      <c r="R585" s="10">
        <f t="shared" si="46"/>
        <v>0</v>
      </c>
    </row>
    <row r="586" spans="2:18">
      <c r="B586" s="172"/>
      <c r="C586" s="1"/>
      <c r="D586" s="1"/>
      <c r="E586" s="1" t="e">
        <f>VLOOKUP(D586,table[[Détails]:[epaisseur]],2,FALSE)</f>
        <v>#N/A</v>
      </c>
      <c r="F586" s="1" t="e">
        <f>VLOOKUP(D586,table[[Détails]:[epaisseur]],3,FALSE)</f>
        <v>#N/A</v>
      </c>
      <c r="G586" s="1" t="e">
        <f>VLOOKUP(D586,table[[Détails]:[epaisseur]],4,FALSE)</f>
        <v>#N/A</v>
      </c>
      <c r="H586" s="1" t="e">
        <f>VLOOKUP(D586,table[[Détails]:[epaisseur]],5,FALSE)</f>
        <v>#N/A</v>
      </c>
      <c r="I586" s="170" t="e">
        <f>VLOOKUP(D586,table[[Détails]:[prix HT]],6,FALSE)</f>
        <v>#N/A</v>
      </c>
      <c r="K586" s="1" t="e">
        <f t="shared" si="47"/>
        <v>#N/A</v>
      </c>
      <c r="L586" s="15" t="e">
        <f>VLOOKUP(D586,table[[Détails]:[Coefficient de vente]],7,FALSE)</f>
        <v>#N/A</v>
      </c>
      <c r="M586" s="1" t="e">
        <f t="shared" si="43"/>
        <v>#N/A</v>
      </c>
      <c r="N586" s="5" t="e">
        <f t="shared" si="44"/>
        <v>#N/A</v>
      </c>
      <c r="O586" s="17" t="e">
        <f>VLOOKUP(D586,table[[Détails]:[Coefficient de vente]],8,FALSE)</f>
        <v>#N/A</v>
      </c>
      <c r="P586" s="170" t="e">
        <f t="shared" si="45"/>
        <v>#N/A</v>
      </c>
      <c r="R586" s="10">
        <f t="shared" si="46"/>
        <v>0</v>
      </c>
    </row>
    <row r="587" spans="2:18">
      <c r="B587" s="172"/>
      <c r="C587" s="1"/>
      <c r="D587" s="1"/>
      <c r="E587" s="1" t="e">
        <f>VLOOKUP(D587,table[[Détails]:[epaisseur]],2,FALSE)</f>
        <v>#N/A</v>
      </c>
      <c r="F587" s="1" t="e">
        <f>VLOOKUP(D587,table[[Détails]:[epaisseur]],3,FALSE)</f>
        <v>#N/A</v>
      </c>
      <c r="G587" s="1" t="e">
        <f>VLOOKUP(D587,table[[Détails]:[epaisseur]],4,FALSE)</f>
        <v>#N/A</v>
      </c>
      <c r="H587" s="1" t="e">
        <f>VLOOKUP(D587,table[[Détails]:[epaisseur]],5,FALSE)</f>
        <v>#N/A</v>
      </c>
      <c r="I587" s="170" t="e">
        <f>VLOOKUP(D587,table[[Détails]:[prix HT]],6,FALSE)</f>
        <v>#N/A</v>
      </c>
      <c r="K587" s="1" t="e">
        <f t="shared" si="47"/>
        <v>#N/A</v>
      </c>
      <c r="L587" s="15" t="e">
        <f>VLOOKUP(D587,table[[Détails]:[Coefficient de vente]],7,FALSE)</f>
        <v>#N/A</v>
      </c>
      <c r="M587" s="1" t="e">
        <f t="shared" si="43"/>
        <v>#N/A</v>
      </c>
      <c r="N587" s="5" t="e">
        <f t="shared" si="44"/>
        <v>#N/A</v>
      </c>
      <c r="O587" s="17" t="e">
        <f>VLOOKUP(D587,table[[Détails]:[Coefficient de vente]],8,FALSE)</f>
        <v>#N/A</v>
      </c>
      <c r="P587" s="170" t="e">
        <f t="shared" si="45"/>
        <v>#N/A</v>
      </c>
      <c r="R587" s="10">
        <f t="shared" si="46"/>
        <v>0</v>
      </c>
    </row>
    <row r="588" spans="2:18">
      <c r="B588" s="172"/>
      <c r="C588" s="1"/>
      <c r="D588" s="1"/>
      <c r="E588" s="1" t="e">
        <f>VLOOKUP(D588,table[[Détails]:[epaisseur]],2,FALSE)</f>
        <v>#N/A</v>
      </c>
      <c r="F588" s="1" t="e">
        <f>VLOOKUP(D588,table[[Détails]:[epaisseur]],3,FALSE)</f>
        <v>#N/A</v>
      </c>
      <c r="G588" s="1" t="e">
        <f>VLOOKUP(D588,table[[Détails]:[epaisseur]],4,FALSE)</f>
        <v>#N/A</v>
      </c>
      <c r="H588" s="1" t="e">
        <f>VLOOKUP(D588,table[[Détails]:[epaisseur]],5,FALSE)</f>
        <v>#N/A</v>
      </c>
      <c r="I588" s="170" t="e">
        <f>VLOOKUP(D588,table[[Détails]:[prix HT]],6,FALSE)</f>
        <v>#N/A</v>
      </c>
      <c r="K588" s="1" t="e">
        <f t="shared" si="47"/>
        <v>#N/A</v>
      </c>
      <c r="L588" s="15" t="e">
        <f>VLOOKUP(D588,table[[Détails]:[Coefficient de vente]],7,FALSE)</f>
        <v>#N/A</v>
      </c>
      <c r="M588" s="1" t="e">
        <f t="shared" ref="M588:M651" si="48">(K588*L588)+K588</f>
        <v>#N/A</v>
      </c>
      <c r="N588" s="5" t="e">
        <f t="shared" ref="N588:N651" si="49">M588*I588</f>
        <v>#N/A</v>
      </c>
      <c r="O588" s="17" t="e">
        <f>VLOOKUP(D588,table[[Détails]:[Coefficient de vente]],8,FALSE)</f>
        <v>#N/A</v>
      </c>
      <c r="P588" s="170" t="e">
        <f t="shared" ref="P588:P651" si="50">(N588*O588)+N588</f>
        <v>#N/A</v>
      </c>
      <c r="R588" s="10">
        <f t="shared" ref="R588:R651" si="51">ROUNDUP(((($D$5*Q588)/100)+Q588),0)</f>
        <v>0</v>
      </c>
    </row>
    <row r="589" spans="2:18">
      <c r="B589" s="172"/>
      <c r="C589" s="1"/>
      <c r="D589" s="1"/>
      <c r="E589" s="1" t="e">
        <f>VLOOKUP(D589,table[[Détails]:[epaisseur]],2,FALSE)</f>
        <v>#N/A</v>
      </c>
      <c r="F589" s="1" t="e">
        <f>VLOOKUP(D589,table[[Détails]:[epaisseur]],3,FALSE)</f>
        <v>#N/A</v>
      </c>
      <c r="G589" s="1" t="e">
        <f>VLOOKUP(D589,table[[Détails]:[epaisseur]],4,FALSE)</f>
        <v>#N/A</v>
      </c>
      <c r="H589" s="1" t="e">
        <f>VLOOKUP(D589,table[[Détails]:[epaisseur]],5,FALSE)</f>
        <v>#N/A</v>
      </c>
      <c r="I589" s="170" t="e">
        <f>VLOOKUP(D589,table[[Détails]:[prix HT]],6,FALSE)</f>
        <v>#N/A</v>
      </c>
      <c r="K589" s="1" t="e">
        <f t="shared" ref="K589:K652" si="52">F589*G589*H589*J589</f>
        <v>#N/A</v>
      </c>
      <c r="L589" s="15" t="e">
        <f>VLOOKUP(D589,table[[Détails]:[Coefficient de vente]],7,FALSE)</f>
        <v>#N/A</v>
      </c>
      <c r="M589" s="1" t="e">
        <f t="shared" si="48"/>
        <v>#N/A</v>
      </c>
      <c r="N589" s="5" t="e">
        <f t="shared" si="49"/>
        <v>#N/A</v>
      </c>
      <c r="O589" s="17" t="e">
        <f>VLOOKUP(D589,table[[Détails]:[Coefficient de vente]],8,FALSE)</f>
        <v>#N/A</v>
      </c>
      <c r="P589" s="170" t="e">
        <f t="shared" si="50"/>
        <v>#N/A</v>
      </c>
      <c r="R589" s="10">
        <f t="shared" si="51"/>
        <v>0</v>
      </c>
    </row>
    <row r="590" spans="2:18">
      <c r="B590" s="172"/>
      <c r="C590" s="1"/>
      <c r="D590" s="1"/>
      <c r="E590" s="1" t="e">
        <f>VLOOKUP(D590,table[[Détails]:[epaisseur]],2,FALSE)</f>
        <v>#N/A</v>
      </c>
      <c r="F590" s="1" t="e">
        <f>VLOOKUP(D590,table[[Détails]:[epaisseur]],3,FALSE)</f>
        <v>#N/A</v>
      </c>
      <c r="G590" s="1" t="e">
        <f>VLOOKUP(D590,table[[Détails]:[epaisseur]],4,FALSE)</f>
        <v>#N/A</v>
      </c>
      <c r="H590" s="1" t="e">
        <f>VLOOKUP(D590,table[[Détails]:[epaisseur]],5,FALSE)</f>
        <v>#N/A</v>
      </c>
      <c r="I590" s="170" t="e">
        <f>VLOOKUP(D590,table[[Détails]:[prix HT]],6,FALSE)</f>
        <v>#N/A</v>
      </c>
      <c r="K590" s="1" t="e">
        <f t="shared" si="52"/>
        <v>#N/A</v>
      </c>
      <c r="L590" s="15" t="e">
        <f>VLOOKUP(D590,table[[Détails]:[Coefficient de vente]],7,FALSE)</f>
        <v>#N/A</v>
      </c>
      <c r="M590" s="1" t="e">
        <f t="shared" si="48"/>
        <v>#N/A</v>
      </c>
      <c r="N590" s="5" t="e">
        <f t="shared" si="49"/>
        <v>#N/A</v>
      </c>
      <c r="O590" s="17" t="e">
        <f>VLOOKUP(D590,table[[Détails]:[Coefficient de vente]],8,FALSE)</f>
        <v>#N/A</v>
      </c>
      <c r="P590" s="170" t="e">
        <f t="shared" si="50"/>
        <v>#N/A</v>
      </c>
      <c r="R590" s="10">
        <f t="shared" si="51"/>
        <v>0</v>
      </c>
    </row>
    <row r="591" spans="2:18">
      <c r="B591" s="172"/>
      <c r="C591" s="1"/>
      <c r="D591" s="1"/>
      <c r="E591" s="1" t="e">
        <f>VLOOKUP(D591,table[[Détails]:[epaisseur]],2,FALSE)</f>
        <v>#N/A</v>
      </c>
      <c r="F591" s="1" t="e">
        <f>VLOOKUP(D591,table[[Détails]:[epaisseur]],3,FALSE)</f>
        <v>#N/A</v>
      </c>
      <c r="G591" s="1" t="e">
        <f>VLOOKUP(D591,table[[Détails]:[epaisseur]],4,FALSE)</f>
        <v>#N/A</v>
      </c>
      <c r="H591" s="1" t="e">
        <f>VLOOKUP(D591,table[[Détails]:[epaisseur]],5,FALSE)</f>
        <v>#N/A</v>
      </c>
      <c r="I591" s="170" t="e">
        <f>VLOOKUP(D591,table[[Détails]:[prix HT]],6,FALSE)</f>
        <v>#N/A</v>
      </c>
      <c r="K591" s="1" t="e">
        <f t="shared" si="52"/>
        <v>#N/A</v>
      </c>
      <c r="L591" s="15" t="e">
        <f>VLOOKUP(D591,table[[Détails]:[Coefficient de vente]],7,FALSE)</f>
        <v>#N/A</v>
      </c>
      <c r="M591" s="1" t="e">
        <f t="shared" si="48"/>
        <v>#N/A</v>
      </c>
      <c r="N591" s="5" t="e">
        <f t="shared" si="49"/>
        <v>#N/A</v>
      </c>
      <c r="O591" s="17" t="e">
        <f>VLOOKUP(D591,table[[Détails]:[Coefficient de vente]],8,FALSE)</f>
        <v>#N/A</v>
      </c>
      <c r="P591" s="170" t="e">
        <f t="shared" si="50"/>
        <v>#N/A</v>
      </c>
      <c r="R591" s="10">
        <f t="shared" si="51"/>
        <v>0</v>
      </c>
    </row>
    <row r="592" spans="2:18">
      <c r="B592" s="172"/>
      <c r="C592" s="1"/>
      <c r="D592" s="1"/>
      <c r="E592" s="1" t="e">
        <f>VLOOKUP(D592,table[[Détails]:[epaisseur]],2,FALSE)</f>
        <v>#N/A</v>
      </c>
      <c r="F592" s="1" t="e">
        <f>VLOOKUP(D592,table[[Détails]:[epaisseur]],3,FALSE)</f>
        <v>#N/A</v>
      </c>
      <c r="G592" s="1" t="e">
        <f>VLOOKUP(D592,table[[Détails]:[epaisseur]],4,FALSE)</f>
        <v>#N/A</v>
      </c>
      <c r="H592" s="1" t="e">
        <f>VLOOKUP(D592,table[[Détails]:[epaisseur]],5,FALSE)</f>
        <v>#N/A</v>
      </c>
      <c r="I592" s="170" t="e">
        <f>VLOOKUP(D592,table[[Détails]:[prix HT]],6,FALSE)</f>
        <v>#N/A</v>
      </c>
      <c r="K592" s="1" t="e">
        <f t="shared" si="52"/>
        <v>#N/A</v>
      </c>
      <c r="L592" s="15" t="e">
        <f>VLOOKUP(D592,table[[Détails]:[Coefficient de vente]],7,FALSE)</f>
        <v>#N/A</v>
      </c>
      <c r="M592" s="1" t="e">
        <f t="shared" si="48"/>
        <v>#N/A</v>
      </c>
      <c r="N592" s="5" t="e">
        <f t="shared" si="49"/>
        <v>#N/A</v>
      </c>
      <c r="O592" s="17" t="e">
        <f>VLOOKUP(D592,table[[Détails]:[Coefficient de vente]],8,FALSE)</f>
        <v>#N/A</v>
      </c>
      <c r="P592" s="170" t="e">
        <f t="shared" si="50"/>
        <v>#N/A</v>
      </c>
      <c r="R592" s="10">
        <f t="shared" si="51"/>
        <v>0</v>
      </c>
    </row>
    <row r="593" spans="2:18">
      <c r="B593" s="172"/>
      <c r="C593" s="1"/>
      <c r="D593" s="1"/>
      <c r="E593" s="1" t="e">
        <f>VLOOKUP(D593,table[[Détails]:[epaisseur]],2,FALSE)</f>
        <v>#N/A</v>
      </c>
      <c r="F593" s="1" t="e">
        <f>VLOOKUP(D593,table[[Détails]:[epaisseur]],3,FALSE)</f>
        <v>#N/A</v>
      </c>
      <c r="G593" s="1" t="e">
        <f>VLOOKUP(D593,table[[Détails]:[epaisseur]],4,FALSE)</f>
        <v>#N/A</v>
      </c>
      <c r="H593" s="1" t="e">
        <f>VLOOKUP(D593,table[[Détails]:[epaisseur]],5,FALSE)</f>
        <v>#N/A</v>
      </c>
      <c r="I593" s="170" t="e">
        <f>VLOOKUP(D593,table[[Détails]:[prix HT]],6,FALSE)</f>
        <v>#N/A</v>
      </c>
      <c r="K593" s="1" t="e">
        <f t="shared" si="52"/>
        <v>#N/A</v>
      </c>
      <c r="L593" s="15" t="e">
        <f>VLOOKUP(D593,table[[Détails]:[Coefficient de vente]],7,FALSE)</f>
        <v>#N/A</v>
      </c>
      <c r="M593" s="1" t="e">
        <f t="shared" si="48"/>
        <v>#N/A</v>
      </c>
      <c r="N593" s="5" t="e">
        <f t="shared" si="49"/>
        <v>#N/A</v>
      </c>
      <c r="O593" s="17" t="e">
        <f>VLOOKUP(D593,table[[Détails]:[Coefficient de vente]],8,FALSE)</f>
        <v>#N/A</v>
      </c>
      <c r="P593" s="170" t="e">
        <f t="shared" si="50"/>
        <v>#N/A</v>
      </c>
      <c r="R593" s="10">
        <f t="shared" si="51"/>
        <v>0</v>
      </c>
    </row>
    <row r="594" spans="2:18">
      <c r="B594" s="172"/>
      <c r="C594" s="1"/>
      <c r="D594" s="1"/>
      <c r="E594" s="1" t="e">
        <f>VLOOKUP(D594,table[[Détails]:[epaisseur]],2,FALSE)</f>
        <v>#N/A</v>
      </c>
      <c r="F594" s="1" t="e">
        <f>VLOOKUP(D594,table[[Détails]:[epaisseur]],3,FALSE)</f>
        <v>#N/A</v>
      </c>
      <c r="G594" s="1" t="e">
        <f>VLOOKUP(D594,table[[Détails]:[epaisseur]],4,FALSE)</f>
        <v>#N/A</v>
      </c>
      <c r="H594" s="1" t="e">
        <f>VLOOKUP(D594,table[[Détails]:[epaisseur]],5,FALSE)</f>
        <v>#N/A</v>
      </c>
      <c r="I594" s="170" t="e">
        <f>VLOOKUP(D594,table[[Détails]:[prix HT]],6,FALSE)</f>
        <v>#N/A</v>
      </c>
      <c r="K594" s="1" t="e">
        <f t="shared" si="52"/>
        <v>#N/A</v>
      </c>
      <c r="L594" s="15" t="e">
        <f>VLOOKUP(D594,table[[Détails]:[Coefficient de vente]],7,FALSE)</f>
        <v>#N/A</v>
      </c>
      <c r="M594" s="1" t="e">
        <f t="shared" si="48"/>
        <v>#N/A</v>
      </c>
      <c r="N594" s="5" t="e">
        <f t="shared" si="49"/>
        <v>#N/A</v>
      </c>
      <c r="O594" s="17" t="e">
        <f>VLOOKUP(D594,table[[Détails]:[Coefficient de vente]],8,FALSE)</f>
        <v>#N/A</v>
      </c>
      <c r="P594" s="170" t="e">
        <f t="shared" si="50"/>
        <v>#N/A</v>
      </c>
      <c r="R594" s="10">
        <f t="shared" si="51"/>
        <v>0</v>
      </c>
    </row>
    <row r="595" spans="2:18">
      <c r="B595" s="172"/>
      <c r="C595" s="1"/>
      <c r="D595" s="1"/>
      <c r="E595" s="1" t="e">
        <f>VLOOKUP(D595,table[[Détails]:[epaisseur]],2,FALSE)</f>
        <v>#N/A</v>
      </c>
      <c r="F595" s="1" t="e">
        <f>VLOOKUP(D595,table[[Détails]:[epaisseur]],3,FALSE)</f>
        <v>#N/A</v>
      </c>
      <c r="G595" s="1" t="e">
        <f>VLOOKUP(D595,table[[Détails]:[epaisseur]],4,FALSE)</f>
        <v>#N/A</v>
      </c>
      <c r="H595" s="1" t="e">
        <f>VLOOKUP(D595,table[[Détails]:[epaisseur]],5,FALSE)</f>
        <v>#N/A</v>
      </c>
      <c r="I595" s="170" t="e">
        <f>VLOOKUP(D595,table[[Détails]:[prix HT]],6,FALSE)</f>
        <v>#N/A</v>
      </c>
      <c r="K595" s="1" t="e">
        <f t="shared" si="52"/>
        <v>#N/A</v>
      </c>
      <c r="L595" s="15" t="e">
        <f>VLOOKUP(D595,table[[Détails]:[Coefficient de vente]],7,FALSE)</f>
        <v>#N/A</v>
      </c>
      <c r="M595" s="1" t="e">
        <f t="shared" si="48"/>
        <v>#N/A</v>
      </c>
      <c r="N595" s="5" t="e">
        <f t="shared" si="49"/>
        <v>#N/A</v>
      </c>
      <c r="O595" s="17" t="e">
        <f>VLOOKUP(D595,table[[Détails]:[Coefficient de vente]],8,FALSE)</f>
        <v>#N/A</v>
      </c>
      <c r="P595" s="170" t="e">
        <f t="shared" si="50"/>
        <v>#N/A</v>
      </c>
      <c r="R595" s="10">
        <f t="shared" si="51"/>
        <v>0</v>
      </c>
    </row>
    <row r="596" spans="2:18">
      <c r="B596" s="172"/>
      <c r="C596" s="1"/>
      <c r="D596" s="1"/>
      <c r="E596" s="1" t="e">
        <f>VLOOKUP(D596,table[[Détails]:[epaisseur]],2,FALSE)</f>
        <v>#N/A</v>
      </c>
      <c r="F596" s="1" t="e">
        <f>VLOOKUP(D596,table[[Détails]:[epaisseur]],3,FALSE)</f>
        <v>#N/A</v>
      </c>
      <c r="G596" s="1" t="e">
        <f>VLOOKUP(D596,table[[Détails]:[epaisseur]],4,FALSE)</f>
        <v>#N/A</v>
      </c>
      <c r="H596" s="1" t="e">
        <f>VLOOKUP(D596,table[[Détails]:[epaisseur]],5,FALSE)</f>
        <v>#N/A</v>
      </c>
      <c r="I596" s="170" t="e">
        <f>VLOOKUP(D596,table[[Détails]:[prix HT]],6,FALSE)</f>
        <v>#N/A</v>
      </c>
      <c r="K596" s="1" t="e">
        <f t="shared" si="52"/>
        <v>#N/A</v>
      </c>
      <c r="L596" s="15" t="e">
        <f>VLOOKUP(D596,table[[Détails]:[Coefficient de vente]],7,FALSE)</f>
        <v>#N/A</v>
      </c>
      <c r="M596" s="1" t="e">
        <f t="shared" si="48"/>
        <v>#N/A</v>
      </c>
      <c r="N596" s="5" t="e">
        <f t="shared" si="49"/>
        <v>#N/A</v>
      </c>
      <c r="O596" s="17" t="e">
        <f>VLOOKUP(D596,table[[Détails]:[Coefficient de vente]],8,FALSE)</f>
        <v>#N/A</v>
      </c>
      <c r="P596" s="170" t="e">
        <f t="shared" si="50"/>
        <v>#N/A</v>
      </c>
      <c r="R596" s="10">
        <f t="shared" si="51"/>
        <v>0</v>
      </c>
    </row>
    <row r="597" spans="2:18">
      <c r="B597" s="172"/>
      <c r="C597" s="1"/>
      <c r="D597" s="1"/>
      <c r="E597" s="1" t="e">
        <f>VLOOKUP(D597,table[[Détails]:[epaisseur]],2,FALSE)</f>
        <v>#N/A</v>
      </c>
      <c r="F597" s="1" t="e">
        <f>VLOOKUP(D597,table[[Détails]:[epaisseur]],3,FALSE)</f>
        <v>#N/A</v>
      </c>
      <c r="G597" s="1" t="e">
        <f>VLOOKUP(D597,table[[Détails]:[epaisseur]],4,FALSE)</f>
        <v>#N/A</v>
      </c>
      <c r="H597" s="1" t="e">
        <f>VLOOKUP(D597,table[[Détails]:[epaisseur]],5,FALSE)</f>
        <v>#N/A</v>
      </c>
      <c r="I597" s="170" t="e">
        <f>VLOOKUP(D597,table[[Détails]:[prix HT]],6,FALSE)</f>
        <v>#N/A</v>
      </c>
      <c r="K597" s="1" t="e">
        <f t="shared" si="52"/>
        <v>#N/A</v>
      </c>
      <c r="L597" s="15" t="e">
        <f>VLOOKUP(D597,table[[Détails]:[Coefficient de vente]],7,FALSE)</f>
        <v>#N/A</v>
      </c>
      <c r="M597" s="1" t="e">
        <f t="shared" si="48"/>
        <v>#N/A</v>
      </c>
      <c r="N597" s="5" t="e">
        <f t="shared" si="49"/>
        <v>#N/A</v>
      </c>
      <c r="O597" s="17" t="e">
        <f>VLOOKUP(D597,table[[Détails]:[Coefficient de vente]],8,FALSE)</f>
        <v>#N/A</v>
      </c>
      <c r="P597" s="170" t="e">
        <f t="shared" si="50"/>
        <v>#N/A</v>
      </c>
      <c r="R597" s="10">
        <f t="shared" si="51"/>
        <v>0</v>
      </c>
    </row>
    <row r="598" spans="2:18">
      <c r="B598" s="172"/>
      <c r="C598" s="1"/>
      <c r="D598" s="1"/>
      <c r="E598" s="1" t="e">
        <f>VLOOKUP(D598,table[[Détails]:[epaisseur]],2,FALSE)</f>
        <v>#N/A</v>
      </c>
      <c r="F598" s="1" t="e">
        <f>VLOOKUP(D598,table[[Détails]:[epaisseur]],3,FALSE)</f>
        <v>#N/A</v>
      </c>
      <c r="G598" s="1" t="e">
        <f>VLOOKUP(D598,table[[Détails]:[epaisseur]],4,FALSE)</f>
        <v>#N/A</v>
      </c>
      <c r="H598" s="1" t="e">
        <f>VLOOKUP(D598,table[[Détails]:[epaisseur]],5,FALSE)</f>
        <v>#N/A</v>
      </c>
      <c r="I598" s="170" t="e">
        <f>VLOOKUP(D598,table[[Détails]:[prix HT]],6,FALSE)</f>
        <v>#N/A</v>
      </c>
      <c r="K598" s="1" t="e">
        <f t="shared" si="52"/>
        <v>#N/A</v>
      </c>
      <c r="L598" s="15" t="e">
        <f>VLOOKUP(D598,table[[Détails]:[Coefficient de vente]],7,FALSE)</f>
        <v>#N/A</v>
      </c>
      <c r="M598" s="1" t="e">
        <f t="shared" si="48"/>
        <v>#N/A</v>
      </c>
      <c r="N598" s="5" t="e">
        <f t="shared" si="49"/>
        <v>#N/A</v>
      </c>
      <c r="O598" s="17" t="e">
        <f>VLOOKUP(D598,table[[Détails]:[Coefficient de vente]],8,FALSE)</f>
        <v>#N/A</v>
      </c>
      <c r="P598" s="170" t="e">
        <f t="shared" si="50"/>
        <v>#N/A</v>
      </c>
      <c r="R598" s="10">
        <f t="shared" si="51"/>
        <v>0</v>
      </c>
    </row>
    <row r="599" spans="2:18">
      <c r="B599" s="172"/>
      <c r="C599" s="1"/>
      <c r="D599" s="1"/>
      <c r="E599" s="1" t="e">
        <f>VLOOKUP(D599,table[[Détails]:[epaisseur]],2,FALSE)</f>
        <v>#N/A</v>
      </c>
      <c r="F599" s="1" t="e">
        <f>VLOOKUP(D599,table[[Détails]:[epaisseur]],3,FALSE)</f>
        <v>#N/A</v>
      </c>
      <c r="G599" s="1" t="e">
        <f>VLOOKUP(D599,table[[Détails]:[epaisseur]],4,FALSE)</f>
        <v>#N/A</v>
      </c>
      <c r="H599" s="1" t="e">
        <f>VLOOKUP(D599,table[[Détails]:[epaisseur]],5,FALSE)</f>
        <v>#N/A</v>
      </c>
      <c r="I599" s="170" t="e">
        <f>VLOOKUP(D599,table[[Détails]:[prix HT]],6,FALSE)</f>
        <v>#N/A</v>
      </c>
      <c r="K599" s="1" t="e">
        <f t="shared" si="52"/>
        <v>#N/A</v>
      </c>
      <c r="L599" s="15" t="e">
        <f>VLOOKUP(D599,table[[Détails]:[Coefficient de vente]],7,FALSE)</f>
        <v>#N/A</v>
      </c>
      <c r="M599" s="1" t="e">
        <f t="shared" si="48"/>
        <v>#N/A</v>
      </c>
      <c r="N599" s="5" t="e">
        <f t="shared" si="49"/>
        <v>#N/A</v>
      </c>
      <c r="O599" s="17" t="e">
        <f>VLOOKUP(D599,table[[Détails]:[Coefficient de vente]],8,FALSE)</f>
        <v>#N/A</v>
      </c>
      <c r="P599" s="170" t="e">
        <f t="shared" si="50"/>
        <v>#N/A</v>
      </c>
      <c r="R599" s="10">
        <f t="shared" si="51"/>
        <v>0</v>
      </c>
    </row>
    <row r="600" spans="2:18">
      <c r="B600" s="172"/>
      <c r="C600" s="1"/>
      <c r="D600" s="1"/>
      <c r="E600" s="1" t="e">
        <f>VLOOKUP(D600,table[[Détails]:[epaisseur]],2,FALSE)</f>
        <v>#N/A</v>
      </c>
      <c r="F600" s="1" t="e">
        <f>VLOOKUP(D600,table[[Détails]:[epaisseur]],3,FALSE)</f>
        <v>#N/A</v>
      </c>
      <c r="G600" s="1" t="e">
        <f>VLOOKUP(D600,table[[Détails]:[epaisseur]],4,FALSE)</f>
        <v>#N/A</v>
      </c>
      <c r="H600" s="1" t="e">
        <f>VLOOKUP(D600,table[[Détails]:[epaisseur]],5,FALSE)</f>
        <v>#N/A</v>
      </c>
      <c r="I600" s="170" t="e">
        <f>VLOOKUP(D600,table[[Détails]:[prix HT]],6,FALSE)</f>
        <v>#N/A</v>
      </c>
      <c r="K600" s="1" t="e">
        <f t="shared" si="52"/>
        <v>#N/A</v>
      </c>
      <c r="L600" s="15" t="e">
        <f>VLOOKUP(D600,table[[Détails]:[Coefficient de vente]],7,FALSE)</f>
        <v>#N/A</v>
      </c>
      <c r="M600" s="1" t="e">
        <f t="shared" si="48"/>
        <v>#N/A</v>
      </c>
      <c r="N600" s="5" t="e">
        <f t="shared" si="49"/>
        <v>#N/A</v>
      </c>
      <c r="O600" s="17" t="e">
        <f>VLOOKUP(D600,table[[Détails]:[Coefficient de vente]],8,FALSE)</f>
        <v>#N/A</v>
      </c>
      <c r="P600" s="170" t="e">
        <f t="shared" si="50"/>
        <v>#N/A</v>
      </c>
      <c r="R600" s="10">
        <f t="shared" si="51"/>
        <v>0</v>
      </c>
    </row>
    <row r="601" spans="2:18">
      <c r="B601" s="172"/>
      <c r="C601" s="1"/>
      <c r="D601" s="1"/>
      <c r="E601" s="1" t="e">
        <f>VLOOKUP(D601,table[[Détails]:[epaisseur]],2,FALSE)</f>
        <v>#N/A</v>
      </c>
      <c r="F601" s="1" t="e">
        <f>VLOOKUP(D601,table[[Détails]:[epaisseur]],3,FALSE)</f>
        <v>#N/A</v>
      </c>
      <c r="G601" s="1" t="e">
        <f>VLOOKUP(D601,table[[Détails]:[epaisseur]],4,FALSE)</f>
        <v>#N/A</v>
      </c>
      <c r="H601" s="1" t="e">
        <f>VLOOKUP(D601,table[[Détails]:[epaisseur]],5,FALSE)</f>
        <v>#N/A</v>
      </c>
      <c r="I601" s="170" t="e">
        <f>VLOOKUP(D601,table[[Détails]:[prix HT]],6,FALSE)</f>
        <v>#N/A</v>
      </c>
      <c r="K601" s="1" t="e">
        <f t="shared" si="52"/>
        <v>#N/A</v>
      </c>
      <c r="L601" s="15" t="e">
        <f>VLOOKUP(D601,table[[Détails]:[Coefficient de vente]],7,FALSE)</f>
        <v>#N/A</v>
      </c>
      <c r="M601" s="1" t="e">
        <f t="shared" si="48"/>
        <v>#N/A</v>
      </c>
      <c r="N601" s="5" t="e">
        <f t="shared" si="49"/>
        <v>#N/A</v>
      </c>
      <c r="O601" s="17" t="e">
        <f>VLOOKUP(D601,table[[Détails]:[Coefficient de vente]],8,FALSE)</f>
        <v>#N/A</v>
      </c>
      <c r="P601" s="170" t="e">
        <f t="shared" si="50"/>
        <v>#N/A</v>
      </c>
      <c r="R601" s="10">
        <f t="shared" si="51"/>
        <v>0</v>
      </c>
    </row>
    <row r="602" spans="2:18">
      <c r="B602" s="172"/>
      <c r="C602" s="1"/>
      <c r="D602" s="1"/>
      <c r="E602" s="1" t="e">
        <f>VLOOKUP(D602,table[[Détails]:[epaisseur]],2,FALSE)</f>
        <v>#N/A</v>
      </c>
      <c r="F602" s="1" t="e">
        <f>VLOOKUP(D602,table[[Détails]:[epaisseur]],3,FALSE)</f>
        <v>#N/A</v>
      </c>
      <c r="G602" s="1" t="e">
        <f>VLOOKUP(D602,table[[Détails]:[epaisseur]],4,FALSE)</f>
        <v>#N/A</v>
      </c>
      <c r="H602" s="1" t="e">
        <f>VLOOKUP(D602,table[[Détails]:[epaisseur]],5,FALSE)</f>
        <v>#N/A</v>
      </c>
      <c r="I602" s="170" t="e">
        <f>VLOOKUP(D602,table[[Détails]:[prix HT]],6,FALSE)</f>
        <v>#N/A</v>
      </c>
      <c r="K602" s="1" t="e">
        <f t="shared" si="52"/>
        <v>#N/A</v>
      </c>
      <c r="L602" s="15" t="e">
        <f>VLOOKUP(D602,table[[Détails]:[Coefficient de vente]],7,FALSE)</f>
        <v>#N/A</v>
      </c>
      <c r="M602" s="1" t="e">
        <f t="shared" si="48"/>
        <v>#N/A</v>
      </c>
      <c r="N602" s="5" t="e">
        <f t="shared" si="49"/>
        <v>#N/A</v>
      </c>
      <c r="O602" s="17" t="e">
        <f>VLOOKUP(D602,table[[Détails]:[Coefficient de vente]],8,FALSE)</f>
        <v>#N/A</v>
      </c>
      <c r="P602" s="170" t="e">
        <f t="shared" si="50"/>
        <v>#N/A</v>
      </c>
      <c r="R602" s="10">
        <f t="shared" si="51"/>
        <v>0</v>
      </c>
    </row>
    <row r="603" spans="2:18">
      <c r="B603" s="172"/>
      <c r="C603" s="1"/>
      <c r="D603" s="1"/>
      <c r="E603" s="1" t="e">
        <f>VLOOKUP(D603,table[[Détails]:[epaisseur]],2,FALSE)</f>
        <v>#N/A</v>
      </c>
      <c r="F603" s="1" t="e">
        <f>VLOOKUP(D603,table[[Détails]:[epaisseur]],3,FALSE)</f>
        <v>#N/A</v>
      </c>
      <c r="G603" s="1" t="e">
        <f>VLOOKUP(D603,table[[Détails]:[epaisseur]],4,FALSE)</f>
        <v>#N/A</v>
      </c>
      <c r="H603" s="1" t="e">
        <f>VLOOKUP(D603,table[[Détails]:[epaisseur]],5,FALSE)</f>
        <v>#N/A</v>
      </c>
      <c r="I603" s="170" t="e">
        <f>VLOOKUP(D603,table[[Détails]:[prix HT]],6,FALSE)</f>
        <v>#N/A</v>
      </c>
      <c r="K603" s="1" t="e">
        <f t="shared" si="52"/>
        <v>#N/A</v>
      </c>
      <c r="L603" s="15" t="e">
        <f>VLOOKUP(D603,table[[Détails]:[Coefficient de vente]],7,FALSE)</f>
        <v>#N/A</v>
      </c>
      <c r="M603" s="1" t="e">
        <f t="shared" si="48"/>
        <v>#N/A</v>
      </c>
      <c r="N603" s="5" t="e">
        <f t="shared" si="49"/>
        <v>#N/A</v>
      </c>
      <c r="O603" s="17" t="e">
        <f>VLOOKUP(D603,table[[Détails]:[Coefficient de vente]],8,FALSE)</f>
        <v>#N/A</v>
      </c>
      <c r="P603" s="170" t="e">
        <f t="shared" si="50"/>
        <v>#N/A</v>
      </c>
      <c r="R603" s="10">
        <f t="shared" si="51"/>
        <v>0</v>
      </c>
    </row>
    <row r="604" spans="2:18">
      <c r="B604" s="172"/>
      <c r="C604" s="1"/>
      <c r="D604" s="1"/>
      <c r="E604" s="1" t="e">
        <f>VLOOKUP(D604,table[[Détails]:[epaisseur]],2,FALSE)</f>
        <v>#N/A</v>
      </c>
      <c r="F604" s="1" t="e">
        <f>VLOOKUP(D604,table[[Détails]:[epaisseur]],3,FALSE)</f>
        <v>#N/A</v>
      </c>
      <c r="G604" s="1" t="e">
        <f>VLOOKUP(D604,table[[Détails]:[epaisseur]],4,FALSE)</f>
        <v>#N/A</v>
      </c>
      <c r="H604" s="1" t="e">
        <f>VLOOKUP(D604,table[[Détails]:[epaisseur]],5,FALSE)</f>
        <v>#N/A</v>
      </c>
      <c r="I604" s="170" t="e">
        <f>VLOOKUP(D604,table[[Détails]:[prix HT]],6,FALSE)</f>
        <v>#N/A</v>
      </c>
      <c r="K604" s="1" t="e">
        <f t="shared" si="52"/>
        <v>#N/A</v>
      </c>
      <c r="L604" s="15" t="e">
        <f>VLOOKUP(D604,table[[Détails]:[Coefficient de vente]],7,FALSE)</f>
        <v>#N/A</v>
      </c>
      <c r="M604" s="1" t="e">
        <f t="shared" si="48"/>
        <v>#N/A</v>
      </c>
      <c r="N604" s="5" t="e">
        <f t="shared" si="49"/>
        <v>#N/A</v>
      </c>
      <c r="O604" s="17" t="e">
        <f>VLOOKUP(D604,table[[Détails]:[Coefficient de vente]],8,FALSE)</f>
        <v>#N/A</v>
      </c>
      <c r="P604" s="170" t="e">
        <f t="shared" si="50"/>
        <v>#N/A</v>
      </c>
      <c r="R604" s="10">
        <f t="shared" si="51"/>
        <v>0</v>
      </c>
    </row>
    <row r="605" spans="2:18">
      <c r="B605" s="172"/>
      <c r="C605" s="1"/>
      <c r="D605" s="1"/>
      <c r="E605" s="1" t="e">
        <f>VLOOKUP(D605,table[[Détails]:[epaisseur]],2,FALSE)</f>
        <v>#N/A</v>
      </c>
      <c r="F605" s="1" t="e">
        <f>VLOOKUP(D605,table[[Détails]:[epaisseur]],3,FALSE)</f>
        <v>#N/A</v>
      </c>
      <c r="G605" s="1" t="e">
        <f>VLOOKUP(D605,table[[Détails]:[epaisseur]],4,FALSE)</f>
        <v>#N/A</v>
      </c>
      <c r="H605" s="1" t="e">
        <f>VLOOKUP(D605,table[[Détails]:[epaisseur]],5,FALSE)</f>
        <v>#N/A</v>
      </c>
      <c r="I605" s="170" t="e">
        <f>VLOOKUP(D605,table[[Détails]:[prix HT]],6,FALSE)</f>
        <v>#N/A</v>
      </c>
      <c r="K605" s="1" t="e">
        <f t="shared" si="52"/>
        <v>#N/A</v>
      </c>
      <c r="L605" s="15" t="e">
        <f>VLOOKUP(D605,table[[Détails]:[Coefficient de vente]],7,FALSE)</f>
        <v>#N/A</v>
      </c>
      <c r="M605" s="1" t="e">
        <f t="shared" si="48"/>
        <v>#N/A</v>
      </c>
      <c r="N605" s="5" t="e">
        <f t="shared" si="49"/>
        <v>#N/A</v>
      </c>
      <c r="O605" s="17" t="e">
        <f>VLOOKUP(D605,table[[Détails]:[Coefficient de vente]],8,FALSE)</f>
        <v>#N/A</v>
      </c>
      <c r="P605" s="170" t="e">
        <f t="shared" si="50"/>
        <v>#N/A</v>
      </c>
      <c r="R605" s="10">
        <f t="shared" si="51"/>
        <v>0</v>
      </c>
    </row>
    <row r="606" spans="2:18">
      <c r="B606" s="172"/>
      <c r="C606" s="1"/>
      <c r="D606" s="1"/>
      <c r="E606" s="1" t="e">
        <f>VLOOKUP(D606,table[[Détails]:[epaisseur]],2,FALSE)</f>
        <v>#N/A</v>
      </c>
      <c r="F606" s="1" t="e">
        <f>VLOOKUP(D606,table[[Détails]:[epaisseur]],3,FALSE)</f>
        <v>#N/A</v>
      </c>
      <c r="G606" s="1" t="e">
        <f>VLOOKUP(D606,table[[Détails]:[epaisseur]],4,FALSE)</f>
        <v>#N/A</v>
      </c>
      <c r="H606" s="1" t="e">
        <f>VLOOKUP(D606,table[[Détails]:[epaisseur]],5,FALSE)</f>
        <v>#N/A</v>
      </c>
      <c r="I606" s="170" t="e">
        <f>VLOOKUP(D606,table[[Détails]:[prix HT]],6,FALSE)</f>
        <v>#N/A</v>
      </c>
      <c r="K606" s="1" t="e">
        <f t="shared" si="52"/>
        <v>#N/A</v>
      </c>
      <c r="L606" s="15" t="e">
        <f>VLOOKUP(D606,table[[Détails]:[Coefficient de vente]],7,FALSE)</f>
        <v>#N/A</v>
      </c>
      <c r="M606" s="1" t="e">
        <f t="shared" si="48"/>
        <v>#N/A</v>
      </c>
      <c r="N606" s="5" t="e">
        <f t="shared" si="49"/>
        <v>#N/A</v>
      </c>
      <c r="O606" s="17" t="e">
        <f>VLOOKUP(D606,table[[Détails]:[Coefficient de vente]],8,FALSE)</f>
        <v>#N/A</v>
      </c>
      <c r="P606" s="170" t="e">
        <f t="shared" si="50"/>
        <v>#N/A</v>
      </c>
      <c r="R606" s="10">
        <f t="shared" si="51"/>
        <v>0</v>
      </c>
    </row>
    <row r="607" spans="2:18">
      <c r="B607" s="172"/>
      <c r="C607" s="1"/>
      <c r="D607" s="1"/>
      <c r="E607" s="1" t="e">
        <f>VLOOKUP(D607,table[[Détails]:[epaisseur]],2,FALSE)</f>
        <v>#N/A</v>
      </c>
      <c r="F607" s="1" t="e">
        <f>VLOOKUP(D607,table[[Détails]:[epaisseur]],3,FALSE)</f>
        <v>#N/A</v>
      </c>
      <c r="G607" s="1" t="e">
        <f>VLOOKUP(D607,table[[Détails]:[epaisseur]],4,FALSE)</f>
        <v>#N/A</v>
      </c>
      <c r="H607" s="1" t="e">
        <f>VLOOKUP(D607,table[[Détails]:[epaisseur]],5,FALSE)</f>
        <v>#N/A</v>
      </c>
      <c r="I607" s="170" t="e">
        <f>VLOOKUP(D607,table[[Détails]:[prix HT]],6,FALSE)</f>
        <v>#N/A</v>
      </c>
      <c r="K607" s="1" t="e">
        <f t="shared" si="52"/>
        <v>#N/A</v>
      </c>
      <c r="L607" s="15" t="e">
        <f>VLOOKUP(D607,table[[Détails]:[Coefficient de vente]],7,FALSE)</f>
        <v>#N/A</v>
      </c>
      <c r="M607" s="1" t="e">
        <f t="shared" si="48"/>
        <v>#N/A</v>
      </c>
      <c r="N607" s="5" t="e">
        <f t="shared" si="49"/>
        <v>#N/A</v>
      </c>
      <c r="O607" s="17" t="e">
        <f>VLOOKUP(D607,table[[Détails]:[Coefficient de vente]],8,FALSE)</f>
        <v>#N/A</v>
      </c>
      <c r="P607" s="170" t="e">
        <f t="shared" si="50"/>
        <v>#N/A</v>
      </c>
      <c r="R607" s="10">
        <f t="shared" si="51"/>
        <v>0</v>
      </c>
    </row>
    <row r="608" spans="2:18">
      <c r="B608" s="172"/>
      <c r="C608" s="1"/>
      <c r="D608" s="1"/>
      <c r="E608" s="1" t="e">
        <f>VLOOKUP(D608,table[[Détails]:[epaisseur]],2,FALSE)</f>
        <v>#N/A</v>
      </c>
      <c r="F608" s="1" t="e">
        <f>VLOOKUP(D608,table[[Détails]:[epaisseur]],3,FALSE)</f>
        <v>#N/A</v>
      </c>
      <c r="G608" s="1" t="e">
        <f>VLOOKUP(D608,table[[Détails]:[epaisseur]],4,FALSE)</f>
        <v>#N/A</v>
      </c>
      <c r="H608" s="1" t="e">
        <f>VLOOKUP(D608,table[[Détails]:[epaisseur]],5,FALSE)</f>
        <v>#N/A</v>
      </c>
      <c r="I608" s="170" t="e">
        <f>VLOOKUP(D608,table[[Détails]:[prix HT]],6,FALSE)</f>
        <v>#N/A</v>
      </c>
      <c r="K608" s="1" t="e">
        <f t="shared" si="52"/>
        <v>#N/A</v>
      </c>
      <c r="L608" s="15" t="e">
        <f>VLOOKUP(D608,table[[Détails]:[Coefficient de vente]],7,FALSE)</f>
        <v>#N/A</v>
      </c>
      <c r="M608" s="1" t="e">
        <f t="shared" si="48"/>
        <v>#N/A</v>
      </c>
      <c r="N608" s="5" t="e">
        <f t="shared" si="49"/>
        <v>#N/A</v>
      </c>
      <c r="O608" s="17" t="e">
        <f>VLOOKUP(D608,table[[Détails]:[Coefficient de vente]],8,FALSE)</f>
        <v>#N/A</v>
      </c>
      <c r="P608" s="170" t="e">
        <f t="shared" si="50"/>
        <v>#N/A</v>
      </c>
      <c r="R608" s="10">
        <f t="shared" si="51"/>
        <v>0</v>
      </c>
    </row>
    <row r="609" spans="2:18">
      <c r="B609" s="172"/>
      <c r="C609" s="1"/>
      <c r="D609" s="1"/>
      <c r="E609" s="1" t="e">
        <f>VLOOKUP(D609,table[[Détails]:[epaisseur]],2,FALSE)</f>
        <v>#N/A</v>
      </c>
      <c r="F609" s="1" t="e">
        <f>VLOOKUP(D609,table[[Détails]:[epaisseur]],3,FALSE)</f>
        <v>#N/A</v>
      </c>
      <c r="G609" s="1" t="e">
        <f>VLOOKUP(D609,table[[Détails]:[epaisseur]],4,FALSE)</f>
        <v>#N/A</v>
      </c>
      <c r="H609" s="1" t="e">
        <f>VLOOKUP(D609,table[[Détails]:[epaisseur]],5,FALSE)</f>
        <v>#N/A</v>
      </c>
      <c r="I609" s="170" t="e">
        <f>VLOOKUP(D609,table[[Détails]:[prix HT]],6,FALSE)</f>
        <v>#N/A</v>
      </c>
      <c r="K609" s="1" t="e">
        <f t="shared" si="52"/>
        <v>#N/A</v>
      </c>
      <c r="L609" s="15" t="e">
        <f>VLOOKUP(D609,table[[Détails]:[Coefficient de vente]],7,FALSE)</f>
        <v>#N/A</v>
      </c>
      <c r="M609" s="1" t="e">
        <f t="shared" si="48"/>
        <v>#N/A</v>
      </c>
      <c r="N609" s="5" t="e">
        <f t="shared" si="49"/>
        <v>#N/A</v>
      </c>
      <c r="O609" s="17" t="e">
        <f>VLOOKUP(D609,table[[Détails]:[Coefficient de vente]],8,FALSE)</f>
        <v>#N/A</v>
      </c>
      <c r="P609" s="170" t="e">
        <f t="shared" si="50"/>
        <v>#N/A</v>
      </c>
      <c r="R609" s="10">
        <f t="shared" si="51"/>
        <v>0</v>
      </c>
    </row>
    <row r="610" spans="2:18">
      <c r="B610" s="172"/>
      <c r="C610" s="1"/>
      <c r="D610" s="1"/>
      <c r="E610" s="1" t="e">
        <f>VLOOKUP(D610,table[[Détails]:[epaisseur]],2,FALSE)</f>
        <v>#N/A</v>
      </c>
      <c r="F610" s="1" t="e">
        <f>VLOOKUP(D610,table[[Détails]:[epaisseur]],3,FALSE)</f>
        <v>#N/A</v>
      </c>
      <c r="G610" s="1" t="e">
        <f>VLOOKUP(D610,table[[Détails]:[epaisseur]],4,FALSE)</f>
        <v>#N/A</v>
      </c>
      <c r="H610" s="1" t="e">
        <f>VLOOKUP(D610,table[[Détails]:[epaisseur]],5,FALSE)</f>
        <v>#N/A</v>
      </c>
      <c r="I610" s="170" t="e">
        <f>VLOOKUP(D610,table[[Détails]:[prix HT]],6,FALSE)</f>
        <v>#N/A</v>
      </c>
      <c r="K610" s="1" t="e">
        <f t="shared" si="52"/>
        <v>#N/A</v>
      </c>
      <c r="L610" s="15" t="e">
        <f>VLOOKUP(D610,table[[Détails]:[Coefficient de vente]],7,FALSE)</f>
        <v>#N/A</v>
      </c>
      <c r="M610" s="1" t="e">
        <f t="shared" si="48"/>
        <v>#N/A</v>
      </c>
      <c r="N610" s="5" t="e">
        <f t="shared" si="49"/>
        <v>#N/A</v>
      </c>
      <c r="O610" s="17" t="e">
        <f>VLOOKUP(D610,table[[Détails]:[Coefficient de vente]],8,FALSE)</f>
        <v>#N/A</v>
      </c>
      <c r="P610" s="170" t="e">
        <f t="shared" si="50"/>
        <v>#N/A</v>
      </c>
      <c r="R610" s="10">
        <f t="shared" si="51"/>
        <v>0</v>
      </c>
    </row>
    <row r="611" spans="2:18">
      <c r="B611" s="172"/>
      <c r="C611" s="1"/>
      <c r="D611" s="1"/>
      <c r="E611" s="1" t="e">
        <f>VLOOKUP(D611,table[[Détails]:[epaisseur]],2,FALSE)</f>
        <v>#N/A</v>
      </c>
      <c r="F611" s="1" t="e">
        <f>VLOOKUP(D611,table[[Détails]:[epaisseur]],3,FALSE)</f>
        <v>#N/A</v>
      </c>
      <c r="G611" s="1" t="e">
        <f>VLOOKUP(D611,table[[Détails]:[epaisseur]],4,FALSE)</f>
        <v>#N/A</v>
      </c>
      <c r="H611" s="1" t="e">
        <f>VLOOKUP(D611,table[[Détails]:[epaisseur]],5,FALSE)</f>
        <v>#N/A</v>
      </c>
      <c r="I611" s="170" t="e">
        <f>VLOOKUP(D611,table[[Détails]:[prix HT]],6,FALSE)</f>
        <v>#N/A</v>
      </c>
      <c r="K611" s="1" t="e">
        <f t="shared" si="52"/>
        <v>#N/A</v>
      </c>
      <c r="L611" s="15" t="e">
        <f>VLOOKUP(D611,table[[Détails]:[Coefficient de vente]],7,FALSE)</f>
        <v>#N/A</v>
      </c>
      <c r="M611" s="1" t="e">
        <f t="shared" si="48"/>
        <v>#N/A</v>
      </c>
      <c r="N611" s="5" t="e">
        <f t="shared" si="49"/>
        <v>#N/A</v>
      </c>
      <c r="O611" s="17" t="e">
        <f>VLOOKUP(D611,table[[Détails]:[Coefficient de vente]],8,FALSE)</f>
        <v>#N/A</v>
      </c>
      <c r="P611" s="170" t="e">
        <f t="shared" si="50"/>
        <v>#N/A</v>
      </c>
      <c r="R611" s="10">
        <f t="shared" si="51"/>
        <v>0</v>
      </c>
    </row>
    <row r="612" spans="2:18">
      <c r="B612" s="172"/>
      <c r="C612" s="1"/>
      <c r="D612" s="1"/>
      <c r="E612" s="1" t="e">
        <f>VLOOKUP(D612,table[[Détails]:[epaisseur]],2,FALSE)</f>
        <v>#N/A</v>
      </c>
      <c r="F612" s="1" t="e">
        <f>VLOOKUP(D612,table[[Détails]:[epaisseur]],3,FALSE)</f>
        <v>#N/A</v>
      </c>
      <c r="G612" s="1" t="e">
        <f>VLOOKUP(D612,table[[Détails]:[epaisseur]],4,FALSE)</f>
        <v>#N/A</v>
      </c>
      <c r="H612" s="1" t="e">
        <f>VLOOKUP(D612,table[[Détails]:[epaisseur]],5,FALSE)</f>
        <v>#N/A</v>
      </c>
      <c r="I612" s="170" t="e">
        <f>VLOOKUP(D612,table[[Détails]:[prix HT]],6,FALSE)</f>
        <v>#N/A</v>
      </c>
      <c r="K612" s="1" t="e">
        <f t="shared" si="52"/>
        <v>#N/A</v>
      </c>
      <c r="L612" s="15" t="e">
        <f>VLOOKUP(D612,table[[Détails]:[Coefficient de vente]],7,FALSE)</f>
        <v>#N/A</v>
      </c>
      <c r="M612" s="1" t="e">
        <f t="shared" si="48"/>
        <v>#N/A</v>
      </c>
      <c r="N612" s="5" t="e">
        <f t="shared" si="49"/>
        <v>#N/A</v>
      </c>
      <c r="O612" s="17" t="e">
        <f>VLOOKUP(D612,table[[Détails]:[Coefficient de vente]],8,FALSE)</f>
        <v>#N/A</v>
      </c>
      <c r="P612" s="170" t="e">
        <f t="shared" si="50"/>
        <v>#N/A</v>
      </c>
      <c r="R612" s="10">
        <f t="shared" si="51"/>
        <v>0</v>
      </c>
    </row>
    <row r="613" spans="2:18">
      <c r="B613" s="172"/>
      <c r="C613" s="1"/>
      <c r="D613" s="1"/>
      <c r="E613" s="1" t="e">
        <f>VLOOKUP(D613,table[[Détails]:[epaisseur]],2,FALSE)</f>
        <v>#N/A</v>
      </c>
      <c r="F613" s="1" t="e">
        <f>VLOOKUP(D613,table[[Détails]:[epaisseur]],3,FALSE)</f>
        <v>#N/A</v>
      </c>
      <c r="G613" s="1" t="e">
        <f>VLOOKUP(D613,table[[Détails]:[epaisseur]],4,FALSE)</f>
        <v>#N/A</v>
      </c>
      <c r="H613" s="1" t="e">
        <f>VLOOKUP(D613,table[[Détails]:[epaisseur]],5,FALSE)</f>
        <v>#N/A</v>
      </c>
      <c r="I613" s="170" t="e">
        <f>VLOOKUP(D613,table[[Détails]:[prix HT]],6,FALSE)</f>
        <v>#N/A</v>
      </c>
      <c r="K613" s="1" t="e">
        <f t="shared" si="52"/>
        <v>#N/A</v>
      </c>
      <c r="L613" s="15" t="e">
        <f>VLOOKUP(D613,table[[Détails]:[Coefficient de vente]],7,FALSE)</f>
        <v>#N/A</v>
      </c>
      <c r="M613" s="1" t="e">
        <f t="shared" si="48"/>
        <v>#N/A</v>
      </c>
      <c r="N613" s="5" t="e">
        <f t="shared" si="49"/>
        <v>#N/A</v>
      </c>
      <c r="O613" s="17" t="e">
        <f>VLOOKUP(D613,table[[Détails]:[Coefficient de vente]],8,FALSE)</f>
        <v>#N/A</v>
      </c>
      <c r="P613" s="170" t="e">
        <f t="shared" si="50"/>
        <v>#N/A</v>
      </c>
      <c r="R613" s="10">
        <f t="shared" si="51"/>
        <v>0</v>
      </c>
    </row>
    <row r="614" spans="2:18">
      <c r="B614" s="172"/>
      <c r="C614" s="1"/>
      <c r="D614" s="1"/>
      <c r="E614" s="1" t="e">
        <f>VLOOKUP(D614,table[[Détails]:[epaisseur]],2,FALSE)</f>
        <v>#N/A</v>
      </c>
      <c r="F614" s="1" t="e">
        <f>VLOOKUP(D614,table[[Détails]:[epaisseur]],3,FALSE)</f>
        <v>#N/A</v>
      </c>
      <c r="G614" s="1" t="e">
        <f>VLOOKUP(D614,table[[Détails]:[epaisseur]],4,FALSE)</f>
        <v>#N/A</v>
      </c>
      <c r="H614" s="1" t="e">
        <f>VLOOKUP(D614,table[[Détails]:[epaisseur]],5,FALSE)</f>
        <v>#N/A</v>
      </c>
      <c r="I614" s="170" t="e">
        <f>VLOOKUP(D614,table[[Détails]:[prix HT]],6,FALSE)</f>
        <v>#N/A</v>
      </c>
      <c r="K614" s="1" t="e">
        <f t="shared" si="52"/>
        <v>#N/A</v>
      </c>
      <c r="L614" s="15" t="e">
        <f>VLOOKUP(D614,table[[Détails]:[Coefficient de vente]],7,FALSE)</f>
        <v>#N/A</v>
      </c>
      <c r="M614" s="1" t="e">
        <f t="shared" si="48"/>
        <v>#N/A</v>
      </c>
      <c r="N614" s="5" t="e">
        <f t="shared" si="49"/>
        <v>#N/A</v>
      </c>
      <c r="O614" s="17" t="e">
        <f>VLOOKUP(D614,table[[Détails]:[Coefficient de vente]],8,FALSE)</f>
        <v>#N/A</v>
      </c>
      <c r="P614" s="170" t="e">
        <f t="shared" si="50"/>
        <v>#N/A</v>
      </c>
      <c r="R614" s="10">
        <f t="shared" si="51"/>
        <v>0</v>
      </c>
    </row>
    <row r="615" spans="2:18">
      <c r="B615" s="172"/>
      <c r="C615" s="1"/>
      <c r="D615" s="1"/>
      <c r="E615" s="1" t="e">
        <f>VLOOKUP(D615,table[[Détails]:[epaisseur]],2,FALSE)</f>
        <v>#N/A</v>
      </c>
      <c r="F615" s="1" t="e">
        <f>VLOOKUP(D615,table[[Détails]:[epaisseur]],3,FALSE)</f>
        <v>#N/A</v>
      </c>
      <c r="G615" s="1" t="e">
        <f>VLOOKUP(D615,table[[Détails]:[epaisseur]],4,FALSE)</f>
        <v>#N/A</v>
      </c>
      <c r="H615" s="1" t="e">
        <f>VLOOKUP(D615,table[[Détails]:[epaisseur]],5,FALSE)</f>
        <v>#N/A</v>
      </c>
      <c r="I615" s="170" t="e">
        <f>VLOOKUP(D615,table[[Détails]:[prix HT]],6,FALSE)</f>
        <v>#N/A</v>
      </c>
      <c r="K615" s="1" t="e">
        <f t="shared" si="52"/>
        <v>#N/A</v>
      </c>
      <c r="L615" s="15" t="e">
        <f>VLOOKUP(D615,table[[Détails]:[Coefficient de vente]],7,FALSE)</f>
        <v>#N/A</v>
      </c>
      <c r="M615" s="1" t="e">
        <f t="shared" si="48"/>
        <v>#N/A</v>
      </c>
      <c r="N615" s="5" t="e">
        <f t="shared" si="49"/>
        <v>#N/A</v>
      </c>
      <c r="O615" s="17" t="e">
        <f>VLOOKUP(D615,table[[Détails]:[Coefficient de vente]],8,FALSE)</f>
        <v>#N/A</v>
      </c>
      <c r="P615" s="170" t="e">
        <f t="shared" si="50"/>
        <v>#N/A</v>
      </c>
      <c r="R615" s="10">
        <f t="shared" si="51"/>
        <v>0</v>
      </c>
    </row>
    <row r="616" spans="2:18">
      <c r="B616" s="172"/>
      <c r="C616" s="1"/>
      <c r="D616" s="1"/>
      <c r="E616" s="1" t="e">
        <f>VLOOKUP(D616,table[[Détails]:[epaisseur]],2,FALSE)</f>
        <v>#N/A</v>
      </c>
      <c r="F616" s="1" t="e">
        <f>VLOOKUP(D616,table[[Détails]:[epaisseur]],3,FALSE)</f>
        <v>#N/A</v>
      </c>
      <c r="G616" s="1" t="e">
        <f>VLOOKUP(D616,table[[Détails]:[epaisseur]],4,FALSE)</f>
        <v>#N/A</v>
      </c>
      <c r="H616" s="1" t="e">
        <f>VLOOKUP(D616,table[[Détails]:[epaisseur]],5,FALSE)</f>
        <v>#N/A</v>
      </c>
      <c r="I616" s="170" t="e">
        <f>VLOOKUP(D616,table[[Détails]:[prix HT]],6,FALSE)</f>
        <v>#N/A</v>
      </c>
      <c r="K616" s="1" t="e">
        <f t="shared" si="52"/>
        <v>#N/A</v>
      </c>
      <c r="L616" s="15" t="e">
        <f>VLOOKUP(D616,table[[Détails]:[Coefficient de vente]],7,FALSE)</f>
        <v>#N/A</v>
      </c>
      <c r="M616" s="1" t="e">
        <f t="shared" si="48"/>
        <v>#N/A</v>
      </c>
      <c r="N616" s="5" t="e">
        <f t="shared" si="49"/>
        <v>#N/A</v>
      </c>
      <c r="O616" s="17" t="e">
        <f>VLOOKUP(D616,table[[Détails]:[Coefficient de vente]],8,FALSE)</f>
        <v>#N/A</v>
      </c>
      <c r="P616" s="170" t="e">
        <f t="shared" si="50"/>
        <v>#N/A</v>
      </c>
      <c r="R616" s="10">
        <f t="shared" si="51"/>
        <v>0</v>
      </c>
    </row>
    <row r="617" spans="2:18">
      <c r="B617" s="172"/>
      <c r="C617" s="1"/>
      <c r="D617" s="1"/>
      <c r="E617" s="1" t="e">
        <f>VLOOKUP(D617,table[[Détails]:[epaisseur]],2,FALSE)</f>
        <v>#N/A</v>
      </c>
      <c r="F617" s="1" t="e">
        <f>VLOOKUP(D617,table[[Détails]:[epaisseur]],3,FALSE)</f>
        <v>#N/A</v>
      </c>
      <c r="G617" s="1" t="e">
        <f>VLOOKUP(D617,table[[Détails]:[epaisseur]],4,FALSE)</f>
        <v>#N/A</v>
      </c>
      <c r="H617" s="1" t="e">
        <f>VLOOKUP(D617,table[[Détails]:[epaisseur]],5,FALSE)</f>
        <v>#N/A</v>
      </c>
      <c r="I617" s="170" t="e">
        <f>VLOOKUP(D617,table[[Détails]:[prix HT]],6,FALSE)</f>
        <v>#N/A</v>
      </c>
      <c r="K617" s="1" t="e">
        <f t="shared" si="52"/>
        <v>#N/A</v>
      </c>
      <c r="L617" s="15" t="e">
        <f>VLOOKUP(D617,table[[Détails]:[Coefficient de vente]],7,FALSE)</f>
        <v>#N/A</v>
      </c>
      <c r="M617" s="1" t="e">
        <f t="shared" si="48"/>
        <v>#N/A</v>
      </c>
      <c r="N617" s="5" t="e">
        <f t="shared" si="49"/>
        <v>#N/A</v>
      </c>
      <c r="O617" s="17" t="e">
        <f>VLOOKUP(D617,table[[Détails]:[Coefficient de vente]],8,FALSE)</f>
        <v>#N/A</v>
      </c>
      <c r="P617" s="170" t="e">
        <f t="shared" si="50"/>
        <v>#N/A</v>
      </c>
      <c r="R617" s="10">
        <f t="shared" si="51"/>
        <v>0</v>
      </c>
    </row>
    <row r="618" spans="2:18">
      <c r="B618" s="172"/>
      <c r="C618" s="1"/>
      <c r="D618" s="1"/>
      <c r="E618" s="1" t="e">
        <f>VLOOKUP(D618,table[[Détails]:[epaisseur]],2,FALSE)</f>
        <v>#N/A</v>
      </c>
      <c r="F618" s="1" t="e">
        <f>VLOOKUP(D618,table[[Détails]:[epaisseur]],3,FALSE)</f>
        <v>#N/A</v>
      </c>
      <c r="G618" s="1" t="e">
        <f>VLOOKUP(D618,table[[Détails]:[epaisseur]],4,FALSE)</f>
        <v>#N/A</v>
      </c>
      <c r="H618" s="1" t="e">
        <f>VLOOKUP(D618,table[[Détails]:[epaisseur]],5,FALSE)</f>
        <v>#N/A</v>
      </c>
      <c r="I618" s="170" t="e">
        <f>VLOOKUP(D618,table[[Détails]:[prix HT]],6,FALSE)</f>
        <v>#N/A</v>
      </c>
      <c r="K618" s="1" t="e">
        <f t="shared" si="52"/>
        <v>#N/A</v>
      </c>
      <c r="L618" s="15" t="e">
        <f>VLOOKUP(D618,table[[Détails]:[Coefficient de vente]],7,FALSE)</f>
        <v>#N/A</v>
      </c>
      <c r="M618" s="1" t="e">
        <f t="shared" si="48"/>
        <v>#N/A</v>
      </c>
      <c r="N618" s="5" t="e">
        <f t="shared" si="49"/>
        <v>#N/A</v>
      </c>
      <c r="O618" s="17" t="e">
        <f>VLOOKUP(D618,table[[Détails]:[Coefficient de vente]],8,FALSE)</f>
        <v>#N/A</v>
      </c>
      <c r="P618" s="170" t="e">
        <f t="shared" si="50"/>
        <v>#N/A</v>
      </c>
      <c r="R618" s="10">
        <f t="shared" si="51"/>
        <v>0</v>
      </c>
    </row>
    <row r="619" spans="2:18">
      <c r="B619" s="172"/>
      <c r="C619" s="1"/>
      <c r="D619" s="1"/>
      <c r="E619" s="1" t="e">
        <f>VLOOKUP(D619,table[[Détails]:[epaisseur]],2,FALSE)</f>
        <v>#N/A</v>
      </c>
      <c r="F619" s="1" t="e">
        <f>VLOOKUP(D619,table[[Détails]:[epaisseur]],3,FALSE)</f>
        <v>#N/A</v>
      </c>
      <c r="G619" s="1" t="e">
        <f>VLOOKUP(D619,table[[Détails]:[epaisseur]],4,FALSE)</f>
        <v>#N/A</v>
      </c>
      <c r="H619" s="1" t="e">
        <f>VLOOKUP(D619,table[[Détails]:[epaisseur]],5,FALSE)</f>
        <v>#N/A</v>
      </c>
      <c r="I619" s="170" t="e">
        <f>VLOOKUP(D619,table[[Détails]:[prix HT]],6,FALSE)</f>
        <v>#N/A</v>
      </c>
      <c r="K619" s="1" t="e">
        <f t="shared" si="52"/>
        <v>#N/A</v>
      </c>
      <c r="L619" s="15" t="e">
        <f>VLOOKUP(D619,table[[Détails]:[Coefficient de vente]],7,FALSE)</f>
        <v>#N/A</v>
      </c>
      <c r="M619" s="1" t="e">
        <f t="shared" si="48"/>
        <v>#N/A</v>
      </c>
      <c r="N619" s="5" t="e">
        <f t="shared" si="49"/>
        <v>#N/A</v>
      </c>
      <c r="O619" s="17" t="e">
        <f>VLOOKUP(D619,table[[Détails]:[Coefficient de vente]],8,FALSE)</f>
        <v>#N/A</v>
      </c>
      <c r="P619" s="170" t="e">
        <f t="shared" si="50"/>
        <v>#N/A</v>
      </c>
      <c r="R619" s="10">
        <f t="shared" si="51"/>
        <v>0</v>
      </c>
    </row>
    <row r="620" spans="2:18">
      <c r="B620" s="172"/>
      <c r="C620" s="1"/>
      <c r="D620" s="1"/>
      <c r="E620" s="1" t="e">
        <f>VLOOKUP(D620,table[[Détails]:[epaisseur]],2,FALSE)</f>
        <v>#N/A</v>
      </c>
      <c r="F620" s="1" t="e">
        <f>VLOOKUP(D620,table[[Détails]:[epaisseur]],3,FALSE)</f>
        <v>#N/A</v>
      </c>
      <c r="G620" s="1" t="e">
        <f>VLOOKUP(D620,table[[Détails]:[epaisseur]],4,FALSE)</f>
        <v>#N/A</v>
      </c>
      <c r="H620" s="1" t="e">
        <f>VLOOKUP(D620,table[[Détails]:[epaisseur]],5,FALSE)</f>
        <v>#N/A</v>
      </c>
      <c r="I620" s="170" t="e">
        <f>VLOOKUP(D620,table[[Détails]:[prix HT]],6,FALSE)</f>
        <v>#N/A</v>
      </c>
      <c r="K620" s="1" t="e">
        <f t="shared" si="52"/>
        <v>#N/A</v>
      </c>
      <c r="L620" s="15" t="e">
        <f>VLOOKUP(D620,table[[Détails]:[Coefficient de vente]],7,FALSE)</f>
        <v>#N/A</v>
      </c>
      <c r="M620" s="1" t="e">
        <f t="shared" si="48"/>
        <v>#N/A</v>
      </c>
      <c r="N620" s="5" t="e">
        <f t="shared" si="49"/>
        <v>#N/A</v>
      </c>
      <c r="O620" s="17" t="e">
        <f>VLOOKUP(D620,table[[Détails]:[Coefficient de vente]],8,FALSE)</f>
        <v>#N/A</v>
      </c>
      <c r="P620" s="170" t="e">
        <f t="shared" si="50"/>
        <v>#N/A</v>
      </c>
      <c r="R620" s="10">
        <f t="shared" si="51"/>
        <v>0</v>
      </c>
    </row>
    <row r="621" spans="2:18">
      <c r="B621" s="172"/>
      <c r="C621" s="1"/>
      <c r="D621" s="1"/>
      <c r="E621" s="1" t="e">
        <f>VLOOKUP(D621,table[[Détails]:[epaisseur]],2,FALSE)</f>
        <v>#N/A</v>
      </c>
      <c r="F621" s="1" t="e">
        <f>VLOOKUP(D621,table[[Détails]:[epaisseur]],3,FALSE)</f>
        <v>#N/A</v>
      </c>
      <c r="G621" s="1" t="e">
        <f>VLOOKUP(D621,table[[Détails]:[epaisseur]],4,FALSE)</f>
        <v>#N/A</v>
      </c>
      <c r="H621" s="1" t="e">
        <f>VLOOKUP(D621,table[[Détails]:[epaisseur]],5,FALSE)</f>
        <v>#N/A</v>
      </c>
      <c r="I621" s="170" t="e">
        <f>VLOOKUP(D621,table[[Détails]:[prix HT]],6,FALSE)</f>
        <v>#N/A</v>
      </c>
      <c r="K621" s="1" t="e">
        <f t="shared" si="52"/>
        <v>#N/A</v>
      </c>
      <c r="L621" s="15" t="e">
        <f>VLOOKUP(D621,table[[Détails]:[Coefficient de vente]],7,FALSE)</f>
        <v>#N/A</v>
      </c>
      <c r="M621" s="1" t="e">
        <f t="shared" si="48"/>
        <v>#N/A</v>
      </c>
      <c r="N621" s="5" t="e">
        <f t="shared" si="49"/>
        <v>#N/A</v>
      </c>
      <c r="O621" s="17" t="e">
        <f>VLOOKUP(D621,table[[Détails]:[Coefficient de vente]],8,FALSE)</f>
        <v>#N/A</v>
      </c>
      <c r="P621" s="170" t="e">
        <f t="shared" si="50"/>
        <v>#N/A</v>
      </c>
      <c r="R621" s="10">
        <f t="shared" si="51"/>
        <v>0</v>
      </c>
    </row>
    <row r="622" spans="2:18">
      <c r="B622" s="172"/>
      <c r="C622" s="1"/>
      <c r="D622" s="1"/>
      <c r="E622" s="1" t="e">
        <f>VLOOKUP(D622,table[[Détails]:[epaisseur]],2,FALSE)</f>
        <v>#N/A</v>
      </c>
      <c r="F622" s="1" t="e">
        <f>VLOOKUP(D622,table[[Détails]:[epaisseur]],3,FALSE)</f>
        <v>#N/A</v>
      </c>
      <c r="G622" s="1" t="e">
        <f>VLOOKUP(D622,table[[Détails]:[epaisseur]],4,FALSE)</f>
        <v>#N/A</v>
      </c>
      <c r="H622" s="1" t="e">
        <f>VLOOKUP(D622,table[[Détails]:[epaisseur]],5,FALSE)</f>
        <v>#N/A</v>
      </c>
      <c r="I622" s="170" t="e">
        <f>VLOOKUP(D622,table[[Détails]:[prix HT]],6,FALSE)</f>
        <v>#N/A</v>
      </c>
      <c r="K622" s="1" t="e">
        <f t="shared" si="52"/>
        <v>#N/A</v>
      </c>
      <c r="L622" s="15" t="e">
        <f>VLOOKUP(D622,table[[Détails]:[Coefficient de vente]],7,FALSE)</f>
        <v>#N/A</v>
      </c>
      <c r="M622" s="1" t="e">
        <f t="shared" si="48"/>
        <v>#N/A</v>
      </c>
      <c r="N622" s="5" t="e">
        <f t="shared" si="49"/>
        <v>#N/A</v>
      </c>
      <c r="O622" s="17" t="e">
        <f>VLOOKUP(D622,table[[Détails]:[Coefficient de vente]],8,FALSE)</f>
        <v>#N/A</v>
      </c>
      <c r="P622" s="170" t="e">
        <f t="shared" si="50"/>
        <v>#N/A</v>
      </c>
      <c r="R622" s="10">
        <f t="shared" si="51"/>
        <v>0</v>
      </c>
    </row>
    <row r="623" spans="2:18">
      <c r="B623" s="172"/>
      <c r="C623" s="1"/>
      <c r="D623" s="1"/>
      <c r="E623" s="1" t="e">
        <f>VLOOKUP(D623,table[[Détails]:[epaisseur]],2,FALSE)</f>
        <v>#N/A</v>
      </c>
      <c r="F623" s="1" t="e">
        <f>VLOOKUP(D623,table[[Détails]:[epaisseur]],3,FALSE)</f>
        <v>#N/A</v>
      </c>
      <c r="G623" s="1" t="e">
        <f>VLOOKUP(D623,table[[Détails]:[epaisseur]],4,FALSE)</f>
        <v>#N/A</v>
      </c>
      <c r="H623" s="1" t="e">
        <f>VLOOKUP(D623,table[[Détails]:[epaisseur]],5,FALSE)</f>
        <v>#N/A</v>
      </c>
      <c r="I623" s="170" t="e">
        <f>VLOOKUP(D623,table[[Détails]:[prix HT]],6,FALSE)</f>
        <v>#N/A</v>
      </c>
      <c r="K623" s="1" t="e">
        <f t="shared" si="52"/>
        <v>#N/A</v>
      </c>
      <c r="L623" s="15" t="e">
        <f>VLOOKUP(D623,table[[Détails]:[Coefficient de vente]],7,FALSE)</f>
        <v>#N/A</v>
      </c>
      <c r="M623" s="1" t="e">
        <f t="shared" si="48"/>
        <v>#N/A</v>
      </c>
      <c r="N623" s="5" t="e">
        <f t="shared" si="49"/>
        <v>#N/A</v>
      </c>
      <c r="O623" s="17" t="e">
        <f>VLOOKUP(D623,table[[Détails]:[Coefficient de vente]],8,FALSE)</f>
        <v>#N/A</v>
      </c>
      <c r="P623" s="170" t="e">
        <f t="shared" si="50"/>
        <v>#N/A</v>
      </c>
      <c r="R623" s="10">
        <f t="shared" si="51"/>
        <v>0</v>
      </c>
    </row>
    <row r="624" spans="2:18">
      <c r="B624" s="172"/>
      <c r="C624" s="1"/>
      <c r="D624" s="1"/>
      <c r="E624" s="1" t="e">
        <f>VLOOKUP(D624,table[[Détails]:[epaisseur]],2,FALSE)</f>
        <v>#N/A</v>
      </c>
      <c r="F624" s="1" t="e">
        <f>VLOOKUP(D624,table[[Détails]:[epaisseur]],3,FALSE)</f>
        <v>#N/A</v>
      </c>
      <c r="G624" s="1" t="e">
        <f>VLOOKUP(D624,table[[Détails]:[epaisseur]],4,FALSE)</f>
        <v>#N/A</v>
      </c>
      <c r="H624" s="1" t="e">
        <f>VLOOKUP(D624,table[[Détails]:[epaisseur]],5,FALSE)</f>
        <v>#N/A</v>
      </c>
      <c r="I624" s="170" t="e">
        <f>VLOOKUP(D624,table[[Détails]:[prix HT]],6,FALSE)</f>
        <v>#N/A</v>
      </c>
      <c r="K624" s="1" t="e">
        <f t="shared" si="52"/>
        <v>#N/A</v>
      </c>
      <c r="L624" s="15" t="e">
        <f>VLOOKUP(D624,table[[Détails]:[Coefficient de vente]],7,FALSE)</f>
        <v>#N/A</v>
      </c>
      <c r="M624" s="1" t="e">
        <f t="shared" si="48"/>
        <v>#N/A</v>
      </c>
      <c r="N624" s="5" t="e">
        <f t="shared" si="49"/>
        <v>#N/A</v>
      </c>
      <c r="O624" s="17" t="e">
        <f>VLOOKUP(D624,table[[Détails]:[Coefficient de vente]],8,FALSE)</f>
        <v>#N/A</v>
      </c>
      <c r="P624" s="170" t="e">
        <f t="shared" si="50"/>
        <v>#N/A</v>
      </c>
      <c r="R624" s="10">
        <f t="shared" si="51"/>
        <v>0</v>
      </c>
    </row>
    <row r="625" spans="2:18">
      <c r="B625" s="172"/>
      <c r="C625" s="1"/>
      <c r="D625" s="1"/>
      <c r="E625" s="1" t="e">
        <f>VLOOKUP(D625,table[[Détails]:[epaisseur]],2,FALSE)</f>
        <v>#N/A</v>
      </c>
      <c r="F625" s="1" t="e">
        <f>VLOOKUP(D625,table[[Détails]:[epaisseur]],3,FALSE)</f>
        <v>#N/A</v>
      </c>
      <c r="G625" s="1" t="e">
        <f>VLOOKUP(D625,table[[Détails]:[epaisseur]],4,FALSE)</f>
        <v>#N/A</v>
      </c>
      <c r="H625" s="1" t="e">
        <f>VLOOKUP(D625,table[[Détails]:[epaisseur]],5,FALSE)</f>
        <v>#N/A</v>
      </c>
      <c r="I625" s="170" t="e">
        <f>VLOOKUP(D625,table[[Détails]:[prix HT]],6,FALSE)</f>
        <v>#N/A</v>
      </c>
      <c r="K625" s="1" t="e">
        <f t="shared" si="52"/>
        <v>#N/A</v>
      </c>
      <c r="L625" s="15" t="e">
        <f>VLOOKUP(D625,table[[Détails]:[Coefficient de vente]],7,FALSE)</f>
        <v>#N/A</v>
      </c>
      <c r="M625" s="1" t="e">
        <f t="shared" si="48"/>
        <v>#N/A</v>
      </c>
      <c r="N625" s="5" t="e">
        <f t="shared" si="49"/>
        <v>#N/A</v>
      </c>
      <c r="O625" s="17" t="e">
        <f>VLOOKUP(D625,table[[Détails]:[Coefficient de vente]],8,FALSE)</f>
        <v>#N/A</v>
      </c>
      <c r="P625" s="170" t="e">
        <f t="shared" si="50"/>
        <v>#N/A</v>
      </c>
      <c r="R625" s="10">
        <f t="shared" si="51"/>
        <v>0</v>
      </c>
    </row>
    <row r="626" spans="2:18">
      <c r="B626" s="172"/>
      <c r="C626" s="1"/>
      <c r="D626" s="1"/>
      <c r="E626" s="1" t="e">
        <f>VLOOKUP(D626,table[[Détails]:[epaisseur]],2,FALSE)</f>
        <v>#N/A</v>
      </c>
      <c r="F626" s="1" t="e">
        <f>VLOOKUP(D626,table[[Détails]:[epaisseur]],3,FALSE)</f>
        <v>#N/A</v>
      </c>
      <c r="G626" s="1" t="e">
        <f>VLOOKUP(D626,table[[Détails]:[epaisseur]],4,FALSE)</f>
        <v>#N/A</v>
      </c>
      <c r="H626" s="1" t="e">
        <f>VLOOKUP(D626,table[[Détails]:[epaisseur]],5,FALSE)</f>
        <v>#N/A</v>
      </c>
      <c r="I626" s="170" t="e">
        <f>VLOOKUP(D626,table[[Détails]:[prix HT]],6,FALSE)</f>
        <v>#N/A</v>
      </c>
      <c r="K626" s="1" t="e">
        <f t="shared" si="52"/>
        <v>#N/A</v>
      </c>
      <c r="L626" s="15" t="e">
        <f>VLOOKUP(D626,table[[Détails]:[Coefficient de vente]],7,FALSE)</f>
        <v>#N/A</v>
      </c>
      <c r="M626" s="1" t="e">
        <f t="shared" si="48"/>
        <v>#N/A</v>
      </c>
      <c r="N626" s="5" t="e">
        <f t="shared" si="49"/>
        <v>#N/A</v>
      </c>
      <c r="O626" s="17" t="e">
        <f>VLOOKUP(D626,table[[Détails]:[Coefficient de vente]],8,FALSE)</f>
        <v>#N/A</v>
      </c>
      <c r="P626" s="170" t="e">
        <f t="shared" si="50"/>
        <v>#N/A</v>
      </c>
      <c r="R626" s="10">
        <f t="shared" si="51"/>
        <v>0</v>
      </c>
    </row>
    <row r="627" spans="2:18">
      <c r="B627" s="172"/>
      <c r="C627" s="1"/>
      <c r="D627" s="1"/>
      <c r="E627" s="1" t="e">
        <f>VLOOKUP(D627,table[[Détails]:[epaisseur]],2,FALSE)</f>
        <v>#N/A</v>
      </c>
      <c r="F627" s="1" t="e">
        <f>VLOOKUP(D627,table[[Détails]:[epaisseur]],3,FALSE)</f>
        <v>#N/A</v>
      </c>
      <c r="G627" s="1" t="e">
        <f>VLOOKUP(D627,table[[Détails]:[epaisseur]],4,FALSE)</f>
        <v>#N/A</v>
      </c>
      <c r="H627" s="1" t="e">
        <f>VLOOKUP(D627,table[[Détails]:[epaisseur]],5,FALSE)</f>
        <v>#N/A</v>
      </c>
      <c r="I627" s="170" t="e">
        <f>VLOOKUP(D627,table[[Détails]:[prix HT]],6,FALSE)</f>
        <v>#N/A</v>
      </c>
      <c r="K627" s="1" t="e">
        <f t="shared" si="52"/>
        <v>#N/A</v>
      </c>
      <c r="L627" s="15" t="e">
        <f>VLOOKUP(D627,table[[Détails]:[Coefficient de vente]],7,FALSE)</f>
        <v>#N/A</v>
      </c>
      <c r="M627" s="1" t="e">
        <f t="shared" si="48"/>
        <v>#N/A</v>
      </c>
      <c r="N627" s="5" t="e">
        <f t="shared" si="49"/>
        <v>#N/A</v>
      </c>
      <c r="O627" s="17" t="e">
        <f>VLOOKUP(D627,table[[Détails]:[Coefficient de vente]],8,FALSE)</f>
        <v>#N/A</v>
      </c>
      <c r="P627" s="170" t="e">
        <f t="shared" si="50"/>
        <v>#N/A</v>
      </c>
      <c r="R627" s="10">
        <f t="shared" si="51"/>
        <v>0</v>
      </c>
    </row>
    <row r="628" spans="2:18">
      <c r="B628" s="172"/>
      <c r="C628" s="1"/>
      <c r="D628" s="1"/>
      <c r="E628" s="1" t="e">
        <f>VLOOKUP(D628,table[[Détails]:[epaisseur]],2,FALSE)</f>
        <v>#N/A</v>
      </c>
      <c r="F628" s="1" t="e">
        <f>VLOOKUP(D628,table[[Détails]:[epaisseur]],3,FALSE)</f>
        <v>#N/A</v>
      </c>
      <c r="G628" s="1" t="e">
        <f>VLOOKUP(D628,table[[Détails]:[epaisseur]],4,FALSE)</f>
        <v>#N/A</v>
      </c>
      <c r="H628" s="1" t="e">
        <f>VLOOKUP(D628,table[[Détails]:[epaisseur]],5,FALSE)</f>
        <v>#N/A</v>
      </c>
      <c r="I628" s="170" t="e">
        <f>VLOOKUP(D628,table[[Détails]:[prix HT]],6,FALSE)</f>
        <v>#N/A</v>
      </c>
      <c r="K628" s="1" t="e">
        <f t="shared" si="52"/>
        <v>#N/A</v>
      </c>
      <c r="L628" s="15" t="e">
        <f>VLOOKUP(D628,table[[Détails]:[Coefficient de vente]],7,FALSE)</f>
        <v>#N/A</v>
      </c>
      <c r="M628" s="1" t="e">
        <f t="shared" si="48"/>
        <v>#N/A</v>
      </c>
      <c r="N628" s="5" t="e">
        <f t="shared" si="49"/>
        <v>#N/A</v>
      </c>
      <c r="O628" s="17" t="e">
        <f>VLOOKUP(D628,table[[Détails]:[Coefficient de vente]],8,FALSE)</f>
        <v>#N/A</v>
      </c>
      <c r="P628" s="170" t="e">
        <f t="shared" si="50"/>
        <v>#N/A</v>
      </c>
      <c r="R628" s="10">
        <f t="shared" si="51"/>
        <v>0</v>
      </c>
    </row>
    <row r="629" spans="2:18">
      <c r="B629" s="172"/>
      <c r="C629" s="1"/>
      <c r="D629" s="1"/>
      <c r="E629" s="1" t="e">
        <f>VLOOKUP(D629,table[[Détails]:[epaisseur]],2,FALSE)</f>
        <v>#N/A</v>
      </c>
      <c r="F629" s="1" t="e">
        <f>VLOOKUP(D629,table[[Détails]:[epaisseur]],3,FALSE)</f>
        <v>#N/A</v>
      </c>
      <c r="G629" s="1" t="e">
        <f>VLOOKUP(D629,table[[Détails]:[epaisseur]],4,FALSE)</f>
        <v>#N/A</v>
      </c>
      <c r="H629" s="1" t="e">
        <f>VLOOKUP(D629,table[[Détails]:[epaisseur]],5,FALSE)</f>
        <v>#N/A</v>
      </c>
      <c r="I629" s="170" t="e">
        <f>VLOOKUP(D629,table[[Détails]:[prix HT]],6,FALSE)</f>
        <v>#N/A</v>
      </c>
      <c r="K629" s="1" t="e">
        <f t="shared" si="52"/>
        <v>#N/A</v>
      </c>
      <c r="L629" s="15" t="e">
        <f>VLOOKUP(D629,table[[Détails]:[Coefficient de vente]],7,FALSE)</f>
        <v>#N/A</v>
      </c>
      <c r="M629" s="1" t="e">
        <f t="shared" si="48"/>
        <v>#N/A</v>
      </c>
      <c r="N629" s="5" t="e">
        <f t="shared" si="49"/>
        <v>#N/A</v>
      </c>
      <c r="O629" s="17" t="e">
        <f>VLOOKUP(D629,table[[Détails]:[Coefficient de vente]],8,FALSE)</f>
        <v>#N/A</v>
      </c>
      <c r="P629" s="170" t="e">
        <f t="shared" si="50"/>
        <v>#N/A</v>
      </c>
      <c r="R629" s="10">
        <f t="shared" si="51"/>
        <v>0</v>
      </c>
    </row>
    <row r="630" spans="2:18">
      <c r="B630" s="172"/>
      <c r="C630" s="1"/>
      <c r="D630" s="1"/>
      <c r="E630" s="1" t="e">
        <f>VLOOKUP(D630,table[[Détails]:[epaisseur]],2,FALSE)</f>
        <v>#N/A</v>
      </c>
      <c r="F630" s="1" t="e">
        <f>VLOOKUP(D630,table[[Détails]:[epaisseur]],3,FALSE)</f>
        <v>#N/A</v>
      </c>
      <c r="G630" s="1" t="e">
        <f>VLOOKUP(D630,table[[Détails]:[epaisseur]],4,FALSE)</f>
        <v>#N/A</v>
      </c>
      <c r="H630" s="1" t="e">
        <f>VLOOKUP(D630,table[[Détails]:[epaisseur]],5,FALSE)</f>
        <v>#N/A</v>
      </c>
      <c r="I630" s="170" t="e">
        <f>VLOOKUP(D630,table[[Détails]:[prix HT]],6,FALSE)</f>
        <v>#N/A</v>
      </c>
      <c r="K630" s="1" t="e">
        <f t="shared" si="52"/>
        <v>#N/A</v>
      </c>
      <c r="L630" s="15" t="e">
        <f>VLOOKUP(D630,table[[Détails]:[Coefficient de vente]],7,FALSE)</f>
        <v>#N/A</v>
      </c>
      <c r="M630" s="1" t="e">
        <f t="shared" si="48"/>
        <v>#N/A</v>
      </c>
      <c r="N630" s="5" t="e">
        <f t="shared" si="49"/>
        <v>#N/A</v>
      </c>
      <c r="O630" s="17" t="e">
        <f>VLOOKUP(D630,table[[Détails]:[Coefficient de vente]],8,FALSE)</f>
        <v>#N/A</v>
      </c>
      <c r="P630" s="170" t="e">
        <f t="shared" si="50"/>
        <v>#N/A</v>
      </c>
      <c r="R630" s="10">
        <f t="shared" si="51"/>
        <v>0</v>
      </c>
    </row>
    <row r="631" spans="2:18">
      <c r="B631" s="172"/>
      <c r="C631" s="1"/>
      <c r="D631" s="1"/>
      <c r="E631" s="1" t="e">
        <f>VLOOKUP(D631,table[[Détails]:[epaisseur]],2,FALSE)</f>
        <v>#N/A</v>
      </c>
      <c r="F631" s="1" t="e">
        <f>VLOOKUP(D631,table[[Détails]:[epaisseur]],3,FALSE)</f>
        <v>#N/A</v>
      </c>
      <c r="G631" s="1" t="e">
        <f>VLOOKUP(D631,table[[Détails]:[epaisseur]],4,FALSE)</f>
        <v>#N/A</v>
      </c>
      <c r="H631" s="1" t="e">
        <f>VLOOKUP(D631,table[[Détails]:[epaisseur]],5,FALSE)</f>
        <v>#N/A</v>
      </c>
      <c r="I631" s="170" t="e">
        <f>VLOOKUP(D631,table[[Détails]:[prix HT]],6,FALSE)</f>
        <v>#N/A</v>
      </c>
      <c r="K631" s="1" t="e">
        <f t="shared" si="52"/>
        <v>#N/A</v>
      </c>
      <c r="L631" s="15" t="e">
        <f>VLOOKUP(D631,table[[Détails]:[Coefficient de vente]],7,FALSE)</f>
        <v>#N/A</v>
      </c>
      <c r="M631" s="1" t="e">
        <f t="shared" si="48"/>
        <v>#N/A</v>
      </c>
      <c r="N631" s="5" t="e">
        <f t="shared" si="49"/>
        <v>#N/A</v>
      </c>
      <c r="O631" s="17" t="e">
        <f>VLOOKUP(D631,table[[Détails]:[Coefficient de vente]],8,FALSE)</f>
        <v>#N/A</v>
      </c>
      <c r="P631" s="170" t="e">
        <f t="shared" si="50"/>
        <v>#N/A</v>
      </c>
      <c r="R631" s="10">
        <f t="shared" si="51"/>
        <v>0</v>
      </c>
    </row>
    <row r="632" spans="2:18">
      <c r="B632" s="172"/>
      <c r="C632" s="1"/>
      <c r="D632" s="1"/>
      <c r="E632" s="1" t="e">
        <f>VLOOKUP(D632,table[[Détails]:[epaisseur]],2,FALSE)</f>
        <v>#N/A</v>
      </c>
      <c r="F632" s="1" t="e">
        <f>VLOOKUP(D632,table[[Détails]:[epaisseur]],3,FALSE)</f>
        <v>#N/A</v>
      </c>
      <c r="G632" s="1" t="e">
        <f>VLOOKUP(D632,table[[Détails]:[epaisseur]],4,FALSE)</f>
        <v>#N/A</v>
      </c>
      <c r="H632" s="1" t="e">
        <f>VLOOKUP(D632,table[[Détails]:[epaisseur]],5,FALSE)</f>
        <v>#N/A</v>
      </c>
      <c r="I632" s="170" t="e">
        <f>VLOOKUP(D632,table[[Détails]:[prix HT]],6,FALSE)</f>
        <v>#N/A</v>
      </c>
      <c r="K632" s="1" t="e">
        <f t="shared" si="52"/>
        <v>#N/A</v>
      </c>
      <c r="L632" s="15" t="e">
        <f>VLOOKUP(D632,table[[Détails]:[Coefficient de vente]],7,FALSE)</f>
        <v>#N/A</v>
      </c>
      <c r="M632" s="1" t="e">
        <f t="shared" si="48"/>
        <v>#N/A</v>
      </c>
      <c r="N632" s="5" t="e">
        <f t="shared" si="49"/>
        <v>#N/A</v>
      </c>
      <c r="O632" s="17" t="e">
        <f>VLOOKUP(D632,table[[Détails]:[Coefficient de vente]],8,FALSE)</f>
        <v>#N/A</v>
      </c>
      <c r="P632" s="170" t="e">
        <f t="shared" si="50"/>
        <v>#N/A</v>
      </c>
      <c r="R632" s="10">
        <f t="shared" si="51"/>
        <v>0</v>
      </c>
    </row>
    <row r="633" spans="2:18">
      <c r="B633" s="172"/>
      <c r="C633" s="1"/>
      <c r="D633" s="1"/>
      <c r="E633" s="1" t="e">
        <f>VLOOKUP(D633,table[[Détails]:[epaisseur]],2,FALSE)</f>
        <v>#N/A</v>
      </c>
      <c r="F633" s="1" t="e">
        <f>VLOOKUP(D633,table[[Détails]:[epaisseur]],3,FALSE)</f>
        <v>#N/A</v>
      </c>
      <c r="G633" s="1" t="e">
        <f>VLOOKUP(D633,table[[Détails]:[epaisseur]],4,FALSE)</f>
        <v>#N/A</v>
      </c>
      <c r="H633" s="1" t="e">
        <f>VLOOKUP(D633,table[[Détails]:[epaisseur]],5,FALSE)</f>
        <v>#N/A</v>
      </c>
      <c r="I633" s="170" t="e">
        <f>VLOOKUP(D633,table[[Détails]:[prix HT]],6,FALSE)</f>
        <v>#N/A</v>
      </c>
      <c r="K633" s="1" t="e">
        <f t="shared" si="52"/>
        <v>#N/A</v>
      </c>
      <c r="L633" s="15" t="e">
        <f>VLOOKUP(D633,table[[Détails]:[Coefficient de vente]],7,FALSE)</f>
        <v>#N/A</v>
      </c>
      <c r="M633" s="1" t="e">
        <f t="shared" si="48"/>
        <v>#N/A</v>
      </c>
      <c r="N633" s="5" t="e">
        <f t="shared" si="49"/>
        <v>#N/A</v>
      </c>
      <c r="O633" s="17" t="e">
        <f>VLOOKUP(D633,table[[Détails]:[Coefficient de vente]],8,FALSE)</f>
        <v>#N/A</v>
      </c>
      <c r="P633" s="170" t="e">
        <f t="shared" si="50"/>
        <v>#N/A</v>
      </c>
      <c r="R633" s="10">
        <f t="shared" si="51"/>
        <v>0</v>
      </c>
    </row>
    <row r="634" spans="2:18">
      <c r="B634" s="172"/>
      <c r="C634" s="1"/>
      <c r="D634" s="1"/>
      <c r="E634" s="1" t="e">
        <f>VLOOKUP(D634,table[[Détails]:[epaisseur]],2,FALSE)</f>
        <v>#N/A</v>
      </c>
      <c r="F634" s="1" t="e">
        <f>VLOOKUP(D634,table[[Détails]:[epaisseur]],3,FALSE)</f>
        <v>#N/A</v>
      </c>
      <c r="G634" s="1" t="e">
        <f>VLOOKUP(D634,table[[Détails]:[epaisseur]],4,FALSE)</f>
        <v>#N/A</v>
      </c>
      <c r="H634" s="1" t="e">
        <f>VLOOKUP(D634,table[[Détails]:[epaisseur]],5,FALSE)</f>
        <v>#N/A</v>
      </c>
      <c r="I634" s="170" t="e">
        <f>VLOOKUP(D634,table[[Détails]:[prix HT]],6,FALSE)</f>
        <v>#N/A</v>
      </c>
      <c r="K634" s="1" t="e">
        <f t="shared" si="52"/>
        <v>#N/A</v>
      </c>
      <c r="L634" s="15" t="e">
        <f>VLOOKUP(D634,table[[Détails]:[Coefficient de vente]],7,FALSE)</f>
        <v>#N/A</v>
      </c>
      <c r="M634" s="1" t="e">
        <f t="shared" si="48"/>
        <v>#N/A</v>
      </c>
      <c r="N634" s="5" t="e">
        <f t="shared" si="49"/>
        <v>#N/A</v>
      </c>
      <c r="O634" s="17" t="e">
        <f>VLOOKUP(D634,table[[Détails]:[Coefficient de vente]],8,FALSE)</f>
        <v>#N/A</v>
      </c>
      <c r="P634" s="170" t="e">
        <f t="shared" si="50"/>
        <v>#N/A</v>
      </c>
      <c r="R634" s="10">
        <f t="shared" si="51"/>
        <v>0</v>
      </c>
    </row>
    <row r="635" spans="2:18">
      <c r="B635" s="172"/>
      <c r="C635" s="1"/>
      <c r="D635" s="1"/>
      <c r="E635" s="1" t="e">
        <f>VLOOKUP(D635,table[[Détails]:[epaisseur]],2,FALSE)</f>
        <v>#N/A</v>
      </c>
      <c r="F635" s="1" t="e">
        <f>VLOOKUP(D635,table[[Détails]:[epaisseur]],3,FALSE)</f>
        <v>#N/A</v>
      </c>
      <c r="G635" s="1" t="e">
        <f>VLOOKUP(D635,table[[Détails]:[epaisseur]],4,FALSE)</f>
        <v>#N/A</v>
      </c>
      <c r="H635" s="1" t="e">
        <f>VLOOKUP(D635,table[[Détails]:[epaisseur]],5,FALSE)</f>
        <v>#N/A</v>
      </c>
      <c r="I635" s="170" t="e">
        <f>VLOOKUP(D635,table[[Détails]:[prix HT]],6,FALSE)</f>
        <v>#N/A</v>
      </c>
      <c r="K635" s="1" t="e">
        <f t="shared" si="52"/>
        <v>#N/A</v>
      </c>
      <c r="L635" s="15" t="e">
        <f>VLOOKUP(D635,table[[Détails]:[Coefficient de vente]],7,FALSE)</f>
        <v>#N/A</v>
      </c>
      <c r="M635" s="1" t="e">
        <f t="shared" si="48"/>
        <v>#N/A</v>
      </c>
      <c r="N635" s="5" t="e">
        <f t="shared" si="49"/>
        <v>#N/A</v>
      </c>
      <c r="O635" s="17" t="e">
        <f>VLOOKUP(D635,table[[Détails]:[Coefficient de vente]],8,FALSE)</f>
        <v>#N/A</v>
      </c>
      <c r="P635" s="170" t="e">
        <f t="shared" si="50"/>
        <v>#N/A</v>
      </c>
      <c r="R635" s="10">
        <f t="shared" si="51"/>
        <v>0</v>
      </c>
    </row>
    <row r="636" spans="2:18">
      <c r="B636" s="172"/>
      <c r="C636" s="1"/>
      <c r="D636" s="1"/>
      <c r="E636" s="1" t="e">
        <f>VLOOKUP(D636,table[[Détails]:[epaisseur]],2,FALSE)</f>
        <v>#N/A</v>
      </c>
      <c r="F636" s="1" t="e">
        <f>VLOOKUP(D636,table[[Détails]:[epaisseur]],3,FALSE)</f>
        <v>#N/A</v>
      </c>
      <c r="G636" s="1" t="e">
        <f>VLOOKUP(D636,table[[Détails]:[epaisseur]],4,FALSE)</f>
        <v>#N/A</v>
      </c>
      <c r="H636" s="1" t="e">
        <f>VLOOKUP(D636,table[[Détails]:[epaisseur]],5,FALSE)</f>
        <v>#N/A</v>
      </c>
      <c r="I636" s="170" t="e">
        <f>VLOOKUP(D636,table[[Détails]:[prix HT]],6,FALSE)</f>
        <v>#N/A</v>
      </c>
      <c r="K636" s="1" t="e">
        <f t="shared" si="52"/>
        <v>#N/A</v>
      </c>
      <c r="L636" s="15" t="e">
        <f>VLOOKUP(D636,table[[Détails]:[Coefficient de vente]],7,FALSE)</f>
        <v>#N/A</v>
      </c>
      <c r="M636" s="1" t="e">
        <f t="shared" si="48"/>
        <v>#N/A</v>
      </c>
      <c r="N636" s="5" t="e">
        <f t="shared" si="49"/>
        <v>#N/A</v>
      </c>
      <c r="O636" s="17" t="e">
        <f>VLOOKUP(D636,table[[Détails]:[Coefficient de vente]],8,FALSE)</f>
        <v>#N/A</v>
      </c>
      <c r="P636" s="170" t="e">
        <f t="shared" si="50"/>
        <v>#N/A</v>
      </c>
      <c r="R636" s="10">
        <f t="shared" si="51"/>
        <v>0</v>
      </c>
    </row>
    <row r="637" spans="2:18">
      <c r="B637" s="172"/>
      <c r="C637" s="1"/>
      <c r="D637" s="1"/>
      <c r="E637" s="1" t="e">
        <f>VLOOKUP(D637,table[[Détails]:[epaisseur]],2,FALSE)</f>
        <v>#N/A</v>
      </c>
      <c r="F637" s="1" t="e">
        <f>VLOOKUP(D637,table[[Détails]:[epaisseur]],3,FALSE)</f>
        <v>#N/A</v>
      </c>
      <c r="G637" s="1" t="e">
        <f>VLOOKUP(D637,table[[Détails]:[epaisseur]],4,FALSE)</f>
        <v>#N/A</v>
      </c>
      <c r="H637" s="1" t="e">
        <f>VLOOKUP(D637,table[[Détails]:[epaisseur]],5,FALSE)</f>
        <v>#N/A</v>
      </c>
      <c r="I637" s="170" t="e">
        <f>VLOOKUP(D637,table[[Détails]:[prix HT]],6,FALSE)</f>
        <v>#N/A</v>
      </c>
      <c r="K637" s="1" t="e">
        <f t="shared" si="52"/>
        <v>#N/A</v>
      </c>
      <c r="L637" s="15" t="e">
        <f>VLOOKUP(D637,table[[Détails]:[Coefficient de vente]],7,FALSE)</f>
        <v>#N/A</v>
      </c>
      <c r="M637" s="1" t="e">
        <f t="shared" si="48"/>
        <v>#N/A</v>
      </c>
      <c r="N637" s="5" t="e">
        <f t="shared" si="49"/>
        <v>#N/A</v>
      </c>
      <c r="O637" s="17" t="e">
        <f>VLOOKUP(D637,table[[Détails]:[Coefficient de vente]],8,FALSE)</f>
        <v>#N/A</v>
      </c>
      <c r="P637" s="170" t="e">
        <f t="shared" si="50"/>
        <v>#N/A</v>
      </c>
      <c r="R637" s="10">
        <f t="shared" si="51"/>
        <v>0</v>
      </c>
    </row>
    <row r="638" spans="2:18">
      <c r="B638" s="172"/>
      <c r="C638" s="1"/>
      <c r="D638" s="1"/>
      <c r="E638" s="1" t="e">
        <f>VLOOKUP(D638,table[[Détails]:[epaisseur]],2,FALSE)</f>
        <v>#N/A</v>
      </c>
      <c r="F638" s="1" t="e">
        <f>VLOOKUP(D638,table[[Détails]:[epaisseur]],3,FALSE)</f>
        <v>#N/A</v>
      </c>
      <c r="G638" s="1" t="e">
        <f>VLOOKUP(D638,table[[Détails]:[epaisseur]],4,FALSE)</f>
        <v>#N/A</v>
      </c>
      <c r="H638" s="1" t="e">
        <f>VLOOKUP(D638,table[[Détails]:[epaisseur]],5,FALSE)</f>
        <v>#N/A</v>
      </c>
      <c r="I638" s="170" t="e">
        <f>VLOOKUP(D638,table[[Détails]:[prix HT]],6,FALSE)</f>
        <v>#N/A</v>
      </c>
      <c r="K638" s="1" t="e">
        <f t="shared" si="52"/>
        <v>#N/A</v>
      </c>
      <c r="L638" s="15" t="e">
        <f>VLOOKUP(D638,table[[Détails]:[Coefficient de vente]],7,FALSE)</f>
        <v>#N/A</v>
      </c>
      <c r="M638" s="1" t="e">
        <f t="shared" si="48"/>
        <v>#N/A</v>
      </c>
      <c r="N638" s="5" t="e">
        <f t="shared" si="49"/>
        <v>#N/A</v>
      </c>
      <c r="O638" s="17" t="e">
        <f>VLOOKUP(D638,table[[Détails]:[Coefficient de vente]],8,FALSE)</f>
        <v>#N/A</v>
      </c>
      <c r="P638" s="170" t="e">
        <f t="shared" si="50"/>
        <v>#N/A</v>
      </c>
      <c r="R638" s="10">
        <f t="shared" si="51"/>
        <v>0</v>
      </c>
    </row>
    <row r="639" spans="2:18">
      <c r="B639" s="172"/>
      <c r="C639" s="1"/>
      <c r="D639" s="1"/>
      <c r="E639" s="1" t="e">
        <f>VLOOKUP(D639,table[[Détails]:[epaisseur]],2,FALSE)</f>
        <v>#N/A</v>
      </c>
      <c r="F639" s="1" t="e">
        <f>VLOOKUP(D639,table[[Détails]:[epaisseur]],3,FALSE)</f>
        <v>#N/A</v>
      </c>
      <c r="G639" s="1" t="e">
        <f>VLOOKUP(D639,table[[Détails]:[epaisseur]],4,FALSE)</f>
        <v>#N/A</v>
      </c>
      <c r="H639" s="1" t="e">
        <f>VLOOKUP(D639,table[[Détails]:[epaisseur]],5,FALSE)</f>
        <v>#N/A</v>
      </c>
      <c r="I639" s="170" t="e">
        <f>VLOOKUP(D639,table[[Détails]:[prix HT]],6,FALSE)</f>
        <v>#N/A</v>
      </c>
      <c r="K639" s="1" t="e">
        <f t="shared" si="52"/>
        <v>#N/A</v>
      </c>
      <c r="L639" s="15" t="e">
        <f>VLOOKUP(D639,table[[Détails]:[Coefficient de vente]],7,FALSE)</f>
        <v>#N/A</v>
      </c>
      <c r="M639" s="1" t="e">
        <f t="shared" si="48"/>
        <v>#N/A</v>
      </c>
      <c r="N639" s="5" t="e">
        <f t="shared" si="49"/>
        <v>#N/A</v>
      </c>
      <c r="O639" s="17" t="e">
        <f>VLOOKUP(D639,table[[Détails]:[Coefficient de vente]],8,FALSE)</f>
        <v>#N/A</v>
      </c>
      <c r="P639" s="170" t="e">
        <f t="shared" si="50"/>
        <v>#N/A</v>
      </c>
      <c r="R639" s="10">
        <f t="shared" si="51"/>
        <v>0</v>
      </c>
    </row>
    <row r="640" spans="2:18">
      <c r="B640" s="172"/>
      <c r="C640" s="1"/>
      <c r="D640" s="1"/>
      <c r="E640" s="1" t="e">
        <f>VLOOKUP(D640,table[[Détails]:[epaisseur]],2,FALSE)</f>
        <v>#N/A</v>
      </c>
      <c r="F640" s="1" t="e">
        <f>VLOOKUP(D640,table[[Détails]:[epaisseur]],3,FALSE)</f>
        <v>#N/A</v>
      </c>
      <c r="G640" s="1" t="e">
        <f>VLOOKUP(D640,table[[Détails]:[epaisseur]],4,FALSE)</f>
        <v>#N/A</v>
      </c>
      <c r="H640" s="1" t="e">
        <f>VLOOKUP(D640,table[[Détails]:[epaisseur]],5,FALSE)</f>
        <v>#N/A</v>
      </c>
      <c r="I640" s="170" t="e">
        <f>VLOOKUP(D640,table[[Détails]:[prix HT]],6,FALSE)</f>
        <v>#N/A</v>
      </c>
      <c r="K640" s="1" t="e">
        <f t="shared" si="52"/>
        <v>#N/A</v>
      </c>
      <c r="L640" s="15" t="e">
        <f>VLOOKUP(D640,table[[Détails]:[Coefficient de vente]],7,FALSE)</f>
        <v>#N/A</v>
      </c>
      <c r="M640" s="1" t="e">
        <f t="shared" si="48"/>
        <v>#N/A</v>
      </c>
      <c r="N640" s="5" t="e">
        <f t="shared" si="49"/>
        <v>#N/A</v>
      </c>
      <c r="O640" s="17" t="e">
        <f>VLOOKUP(D640,table[[Détails]:[Coefficient de vente]],8,FALSE)</f>
        <v>#N/A</v>
      </c>
      <c r="P640" s="170" t="e">
        <f t="shared" si="50"/>
        <v>#N/A</v>
      </c>
      <c r="R640" s="10">
        <f t="shared" si="51"/>
        <v>0</v>
      </c>
    </row>
    <row r="641" spans="2:18">
      <c r="B641" s="172"/>
      <c r="C641" s="1"/>
      <c r="D641" s="1"/>
      <c r="E641" s="1" t="e">
        <f>VLOOKUP(D641,table[[Détails]:[epaisseur]],2,FALSE)</f>
        <v>#N/A</v>
      </c>
      <c r="F641" s="1" t="e">
        <f>VLOOKUP(D641,table[[Détails]:[epaisseur]],3,FALSE)</f>
        <v>#N/A</v>
      </c>
      <c r="G641" s="1" t="e">
        <f>VLOOKUP(D641,table[[Détails]:[epaisseur]],4,FALSE)</f>
        <v>#N/A</v>
      </c>
      <c r="H641" s="1" t="e">
        <f>VLOOKUP(D641,table[[Détails]:[epaisseur]],5,FALSE)</f>
        <v>#N/A</v>
      </c>
      <c r="I641" s="170" t="e">
        <f>VLOOKUP(D641,table[[Détails]:[prix HT]],6,FALSE)</f>
        <v>#N/A</v>
      </c>
      <c r="K641" s="1" t="e">
        <f t="shared" si="52"/>
        <v>#N/A</v>
      </c>
      <c r="L641" s="15" t="e">
        <f>VLOOKUP(D641,table[[Détails]:[Coefficient de vente]],7,FALSE)</f>
        <v>#N/A</v>
      </c>
      <c r="M641" s="1" t="e">
        <f t="shared" si="48"/>
        <v>#N/A</v>
      </c>
      <c r="N641" s="5" t="e">
        <f t="shared" si="49"/>
        <v>#N/A</v>
      </c>
      <c r="O641" s="17" t="e">
        <f>VLOOKUP(D641,table[[Détails]:[Coefficient de vente]],8,FALSE)</f>
        <v>#N/A</v>
      </c>
      <c r="P641" s="170" t="e">
        <f t="shared" si="50"/>
        <v>#N/A</v>
      </c>
      <c r="R641" s="10">
        <f t="shared" si="51"/>
        <v>0</v>
      </c>
    </row>
    <row r="642" spans="2:18">
      <c r="B642" s="172"/>
      <c r="C642" s="1"/>
      <c r="D642" s="1"/>
      <c r="E642" s="1" t="e">
        <f>VLOOKUP(D642,table[[Détails]:[epaisseur]],2,FALSE)</f>
        <v>#N/A</v>
      </c>
      <c r="F642" s="1" t="e">
        <f>VLOOKUP(D642,table[[Détails]:[epaisseur]],3,FALSE)</f>
        <v>#N/A</v>
      </c>
      <c r="G642" s="1" t="e">
        <f>VLOOKUP(D642,table[[Détails]:[epaisseur]],4,FALSE)</f>
        <v>#N/A</v>
      </c>
      <c r="H642" s="1" t="e">
        <f>VLOOKUP(D642,table[[Détails]:[epaisseur]],5,FALSE)</f>
        <v>#N/A</v>
      </c>
      <c r="I642" s="170" t="e">
        <f>VLOOKUP(D642,table[[Détails]:[prix HT]],6,FALSE)</f>
        <v>#N/A</v>
      </c>
      <c r="K642" s="1" t="e">
        <f t="shared" si="52"/>
        <v>#N/A</v>
      </c>
      <c r="L642" s="15" t="e">
        <f>VLOOKUP(D642,table[[Détails]:[Coefficient de vente]],7,FALSE)</f>
        <v>#N/A</v>
      </c>
      <c r="M642" s="1" t="e">
        <f t="shared" si="48"/>
        <v>#N/A</v>
      </c>
      <c r="N642" s="5" t="e">
        <f t="shared" si="49"/>
        <v>#N/A</v>
      </c>
      <c r="O642" s="17" t="e">
        <f>VLOOKUP(D642,table[[Détails]:[Coefficient de vente]],8,FALSE)</f>
        <v>#N/A</v>
      </c>
      <c r="P642" s="170" t="e">
        <f t="shared" si="50"/>
        <v>#N/A</v>
      </c>
      <c r="R642" s="10">
        <f t="shared" si="51"/>
        <v>0</v>
      </c>
    </row>
    <row r="643" spans="2:18">
      <c r="B643" s="172"/>
      <c r="C643" s="1"/>
      <c r="D643" s="1"/>
      <c r="E643" s="1" t="e">
        <f>VLOOKUP(D643,table[[Détails]:[epaisseur]],2,FALSE)</f>
        <v>#N/A</v>
      </c>
      <c r="F643" s="1" t="e">
        <f>VLOOKUP(D643,table[[Détails]:[epaisseur]],3,FALSE)</f>
        <v>#N/A</v>
      </c>
      <c r="G643" s="1" t="e">
        <f>VLOOKUP(D643,table[[Détails]:[epaisseur]],4,FALSE)</f>
        <v>#N/A</v>
      </c>
      <c r="H643" s="1" t="e">
        <f>VLOOKUP(D643,table[[Détails]:[epaisseur]],5,FALSE)</f>
        <v>#N/A</v>
      </c>
      <c r="I643" s="170" t="e">
        <f>VLOOKUP(D643,table[[Détails]:[prix HT]],6,FALSE)</f>
        <v>#N/A</v>
      </c>
      <c r="K643" s="1" t="e">
        <f t="shared" si="52"/>
        <v>#N/A</v>
      </c>
      <c r="L643" s="15" t="e">
        <f>VLOOKUP(D643,table[[Détails]:[Coefficient de vente]],7,FALSE)</f>
        <v>#N/A</v>
      </c>
      <c r="M643" s="1" t="e">
        <f t="shared" si="48"/>
        <v>#N/A</v>
      </c>
      <c r="N643" s="5" t="e">
        <f t="shared" si="49"/>
        <v>#N/A</v>
      </c>
      <c r="O643" s="17" t="e">
        <f>VLOOKUP(D643,table[[Détails]:[Coefficient de vente]],8,FALSE)</f>
        <v>#N/A</v>
      </c>
      <c r="P643" s="170" t="e">
        <f t="shared" si="50"/>
        <v>#N/A</v>
      </c>
      <c r="R643" s="10">
        <f t="shared" si="51"/>
        <v>0</v>
      </c>
    </row>
    <row r="644" spans="2:18">
      <c r="B644" s="172"/>
      <c r="C644" s="1"/>
      <c r="D644" s="1"/>
      <c r="E644" s="1" t="e">
        <f>VLOOKUP(D644,table[[Détails]:[epaisseur]],2,FALSE)</f>
        <v>#N/A</v>
      </c>
      <c r="F644" s="1" t="e">
        <f>VLOOKUP(D644,table[[Détails]:[epaisseur]],3,FALSE)</f>
        <v>#N/A</v>
      </c>
      <c r="G644" s="1" t="e">
        <f>VLOOKUP(D644,table[[Détails]:[epaisseur]],4,FALSE)</f>
        <v>#N/A</v>
      </c>
      <c r="H644" s="1" t="e">
        <f>VLOOKUP(D644,table[[Détails]:[epaisseur]],5,FALSE)</f>
        <v>#N/A</v>
      </c>
      <c r="I644" s="170" t="e">
        <f>VLOOKUP(D644,table[[Détails]:[prix HT]],6,FALSE)</f>
        <v>#N/A</v>
      </c>
      <c r="K644" s="1" t="e">
        <f t="shared" si="52"/>
        <v>#N/A</v>
      </c>
      <c r="L644" s="15" t="e">
        <f>VLOOKUP(D644,table[[Détails]:[Coefficient de vente]],7,FALSE)</f>
        <v>#N/A</v>
      </c>
      <c r="M644" s="1" t="e">
        <f t="shared" si="48"/>
        <v>#N/A</v>
      </c>
      <c r="N644" s="5" t="e">
        <f t="shared" si="49"/>
        <v>#N/A</v>
      </c>
      <c r="O644" s="17" t="e">
        <f>VLOOKUP(D644,table[[Détails]:[Coefficient de vente]],8,FALSE)</f>
        <v>#N/A</v>
      </c>
      <c r="P644" s="170" t="e">
        <f t="shared" si="50"/>
        <v>#N/A</v>
      </c>
      <c r="R644" s="10">
        <f t="shared" si="51"/>
        <v>0</v>
      </c>
    </row>
    <row r="645" spans="2:18">
      <c r="B645" s="172"/>
      <c r="C645" s="1"/>
      <c r="D645" s="1"/>
      <c r="E645" s="1" t="e">
        <f>VLOOKUP(D645,table[[Détails]:[epaisseur]],2,FALSE)</f>
        <v>#N/A</v>
      </c>
      <c r="F645" s="1" t="e">
        <f>VLOOKUP(D645,table[[Détails]:[epaisseur]],3,FALSE)</f>
        <v>#N/A</v>
      </c>
      <c r="G645" s="1" t="e">
        <f>VLOOKUP(D645,table[[Détails]:[epaisseur]],4,FALSE)</f>
        <v>#N/A</v>
      </c>
      <c r="H645" s="1" t="e">
        <f>VLOOKUP(D645,table[[Détails]:[epaisseur]],5,FALSE)</f>
        <v>#N/A</v>
      </c>
      <c r="I645" s="170" t="e">
        <f>VLOOKUP(D645,table[[Détails]:[prix HT]],6,FALSE)</f>
        <v>#N/A</v>
      </c>
      <c r="K645" s="1" t="e">
        <f t="shared" si="52"/>
        <v>#N/A</v>
      </c>
      <c r="L645" s="15" t="e">
        <f>VLOOKUP(D645,table[[Détails]:[Coefficient de vente]],7,FALSE)</f>
        <v>#N/A</v>
      </c>
      <c r="M645" s="1" t="e">
        <f t="shared" si="48"/>
        <v>#N/A</v>
      </c>
      <c r="N645" s="5" t="e">
        <f t="shared" si="49"/>
        <v>#N/A</v>
      </c>
      <c r="O645" s="17" t="e">
        <f>VLOOKUP(D645,table[[Détails]:[Coefficient de vente]],8,FALSE)</f>
        <v>#N/A</v>
      </c>
      <c r="P645" s="170" t="e">
        <f t="shared" si="50"/>
        <v>#N/A</v>
      </c>
      <c r="R645" s="10">
        <f t="shared" si="51"/>
        <v>0</v>
      </c>
    </row>
    <row r="646" spans="2:18">
      <c r="B646" s="172"/>
      <c r="C646" s="1"/>
      <c r="D646" s="1"/>
      <c r="E646" s="1" t="e">
        <f>VLOOKUP(D646,table[[Détails]:[epaisseur]],2,FALSE)</f>
        <v>#N/A</v>
      </c>
      <c r="F646" s="1" t="e">
        <f>VLOOKUP(D646,table[[Détails]:[epaisseur]],3,FALSE)</f>
        <v>#N/A</v>
      </c>
      <c r="G646" s="1" t="e">
        <f>VLOOKUP(D646,table[[Détails]:[epaisseur]],4,FALSE)</f>
        <v>#N/A</v>
      </c>
      <c r="H646" s="1" t="e">
        <f>VLOOKUP(D646,table[[Détails]:[epaisseur]],5,FALSE)</f>
        <v>#N/A</v>
      </c>
      <c r="I646" s="170" t="e">
        <f>VLOOKUP(D646,table[[Détails]:[prix HT]],6,FALSE)</f>
        <v>#N/A</v>
      </c>
      <c r="K646" s="1" t="e">
        <f t="shared" si="52"/>
        <v>#N/A</v>
      </c>
      <c r="L646" s="15" t="e">
        <f>VLOOKUP(D646,table[[Détails]:[Coefficient de vente]],7,FALSE)</f>
        <v>#N/A</v>
      </c>
      <c r="M646" s="1" t="e">
        <f t="shared" si="48"/>
        <v>#N/A</v>
      </c>
      <c r="N646" s="5" t="e">
        <f t="shared" si="49"/>
        <v>#N/A</v>
      </c>
      <c r="O646" s="17" t="e">
        <f>VLOOKUP(D646,table[[Détails]:[Coefficient de vente]],8,FALSE)</f>
        <v>#N/A</v>
      </c>
      <c r="P646" s="170" t="e">
        <f t="shared" si="50"/>
        <v>#N/A</v>
      </c>
      <c r="R646" s="10">
        <f t="shared" si="51"/>
        <v>0</v>
      </c>
    </row>
    <row r="647" spans="2:18">
      <c r="B647" s="172"/>
      <c r="C647" s="1"/>
      <c r="D647" s="1"/>
      <c r="E647" s="1" t="e">
        <f>VLOOKUP(D647,table[[Détails]:[epaisseur]],2,FALSE)</f>
        <v>#N/A</v>
      </c>
      <c r="F647" s="1" t="e">
        <f>VLOOKUP(D647,table[[Détails]:[epaisseur]],3,FALSE)</f>
        <v>#N/A</v>
      </c>
      <c r="G647" s="1" t="e">
        <f>VLOOKUP(D647,table[[Détails]:[epaisseur]],4,FALSE)</f>
        <v>#N/A</v>
      </c>
      <c r="H647" s="1" t="e">
        <f>VLOOKUP(D647,table[[Détails]:[epaisseur]],5,FALSE)</f>
        <v>#N/A</v>
      </c>
      <c r="I647" s="170" t="e">
        <f>VLOOKUP(D647,table[[Détails]:[prix HT]],6,FALSE)</f>
        <v>#N/A</v>
      </c>
      <c r="K647" s="1" t="e">
        <f t="shared" si="52"/>
        <v>#N/A</v>
      </c>
      <c r="L647" s="15" t="e">
        <f>VLOOKUP(D647,table[[Détails]:[Coefficient de vente]],7,FALSE)</f>
        <v>#N/A</v>
      </c>
      <c r="M647" s="1" t="e">
        <f t="shared" si="48"/>
        <v>#N/A</v>
      </c>
      <c r="N647" s="5" t="e">
        <f t="shared" si="49"/>
        <v>#N/A</v>
      </c>
      <c r="O647" s="17" t="e">
        <f>VLOOKUP(D647,table[[Détails]:[Coefficient de vente]],8,FALSE)</f>
        <v>#N/A</v>
      </c>
      <c r="P647" s="170" t="e">
        <f t="shared" si="50"/>
        <v>#N/A</v>
      </c>
      <c r="R647" s="10">
        <f t="shared" si="51"/>
        <v>0</v>
      </c>
    </row>
    <row r="648" spans="2:18">
      <c r="B648" s="172"/>
      <c r="C648" s="1"/>
      <c r="D648" s="1"/>
      <c r="E648" s="1" t="e">
        <f>VLOOKUP(D648,table[[Détails]:[epaisseur]],2,FALSE)</f>
        <v>#N/A</v>
      </c>
      <c r="F648" s="1" t="e">
        <f>VLOOKUP(D648,table[[Détails]:[epaisseur]],3,FALSE)</f>
        <v>#N/A</v>
      </c>
      <c r="G648" s="1" t="e">
        <f>VLOOKUP(D648,table[[Détails]:[epaisseur]],4,FALSE)</f>
        <v>#N/A</v>
      </c>
      <c r="H648" s="1" t="e">
        <f>VLOOKUP(D648,table[[Détails]:[epaisseur]],5,FALSE)</f>
        <v>#N/A</v>
      </c>
      <c r="I648" s="170" t="e">
        <f>VLOOKUP(D648,table[[Détails]:[prix HT]],6,FALSE)</f>
        <v>#N/A</v>
      </c>
      <c r="K648" s="1" t="e">
        <f t="shared" si="52"/>
        <v>#N/A</v>
      </c>
      <c r="L648" s="15" t="e">
        <f>VLOOKUP(D648,table[[Détails]:[Coefficient de vente]],7,FALSE)</f>
        <v>#N/A</v>
      </c>
      <c r="M648" s="1" t="e">
        <f t="shared" si="48"/>
        <v>#N/A</v>
      </c>
      <c r="N648" s="5" t="e">
        <f t="shared" si="49"/>
        <v>#N/A</v>
      </c>
      <c r="O648" s="17" t="e">
        <f>VLOOKUP(D648,table[[Détails]:[Coefficient de vente]],8,FALSE)</f>
        <v>#N/A</v>
      </c>
      <c r="P648" s="170" t="e">
        <f t="shared" si="50"/>
        <v>#N/A</v>
      </c>
      <c r="R648" s="10">
        <f t="shared" si="51"/>
        <v>0</v>
      </c>
    </row>
    <row r="649" spans="2:18">
      <c r="B649" s="172"/>
      <c r="C649" s="1"/>
      <c r="D649" s="1"/>
      <c r="E649" s="1" t="e">
        <f>VLOOKUP(D649,table[[Détails]:[epaisseur]],2,FALSE)</f>
        <v>#N/A</v>
      </c>
      <c r="F649" s="1" t="e">
        <f>VLOOKUP(D649,table[[Détails]:[epaisseur]],3,FALSE)</f>
        <v>#N/A</v>
      </c>
      <c r="G649" s="1" t="e">
        <f>VLOOKUP(D649,table[[Détails]:[epaisseur]],4,FALSE)</f>
        <v>#N/A</v>
      </c>
      <c r="H649" s="1" t="e">
        <f>VLOOKUP(D649,table[[Détails]:[epaisseur]],5,FALSE)</f>
        <v>#N/A</v>
      </c>
      <c r="I649" s="170" t="e">
        <f>VLOOKUP(D649,table[[Détails]:[prix HT]],6,FALSE)</f>
        <v>#N/A</v>
      </c>
      <c r="K649" s="1" t="e">
        <f t="shared" si="52"/>
        <v>#N/A</v>
      </c>
      <c r="L649" s="15" t="e">
        <f>VLOOKUP(D649,table[[Détails]:[Coefficient de vente]],7,FALSE)</f>
        <v>#N/A</v>
      </c>
      <c r="M649" s="1" t="e">
        <f t="shared" si="48"/>
        <v>#N/A</v>
      </c>
      <c r="N649" s="5" t="e">
        <f t="shared" si="49"/>
        <v>#N/A</v>
      </c>
      <c r="O649" s="17" t="e">
        <f>VLOOKUP(D649,table[[Détails]:[Coefficient de vente]],8,FALSE)</f>
        <v>#N/A</v>
      </c>
      <c r="P649" s="170" t="e">
        <f t="shared" si="50"/>
        <v>#N/A</v>
      </c>
      <c r="R649" s="10">
        <f t="shared" si="51"/>
        <v>0</v>
      </c>
    </row>
    <row r="650" spans="2:18">
      <c r="B650" s="172"/>
      <c r="C650" s="1"/>
      <c r="D650" s="1"/>
      <c r="E650" s="1" t="e">
        <f>VLOOKUP(D650,table[[Détails]:[epaisseur]],2,FALSE)</f>
        <v>#N/A</v>
      </c>
      <c r="F650" s="1" t="e">
        <f>VLOOKUP(D650,table[[Détails]:[epaisseur]],3,FALSE)</f>
        <v>#N/A</v>
      </c>
      <c r="G650" s="1" t="e">
        <f>VLOOKUP(D650,table[[Détails]:[epaisseur]],4,FALSE)</f>
        <v>#N/A</v>
      </c>
      <c r="H650" s="1" t="e">
        <f>VLOOKUP(D650,table[[Détails]:[epaisseur]],5,FALSE)</f>
        <v>#N/A</v>
      </c>
      <c r="I650" s="170" t="e">
        <f>VLOOKUP(D650,table[[Détails]:[prix HT]],6,FALSE)</f>
        <v>#N/A</v>
      </c>
      <c r="K650" s="1" t="e">
        <f t="shared" si="52"/>
        <v>#N/A</v>
      </c>
      <c r="L650" s="15" t="e">
        <f>VLOOKUP(D650,table[[Détails]:[Coefficient de vente]],7,FALSE)</f>
        <v>#N/A</v>
      </c>
      <c r="M650" s="1" t="e">
        <f t="shared" si="48"/>
        <v>#N/A</v>
      </c>
      <c r="N650" s="5" t="e">
        <f t="shared" si="49"/>
        <v>#N/A</v>
      </c>
      <c r="O650" s="17" t="e">
        <f>VLOOKUP(D650,table[[Détails]:[Coefficient de vente]],8,FALSE)</f>
        <v>#N/A</v>
      </c>
      <c r="P650" s="170" t="e">
        <f t="shared" si="50"/>
        <v>#N/A</v>
      </c>
      <c r="R650" s="10">
        <f t="shared" si="51"/>
        <v>0</v>
      </c>
    </row>
    <row r="651" spans="2:18">
      <c r="B651" s="172"/>
      <c r="C651" s="1"/>
      <c r="D651" s="1"/>
      <c r="E651" s="1" t="e">
        <f>VLOOKUP(D651,table[[Détails]:[epaisseur]],2,FALSE)</f>
        <v>#N/A</v>
      </c>
      <c r="F651" s="1" t="e">
        <f>VLOOKUP(D651,table[[Détails]:[epaisseur]],3,FALSE)</f>
        <v>#N/A</v>
      </c>
      <c r="G651" s="1" t="e">
        <f>VLOOKUP(D651,table[[Détails]:[epaisseur]],4,FALSE)</f>
        <v>#N/A</v>
      </c>
      <c r="H651" s="1" t="e">
        <f>VLOOKUP(D651,table[[Détails]:[epaisseur]],5,FALSE)</f>
        <v>#N/A</v>
      </c>
      <c r="I651" s="170" t="e">
        <f>VLOOKUP(D651,table[[Détails]:[prix HT]],6,FALSE)</f>
        <v>#N/A</v>
      </c>
      <c r="K651" s="1" t="e">
        <f t="shared" si="52"/>
        <v>#N/A</v>
      </c>
      <c r="L651" s="15" t="e">
        <f>VLOOKUP(D651,table[[Détails]:[Coefficient de vente]],7,FALSE)</f>
        <v>#N/A</v>
      </c>
      <c r="M651" s="1" t="e">
        <f t="shared" si="48"/>
        <v>#N/A</v>
      </c>
      <c r="N651" s="5" t="e">
        <f t="shared" si="49"/>
        <v>#N/A</v>
      </c>
      <c r="O651" s="17" t="e">
        <f>VLOOKUP(D651,table[[Détails]:[Coefficient de vente]],8,FALSE)</f>
        <v>#N/A</v>
      </c>
      <c r="P651" s="170" t="e">
        <f t="shared" si="50"/>
        <v>#N/A</v>
      </c>
      <c r="R651" s="10">
        <f t="shared" si="51"/>
        <v>0</v>
      </c>
    </row>
    <row r="652" spans="2:18">
      <c r="B652" s="172"/>
      <c r="C652" s="1"/>
      <c r="D652" s="1"/>
      <c r="E652" s="1" t="e">
        <f>VLOOKUP(D652,table[[Détails]:[epaisseur]],2,FALSE)</f>
        <v>#N/A</v>
      </c>
      <c r="F652" s="1" t="e">
        <f>VLOOKUP(D652,table[[Détails]:[epaisseur]],3,FALSE)</f>
        <v>#N/A</v>
      </c>
      <c r="G652" s="1" t="e">
        <f>VLOOKUP(D652,table[[Détails]:[epaisseur]],4,FALSE)</f>
        <v>#N/A</v>
      </c>
      <c r="H652" s="1" t="e">
        <f>VLOOKUP(D652,table[[Détails]:[epaisseur]],5,FALSE)</f>
        <v>#N/A</v>
      </c>
      <c r="I652" s="170" t="e">
        <f>VLOOKUP(D652,table[[Détails]:[prix HT]],6,FALSE)</f>
        <v>#N/A</v>
      </c>
      <c r="K652" s="1" t="e">
        <f t="shared" si="52"/>
        <v>#N/A</v>
      </c>
      <c r="L652" s="15" t="e">
        <f>VLOOKUP(D652,table[[Détails]:[Coefficient de vente]],7,FALSE)</f>
        <v>#N/A</v>
      </c>
      <c r="M652" s="1" t="e">
        <f t="shared" ref="M652:M715" si="53">(K652*L652)+K652</f>
        <v>#N/A</v>
      </c>
      <c r="N652" s="5" t="e">
        <f t="shared" ref="N652:N715" si="54">M652*I652</f>
        <v>#N/A</v>
      </c>
      <c r="O652" s="17" t="e">
        <f>VLOOKUP(D652,table[[Détails]:[Coefficient de vente]],8,FALSE)</f>
        <v>#N/A</v>
      </c>
      <c r="P652" s="170" t="e">
        <f t="shared" ref="P652:P715" si="55">(N652*O652)+N652</f>
        <v>#N/A</v>
      </c>
      <c r="R652" s="10">
        <f t="shared" ref="R652:R715" si="56">ROUNDUP(((($D$5*Q652)/100)+Q652),0)</f>
        <v>0</v>
      </c>
    </row>
    <row r="653" spans="2:18">
      <c r="B653" s="172"/>
      <c r="C653" s="1"/>
      <c r="D653" s="1"/>
      <c r="E653" s="1" t="e">
        <f>VLOOKUP(D653,table[[Détails]:[epaisseur]],2,FALSE)</f>
        <v>#N/A</v>
      </c>
      <c r="F653" s="1" t="e">
        <f>VLOOKUP(D653,table[[Détails]:[epaisseur]],3,FALSE)</f>
        <v>#N/A</v>
      </c>
      <c r="G653" s="1" t="e">
        <f>VLOOKUP(D653,table[[Détails]:[epaisseur]],4,FALSE)</f>
        <v>#N/A</v>
      </c>
      <c r="H653" s="1" t="e">
        <f>VLOOKUP(D653,table[[Détails]:[epaisseur]],5,FALSE)</f>
        <v>#N/A</v>
      </c>
      <c r="I653" s="170" t="e">
        <f>VLOOKUP(D653,table[[Détails]:[prix HT]],6,FALSE)</f>
        <v>#N/A</v>
      </c>
      <c r="K653" s="1" t="e">
        <f t="shared" ref="K653:K716" si="57">F653*G653*H653*J653</f>
        <v>#N/A</v>
      </c>
      <c r="L653" s="15" t="e">
        <f>VLOOKUP(D653,table[[Détails]:[Coefficient de vente]],7,FALSE)</f>
        <v>#N/A</v>
      </c>
      <c r="M653" s="1" t="e">
        <f t="shared" si="53"/>
        <v>#N/A</v>
      </c>
      <c r="N653" s="5" t="e">
        <f t="shared" si="54"/>
        <v>#N/A</v>
      </c>
      <c r="O653" s="17" t="e">
        <f>VLOOKUP(D653,table[[Détails]:[Coefficient de vente]],8,FALSE)</f>
        <v>#N/A</v>
      </c>
      <c r="P653" s="170" t="e">
        <f t="shared" si="55"/>
        <v>#N/A</v>
      </c>
      <c r="R653" s="10">
        <f t="shared" si="56"/>
        <v>0</v>
      </c>
    </row>
    <row r="654" spans="2:18">
      <c r="B654" s="172"/>
      <c r="C654" s="1"/>
      <c r="D654" s="1"/>
      <c r="E654" s="1" t="e">
        <f>VLOOKUP(D654,table[[Détails]:[epaisseur]],2,FALSE)</f>
        <v>#N/A</v>
      </c>
      <c r="F654" s="1" t="e">
        <f>VLOOKUP(D654,table[[Détails]:[epaisseur]],3,FALSE)</f>
        <v>#N/A</v>
      </c>
      <c r="G654" s="1" t="e">
        <f>VLOOKUP(D654,table[[Détails]:[epaisseur]],4,FALSE)</f>
        <v>#N/A</v>
      </c>
      <c r="H654" s="1" t="e">
        <f>VLOOKUP(D654,table[[Détails]:[epaisseur]],5,FALSE)</f>
        <v>#N/A</v>
      </c>
      <c r="I654" s="170" t="e">
        <f>VLOOKUP(D654,table[[Détails]:[prix HT]],6,FALSE)</f>
        <v>#N/A</v>
      </c>
      <c r="K654" s="1" t="e">
        <f t="shared" si="57"/>
        <v>#N/A</v>
      </c>
      <c r="L654" s="15" t="e">
        <f>VLOOKUP(D654,table[[Détails]:[Coefficient de vente]],7,FALSE)</f>
        <v>#N/A</v>
      </c>
      <c r="M654" s="1" t="e">
        <f t="shared" si="53"/>
        <v>#N/A</v>
      </c>
      <c r="N654" s="5" t="e">
        <f t="shared" si="54"/>
        <v>#N/A</v>
      </c>
      <c r="O654" s="17" t="e">
        <f>VLOOKUP(D654,table[[Détails]:[Coefficient de vente]],8,FALSE)</f>
        <v>#N/A</v>
      </c>
      <c r="P654" s="170" t="e">
        <f t="shared" si="55"/>
        <v>#N/A</v>
      </c>
      <c r="R654" s="10">
        <f t="shared" si="56"/>
        <v>0</v>
      </c>
    </row>
    <row r="655" spans="2:18">
      <c r="B655" s="172"/>
      <c r="C655" s="1"/>
      <c r="D655" s="1"/>
      <c r="E655" s="1" t="e">
        <f>VLOOKUP(D655,table[[Détails]:[epaisseur]],2,FALSE)</f>
        <v>#N/A</v>
      </c>
      <c r="F655" s="1" t="e">
        <f>VLOOKUP(D655,table[[Détails]:[epaisseur]],3,FALSE)</f>
        <v>#N/A</v>
      </c>
      <c r="G655" s="1" t="e">
        <f>VLOOKUP(D655,table[[Détails]:[epaisseur]],4,FALSE)</f>
        <v>#N/A</v>
      </c>
      <c r="H655" s="1" t="e">
        <f>VLOOKUP(D655,table[[Détails]:[epaisseur]],5,FALSE)</f>
        <v>#N/A</v>
      </c>
      <c r="I655" s="170" t="e">
        <f>VLOOKUP(D655,table[[Détails]:[prix HT]],6,FALSE)</f>
        <v>#N/A</v>
      </c>
      <c r="K655" s="1" t="e">
        <f t="shared" si="57"/>
        <v>#N/A</v>
      </c>
      <c r="L655" s="15" t="e">
        <f>VLOOKUP(D655,table[[Détails]:[Coefficient de vente]],7,FALSE)</f>
        <v>#N/A</v>
      </c>
      <c r="M655" s="1" t="e">
        <f t="shared" si="53"/>
        <v>#N/A</v>
      </c>
      <c r="N655" s="5" t="e">
        <f t="shared" si="54"/>
        <v>#N/A</v>
      </c>
      <c r="O655" s="17" t="e">
        <f>VLOOKUP(D655,table[[Détails]:[Coefficient de vente]],8,FALSE)</f>
        <v>#N/A</v>
      </c>
      <c r="P655" s="170" t="e">
        <f t="shared" si="55"/>
        <v>#N/A</v>
      </c>
      <c r="R655" s="10">
        <f t="shared" si="56"/>
        <v>0</v>
      </c>
    </row>
    <row r="656" spans="2:18">
      <c r="B656" s="172"/>
      <c r="C656" s="1"/>
      <c r="D656" s="1"/>
      <c r="E656" s="1" t="e">
        <f>VLOOKUP(D656,table[[Détails]:[epaisseur]],2,FALSE)</f>
        <v>#N/A</v>
      </c>
      <c r="F656" s="1" t="e">
        <f>VLOOKUP(D656,table[[Détails]:[epaisseur]],3,FALSE)</f>
        <v>#N/A</v>
      </c>
      <c r="G656" s="1" t="e">
        <f>VLOOKUP(D656,table[[Détails]:[epaisseur]],4,FALSE)</f>
        <v>#N/A</v>
      </c>
      <c r="H656" s="1" t="e">
        <f>VLOOKUP(D656,table[[Détails]:[epaisseur]],5,FALSE)</f>
        <v>#N/A</v>
      </c>
      <c r="I656" s="170" t="e">
        <f>VLOOKUP(D656,table[[Détails]:[prix HT]],6,FALSE)</f>
        <v>#N/A</v>
      </c>
      <c r="K656" s="1" t="e">
        <f t="shared" si="57"/>
        <v>#N/A</v>
      </c>
      <c r="L656" s="15" t="e">
        <f>VLOOKUP(D656,table[[Détails]:[Coefficient de vente]],7,FALSE)</f>
        <v>#N/A</v>
      </c>
      <c r="M656" s="1" t="e">
        <f t="shared" si="53"/>
        <v>#N/A</v>
      </c>
      <c r="N656" s="5" t="e">
        <f t="shared" si="54"/>
        <v>#N/A</v>
      </c>
      <c r="O656" s="17" t="e">
        <f>VLOOKUP(D656,table[[Détails]:[Coefficient de vente]],8,FALSE)</f>
        <v>#N/A</v>
      </c>
      <c r="P656" s="170" t="e">
        <f t="shared" si="55"/>
        <v>#N/A</v>
      </c>
      <c r="R656" s="10">
        <f t="shared" si="56"/>
        <v>0</v>
      </c>
    </row>
    <row r="657" spans="2:18">
      <c r="B657" s="172"/>
      <c r="C657" s="1"/>
      <c r="D657" s="1"/>
      <c r="E657" s="1" t="e">
        <f>VLOOKUP(D657,table[[Détails]:[epaisseur]],2,FALSE)</f>
        <v>#N/A</v>
      </c>
      <c r="F657" s="1" t="e">
        <f>VLOOKUP(D657,table[[Détails]:[epaisseur]],3,FALSE)</f>
        <v>#N/A</v>
      </c>
      <c r="G657" s="1" t="e">
        <f>VLOOKUP(D657,table[[Détails]:[epaisseur]],4,FALSE)</f>
        <v>#N/A</v>
      </c>
      <c r="H657" s="1" t="e">
        <f>VLOOKUP(D657,table[[Détails]:[epaisseur]],5,FALSE)</f>
        <v>#N/A</v>
      </c>
      <c r="I657" s="170" t="e">
        <f>VLOOKUP(D657,table[[Détails]:[prix HT]],6,FALSE)</f>
        <v>#N/A</v>
      </c>
      <c r="K657" s="1" t="e">
        <f t="shared" si="57"/>
        <v>#N/A</v>
      </c>
      <c r="L657" s="15" t="e">
        <f>VLOOKUP(D657,table[[Détails]:[Coefficient de vente]],7,FALSE)</f>
        <v>#N/A</v>
      </c>
      <c r="M657" s="1" t="e">
        <f t="shared" si="53"/>
        <v>#N/A</v>
      </c>
      <c r="N657" s="5" t="e">
        <f t="shared" si="54"/>
        <v>#N/A</v>
      </c>
      <c r="O657" s="17" t="e">
        <f>VLOOKUP(D657,table[[Détails]:[Coefficient de vente]],8,FALSE)</f>
        <v>#N/A</v>
      </c>
      <c r="P657" s="170" t="e">
        <f t="shared" si="55"/>
        <v>#N/A</v>
      </c>
      <c r="R657" s="10">
        <f t="shared" si="56"/>
        <v>0</v>
      </c>
    </row>
    <row r="658" spans="2:18">
      <c r="B658" s="172"/>
      <c r="C658" s="1"/>
      <c r="D658" s="1"/>
      <c r="E658" s="1" t="e">
        <f>VLOOKUP(D658,table[[Détails]:[epaisseur]],2,FALSE)</f>
        <v>#N/A</v>
      </c>
      <c r="F658" s="1" t="e">
        <f>VLOOKUP(D658,table[[Détails]:[epaisseur]],3,FALSE)</f>
        <v>#N/A</v>
      </c>
      <c r="G658" s="1" t="e">
        <f>VLOOKUP(D658,table[[Détails]:[epaisseur]],4,FALSE)</f>
        <v>#N/A</v>
      </c>
      <c r="H658" s="1" t="e">
        <f>VLOOKUP(D658,table[[Détails]:[epaisseur]],5,FALSE)</f>
        <v>#N/A</v>
      </c>
      <c r="I658" s="170" t="e">
        <f>VLOOKUP(D658,table[[Détails]:[prix HT]],6,FALSE)</f>
        <v>#N/A</v>
      </c>
      <c r="K658" s="1" t="e">
        <f t="shared" si="57"/>
        <v>#N/A</v>
      </c>
      <c r="L658" s="15" t="e">
        <f>VLOOKUP(D658,table[[Détails]:[Coefficient de vente]],7,FALSE)</f>
        <v>#N/A</v>
      </c>
      <c r="M658" s="1" t="e">
        <f t="shared" si="53"/>
        <v>#N/A</v>
      </c>
      <c r="N658" s="5" t="e">
        <f t="shared" si="54"/>
        <v>#N/A</v>
      </c>
      <c r="O658" s="17" t="e">
        <f>VLOOKUP(D658,table[[Détails]:[Coefficient de vente]],8,FALSE)</f>
        <v>#N/A</v>
      </c>
      <c r="P658" s="170" t="e">
        <f t="shared" si="55"/>
        <v>#N/A</v>
      </c>
      <c r="R658" s="10">
        <f t="shared" si="56"/>
        <v>0</v>
      </c>
    </row>
    <row r="659" spans="2:18">
      <c r="B659" s="172"/>
      <c r="C659" s="1"/>
      <c r="D659" s="1"/>
      <c r="E659" s="1" t="e">
        <f>VLOOKUP(D659,table[[Détails]:[epaisseur]],2,FALSE)</f>
        <v>#N/A</v>
      </c>
      <c r="F659" s="1" t="e">
        <f>VLOOKUP(D659,table[[Détails]:[epaisseur]],3,FALSE)</f>
        <v>#N/A</v>
      </c>
      <c r="G659" s="1" t="e">
        <f>VLOOKUP(D659,table[[Détails]:[epaisseur]],4,FALSE)</f>
        <v>#N/A</v>
      </c>
      <c r="H659" s="1" t="e">
        <f>VLOOKUP(D659,table[[Détails]:[epaisseur]],5,FALSE)</f>
        <v>#N/A</v>
      </c>
      <c r="I659" s="170" t="e">
        <f>VLOOKUP(D659,table[[Détails]:[prix HT]],6,FALSE)</f>
        <v>#N/A</v>
      </c>
      <c r="K659" s="1" t="e">
        <f t="shared" si="57"/>
        <v>#N/A</v>
      </c>
      <c r="L659" s="15" t="e">
        <f>VLOOKUP(D659,table[[Détails]:[Coefficient de vente]],7,FALSE)</f>
        <v>#N/A</v>
      </c>
      <c r="M659" s="1" t="e">
        <f t="shared" si="53"/>
        <v>#N/A</v>
      </c>
      <c r="N659" s="5" t="e">
        <f t="shared" si="54"/>
        <v>#N/A</v>
      </c>
      <c r="O659" s="17" t="e">
        <f>VLOOKUP(D659,table[[Détails]:[Coefficient de vente]],8,FALSE)</f>
        <v>#N/A</v>
      </c>
      <c r="P659" s="170" t="e">
        <f t="shared" si="55"/>
        <v>#N/A</v>
      </c>
      <c r="R659" s="10">
        <f t="shared" si="56"/>
        <v>0</v>
      </c>
    </row>
    <row r="660" spans="2:18">
      <c r="B660" s="172"/>
      <c r="C660" s="1"/>
      <c r="D660" s="1"/>
      <c r="E660" s="1" t="e">
        <f>VLOOKUP(D660,table[[Détails]:[epaisseur]],2,FALSE)</f>
        <v>#N/A</v>
      </c>
      <c r="F660" s="1" t="e">
        <f>VLOOKUP(D660,table[[Détails]:[epaisseur]],3,FALSE)</f>
        <v>#N/A</v>
      </c>
      <c r="G660" s="1" t="e">
        <f>VLOOKUP(D660,table[[Détails]:[epaisseur]],4,FALSE)</f>
        <v>#N/A</v>
      </c>
      <c r="H660" s="1" t="e">
        <f>VLOOKUP(D660,table[[Détails]:[epaisseur]],5,FALSE)</f>
        <v>#N/A</v>
      </c>
      <c r="I660" s="170" t="e">
        <f>VLOOKUP(D660,table[[Détails]:[prix HT]],6,FALSE)</f>
        <v>#N/A</v>
      </c>
      <c r="K660" s="1" t="e">
        <f t="shared" si="57"/>
        <v>#N/A</v>
      </c>
      <c r="L660" s="15" t="e">
        <f>VLOOKUP(D660,table[[Détails]:[Coefficient de vente]],7,FALSE)</f>
        <v>#N/A</v>
      </c>
      <c r="M660" s="1" t="e">
        <f t="shared" si="53"/>
        <v>#N/A</v>
      </c>
      <c r="N660" s="5" t="e">
        <f t="shared" si="54"/>
        <v>#N/A</v>
      </c>
      <c r="O660" s="17" t="e">
        <f>VLOOKUP(D660,table[[Détails]:[Coefficient de vente]],8,FALSE)</f>
        <v>#N/A</v>
      </c>
      <c r="P660" s="170" t="e">
        <f t="shared" si="55"/>
        <v>#N/A</v>
      </c>
      <c r="R660" s="10">
        <f t="shared" si="56"/>
        <v>0</v>
      </c>
    </row>
    <row r="661" spans="2:18">
      <c r="B661" s="172"/>
      <c r="C661" s="1"/>
      <c r="D661" s="1"/>
      <c r="E661" s="1" t="e">
        <f>VLOOKUP(D661,table[[Détails]:[epaisseur]],2,FALSE)</f>
        <v>#N/A</v>
      </c>
      <c r="F661" s="1" t="e">
        <f>VLOOKUP(D661,table[[Détails]:[epaisseur]],3,FALSE)</f>
        <v>#N/A</v>
      </c>
      <c r="G661" s="1" t="e">
        <f>VLOOKUP(D661,table[[Détails]:[epaisseur]],4,FALSE)</f>
        <v>#N/A</v>
      </c>
      <c r="H661" s="1" t="e">
        <f>VLOOKUP(D661,table[[Détails]:[epaisseur]],5,FALSE)</f>
        <v>#N/A</v>
      </c>
      <c r="I661" s="170" t="e">
        <f>VLOOKUP(D661,table[[Détails]:[prix HT]],6,FALSE)</f>
        <v>#N/A</v>
      </c>
      <c r="K661" s="1" t="e">
        <f t="shared" si="57"/>
        <v>#N/A</v>
      </c>
      <c r="L661" s="15" t="e">
        <f>VLOOKUP(D661,table[[Détails]:[Coefficient de vente]],7,FALSE)</f>
        <v>#N/A</v>
      </c>
      <c r="M661" s="1" t="e">
        <f t="shared" si="53"/>
        <v>#N/A</v>
      </c>
      <c r="N661" s="5" t="e">
        <f t="shared" si="54"/>
        <v>#N/A</v>
      </c>
      <c r="O661" s="17" t="e">
        <f>VLOOKUP(D661,table[[Détails]:[Coefficient de vente]],8,FALSE)</f>
        <v>#N/A</v>
      </c>
      <c r="P661" s="170" t="e">
        <f t="shared" si="55"/>
        <v>#N/A</v>
      </c>
      <c r="R661" s="10">
        <f t="shared" si="56"/>
        <v>0</v>
      </c>
    </row>
    <row r="662" spans="2:18">
      <c r="B662" s="172"/>
      <c r="C662" s="1"/>
      <c r="D662" s="1"/>
      <c r="E662" s="1" t="e">
        <f>VLOOKUP(D662,table[[Détails]:[epaisseur]],2,FALSE)</f>
        <v>#N/A</v>
      </c>
      <c r="F662" s="1" t="e">
        <f>VLOOKUP(D662,table[[Détails]:[epaisseur]],3,FALSE)</f>
        <v>#N/A</v>
      </c>
      <c r="G662" s="1" t="e">
        <f>VLOOKUP(D662,table[[Détails]:[epaisseur]],4,FALSE)</f>
        <v>#N/A</v>
      </c>
      <c r="H662" s="1" t="e">
        <f>VLOOKUP(D662,table[[Détails]:[epaisseur]],5,FALSE)</f>
        <v>#N/A</v>
      </c>
      <c r="I662" s="170" t="e">
        <f>VLOOKUP(D662,table[[Détails]:[prix HT]],6,FALSE)</f>
        <v>#N/A</v>
      </c>
      <c r="K662" s="1" t="e">
        <f t="shared" si="57"/>
        <v>#N/A</v>
      </c>
      <c r="L662" s="15" t="e">
        <f>VLOOKUP(D662,table[[Détails]:[Coefficient de vente]],7,FALSE)</f>
        <v>#N/A</v>
      </c>
      <c r="M662" s="1" t="e">
        <f t="shared" si="53"/>
        <v>#N/A</v>
      </c>
      <c r="N662" s="5" t="e">
        <f t="shared" si="54"/>
        <v>#N/A</v>
      </c>
      <c r="O662" s="17" t="e">
        <f>VLOOKUP(D662,table[[Détails]:[Coefficient de vente]],8,FALSE)</f>
        <v>#N/A</v>
      </c>
      <c r="P662" s="170" t="e">
        <f t="shared" si="55"/>
        <v>#N/A</v>
      </c>
      <c r="R662" s="10">
        <f t="shared" si="56"/>
        <v>0</v>
      </c>
    </row>
    <row r="663" spans="2:18">
      <c r="B663" s="172"/>
      <c r="C663" s="1"/>
      <c r="D663" s="1"/>
      <c r="E663" s="1" t="e">
        <f>VLOOKUP(D663,table[[Détails]:[epaisseur]],2,FALSE)</f>
        <v>#N/A</v>
      </c>
      <c r="F663" s="1" t="e">
        <f>VLOOKUP(D663,table[[Détails]:[epaisseur]],3,FALSE)</f>
        <v>#N/A</v>
      </c>
      <c r="G663" s="1" t="e">
        <f>VLOOKUP(D663,table[[Détails]:[epaisseur]],4,FALSE)</f>
        <v>#N/A</v>
      </c>
      <c r="H663" s="1" t="e">
        <f>VLOOKUP(D663,table[[Détails]:[epaisseur]],5,FALSE)</f>
        <v>#N/A</v>
      </c>
      <c r="I663" s="170" t="e">
        <f>VLOOKUP(D663,table[[Détails]:[prix HT]],6,FALSE)</f>
        <v>#N/A</v>
      </c>
      <c r="K663" s="1" t="e">
        <f t="shared" si="57"/>
        <v>#N/A</v>
      </c>
      <c r="L663" s="15" t="e">
        <f>VLOOKUP(D663,table[[Détails]:[Coefficient de vente]],7,FALSE)</f>
        <v>#N/A</v>
      </c>
      <c r="M663" s="1" t="e">
        <f t="shared" si="53"/>
        <v>#N/A</v>
      </c>
      <c r="N663" s="5" t="e">
        <f t="shared" si="54"/>
        <v>#N/A</v>
      </c>
      <c r="O663" s="17" t="e">
        <f>VLOOKUP(D663,table[[Détails]:[Coefficient de vente]],8,FALSE)</f>
        <v>#N/A</v>
      </c>
      <c r="P663" s="170" t="e">
        <f t="shared" si="55"/>
        <v>#N/A</v>
      </c>
      <c r="R663" s="10">
        <f t="shared" si="56"/>
        <v>0</v>
      </c>
    </row>
    <row r="664" spans="2:18">
      <c r="B664" s="172"/>
      <c r="C664" s="1"/>
      <c r="D664" s="1"/>
      <c r="E664" s="1" t="e">
        <f>VLOOKUP(D664,table[[Détails]:[epaisseur]],2,FALSE)</f>
        <v>#N/A</v>
      </c>
      <c r="F664" s="1" t="e">
        <f>VLOOKUP(D664,table[[Détails]:[epaisseur]],3,FALSE)</f>
        <v>#N/A</v>
      </c>
      <c r="G664" s="1" t="e">
        <f>VLOOKUP(D664,table[[Détails]:[epaisseur]],4,FALSE)</f>
        <v>#N/A</v>
      </c>
      <c r="H664" s="1" t="e">
        <f>VLOOKUP(D664,table[[Détails]:[epaisseur]],5,FALSE)</f>
        <v>#N/A</v>
      </c>
      <c r="I664" s="170" t="e">
        <f>VLOOKUP(D664,table[[Détails]:[prix HT]],6,FALSE)</f>
        <v>#N/A</v>
      </c>
      <c r="K664" s="1" t="e">
        <f t="shared" si="57"/>
        <v>#N/A</v>
      </c>
      <c r="L664" s="15" t="e">
        <f>VLOOKUP(D664,table[[Détails]:[Coefficient de vente]],7,FALSE)</f>
        <v>#N/A</v>
      </c>
      <c r="M664" s="1" t="e">
        <f t="shared" si="53"/>
        <v>#N/A</v>
      </c>
      <c r="N664" s="5" t="e">
        <f t="shared" si="54"/>
        <v>#N/A</v>
      </c>
      <c r="O664" s="17" t="e">
        <f>VLOOKUP(D664,table[[Détails]:[Coefficient de vente]],8,FALSE)</f>
        <v>#N/A</v>
      </c>
      <c r="P664" s="170" t="e">
        <f t="shared" si="55"/>
        <v>#N/A</v>
      </c>
      <c r="R664" s="10">
        <f t="shared" si="56"/>
        <v>0</v>
      </c>
    </row>
    <row r="665" spans="2:18">
      <c r="B665" s="172"/>
      <c r="C665" s="1"/>
      <c r="D665" s="1"/>
      <c r="E665" s="1" t="e">
        <f>VLOOKUP(D665,table[[Détails]:[epaisseur]],2,FALSE)</f>
        <v>#N/A</v>
      </c>
      <c r="F665" s="1" t="e">
        <f>VLOOKUP(D665,table[[Détails]:[epaisseur]],3,FALSE)</f>
        <v>#N/A</v>
      </c>
      <c r="G665" s="1" t="e">
        <f>VLOOKUP(D665,table[[Détails]:[epaisseur]],4,FALSE)</f>
        <v>#N/A</v>
      </c>
      <c r="H665" s="1" t="e">
        <f>VLOOKUP(D665,table[[Détails]:[epaisseur]],5,FALSE)</f>
        <v>#N/A</v>
      </c>
      <c r="I665" s="170" t="e">
        <f>VLOOKUP(D665,table[[Détails]:[prix HT]],6,FALSE)</f>
        <v>#N/A</v>
      </c>
      <c r="K665" s="1" t="e">
        <f t="shared" si="57"/>
        <v>#N/A</v>
      </c>
      <c r="L665" s="15" t="e">
        <f>VLOOKUP(D665,table[[Détails]:[Coefficient de vente]],7,FALSE)</f>
        <v>#N/A</v>
      </c>
      <c r="M665" s="1" t="e">
        <f t="shared" si="53"/>
        <v>#N/A</v>
      </c>
      <c r="N665" s="5" t="e">
        <f t="shared" si="54"/>
        <v>#N/A</v>
      </c>
      <c r="O665" s="17" t="e">
        <f>VLOOKUP(D665,table[[Détails]:[Coefficient de vente]],8,FALSE)</f>
        <v>#N/A</v>
      </c>
      <c r="P665" s="170" t="e">
        <f t="shared" si="55"/>
        <v>#N/A</v>
      </c>
      <c r="R665" s="10">
        <f t="shared" si="56"/>
        <v>0</v>
      </c>
    </row>
    <row r="666" spans="2:18">
      <c r="B666" s="172"/>
      <c r="C666" s="1"/>
      <c r="D666" s="1"/>
      <c r="E666" s="1" t="e">
        <f>VLOOKUP(D666,table[[Détails]:[epaisseur]],2,FALSE)</f>
        <v>#N/A</v>
      </c>
      <c r="F666" s="1" t="e">
        <f>VLOOKUP(D666,table[[Détails]:[epaisseur]],3,FALSE)</f>
        <v>#N/A</v>
      </c>
      <c r="G666" s="1" t="e">
        <f>VLOOKUP(D666,table[[Détails]:[epaisseur]],4,FALSE)</f>
        <v>#N/A</v>
      </c>
      <c r="H666" s="1" t="e">
        <f>VLOOKUP(D666,table[[Détails]:[epaisseur]],5,FALSE)</f>
        <v>#N/A</v>
      </c>
      <c r="I666" s="170" t="e">
        <f>VLOOKUP(D666,table[[Détails]:[prix HT]],6,FALSE)</f>
        <v>#N/A</v>
      </c>
      <c r="K666" s="1" t="e">
        <f t="shared" si="57"/>
        <v>#N/A</v>
      </c>
      <c r="L666" s="15" t="e">
        <f>VLOOKUP(D666,table[[Détails]:[Coefficient de vente]],7,FALSE)</f>
        <v>#N/A</v>
      </c>
      <c r="M666" s="1" t="e">
        <f t="shared" si="53"/>
        <v>#N/A</v>
      </c>
      <c r="N666" s="5" t="e">
        <f t="shared" si="54"/>
        <v>#N/A</v>
      </c>
      <c r="O666" s="17" t="e">
        <f>VLOOKUP(D666,table[[Détails]:[Coefficient de vente]],8,FALSE)</f>
        <v>#N/A</v>
      </c>
      <c r="P666" s="170" t="e">
        <f t="shared" si="55"/>
        <v>#N/A</v>
      </c>
      <c r="R666" s="10">
        <f t="shared" si="56"/>
        <v>0</v>
      </c>
    </row>
    <row r="667" spans="2:18">
      <c r="B667" s="172"/>
      <c r="C667" s="1"/>
      <c r="D667" s="1"/>
      <c r="E667" s="1" t="e">
        <f>VLOOKUP(D667,table[[Détails]:[epaisseur]],2,FALSE)</f>
        <v>#N/A</v>
      </c>
      <c r="F667" s="1" t="e">
        <f>VLOOKUP(D667,table[[Détails]:[epaisseur]],3,FALSE)</f>
        <v>#N/A</v>
      </c>
      <c r="G667" s="1" t="e">
        <f>VLOOKUP(D667,table[[Détails]:[epaisseur]],4,FALSE)</f>
        <v>#N/A</v>
      </c>
      <c r="H667" s="1" t="e">
        <f>VLOOKUP(D667,table[[Détails]:[epaisseur]],5,FALSE)</f>
        <v>#N/A</v>
      </c>
      <c r="I667" s="170" t="e">
        <f>VLOOKUP(D667,table[[Détails]:[prix HT]],6,FALSE)</f>
        <v>#N/A</v>
      </c>
      <c r="K667" s="1" t="e">
        <f t="shared" si="57"/>
        <v>#N/A</v>
      </c>
      <c r="L667" s="15" t="e">
        <f>VLOOKUP(D667,table[[Détails]:[Coefficient de vente]],7,FALSE)</f>
        <v>#N/A</v>
      </c>
      <c r="M667" s="1" t="e">
        <f t="shared" si="53"/>
        <v>#N/A</v>
      </c>
      <c r="N667" s="5" t="e">
        <f t="shared" si="54"/>
        <v>#N/A</v>
      </c>
      <c r="O667" s="17" t="e">
        <f>VLOOKUP(D667,table[[Détails]:[Coefficient de vente]],8,FALSE)</f>
        <v>#N/A</v>
      </c>
      <c r="P667" s="170" t="e">
        <f t="shared" si="55"/>
        <v>#N/A</v>
      </c>
      <c r="R667" s="10">
        <f t="shared" si="56"/>
        <v>0</v>
      </c>
    </row>
    <row r="668" spans="2:18">
      <c r="B668" s="172"/>
      <c r="C668" s="1"/>
      <c r="D668" s="1"/>
      <c r="E668" s="1" t="e">
        <f>VLOOKUP(D668,table[[Détails]:[epaisseur]],2,FALSE)</f>
        <v>#N/A</v>
      </c>
      <c r="F668" s="1" t="e">
        <f>VLOOKUP(D668,table[[Détails]:[epaisseur]],3,FALSE)</f>
        <v>#N/A</v>
      </c>
      <c r="G668" s="1" t="e">
        <f>VLOOKUP(D668,table[[Détails]:[epaisseur]],4,FALSE)</f>
        <v>#N/A</v>
      </c>
      <c r="H668" s="1" t="e">
        <f>VLOOKUP(D668,table[[Détails]:[epaisseur]],5,FALSE)</f>
        <v>#N/A</v>
      </c>
      <c r="I668" s="170" t="e">
        <f>VLOOKUP(D668,table[[Détails]:[prix HT]],6,FALSE)</f>
        <v>#N/A</v>
      </c>
      <c r="K668" s="1" t="e">
        <f t="shared" si="57"/>
        <v>#N/A</v>
      </c>
      <c r="L668" s="15" t="e">
        <f>VLOOKUP(D668,table[[Détails]:[Coefficient de vente]],7,FALSE)</f>
        <v>#N/A</v>
      </c>
      <c r="M668" s="1" t="e">
        <f t="shared" si="53"/>
        <v>#N/A</v>
      </c>
      <c r="N668" s="5" t="e">
        <f t="shared" si="54"/>
        <v>#N/A</v>
      </c>
      <c r="O668" s="17" t="e">
        <f>VLOOKUP(D668,table[[Détails]:[Coefficient de vente]],8,FALSE)</f>
        <v>#N/A</v>
      </c>
      <c r="P668" s="170" t="e">
        <f t="shared" si="55"/>
        <v>#N/A</v>
      </c>
      <c r="R668" s="10">
        <f t="shared" si="56"/>
        <v>0</v>
      </c>
    </row>
    <row r="669" spans="2:18">
      <c r="B669" s="172"/>
      <c r="C669" s="1"/>
      <c r="D669" s="1"/>
      <c r="E669" s="1" t="e">
        <f>VLOOKUP(D669,table[[Détails]:[epaisseur]],2,FALSE)</f>
        <v>#N/A</v>
      </c>
      <c r="F669" s="1" t="e">
        <f>VLOOKUP(D669,table[[Détails]:[epaisseur]],3,FALSE)</f>
        <v>#N/A</v>
      </c>
      <c r="G669" s="1" t="e">
        <f>VLOOKUP(D669,table[[Détails]:[epaisseur]],4,FALSE)</f>
        <v>#N/A</v>
      </c>
      <c r="H669" s="1" t="e">
        <f>VLOOKUP(D669,table[[Détails]:[epaisseur]],5,FALSE)</f>
        <v>#N/A</v>
      </c>
      <c r="I669" s="170" t="e">
        <f>VLOOKUP(D669,table[[Détails]:[prix HT]],6,FALSE)</f>
        <v>#N/A</v>
      </c>
      <c r="K669" s="1" t="e">
        <f t="shared" si="57"/>
        <v>#N/A</v>
      </c>
      <c r="L669" s="15" t="e">
        <f>VLOOKUP(D669,table[[Détails]:[Coefficient de vente]],7,FALSE)</f>
        <v>#N/A</v>
      </c>
      <c r="M669" s="1" t="e">
        <f t="shared" si="53"/>
        <v>#N/A</v>
      </c>
      <c r="N669" s="5" t="e">
        <f t="shared" si="54"/>
        <v>#N/A</v>
      </c>
      <c r="O669" s="17" t="e">
        <f>VLOOKUP(D669,table[[Détails]:[Coefficient de vente]],8,FALSE)</f>
        <v>#N/A</v>
      </c>
      <c r="P669" s="170" t="e">
        <f t="shared" si="55"/>
        <v>#N/A</v>
      </c>
      <c r="R669" s="10">
        <f t="shared" si="56"/>
        <v>0</v>
      </c>
    </row>
    <row r="670" spans="2:18">
      <c r="B670" s="172"/>
      <c r="C670" s="1"/>
      <c r="D670" s="1"/>
      <c r="E670" s="1" t="e">
        <f>VLOOKUP(D670,table[[Détails]:[epaisseur]],2,FALSE)</f>
        <v>#N/A</v>
      </c>
      <c r="F670" s="1" t="e">
        <f>VLOOKUP(D670,table[[Détails]:[epaisseur]],3,FALSE)</f>
        <v>#N/A</v>
      </c>
      <c r="G670" s="1" t="e">
        <f>VLOOKUP(D670,table[[Détails]:[epaisseur]],4,FALSE)</f>
        <v>#N/A</v>
      </c>
      <c r="H670" s="1" t="e">
        <f>VLOOKUP(D670,table[[Détails]:[epaisseur]],5,FALSE)</f>
        <v>#N/A</v>
      </c>
      <c r="I670" s="170" t="e">
        <f>VLOOKUP(D670,table[[Détails]:[prix HT]],6,FALSE)</f>
        <v>#N/A</v>
      </c>
      <c r="K670" s="1" t="e">
        <f t="shared" si="57"/>
        <v>#N/A</v>
      </c>
      <c r="L670" s="15" t="e">
        <f>VLOOKUP(D670,table[[Détails]:[Coefficient de vente]],7,FALSE)</f>
        <v>#N/A</v>
      </c>
      <c r="M670" s="1" t="e">
        <f t="shared" si="53"/>
        <v>#N/A</v>
      </c>
      <c r="N670" s="5" t="e">
        <f t="shared" si="54"/>
        <v>#N/A</v>
      </c>
      <c r="O670" s="17" t="e">
        <f>VLOOKUP(D670,table[[Détails]:[Coefficient de vente]],8,FALSE)</f>
        <v>#N/A</v>
      </c>
      <c r="P670" s="170" t="e">
        <f t="shared" si="55"/>
        <v>#N/A</v>
      </c>
      <c r="R670" s="10">
        <f t="shared" si="56"/>
        <v>0</v>
      </c>
    </row>
    <row r="671" spans="2:18">
      <c r="B671" s="172"/>
      <c r="C671" s="1"/>
      <c r="D671" s="1"/>
      <c r="E671" s="1" t="e">
        <f>VLOOKUP(D671,table[[Détails]:[epaisseur]],2,FALSE)</f>
        <v>#N/A</v>
      </c>
      <c r="F671" s="1" t="e">
        <f>VLOOKUP(D671,table[[Détails]:[epaisseur]],3,FALSE)</f>
        <v>#N/A</v>
      </c>
      <c r="G671" s="1" t="e">
        <f>VLOOKUP(D671,table[[Détails]:[epaisseur]],4,FALSE)</f>
        <v>#N/A</v>
      </c>
      <c r="H671" s="1" t="e">
        <f>VLOOKUP(D671,table[[Détails]:[epaisseur]],5,FALSE)</f>
        <v>#N/A</v>
      </c>
      <c r="I671" s="170" t="e">
        <f>VLOOKUP(D671,table[[Détails]:[prix HT]],6,FALSE)</f>
        <v>#N/A</v>
      </c>
      <c r="K671" s="1" t="e">
        <f t="shared" si="57"/>
        <v>#N/A</v>
      </c>
      <c r="L671" s="15" t="e">
        <f>VLOOKUP(D671,table[[Détails]:[Coefficient de vente]],7,FALSE)</f>
        <v>#N/A</v>
      </c>
      <c r="M671" s="1" t="e">
        <f t="shared" si="53"/>
        <v>#N/A</v>
      </c>
      <c r="N671" s="5" t="e">
        <f t="shared" si="54"/>
        <v>#N/A</v>
      </c>
      <c r="O671" s="17" t="e">
        <f>VLOOKUP(D671,table[[Détails]:[Coefficient de vente]],8,FALSE)</f>
        <v>#N/A</v>
      </c>
      <c r="P671" s="170" t="e">
        <f t="shared" si="55"/>
        <v>#N/A</v>
      </c>
      <c r="R671" s="10">
        <f t="shared" si="56"/>
        <v>0</v>
      </c>
    </row>
    <row r="672" spans="2:18">
      <c r="B672" s="172"/>
      <c r="C672" s="1"/>
      <c r="D672" s="1"/>
      <c r="E672" s="1" t="e">
        <f>VLOOKUP(D672,table[[Détails]:[epaisseur]],2,FALSE)</f>
        <v>#N/A</v>
      </c>
      <c r="F672" s="1" t="e">
        <f>VLOOKUP(D672,table[[Détails]:[epaisseur]],3,FALSE)</f>
        <v>#N/A</v>
      </c>
      <c r="G672" s="1" t="e">
        <f>VLOOKUP(D672,table[[Détails]:[epaisseur]],4,FALSE)</f>
        <v>#N/A</v>
      </c>
      <c r="H672" s="1" t="e">
        <f>VLOOKUP(D672,table[[Détails]:[epaisseur]],5,FALSE)</f>
        <v>#N/A</v>
      </c>
      <c r="I672" s="170" t="e">
        <f>VLOOKUP(D672,table[[Détails]:[prix HT]],6,FALSE)</f>
        <v>#N/A</v>
      </c>
      <c r="K672" s="1" t="e">
        <f t="shared" si="57"/>
        <v>#N/A</v>
      </c>
      <c r="L672" s="15" t="e">
        <f>VLOOKUP(D672,table[[Détails]:[Coefficient de vente]],7,FALSE)</f>
        <v>#N/A</v>
      </c>
      <c r="M672" s="1" t="e">
        <f t="shared" si="53"/>
        <v>#N/A</v>
      </c>
      <c r="N672" s="5" t="e">
        <f t="shared" si="54"/>
        <v>#N/A</v>
      </c>
      <c r="O672" s="17" t="e">
        <f>VLOOKUP(D672,table[[Détails]:[Coefficient de vente]],8,FALSE)</f>
        <v>#N/A</v>
      </c>
      <c r="P672" s="170" t="e">
        <f t="shared" si="55"/>
        <v>#N/A</v>
      </c>
      <c r="R672" s="10">
        <f t="shared" si="56"/>
        <v>0</v>
      </c>
    </row>
    <row r="673" spans="2:18">
      <c r="B673" s="172"/>
      <c r="C673" s="1"/>
      <c r="D673" s="1"/>
      <c r="E673" s="1" t="e">
        <f>VLOOKUP(D673,table[[Détails]:[epaisseur]],2,FALSE)</f>
        <v>#N/A</v>
      </c>
      <c r="F673" s="1" t="e">
        <f>VLOOKUP(D673,table[[Détails]:[epaisseur]],3,FALSE)</f>
        <v>#N/A</v>
      </c>
      <c r="G673" s="1" t="e">
        <f>VLOOKUP(D673,table[[Détails]:[epaisseur]],4,FALSE)</f>
        <v>#N/A</v>
      </c>
      <c r="H673" s="1" t="e">
        <f>VLOOKUP(D673,table[[Détails]:[epaisseur]],5,FALSE)</f>
        <v>#N/A</v>
      </c>
      <c r="I673" s="170" t="e">
        <f>VLOOKUP(D673,table[[Détails]:[prix HT]],6,FALSE)</f>
        <v>#N/A</v>
      </c>
      <c r="K673" s="1" t="e">
        <f t="shared" si="57"/>
        <v>#N/A</v>
      </c>
      <c r="L673" s="15" t="e">
        <f>VLOOKUP(D673,table[[Détails]:[Coefficient de vente]],7,FALSE)</f>
        <v>#N/A</v>
      </c>
      <c r="M673" s="1" t="e">
        <f t="shared" si="53"/>
        <v>#N/A</v>
      </c>
      <c r="N673" s="5" t="e">
        <f t="shared" si="54"/>
        <v>#N/A</v>
      </c>
      <c r="O673" s="17" t="e">
        <f>VLOOKUP(D673,table[[Détails]:[Coefficient de vente]],8,FALSE)</f>
        <v>#N/A</v>
      </c>
      <c r="P673" s="170" t="e">
        <f t="shared" si="55"/>
        <v>#N/A</v>
      </c>
      <c r="R673" s="10">
        <f t="shared" si="56"/>
        <v>0</v>
      </c>
    </row>
    <row r="674" spans="2:18">
      <c r="B674" s="172"/>
      <c r="C674" s="1"/>
      <c r="D674" s="1"/>
      <c r="E674" s="1" t="e">
        <f>VLOOKUP(D674,table[[Détails]:[epaisseur]],2,FALSE)</f>
        <v>#N/A</v>
      </c>
      <c r="F674" s="1" t="e">
        <f>VLOOKUP(D674,table[[Détails]:[epaisseur]],3,FALSE)</f>
        <v>#N/A</v>
      </c>
      <c r="G674" s="1" t="e">
        <f>VLOOKUP(D674,table[[Détails]:[epaisseur]],4,FALSE)</f>
        <v>#N/A</v>
      </c>
      <c r="H674" s="1" t="e">
        <f>VLOOKUP(D674,table[[Détails]:[epaisseur]],5,FALSE)</f>
        <v>#N/A</v>
      </c>
      <c r="I674" s="170" t="e">
        <f>VLOOKUP(D674,table[[Détails]:[prix HT]],6,FALSE)</f>
        <v>#N/A</v>
      </c>
      <c r="K674" s="1" t="e">
        <f t="shared" si="57"/>
        <v>#N/A</v>
      </c>
      <c r="L674" s="15" t="e">
        <f>VLOOKUP(D674,table[[Détails]:[Coefficient de vente]],7,FALSE)</f>
        <v>#N/A</v>
      </c>
      <c r="M674" s="1" t="e">
        <f t="shared" si="53"/>
        <v>#N/A</v>
      </c>
      <c r="N674" s="5" t="e">
        <f t="shared" si="54"/>
        <v>#N/A</v>
      </c>
      <c r="O674" s="17" t="e">
        <f>VLOOKUP(D674,table[[Détails]:[Coefficient de vente]],8,FALSE)</f>
        <v>#N/A</v>
      </c>
      <c r="P674" s="170" t="e">
        <f t="shared" si="55"/>
        <v>#N/A</v>
      </c>
      <c r="R674" s="10">
        <f t="shared" si="56"/>
        <v>0</v>
      </c>
    </row>
    <row r="675" spans="2:18">
      <c r="B675" s="172"/>
      <c r="C675" s="1"/>
      <c r="D675" s="1"/>
      <c r="E675" s="1" t="e">
        <f>VLOOKUP(D675,table[[Détails]:[epaisseur]],2,FALSE)</f>
        <v>#N/A</v>
      </c>
      <c r="F675" s="1" t="e">
        <f>VLOOKUP(D675,table[[Détails]:[epaisseur]],3,FALSE)</f>
        <v>#N/A</v>
      </c>
      <c r="G675" s="1" t="e">
        <f>VLOOKUP(D675,table[[Détails]:[epaisseur]],4,FALSE)</f>
        <v>#N/A</v>
      </c>
      <c r="H675" s="1" t="e">
        <f>VLOOKUP(D675,table[[Détails]:[epaisseur]],5,FALSE)</f>
        <v>#N/A</v>
      </c>
      <c r="I675" s="170" t="e">
        <f>VLOOKUP(D675,table[[Détails]:[prix HT]],6,FALSE)</f>
        <v>#N/A</v>
      </c>
      <c r="K675" s="1" t="e">
        <f t="shared" si="57"/>
        <v>#N/A</v>
      </c>
      <c r="L675" s="15" t="e">
        <f>VLOOKUP(D675,table[[Détails]:[Coefficient de vente]],7,FALSE)</f>
        <v>#N/A</v>
      </c>
      <c r="M675" s="1" t="e">
        <f t="shared" si="53"/>
        <v>#N/A</v>
      </c>
      <c r="N675" s="5" t="e">
        <f t="shared" si="54"/>
        <v>#N/A</v>
      </c>
      <c r="O675" s="17" t="e">
        <f>VLOOKUP(D675,table[[Détails]:[Coefficient de vente]],8,FALSE)</f>
        <v>#N/A</v>
      </c>
      <c r="P675" s="170" t="e">
        <f t="shared" si="55"/>
        <v>#N/A</v>
      </c>
      <c r="R675" s="10">
        <f t="shared" si="56"/>
        <v>0</v>
      </c>
    </row>
    <row r="676" spans="2:18">
      <c r="B676" s="172"/>
      <c r="C676" s="1"/>
      <c r="D676" s="1"/>
      <c r="E676" s="1" t="e">
        <f>VLOOKUP(D676,table[[Détails]:[epaisseur]],2,FALSE)</f>
        <v>#N/A</v>
      </c>
      <c r="F676" s="1" t="e">
        <f>VLOOKUP(D676,table[[Détails]:[epaisseur]],3,FALSE)</f>
        <v>#N/A</v>
      </c>
      <c r="G676" s="1" t="e">
        <f>VLOOKUP(D676,table[[Détails]:[epaisseur]],4,FALSE)</f>
        <v>#N/A</v>
      </c>
      <c r="H676" s="1" t="e">
        <f>VLOOKUP(D676,table[[Détails]:[epaisseur]],5,FALSE)</f>
        <v>#N/A</v>
      </c>
      <c r="I676" s="170" t="e">
        <f>VLOOKUP(D676,table[[Détails]:[prix HT]],6,FALSE)</f>
        <v>#N/A</v>
      </c>
      <c r="K676" s="1" t="e">
        <f t="shared" si="57"/>
        <v>#N/A</v>
      </c>
      <c r="L676" s="15" t="e">
        <f>VLOOKUP(D676,table[[Détails]:[Coefficient de vente]],7,FALSE)</f>
        <v>#N/A</v>
      </c>
      <c r="M676" s="1" t="e">
        <f t="shared" si="53"/>
        <v>#N/A</v>
      </c>
      <c r="N676" s="5" t="e">
        <f t="shared" si="54"/>
        <v>#N/A</v>
      </c>
      <c r="O676" s="17" t="e">
        <f>VLOOKUP(D676,table[[Détails]:[Coefficient de vente]],8,FALSE)</f>
        <v>#N/A</v>
      </c>
      <c r="P676" s="170" t="e">
        <f t="shared" si="55"/>
        <v>#N/A</v>
      </c>
      <c r="R676" s="10">
        <f t="shared" si="56"/>
        <v>0</v>
      </c>
    </row>
    <row r="677" spans="2:18">
      <c r="B677" s="172"/>
      <c r="C677" s="1"/>
      <c r="D677" s="1"/>
      <c r="E677" s="1" t="e">
        <f>VLOOKUP(D677,table[[Détails]:[epaisseur]],2,FALSE)</f>
        <v>#N/A</v>
      </c>
      <c r="F677" s="1" t="e">
        <f>VLOOKUP(D677,table[[Détails]:[epaisseur]],3,FALSE)</f>
        <v>#N/A</v>
      </c>
      <c r="G677" s="1" t="e">
        <f>VLOOKUP(D677,table[[Détails]:[epaisseur]],4,FALSE)</f>
        <v>#N/A</v>
      </c>
      <c r="H677" s="1" t="e">
        <f>VLOOKUP(D677,table[[Détails]:[epaisseur]],5,FALSE)</f>
        <v>#N/A</v>
      </c>
      <c r="I677" s="170" t="e">
        <f>VLOOKUP(D677,table[[Détails]:[prix HT]],6,FALSE)</f>
        <v>#N/A</v>
      </c>
      <c r="K677" s="1" t="e">
        <f t="shared" si="57"/>
        <v>#N/A</v>
      </c>
      <c r="L677" s="15" t="e">
        <f>VLOOKUP(D677,table[[Détails]:[Coefficient de vente]],7,FALSE)</f>
        <v>#N/A</v>
      </c>
      <c r="M677" s="1" t="e">
        <f t="shared" si="53"/>
        <v>#N/A</v>
      </c>
      <c r="N677" s="5" t="e">
        <f t="shared" si="54"/>
        <v>#N/A</v>
      </c>
      <c r="O677" s="17" t="e">
        <f>VLOOKUP(D677,table[[Détails]:[Coefficient de vente]],8,FALSE)</f>
        <v>#N/A</v>
      </c>
      <c r="P677" s="170" t="e">
        <f t="shared" si="55"/>
        <v>#N/A</v>
      </c>
      <c r="R677" s="10">
        <f t="shared" si="56"/>
        <v>0</v>
      </c>
    </row>
    <row r="678" spans="2:18">
      <c r="B678" s="172"/>
      <c r="C678" s="1"/>
      <c r="D678" s="1"/>
      <c r="E678" s="1" t="e">
        <f>VLOOKUP(D678,table[[Détails]:[epaisseur]],2,FALSE)</f>
        <v>#N/A</v>
      </c>
      <c r="F678" s="1" t="e">
        <f>VLOOKUP(D678,table[[Détails]:[epaisseur]],3,FALSE)</f>
        <v>#N/A</v>
      </c>
      <c r="G678" s="1" t="e">
        <f>VLOOKUP(D678,table[[Détails]:[epaisseur]],4,FALSE)</f>
        <v>#N/A</v>
      </c>
      <c r="H678" s="1" t="e">
        <f>VLOOKUP(D678,table[[Détails]:[epaisseur]],5,FALSE)</f>
        <v>#N/A</v>
      </c>
      <c r="I678" s="170" t="e">
        <f>VLOOKUP(D678,table[[Détails]:[prix HT]],6,FALSE)</f>
        <v>#N/A</v>
      </c>
      <c r="K678" s="1" t="e">
        <f t="shared" si="57"/>
        <v>#N/A</v>
      </c>
      <c r="L678" s="15" t="e">
        <f>VLOOKUP(D678,table[[Détails]:[Coefficient de vente]],7,FALSE)</f>
        <v>#N/A</v>
      </c>
      <c r="M678" s="1" t="e">
        <f t="shared" si="53"/>
        <v>#N/A</v>
      </c>
      <c r="N678" s="5" t="e">
        <f t="shared" si="54"/>
        <v>#N/A</v>
      </c>
      <c r="O678" s="17" t="e">
        <f>VLOOKUP(D678,table[[Détails]:[Coefficient de vente]],8,FALSE)</f>
        <v>#N/A</v>
      </c>
      <c r="P678" s="170" t="e">
        <f t="shared" si="55"/>
        <v>#N/A</v>
      </c>
      <c r="R678" s="10">
        <f t="shared" si="56"/>
        <v>0</v>
      </c>
    </row>
    <row r="679" spans="2:18">
      <c r="B679" s="172"/>
      <c r="C679" s="1"/>
      <c r="D679" s="1"/>
      <c r="E679" s="1" t="e">
        <f>VLOOKUP(D679,table[[Détails]:[epaisseur]],2,FALSE)</f>
        <v>#N/A</v>
      </c>
      <c r="F679" s="1" t="e">
        <f>VLOOKUP(D679,table[[Détails]:[epaisseur]],3,FALSE)</f>
        <v>#N/A</v>
      </c>
      <c r="G679" s="1" t="e">
        <f>VLOOKUP(D679,table[[Détails]:[epaisseur]],4,FALSE)</f>
        <v>#N/A</v>
      </c>
      <c r="H679" s="1" t="e">
        <f>VLOOKUP(D679,table[[Détails]:[epaisseur]],5,FALSE)</f>
        <v>#N/A</v>
      </c>
      <c r="I679" s="170" t="e">
        <f>VLOOKUP(D679,table[[Détails]:[prix HT]],6,FALSE)</f>
        <v>#N/A</v>
      </c>
      <c r="K679" s="1" t="e">
        <f t="shared" si="57"/>
        <v>#N/A</v>
      </c>
      <c r="L679" s="15" t="e">
        <f>VLOOKUP(D679,table[[Détails]:[Coefficient de vente]],7,FALSE)</f>
        <v>#N/A</v>
      </c>
      <c r="M679" s="1" t="e">
        <f t="shared" si="53"/>
        <v>#N/A</v>
      </c>
      <c r="N679" s="5" t="e">
        <f t="shared" si="54"/>
        <v>#N/A</v>
      </c>
      <c r="O679" s="17" t="e">
        <f>VLOOKUP(D679,table[[Détails]:[Coefficient de vente]],8,FALSE)</f>
        <v>#N/A</v>
      </c>
      <c r="P679" s="170" t="e">
        <f t="shared" si="55"/>
        <v>#N/A</v>
      </c>
      <c r="R679" s="10">
        <f t="shared" si="56"/>
        <v>0</v>
      </c>
    </row>
    <row r="680" spans="2:18">
      <c r="B680" s="172"/>
      <c r="C680" s="1"/>
      <c r="D680" s="1"/>
      <c r="E680" s="1" t="e">
        <f>VLOOKUP(D680,table[[Détails]:[epaisseur]],2,FALSE)</f>
        <v>#N/A</v>
      </c>
      <c r="F680" s="1" t="e">
        <f>VLOOKUP(D680,table[[Détails]:[epaisseur]],3,FALSE)</f>
        <v>#N/A</v>
      </c>
      <c r="G680" s="1" t="e">
        <f>VLOOKUP(D680,table[[Détails]:[epaisseur]],4,FALSE)</f>
        <v>#N/A</v>
      </c>
      <c r="H680" s="1" t="e">
        <f>VLOOKUP(D680,table[[Détails]:[epaisseur]],5,FALSE)</f>
        <v>#N/A</v>
      </c>
      <c r="I680" s="170" t="e">
        <f>VLOOKUP(D680,table[[Détails]:[prix HT]],6,FALSE)</f>
        <v>#N/A</v>
      </c>
      <c r="K680" s="1" t="e">
        <f t="shared" si="57"/>
        <v>#N/A</v>
      </c>
      <c r="L680" s="15" t="e">
        <f>VLOOKUP(D680,table[[Détails]:[Coefficient de vente]],7,FALSE)</f>
        <v>#N/A</v>
      </c>
      <c r="M680" s="1" t="e">
        <f t="shared" si="53"/>
        <v>#N/A</v>
      </c>
      <c r="N680" s="5" t="e">
        <f t="shared" si="54"/>
        <v>#N/A</v>
      </c>
      <c r="O680" s="17" t="e">
        <f>VLOOKUP(D680,table[[Détails]:[Coefficient de vente]],8,FALSE)</f>
        <v>#N/A</v>
      </c>
      <c r="P680" s="170" t="e">
        <f t="shared" si="55"/>
        <v>#N/A</v>
      </c>
      <c r="R680" s="10">
        <f t="shared" si="56"/>
        <v>0</v>
      </c>
    </row>
    <row r="681" spans="2:18">
      <c r="B681" s="172"/>
      <c r="C681" s="1"/>
      <c r="D681" s="1"/>
      <c r="E681" s="1" t="e">
        <f>VLOOKUP(D681,table[[Détails]:[epaisseur]],2,FALSE)</f>
        <v>#N/A</v>
      </c>
      <c r="F681" s="1" t="e">
        <f>VLOOKUP(D681,table[[Détails]:[epaisseur]],3,FALSE)</f>
        <v>#N/A</v>
      </c>
      <c r="G681" s="1" t="e">
        <f>VLOOKUP(D681,table[[Détails]:[epaisseur]],4,FALSE)</f>
        <v>#N/A</v>
      </c>
      <c r="H681" s="1" t="e">
        <f>VLOOKUP(D681,table[[Détails]:[epaisseur]],5,FALSE)</f>
        <v>#N/A</v>
      </c>
      <c r="I681" s="170" t="e">
        <f>VLOOKUP(D681,table[[Détails]:[prix HT]],6,FALSE)</f>
        <v>#N/A</v>
      </c>
      <c r="K681" s="1" t="e">
        <f t="shared" si="57"/>
        <v>#N/A</v>
      </c>
      <c r="L681" s="15" t="e">
        <f>VLOOKUP(D681,table[[Détails]:[Coefficient de vente]],7,FALSE)</f>
        <v>#N/A</v>
      </c>
      <c r="M681" s="1" t="e">
        <f t="shared" si="53"/>
        <v>#N/A</v>
      </c>
      <c r="N681" s="5" t="e">
        <f t="shared" si="54"/>
        <v>#N/A</v>
      </c>
      <c r="O681" s="17" t="e">
        <f>VLOOKUP(D681,table[[Détails]:[Coefficient de vente]],8,FALSE)</f>
        <v>#N/A</v>
      </c>
      <c r="P681" s="170" t="e">
        <f t="shared" si="55"/>
        <v>#N/A</v>
      </c>
      <c r="R681" s="10">
        <f t="shared" si="56"/>
        <v>0</v>
      </c>
    </row>
    <row r="682" spans="2:18">
      <c r="B682" s="172"/>
      <c r="C682" s="1"/>
      <c r="D682" s="1"/>
      <c r="E682" s="1" t="e">
        <f>VLOOKUP(D682,table[[Détails]:[epaisseur]],2,FALSE)</f>
        <v>#N/A</v>
      </c>
      <c r="F682" s="1" t="e">
        <f>VLOOKUP(D682,table[[Détails]:[epaisseur]],3,FALSE)</f>
        <v>#N/A</v>
      </c>
      <c r="G682" s="1" t="e">
        <f>VLOOKUP(D682,table[[Détails]:[epaisseur]],4,FALSE)</f>
        <v>#N/A</v>
      </c>
      <c r="H682" s="1" t="e">
        <f>VLOOKUP(D682,table[[Détails]:[epaisseur]],5,FALSE)</f>
        <v>#N/A</v>
      </c>
      <c r="I682" s="170" t="e">
        <f>VLOOKUP(D682,table[[Détails]:[prix HT]],6,FALSE)</f>
        <v>#N/A</v>
      </c>
      <c r="K682" s="1" t="e">
        <f t="shared" si="57"/>
        <v>#N/A</v>
      </c>
      <c r="L682" s="15" t="e">
        <f>VLOOKUP(D682,table[[Détails]:[Coefficient de vente]],7,FALSE)</f>
        <v>#N/A</v>
      </c>
      <c r="M682" s="1" t="e">
        <f t="shared" si="53"/>
        <v>#N/A</v>
      </c>
      <c r="N682" s="5" t="e">
        <f t="shared" si="54"/>
        <v>#N/A</v>
      </c>
      <c r="O682" s="17" t="e">
        <f>VLOOKUP(D682,table[[Détails]:[Coefficient de vente]],8,FALSE)</f>
        <v>#N/A</v>
      </c>
      <c r="P682" s="170" t="e">
        <f t="shared" si="55"/>
        <v>#N/A</v>
      </c>
      <c r="R682" s="10">
        <f t="shared" si="56"/>
        <v>0</v>
      </c>
    </row>
    <row r="683" spans="2:18">
      <c r="B683" s="172"/>
      <c r="C683" s="1"/>
      <c r="D683" s="1"/>
      <c r="E683" s="1" t="e">
        <f>VLOOKUP(D683,table[[Détails]:[epaisseur]],2,FALSE)</f>
        <v>#N/A</v>
      </c>
      <c r="F683" s="1" t="e">
        <f>VLOOKUP(D683,table[[Détails]:[epaisseur]],3,FALSE)</f>
        <v>#N/A</v>
      </c>
      <c r="G683" s="1" t="e">
        <f>VLOOKUP(D683,table[[Détails]:[epaisseur]],4,FALSE)</f>
        <v>#N/A</v>
      </c>
      <c r="H683" s="1" t="e">
        <f>VLOOKUP(D683,table[[Détails]:[epaisseur]],5,FALSE)</f>
        <v>#N/A</v>
      </c>
      <c r="I683" s="170" t="e">
        <f>VLOOKUP(D683,table[[Détails]:[prix HT]],6,FALSE)</f>
        <v>#N/A</v>
      </c>
      <c r="K683" s="1" t="e">
        <f t="shared" si="57"/>
        <v>#N/A</v>
      </c>
      <c r="L683" s="15" t="e">
        <f>VLOOKUP(D683,table[[Détails]:[Coefficient de vente]],7,FALSE)</f>
        <v>#N/A</v>
      </c>
      <c r="M683" s="1" t="e">
        <f t="shared" si="53"/>
        <v>#N/A</v>
      </c>
      <c r="N683" s="5" t="e">
        <f t="shared" si="54"/>
        <v>#N/A</v>
      </c>
      <c r="O683" s="17" t="e">
        <f>VLOOKUP(D683,table[[Détails]:[Coefficient de vente]],8,FALSE)</f>
        <v>#N/A</v>
      </c>
      <c r="P683" s="170" t="e">
        <f t="shared" si="55"/>
        <v>#N/A</v>
      </c>
      <c r="R683" s="10">
        <f t="shared" si="56"/>
        <v>0</v>
      </c>
    </row>
    <row r="684" spans="2:18">
      <c r="B684" s="172"/>
      <c r="C684" s="1"/>
      <c r="D684" s="1"/>
      <c r="E684" s="1" t="e">
        <f>VLOOKUP(D684,table[[Détails]:[epaisseur]],2,FALSE)</f>
        <v>#N/A</v>
      </c>
      <c r="F684" s="1" t="e">
        <f>VLOOKUP(D684,table[[Détails]:[epaisseur]],3,FALSE)</f>
        <v>#N/A</v>
      </c>
      <c r="G684" s="1" t="e">
        <f>VLOOKUP(D684,table[[Détails]:[epaisseur]],4,FALSE)</f>
        <v>#N/A</v>
      </c>
      <c r="H684" s="1" t="e">
        <f>VLOOKUP(D684,table[[Détails]:[epaisseur]],5,FALSE)</f>
        <v>#N/A</v>
      </c>
      <c r="I684" s="170" t="e">
        <f>VLOOKUP(D684,table[[Détails]:[prix HT]],6,FALSE)</f>
        <v>#N/A</v>
      </c>
      <c r="K684" s="1" t="e">
        <f t="shared" si="57"/>
        <v>#N/A</v>
      </c>
      <c r="L684" s="15" t="e">
        <f>VLOOKUP(D684,table[[Détails]:[Coefficient de vente]],7,FALSE)</f>
        <v>#N/A</v>
      </c>
      <c r="M684" s="1" t="e">
        <f t="shared" si="53"/>
        <v>#N/A</v>
      </c>
      <c r="N684" s="5" t="e">
        <f t="shared" si="54"/>
        <v>#N/A</v>
      </c>
      <c r="O684" s="17" t="e">
        <f>VLOOKUP(D684,table[[Détails]:[Coefficient de vente]],8,FALSE)</f>
        <v>#N/A</v>
      </c>
      <c r="P684" s="170" t="e">
        <f t="shared" si="55"/>
        <v>#N/A</v>
      </c>
      <c r="R684" s="10">
        <f t="shared" si="56"/>
        <v>0</v>
      </c>
    </row>
    <row r="685" spans="2:18">
      <c r="B685" s="172"/>
      <c r="C685" s="1"/>
      <c r="D685" s="1"/>
      <c r="E685" s="1" t="e">
        <f>VLOOKUP(D685,table[[Détails]:[epaisseur]],2,FALSE)</f>
        <v>#N/A</v>
      </c>
      <c r="F685" s="1" t="e">
        <f>VLOOKUP(D685,table[[Détails]:[epaisseur]],3,FALSE)</f>
        <v>#N/A</v>
      </c>
      <c r="G685" s="1" t="e">
        <f>VLOOKUP(D685,table[[Détails]:[epaisseur]],4,FALSE)</f>
        <v>#N/A</v>
      </c>
      <c r="H685" s="1" t="e">
        <f>VLOOKUP(D685,table[[Détails]:[epaisseur]],5,FALSE)</f>
        <v>#N/A</v>
      </c>
      <c r="I685" s="170" t="e">
        <f>VLOOKUP(D685,table[[Détails]:[prix HT]],6,FALSE)</f>
        <v>#N/A</v>
      </c>
      <c r="K685" s="1" t="e">
        <f t="shared" si="57"/>
        <v>#N/A</v>
      </c>
      <c r="L685" s="15" t="e">
        <f>VLOOKUP(D685,table[[Détails]:[Coefficient de vente]],7,FALSE)</f>
        <v>#N/A</v>
      </c>
      <c r="M685" s="1" t="e">
        <f t="shared" si="53"/>
        <v>#N/A</v>
      </c>
      <c r="N685" s="5" t="e">
        <f t="shared" si="54"/>
        <v>#N/A</v>
      </c>
      <c r="O685" s="17" t="e">
        <f>VLOOKUP(D685,table[[Détails]:[Coefficient de vente]],8,FALSE)</f>
        <v>#N/A</v>
      </c>
      <c r="P685" s="170" t="e">
        <f t="shared" si="55"/>
        <v>#N/A</v>
      </c>
      <c r="R685" s="10">
        <f t="shared" si="56"/>
        <v>0</v>
      </c>
    </row>
    <row r="686" spans="2:18">
      <c r="B686" s="172"/>
      <c r="C686" s="1"/>
      <c r="D686" s="1"/>
      <c r="E686" s="1" t="e">
        <f>VLOOKUP(D686,table[[Détails]:[epaisseur]],2,FALSE)</f>
        <v>#N/A</v>
      </c>
      <c r="F686" s="1" t="e">
        <f>VLOOKUP(D686,table[[Détails]:[epaisseur]],3,FALSE)</f>
        <v>#N/A</v>
      </c>
      <c r="G686" s="1" t="e">
        <f>VLOOKUP(D686,table[[Détails]:[epaisseur]],4,FALSE)</f>
        <v>#N/A</v>
      </c>
      <c r="H686" s="1" t="e">
        <f>VLOOKUP(D686,table[[Détails]:[epaisseur]],5,FALSE)</f>
        <v>#N/A</v>
      </c>
      <c r="I686" s="170" t="e">
        <f>VLOOKUP(D686,table[[Détails]:[prix HT]],6,FALSE)</f>
        <v>#N/A</v>
      </c>
      <c r="K686" s="1" t="e">
        <f t="shared" si="57"/>
        <v>#N/A</v>
      </c>
      <c r="L686" s="15" t="e">
        <f>VLOOKUP(D686,table[[Détails]:[Coefficient de vente]],7,FALSE)</f>
        <v>#N/A</v>
      </c>
      <c r="M686" s="1" t="e">
        <f t="shared" si="53"/>
        <v>#N/A</v>
      </c>
      <c r="N686" s="5" t="e">
        <f t="shared" si="54"/>
        <v>#N/A</v>
      </c>
      <c r="O686" s="17" t="e">
        <f>VLOOKUP(D686,table[[Détails]:[Coefficient de vente]],8,FALSE)</f>
        <v>#N/A</v>
      </c>
      <c r="P686" s="170" t="e">
        <f t="shared" si="55"/>
        <v>#N/A</v>
      </c>
      <c r="R686" s="10">
        <f t="shared" si="56"/>
        <v>0</v>
      </c>
    </row>
    <row r="687" spans="2:18">
      <c r="B687" s="172"/>
      <c r="C687" s="1"/>
      <c r="D687" s="1"/>
      <c r="E687" s="1" t="e">
        <f>VLOOKUP(D687,table[[Détails]:[epaisseur]],2,FALSE)</f>
        <v>#N/A</v>
      </c>
      <c r="F687" s="1" t="e">
        <f>VLOOKUP(D687,table[[Détails]:[epaisseur]],3,FALSE)</f>
        <v>#N/A</v>
      </c>
      <c r="G687" s="1" t="e">
        <f>VLOOKUP(D687,table[[Détails]:[epaisseur]],4,FALSE)</f>
        <v>#N/A</v>
      </c>
      <c r="H687" s="1" t="e">
        <f>VLOOKUP(D687,table[[Détails]:[epaisseur]],5,FALSE)</f>
        <v>#N/A</v>
      </c>
      <c r="I687" s="170" t="e">
        <f>VLOOKUP(D687,table[[Détails]:[prix HT]],6,FALSE)</f>
        <v>#N/A</v>
      </c>
      <c r="K687" s="1" t="e">
        <f t="shared" si="57"/>
        <v>#N/A</v>
      </c>
      <c r="L687" s="15" t="e">
        <f>VLOOKUP(D687,table[[Détails]:[Coefficient de vente]],7,FALSE)</f>
        <v>#N/A</v>
      </c>
      <c r="M687" s="1" t="e">
        <f t="shared" si="53"/>
        <v>#N/A</v>
      </c>
      <c r="N687" s="5" t="e">
        <f t="shared" si="54"/>
        <v>#N/A</v>
      </c>
      <c r="O687" s="17" t="e">
        <f>VLOOKUP(D687,table[[Détails]:[Coefficient de vente]],8,FALSE)</f>
        <v>#N/A</v>
      </c>
      <c r="P687" s="170" t="e">
        <f t="shared" si="55"/>
        <v>#N/A</v>
      </c>
      <c r="R687" s="10">
        <f t="shared" si="56"/>
        <v>0</v>
      </c>
    </row>
    <row r="688" spans="2:18">
      <c r="B688" s="172"/>
      <c r="C688" s="1"/>
      <c r="D688" s="1"/>
      <c r="E688" s="1" t="e">
        <f>VLOOKUP(D688,table[[Détails]:[epaisseur]],2,FALSE)</f>
        <v>#N/A</v>
      </c>
      <c r="F688" s="1" t="e">
        <f>VLOOKUP(D688,table[[Détails]:[epaisseur]],3,FALSE)</f>
        <v>#N/A</v>
      </c>
      <c r="G688" s="1" t="e">
        <f>VLOOKUP(D688,table[[Détails]:[epaisseur]],4,FALSE)</f>
        <v>#N/A</v>
      </c>
      <c r="H688" s="1" t="e">
        <f>VLOOKUP(D688,table[[Détails]:[epaisseur]],5,FALSE)</f>
        <v>#N/A</v>
      </c>
      <c r="I688" s="170" t="e">
        <f>VLOOKUP(D688,table[[Détails]:[prix HT]],6,FALSE)</f>
        <v>#N/A</v>
      </c>
      <c r="K688" s="1" t="e">
        <f t="shared" si="57"/>
        <v>#N/A</v>
      </c>
      <c r="L688" s="15" t="e">
        <f>VLOOKUP(D688,table[[Détails]:[Coefficient de vente]],7,FALSE)</f>
        <v>#N/A</v>
      </c>
      <c r="M688" s="1" t="e">
        <f t="shared" si="53"/>
        <v>#N/A</v>
      </c>
      <c r="N688" s="5" t="e">
        <f t="shared" si="54"/>
        <v>#N/A</v>
      </c>
      <c r="O688" s="17" t="e">
        <f>VLOOKUP(D688,table[[Détails]:[Coefficient de vente]],8,FALSE)</f>
        <v>#N/A</v>
      </c>
      <c r="P688" s="170" t="e">
        <f t="shared" si="55"/>
        <v>#N/A</v>
      </c>
      <c r="R688" s="10">
        <f t="shared" si="56"/>
        <v>0</v>
      </c>
    </row>
    <row r="689" spans="2:18">
      <c r="B689" s="172"/>
      <c r="C689" s="1"/>
      <c r="D689" s="1"/>
      <c r="E689" s="1" t="e">
        <f>VLOOKUP(D689,table[[Détails]:[epaisseur]],2,FALSE)</f>
        <v>#N/A</v>
      </c>
      <c r="F689" s="1" t="e">
        <f>VLOOKUP(D689,table[[Détails]:[epaisseur]],3,FALSE)</f>
        <v>#N/A</v>
      </c>
      <c r="G689" s="1" t="e">
        <f>VLOOKUP(D689,table[[Détails]:[epaisseur]],4,FALSE)</f>
        <v>#N/A</v>
      </c>
      <c r="H689" s="1" t="e">
        <f>VLOOKUP(D689,table[[Détails]:[epaisseur]],5,FALSE)</f>
        <v>#N/A</v>
      </c>
      <c r="I689" s="170" t="e">
        <f>VLOOKUP(D689,table[[Détails]:[prix HT]],6,FALSE)</f>
        <v>#N/A</v>
      </c>
      <c r="K689" s="1" t="e">
        <f t="shared" si="57"/>
        <v>#N/A</v>
      </c>
      <c r="L689" s="15" t="e">
        <f>VLOOKUP(D689,table[[Détails]:[Coefficient de vente]],7,FALSE)</f>
        <v>#N/A</v>
      </c>
      <c r="M689" s="1" t="e">
        <f t="shared" si="53"/>
        <v>#N/A</v>
      </c>
      <c r="N689" s="5" t="e">
        <f t="shared" si="54"/>
        <v>#N/A</v>
      </c>
      <c r="O689" s="17" t="e">
        <f>VLOOKUP(D689,table[[Détails]:[Coefficient de vente]],8,FALSE)</f>
        <v>#N/A</v>
      </c>
      <c r="P689" s="170" t="e">
        <f t="shared" si="55"/>
        <v>#N/A</v>
      </c>
      <c r="R689" s="10">
        <f t="shared" si="56"/>
        <v>0</v>
      </c>
    </row>
    <row r="690" spans="2:18">
      <c r="B690" s="172"/>
      <c r="C690" s="1"/>
      <c r="D690" s="1"/>
      <c r="E690" s="1" t="e">
        <f>VLOOKUP(D690,table[[Détails]:[epaisseur]],2,FALSE)</f>
        <v>#N/A</v>
      </c>
      <c r="F690" s="1" t="e">
        <f>VLOOKUP(D690,table[[Détails]:[epaisseur]],3,FALSE)</f>
        <v>#N/A</v>
      </c>
      <c r="G690" s="1" t="e">
        <f>VLOOKUP(D690,table[[Détails]:[epaisseur]],4,FALSE)</f>
        <v>#N/A</v>
      </c>
      <c r="H690" s="1" t="e">
        <f>VLOOKUP(D690,table[[Détails]:[epaisseur]],5,FALSE)</f>
        <v>#N/A</v>
      </c>
      <c r="I690" s="170" t="e">
        <f>VLOOKUP(D690,table[[Détails]:[prix HT]],6,FALSE)</f>
        <v>#N/A</v>
      </c>
      <c r="K690" s="1" t="e">
        <f t="shared" si="57"/>
        <v>#N/A</v>
      </c>
      <c r="L690" s="15" t="e">
        <f>VLOOKUP(D690,table[[Détails]:[Coefficient de vente]],7,FALSE)</f>
        <v>#N/A</v>
      </c>
      <c r="M690" s="1" t="e">
        <f t="shared" si="53"/>
        <v>#N/A</v>
      </c>
      <c r="N690" s="5" t="e">
        <f t="shared" si="54"/>
        <v>#N/A</v>
      </c>
      <c r="O690" s="17" t="e">
        <f>VLOOKUP(D690,table[[Détails]:[Coefficient de vente]],8,FALSE)</f>
        <v>#N/A</v>
      </c>
      <c r="P690" s="170" t="e">
        <f t="shared" si="55"/>
        <v>#N/A</v>
      </c>
      <c r="R690" s="10">
        <f t="shared" si="56"/>
        <v>0</v>
      </c>
    </row>
    <row r="691" spans="2:18">
      <c r="B691" s="172"/>
      <c r="C691" s="1"/>
      <c r="D691" s="1"/>
      <c r="E691" s="1" t="e">
        <f>VLOOKUP(D691,table[[Détails]:[epaisseur]],2,FALSE)</f>
        <v>#N/A</v>
      </c>
      <c r="F691" s="1" t="e">
        <f>VLOOKUP(D691,table[[Détails]:[epaisseur]],3,FALSE)</f>
        <v>#N/A</v>
      </c>
      <c r="G691" s="1" t="e">
        <f>VLOOKUP(D691,table[[Détails]:[epaisseur]],4,FALSE)</f>
        <v>#N/A</v>
      </c>
      <c r="H691" s="1" t="e">
        <f>VLOOKUP(D691,table[[Détails]:[epaisseur]],5,FALSE)</f>
        <v>#N/A</v>
      </c>
      <c r="I691" s="170" t="e">
        <f>VLOOKUP(D691,table[[Détails]:[prix HT]],6,FALSE)</f>
        <v>#N/A</v>
      </c>
      <c r="K691" s="1" t="e">
        <f t="shared" si="57"/>
        <v>#N/A</v>
      </c>
      <c r="L691" s="15" t="e">
        <f>VLOOKUP(D691,table[[Détails]:[Coefficient de vente]],7,FALSE)</f>
        <v>#N/A</v>
      </c>
      <c r="M691" s="1" t="e">
        <f t="shared" si="53"/>
        <v>#N/A</v>
      </c>
      <c r="N691" s="5" t="e">
        <f t="shared" si="54"/>
        <v>#N/A</v>
      </c>
      <c r="O691" s="17" t="e">
        <f>VLOOKUP(D691,table[[Détails]:[Coefficient de vente]],8,FALSE)</f>
        <v>#N/A</v>
      </c>
      <c r="P691" s="170" t="e">
        <f t="shared" si="55"/>
        <v>#N/A</v>
      </c>
      <c r="R691" s="10">
        <f t="shared" si="56"/>
        <v>0</v>
      </c>
    </row>
    <row r="692" spans="2:18">
      <c r="B692" s="172"/>
      <c r="C692" s="1"/>
      <c r="D692" s="1"/>
      <c r="E692" s="1" t="e">
        <f>VLOOKUP(D692,table[[Détails]:[epaisseur]],2,FALSE)</f>
        <v>#N/A</v>
      </c>
      <c r="F692" s="1" t="e">
        <f>VLOOKUP(D692,table[[Détails]:[epaisseur]],3,FALSE)</f>
        <v>#N/A</v>
      </c>
      <c r="G692" s="1" t="e">
        <f>VLOOKUP(D692,table[[Détails]:[epaisseur]],4,FALSE)</f>
        <v>#N/A</v>
      </c>
      <c r="H692" s="1" t="e">
        <f>VLOOKUP(D692,table[[Détails]:[epaisseur]],5,FALSE)</f>
        <v>#N/A</v>
      </c>
      <c r="I692" s="170" t="e">
        <f>VLOOKUP(D692,table[[Détails]:[prix HT]],6,FALSE)</f>
        <v>#N/A</v>
      </c>
      <c r="K692" s="1" t="e">
        <f t="shared" si="57"/>
        <v>#N/A</v>
      </c>
      <c r="L692" s="15" t="e">
        <f>VLOOKUP(D692,table[[Détails]:[Coefficient de vente]],7,FALSE)</f>
        <v>#N/A</v>
      </c>
      <c r="M692" s="1" t="e">
        <f t="shared" si="53"/>
        <v>#N/A</v>
      </c>
      <c r="N692" s="5" t="e">
        <f t="shared" si="54"/>
        <v>#N/A</v>
      </c>
      <c r="O692" s="17" t="e">
        <f>VLOOKUP(D692,table[[Détails]:[Coefficient de vente]],8,FALSE)</f>
        <v>#N/A</v>
      </c>
      <c r="P692" s="170" t="e">
        <f t="shared" si="55"/>
        <v>#N/A</v>
      </c>
      <c r="R692" s="10">
        <f t="shared" si="56"/>
        <v>0</v>
      </c>
    </row>
    <row r="693" spans="2:18">
      <c r="B693" s="172"/>
      <c r="C693" s="1"/>
      <c r="D693" s="1"/>
      <c r="E693" s="1" t="e">
        <f>VLOOKUP(D693,table[[Détails]:[epaisseur]],2,FALSE)</f>
        <v>#N/A</v>
      </c>
      <c r="F693" s="1" t="e">
        <f>VLOOKUP(D693,table[[Détails]:[epaisseur]],3,FALSE)</f>
        <v>#N/A</v>
      </c>
      <c r="G693" s="1" t="e">
        <f>VLOOKUP(D693,table[[Détails]:[epaisseur]],4,FALSE)</f>
        <v>#N/A</v>
      </c>
      <c r="H693" s="1" t="e">
        <f>VLOOKUP(D693,table[[Détails]:[epaisseur]],5,FALSE)</f>
        <v>#N/A</v>
      </c>
      <c r="I693" s="170" t="e">
        <f>VLOOKUP(D693,table[[Détails]:[prix HT]],6,FALSE)</f>
        <v>#N/A</v>
      </c>
      <c r="K693" s="1" t="e">
        <f t="shared" si="57"/>
        <v>#N/A</v>
      </c>
      <c r="L693" s="15" t="e">
        <f>VLOOKUP(D693,table[[Détails]:[Coefficient de vente]],7,FALSE)</f>
        <v>#N/A</v>
      </c>
      <c r="M693" s="1" t="e">
        <f t="shared" si="53"/>
        <v>#N/A</v>
      </c>
      <c r="N693" s="5" t="e">
        <f t="shared" si="54"/>
        <v>#N/A</v>
      </c>
      <c r="O693" s="17" t="e">
        <f>VLOOKUP(D693,table[[Détails]:[Coefficient de vente]],8,FALSE)</f>
        <v>#N/A</v>
      </c>
      <c r="P693" s="170" t="e">
        <f t="shared" si="55"/>
        <v>#N/A</v>
      </c>
      <c r="R693" s="10">
        <f t="shared" si="56"/>
        <v>0</v>
      </c>
    </row>
    <row r="694" spans="2:18">
      <c r="B694" s="172"/>
      <c r="C694" s="1"/>
      <c r="D694" s="1"/>
      <c r="E694" s="1" t="e">
        <f>VLOOKUP(D694,table[[Détails]:[epaisseur]],2,FALSE)</f>
        <v>#N/A</v>
      </c>
      <c r="F694" s="1" t="e">
        <f>VLOOKUP(D694,table[[Détails]:[epaisseur]],3,FALSE)</f>
        <v>#N/A</v>
      </c>
      <c r="G694" s="1" t="e">
        <f>VLOOKUP(D694,table[[Détails]:[epaisseur]],4,FALSE)</f>
        <v>#N/A</v>
      </c>
      <c r="H694" s="1" t="e">
        <f>VLOOKUP(D694,table[[Détails]:[epaisseur]],5,FALSE)</f>
        <v>#N/A</v>
      </c>
      <c r="I694" s="170" t="e">
        <f>VLOOKUP(D694,table[[Détails]:[prix HT]],6,FALSE)</f>
        <v>#N/A</v>
      </c>
      <c r="K694" s="1" t="e">
        <f t="shared" si="57"/>
        <v>#N/A</v>
      </c>
      <c r="L694" s="15" t="e">
        <f>VLOOKUP(D694,table[[Détails]:[Coefficient de vente]],7,FALSE)</f>
        <v>#N/A</v>
      </c>
      <c r="M694" s="1" t="e">
        <f t="shared" si="53"/>
        <v>#N/A</v>
      </c>
      <c r="N694" s="5" t="e">
        <f t="shared" si="54"/>
        <v>#N/A</v>
      </c>
      <c r="O694" s="17" t="e">
        <f>VLOOKUP(D694,table[[Détails]:[Coefficient de vente]],8,FALSE)</f>
        <v>#N/A</v>
      </c>
      <c r="P694" s="170" t="e">
        <f t="shared" si="55"/>
        <v>#N/A</v>
      </c>
      <c r="R694" s="10">
        <f t="shared" si="56"/>
        <v>0</v>
      </c>
    </row>
    <row r="695" spans="2:18">
      <c r="B695" s="172"/>
      <c r="C695" s="1"/>
      <c r="D695" s="1"/>
      <c r="E695" s="1" t="e">
        <f>VLOOKUP(D695,table[[Détails]:[epaisseur]],2,FALSE)</f>
        <v>#N/A</v>
      </c>
      <c r="F695" s="1" t="e">
        <f>VLOOKUP(D695,table[[Détails]:[epaisseur]],3,FALSE)</f>
        <v>#N/A</v>
      </c>
      <c r="G695" s="1" t="e">
        <f>VLOOKUP(D695,table[[Détails]:[epaisseur]],4,FALSE)</f>
        <v>#N/A</v>
      </c>
      <c r="H695" s="1" t="e">
        <f>VLOOKUP(D695,table[[Détails]:[epaisseur]],5,FALSE)</f>
        <v>#N/A</v>
      </c>
      <c r="I695" s="170" t="e">
        <f>VLOOKUP(D695,table[[Détails]:[prix HT]],6,FALSE)</f>
        <v>#N/A</v>
      </c>
      <c r="K695" s="1" t="e">
        <f t="shared" si="57"/>
        <v>#N/A</v>
      </c>
      <c r="L695" s="15" t="e">
        <f>VLOOKUP(D695,table[[Détails]:[Coefficient de vente]],7,FALSE)</f>
        <v>#N/A</v>
      </c>
      <c r="M695" s="1" t="e">
        <f t="shared" si="53"/>
        <v>#N/A</v>
      </c>
      <c r="N695" s="5" t="e">
        <f t="shared" si="54"/>
        <v>#N/A</v>
      </c>
      <c r="O695" s="17" t="e">
        <f>VLOOKUP(D695,table[[Détails]:[Coefficient de vente]],8,FALSE)</f>
        <v>#N/A</v>
      </c>
      <c r="P695" s="170" t="e">
        <f t="shared" si="55"/>
        <v>#N/A</v>
      </c>
      <c r="R695" s="10">
        <f t="shared" si="56"/>
        <v>0</v>
      </c>
    </row>
    <row r="696" spans="2:18">
      <c r="B696" s="172"/>
      <c r="C696" s="1"/>
      <c r="D696" s="1"/>
      <c r="E696" s="1" t="e">
        <f>VLOOKUP(D696,table[[Détails]:[epaisseur]],2,FALSE)</f>
        <v>#N/A</v>
      </c>
      <c r="F696" s="1" t="e">
        <f>VLOOKUP(D696,table[[Détails]:[epaisseur]],3,FALSE)</f>
        <v>#N/A</v>
      </c>
      <c r="G696" s="1" t="e">
        <f>VLOOKUP(D696,table[[Détails]:[epaisseur]],4,FALSE)</f>
        <v>#N/A</v>
      </c>
      <c r="H696" s="1" t="e">
        <f>VLOOKUP(D696,table[[Détails]:[epaisseur]],5,FALSE)</f>
        <v>#N/A</v>
      </c>
      <c r="I696" s="170" t="e">
        <f>VLOOKUP(D696,table[[Détails]:[prix HT]],6,FALSE)</f>
        <v>#N/A</v>
      </c>
      <c r="K696" s="1" t="e">
        <f t="shared" si="57"/>
        <v>#N/A</v>
      </c>
      <c r="L696" s="15" t="e">
        <f>VLOOKUP(D696,table[[Détails]:[Coefficient de vente]],7,FALSE)</f>
        <v>#N/A</v>
      </c>
      <c r="M696" s="1" t="e">
        <f t="shared" si="53"/>
        <v>#N/A</v>
      </c>
      <c r="N696" s="5" t="e">
        <f t="shared" si="54"/>
        <v>#N/A</v>
      </c>
      <c r="O696" s="17" t="e">
        <f>VLOOKUP(D696,table[[Détails]:[Coefficient de vente]],8,FALSE)</f>
        <v>#N/A</v>
      </c>
      <c r="P696" s="170" t="e">
        <f t="shared" si="55"/>
        <v>#N/A</v>
      </c>
      <c r="R696" s="10">
        <f t="shared" si="56"/>
        <v>0</v>
      </c>
    </row>
    <row r="697" spans="2:18">
      <c r="B697" s="172"/>
      <c r="C697" s="1"/>
      <c r="D697" s="1"/>
      <c r="E697" s="1" t="e">
        <f>VLOOKUP(D697,table[[Détails]:[epaisseur]],2,FALSE)</f>
        <v>#N/A</v>
      </c>
      <c r="F697" s="1" t="e">
        <f>VLOOKUP(D697,table[[Détails]:[epaisseur]],3,FALSE)</f>
        <v>#N/A</v>
      </c>
      <c r="G697" s="1" t="e">
        <f>VLOOKUP(D697,table[[Détails]:[epaisseur]],4,FALSE)</f>
        <v>#N/A</v>
      </c>
      <c r="H697" s="1" t="e">
        <f>VLOOKUP(D697,table[[Détails]:[epaisseur]],5,FALSE)</f>
        <v>#N/A</v>
      </c>
      <c r="I697" s="170" t="e">
        <f>VLOOKUP(D697,table[[Détails]:[prix HT]],6,FALSE)</f>
        <v>#N/A</v>
      </c>
      <c r="K697" s="1" t="e">
        <f t="shared" si="57"/>
        <v>#N/A</v>
      </c>
      <c r="L697" s="15" t="e">
        <f>VLOOKUP(D697,table[[Détails]:[Coefficient de vente]],7,FALSE)</f>
        <v>#N/A</v>
      </c>
      <c r="M697" s="1" t="e">
        <f t="shared" si="53"/>
        <v>#N/A</v>
      </c>
      <c r="N697" s="5" t="e">
        <f t="shared" si="54"/>
        <v>#N/A</v>
      </c>
      <c r="O697" s="17" t="e">
        <f>VLOOKUP(D697,table[[Détails]:[Coefficient de vente]],8,FALSE)</f>
        <v>#N/A</v>
      </c>
      <c r="P697" s="170" t="e">
        <f t="shared" si="55"/>
        <v>#N/A</v>
      </c>
      <c r="R697" s="10">
        <f t="shared" si="56"/>
        <v>0</v>
      </c>
    </row>
    <row r="698" spans="2:18">
      <c r="B698" s="172"/>
      <c r="C698" s="1"/>
      <c r="D698" s="1"/>
      <c r="E698" s="1" t="e">
        <f>VLOOKUP(D698,table[[Détails]:[epaisseur]],2,FALSE)</f>
        <v>#N/A</v>
      </c>
      <c r="F698" s="1" t="e">
        <f>VLOOKUP(D698,table[[Détails]:[epaisseur]],3,FALSE)</f>
        <v>#N/A</v>
      </c>
      <c r="G698" s="1" t="e">
        <f>VLOOKUP(D698,table[[Détails]:[epaisseur]],4,FALSE)</f>
        <v>#N/A</v>
      </c>
      <c r="H698" s="1" t="e">
        <f>VLOOKUP(D698,table[[Détails]:[epaisseur]],5,FALSE)</f>
        <v>#N/A</v>
      </c>
      <c r="I698" s="170" t="e">
        <f>VLOOKUP(D698,table[[Détails]:[prix HT]],6,FALSE)</f>
        <v>#N/A</v>
      </c>
      <c r="K698" s="1" t="e">
        <f t="shared" si="57"/>
        <v>#N/A</v>
      </c>
      <c r="L698" s="15" t="e">
        <f>VLOOKUP(D698,table[[Détails]:[Coefficient de vente]],7,FALSE)</f>
        <v>#N/A</v>
      </c>
      <c r="M698" s="1" t="e">
        <f t="shared" si="53"/>
        <v>#N/A</v>
      </c>
      <c r="N698" s="5" t="e">
        <f t="shared" si="54"/>
        <v>#N/A</v>
      </c>
      <c r="O698" s="17" t="e">
        <f>VLOOKUP(D698,table[[Détails]:[Coefficient de vente]],8,FALSE)</f>
        <v>#N/A</v>
      </c>
      <c r="P698" s="170" t="e">
        <f t="shared" si="55"/>
        <v>#N/A</v>
      </c>
      <c r="R698" s="10">
        <f t="shared" si="56"/>
        <v>0</v>
      </c>
    </row>
    <row r="699" spans="2:18">
      <c r="B699" s="172"/>
      <c r="C699" s="1"/>
      <c r="D699" s="1"/>
      <c r="E699" s="1" t="e">
        <f>VLOOKUP(D699,table[[Détails]:[epaisseur]],2,FALSE)</f>
        <v>#N/A</v>
      </c>
      <c r="F699" s="1" t="e">
        <f>VLOOKUP(D699,table[[Détails]:[epaisseur]],3,FALSE)</f>
        <v>#N/A</v>
      </c>
      <c r="G699" s="1" t="e">
        <f>VLOOKUP(D699,table[[Détails]:[epaisseur]],4,FALSE)</f>
        <v>#N/A</v>
      </c>
      <c r="H699" s="1" t="e">
        <f>VLOOKUP(D699,table[[Détails]:[epaisseur]],5,FALSE)</f>
        <v>#N/A</v>
      </c>
      <c r="I699" s="170" t="e">
        <f>VLOOKUP(D699,table[[Détails]:[prix HT]],6,FALSE)</f>
        <v>#N/A</v>
      </c>
      <c r="K699" s="1" t="e">
        <f t="shared" si="57"/>
        <v>#N/A</v>
      </c>
      <c r="L699" s="15" t="e">
        <f>VLOOKUP(D699,table[[Détails]:[Coefficient de vente]],7,FALSE)</f>
        <v>#N/A</v>
      </c>
      <c r="M699" s="1" t="e">
        <f t="shared" si="53"/>
        <v>#N/A</v>
      </c>
      <c r="N699" s="5" t="e">
        <f t="shared" si="54"/>
        <v>#N/A</v>
      </c>
      <c r="O699" s="17" t="e">
        <f>VLOOKUP(D699,table[[Détails]:[Coefficient de vente]],8,FALSE)</f>
        <v>#N/A</v>
      </c>
      <c r="P699" s="170" t="e">
        <f t="shared" si="55"/>
        <v>#N/A</v>
      </c>
      <c r="R699" s="10">
        <f t="shared" si="56"/>
        <v>0</v>
      </c>
    </row>
    <row r="700" spans="2:18">
      <c r="B700" s="172"/>
      <c r="C700" s="1"/>
      <c r="D700" s="1"/>
      <c r="E700" s="1" t="e">
        <f>VLOOKUP(D700,table[[Détails]:[epaisseur]],2,FALSE)</f>
        <v>#N/A</v>
      </c>
      <c r="F700" s="1" t="e">
        <f>VLOOKUP(D700,table[[Détails]:[epaisseur]],3,FALSE)</f>
        <v>#N/A</v>
      </c>
      <c r="G700" s="1" t="e">
        <f>VLOOKUP(D700,table[[Détails]:[epaisseur]],4,FALSE)</f>
        <v>#N/A</v>
      </c>
      <c r="H700" s="1" t="e">
        <f>VLOOKUP(D700,table[[Détails]:[epaisseur]],5,FALSE)</f>
        <v>#N/A</v>
      </c>
      <c r="I700" s="170" t="e">
        <f>VLOOKUP(D700,table[[Détails]:[prix HT]],6,FALSE)</f>
        <v>#N/A</v>
      </c>
      <c r="K700" s="1" t="e">
        <f t="shared" si="57"/>
        <v>#N/A</v>
      </c>
      <c r="L700" s="15" t="e">
        <f>VLOOKUP(D700,table[[Détails]:[Coefficient de vente]],7,FALSE)</f>
        <v>#N/A</v>
      </c>
      <c r="M700" s="1" t="e">
        <f t="shared" si="53"/>
        <v>#N/A</v>
      </c>
      <c r="N700" s="5" t="e">
        <f t="shared" si="54"/>
        <v>#N/A</v>
      </c>
      <c r="O700" s="17" t="e">
        <f>VLOOKUP(D700,table[[Détails]:[Coefficient de vente]],8,FALSE)</f>
        <v>#N/A</v>
      </c>
      <c r="P700" s="170" t="e">
        <f t="shared" si="55"/>
        <v>#N/A</v>
      </c>
      <c r="R700" s="10">
        <f t="shared" si="56"/>
        <v>0</v>
      </c>
    </row>
    <row r="701" spans="2:18">
      <c r="B701" s="172"/>
      <c r="C701" s="1"/>
      <c r="D701" s="1"/>
      <c r="E701" s="1" t="e">
        <f>VLOOKUP(D701,table[[Détails]:[epaisseur]],2,FALSE)</f>
        <v>#N/A</v>
      </c>
      <c r="F701" s="1" t="e">
        <f>VLOOKUP(D701,table[[Détails]:[epaisseur]],3,FALSE)</f>
        <v>#N/A</v>
      </c>
      <c r="G701" s="1" t="e">
        <f>VLOOKUP(D701,table[[Détails]:[epaisseur]],4,FALSE)</f>
        <v>#N/A</v>
      </c>
      <c r="H701" s="1" t="e">
        <f>VLOOKUP(D701,table[[Détails]:[epaisseur]],5,FALSE)</f>
        <v>#N/A</v>
      </c>
      <c r="I701" s="170" t="e">
        <f>VLOOKUP(D701,table[[Détails]:[prix HT]],6,FALSE)</f>
        <v>#N/A</v>
      </c>
      <c r="K701" s="1" t="e">
        <f t="shared" si="57"/>
        <v>#N/A</v>
      </c>
      <c r="L701" s="15" t="e">
        <f>VLOOKUP(D701,table[[Détails]:[Coefficient de vente]],7,FALSE)</f>
        <v>#N/A</v>
      </c>
      <c r="M701" s="1" t="e">
        <f t="shared" si="53"/>
        <v>#N/A</v>
      </c>
      <c r="N701" s="5" t="e">
        <f t="shared" si="54"/>
        <v>#N/A</v>
      </c>
      <c r="O701" s="17" t="e">
        <f>VLOOKUP(D701,table[[Détails]:[Coefficient de vente]],8,FALSE)</f>
        <v>#N/A</v>
      </c>
      <c r="P701" s="170" t="e">
        <f t="shared" si="55"/>
        <v>#N/A</v>
      </c>
      <c r="R701" s="10">
        <f t="shared" si="56"/>
        <v>0</v>
      </c>
    </row>
    <row r="702" spans="2:18">
      <c r="B702" s="172"/>
      <c r="C702" s="1"/>
      <c r="D702" s="1"/>
      <c r="E702" s="1" t="e">
        <f>VLOOKUP(D702,table[[Détails]:[epaisseur]],2,FALSE)</f>
        <v>#N/A</v>
      </c>
      <c r="F702" s="1" t="e">
        <f>VLOOKUP(D702,table[[Détails]:[epaisseur]],3,FALSE)</f>
        <v>#N/A</v>
      </c>
      <c r="G702" s="1" t="e">
        <f>VLOOKUP(D702,table[[Détails]:[epaisseur]],4,FALSE)</f>
        <v>#N/A</v>
      </c>
      <c r="H702" s="1" t="e">
        <f>VLOOKUP(D702,table[[Détails]:[epaisseur]],5,FALSE)</f>
        <v>#N/A</v>
      </c>
      <c r="I702" s="170" t="e">
        <f>VLOOKUP(D702,table[[Détails]:[prix HT]],6,FALSE)</f>
        <v>#N/A</v>
      </c>
      <c r="K702" s="1" t="e">
        <f t="shared" si="57"/>
        <v>#N/A</v>
      </c>
      <c r="L702" s="15" t="e">
        <f>VLOOKUP(D702,table[[Détails]:[Coefficient de vente]],7,FALSE)</f>
        <v>#N/A</v>
      </c>
      <c r="M702" s="1" t="e">
        <f t="shared" si="53"/>
        <v>#N/A</v>
      </c>
      <c r="N702" s="5" t="e">
        <f t="shared" si="54"/>
        <v>#N/A</v>
      </c>
      <c r="O702" s="17" t="e">
        <f>VLOOKUP(D702,table[[Détails]:[Coefficient de vente]],8,FALSE)</f>
        <v>#N/A</v>
      </c>
      <c r="P702" s="170" t="e">
        <f t="shared" si="55"/>
        <v>#N/A</v>
      </c>
      <c r="R702" s="10">
        <f t="shared" si="56"/>
        <v>0</v>
      </c>
    </row>
    <row r="703" spans="2:18">
      <c r="B703" s="172"/>
      <c r="C703" s="1"/>
      <c r="D703" s="1"/>
      <c r="E703" s="1" t="e">
        <f>VLOOKUP(D703,table[[Détails]:[epaisseur]],2,FALSE)</f>
        <v>#N/A</v>
      </c>
      <c r="F703" s="1" t="e">
        <f>VLOOKUP(D703,table[[Détails]:[epaisseur]],3,FALSE)</f>
        <v>#N/A</v>
      </c>
      <c r="G703" s="1" t="e">
        <f>VLOOKUP(D703,table[[Détails]:[epaisseur]],4,FALSE)</f>
        <v>#N/A</v>
      </c>
      <c r="H703" s="1" t="e">
        <f>VLOOKUP(D703,table[[Détails]:[epaisseur]],5,FALSE)</f>
        <v>#N/A</v>
      </c>
      <c r="I703" s="170" t="e">
        <f>VLOOKUP(D703,table[[Détails]:[prix HT]],6,FALSE)</f>
        <v>#N/A</v>
      </c>
      <c r="K703" s="1" t="e">
        <f t="shared" si="57"/>
        <v>#N/A</v>
      </c>
      <c r="L703" s="15" t="e">
        <f>VLOOKUP(D703,table[[Détails]:[Coefficient de vente]],7,FALSE)</f>
        <v>#N/A</v>
      </c>
      <c r="M703" s="1" t="e">
        <f t="shared" si="53"/>
        <v>#N/A</v>
      </c>
      <c r="N703" s="5" t="e">
        <f t="shared" si="54"/>
        <v>#N/A</v>
      </c>
      <c r="O703" s="17" t="e">
        <f>VLOOKUP(D703,table[[Détails]:[Coefficient de vente]],8,FALSE)</f>
        <v>#N/A</v>
      </c>
      <c r="P703" s="170" t="e">
        <f t="shared" si="55"/>
        <v>#N/A</v>
      </c>
      <c r="R703" s="10">
        <f t="shared" si="56"/>
        <v>0</v>
      </c>
    </row>
    <row r="704" spans="2:18">
      <c r="B704" s="172"/>
      <c r="C704" s="1"/>
      <c r="D704" s="1"/>
      <c r="E704" s="1" t="e">
        <f>VLOOKUP(D704,table[[Détails]:[epaisseur]],2,FALSE)</f>
        <v>#N/A</v>
      </c>
      <c r="F704" s="1" t="e">
        <f>VLOOKUP(D704,table[[Détails]:[epaisseur]],3,FALSE)</f>
        <v>#N/A</v>
      </c>
      <c r="G704" s="1" t="e">
        <f>VLOOKUP(D704,table[[Détails]:[epaisseur]],4,FALSE)</f>
        <v>#N/A</v>
      </c>
      <c r="H704" s="1" t="e">
        <f>VLOOKUP(D704,table[[Détails]:[epaisseur]],5,FALSE)</f>
        <v>#N/A</v>
      </c>
      <c r="I704" s="170" t="e">
        <f>VLOOKUP(D704,table[[Détails]:[prix HT]],6,FALSE)</f>
        <v>#N/A</v>
      </c>
      <c r="K704" s="1" t="e">
        <f t="shared" si="57"/>
        <v>#N/A</v>
      </c>
      <c r="L704" s="15" t="e">
        <f>VLOOKUP(D704,table[[Détails]:[Coefficient de vente]],7,FALSE)</f>
        <v>#N/A</v>
      </c>
      <c r="M704" s="1" t="e">
        <f t="shared" si="53"/>
        <v>#N/A</v>
      </c>
      <c r="N704" s="5" t="e">
        <f t="shared" si="54"/>
        <v>#N/A</v>
      </c>
      <c r="O704" s="17" t="e">
        <f>VLOOKUP(D704,table[[Détails]:[Coefficient de vente]],8,FALSE)</f>
        <v>#N/A</v>
      </c>
      <c r="P704" s="170" t="e">
        <f t="shared" si="55"/>
        <v>#N/A</v>
      </c>
      <c r="R704" s="10">
        <f t="shared" si="56"/>
        <v>0</v>
      </c>
    </row>
    <row r="705" spans="2:18">
      <c r="B705" s="172"/>
      <c r="C705" s="1"/>
      <c r="D705" s="1"/>
      <c r="E705" s="1" t="e">
        <f>VLOOKUP(D705,table[[Détails]:[epaisseur]],2,FALSE)</f>
        <v>#N/A</v>
      </c>
      <c r="F705" s="1" t="e">
        <f>VLOOKUP(D705,table[[Détails]:[epaisseur]],3,FALSE)</f>
        <v>#N/A</v>
      </c>
      <c r="G705" s="1" t="e">
        <f>VLOOKUP(D705,table[[Détails]:[epaisseur]],4,FALSE)</f>
        <v>#N/A</v>
      </c>
      <c r="H705" s="1" t="e">
        <f>VLOOKUP(D705,table[[Détails]:[epaisseur]],5,FALSE)</f>
        <v>#N/A</v>
      </c>
      <c r="I705" s="170" t="e">
        <f>VLOOKUP(D705,table[[Détails]:[prix HT]],6,FALSE)</f>
        <v>#N/A</v>
      </c>
      <c r="K705" s="1" t="e">
        <f t="shared" si="57"/>
        <v>#N/A</v>
      </c>
      <c r="L705" s="15" t="e">
        <f>VLOOKUP(D705,table[[Détails]:[Coefficient de vente]],7,FALSE)</f>
        <v>#N/A</v>
      </c>
      <c r="M705" s="1" t="e">
        <f t="shared" si="53"/>
        <v>#N/A</v>
      </c>
      <c r="N705" s="5" t="e">
        <f t="shared" si="54"/>
        <v>#N/A</v>
      </c>
      <c r="O705" s="17" t="e">
        <f>VLOOKUP(D705,table[[Détails]:[Coefficient de vente]],8,FALSE)</f>
        <v>#N/A</v>
      </c>
      <c r="P705" s="170" t="e">
        <f t="shared" si="55"/>
        <v>#N/A</v>
      </c>
      <c r="R705" s="10">
        <f t="shared" si="56"/>
        <v>0</v>
      </c>
    </row>
    <row r="706" spans="2:18">
      <c r="B706" s="172"/>
      <c r="C706" s="1"/>
      <c r="D706" s="1"/>
      <c r="E706" s="1" t="e">
        <f>VLOOKUP(D706,table[[Détails]:[epaisseur]],2,FALSE)</f>
        <v>#N/A</v>
      </c>
      <c r="F706" s="1" t="e">
        <f>VLOOKUP(D706,table[[Détails]:[epaisseur]],3,FALSE)</f>
        <v>#N/A</v>
      </c>
      <c r="G706" s="1" t="e">
        <f>VLOOKUP(D706,table[[Détails]:[epaisseur]],4,FALSE)</f>
        <v>#N/A</v>
      </c>
      <c r="H706" s="1" t="e">
        <f>VLOOKUP(D706,table[[Détails]:[epaisseur]],5,FALSE)</f>
        <v>#N/A</v>
      </c>
      <c r="I706" s="170" t="e">
        <f>VLOOKUP(D706,table[[Détails]:[prix HT]],6,FALSE)</f>
        <v>#N/A</v>
      </c>
      <c r="K706" s="1" t="e">
        <f t="shared" si="57"/>
        <v>#N/A</v>
      </c>
      <c r="L706" s="15" t="e">
        <f>VLOOKUP(D706,table[[Détails]:[Coefficient de vente]],7,FALSE)</f>
        <v>#N/A</v>
      </c>
      <c r="M706" s="1" t="e">
        <f t="shared" si="53"/>
        <v>#N/A</v>
      </c>
      <c r="N706" s="5" t="e">
        <f t="shared" si="54"/>
        <v>#N/A</v>
      </c>
      <c r="O706" s="17" t="e">
        <f>VLOOKUP(D706,table[[Détails]:[Coefficient de vente]],8,FALSE)</f>
        <v>#N/A</v>
      </c>
      <c r="P706" s="170" t="e">
        <f t="shared" si="55"/>
        <v>#N/A</v>
      </c>
      <c r="R706" s="10">
        <f t="shared" si="56"/>
        <v>0</v>
      </c>
    </row>
    <row r="707" spans="2:18">
      <c r="B707" s="172"/>
      <c r="C707" s="1"/>
      <c r="D707" s="1"/>
      <c r="E707" s="1" t="e">
        <f>VLOOKUP(D707,table[[Détails]:[epaisseur]],2,FALSE)</f>
        <v>#N/A</v>
      </c>
      <c r="F707" s="1" t="e">
        <f>VLOOKUP(D707,table[[Détails]:[epaisseur]],3,FALSE)</f>
        <v>#N/A</v>
      </c>
      <c r="G707" s="1" t="e">
        <f>VLOOKUP(D707,table[[Détails]:[epaisseur]],4,FALSE)</f>
        <v>#N/A</v>
      </c>
      <c r="H707" s="1" t="e">
        <f>VLOOKUP(D707,table[[Détails]:[epaisseur]],5,FALSE)</f>
        <v>#N/A</v>
      </c>
      <c r="I707" s="170" t="e">
        <f>VLOOKUP(D707,table[[Détails]:[prix HT]],6,FALSE)</f>
        <v>#N/A</v>
      </c>
      <c r="K707" s="1" t="e">
        <f t="shared" si="57"/>
        <v>#N/A</v>
      </c>
      <c r="L707" s="15" t="e">
        <f>VLOOKUP(D707,table[[Détails]:[Coefficient de vente]],7,FALSE)</f>
        <v>#N/A</v>
      </c>
      <c r="M707" s="1" t="e">
        <f t="shared" si="53"/>
        <v>#N/A</v>
      </c>
      <c r="N707" s="5" t="e">
        <f t="shared" si="54"/>
        <v>#N/A</v>
      </c>
      <c r="O707" s="17" t="e">
        <f>VLOOKUP(D707,table[[Détails]:[Coefficient de vente]],8,FALSE)</f>
        <v>#N/A</v>
      </c>
      <c r="P707" s="170" t="e">
        <f t="shared" si="55"/>
        <v>#N/A</v>
      </c>
      <c r="R707" s="10">
        <f t="shared" si="56"/>
        <v>0</v>
      </c>
    </row>
    <row r="708" spans="2:18">
      <c r="B708" s="172"/>
      <c r="C708" s="1"/>
      <c r="D708" s="1"/>
      <c r="E708" s="1" t="e">
        <f>VLOOKUP(D708,table[[Détails]:[epaisseur]],2,FALSE)</f>
        <v>#N/A</v>
      </c>
      <c r="F708" s="1" t="e">
        <f>VLOOKUP(D708,table[[Détails]:[epaisseur]],3,FALSE)</f>
        <v>#N/A</v>
      </c>
      <c r="G708" s="1" t="e">
        <f>VLOOKUP(D708,table[[Détails]:[epaisseur]],4,FALSE)</f>
        <v>#N/A</v>
      </c>
      <c r="H708" s="1" t="e">
        <f>VLOOKUP(D708,table[[Détails]:[epaisseur]],5,FALSE)</f>
        <v>#N/A</v>
      </c>
      <c r="I708" s="170" t="e">
        <f>VLOOKUP(D708,table[[Détails]:[prix HT]],6,FALSE)</f>
        <v>#N/A</v>
      </c>
      <c r="K708" s="1" t="e">
        <f t="shared" si="57"/>
        <v>#N/A</v>
      </c>
      <c r="L708" s="15" t="e">
        <f>VLOOKUP(D708,table[[Détails]:[Coefficient de vente]],7,FALSE)</f>
        <v>#N/A</v>
      </c>
      <c r="M708" s="1" t="e">
        <f t="shared" si="53"/>
        <v>#N/A</v>
      </c>
      <c r="N708" s="5" t="e">
        <f t="shared" si="54"/>
        <v>#N/A</v>
      </c>
      <c r="O708" s="17" t="e">
        <f>VLOOKUP(D708,table[[Détails]:[Coefficient de vente]],8,FALSE)</f>
        <v>#N/A</v>
      </c>
      <c r="P708" s="170" t="e">
        <f t="shared" si="55"/>
        <v>#N/A</v>
      </c>
      <c r="R708" s="10">
        <f t="shared" si="56"/>
        <v>0</v>
      </c>
    </row>
    <row r="709" spans="2:18">
      <c r="B709" s="172"/>
      <c r="C709" s="1"/>
      <c r="D709" s="1"/>
      <c r="E709" s="1" t="e">
        <f>VLOOKUP(D709,table[[Détails]:[epaisseur]],2,FALSE)</f>
        <v>#N/A</v>
      </c>
      <c r="F709" s="1" t="e">
        <f>VLOOKUP(D709,table[[Détails]:[epaisseur]],3,FALSE)</f>
        <v>#N/A</v>
      </c>
      <c r="G709" s="1" t="e">
        <f>VLOOKUP(D709,table[[Détails]:[epaisseur]],4,FALSE)</f>
        <v>#N/A</v>
      </c>
      <c r="H709" s="1" t="e">
        <f>VLOOKUP(D709,table[[Détails]:[epaisseur]],5,FALSE)</f>
        <v>#N/A</v>
      </c>
      <c r="I709" s="170" t="e">
        <f>VLOOKUP(D709,table[[Détails]:[prix HT]],6,FALSE)</f>
        <v>#N/A</v>
      </c>
      <c r="K709" s="1" t="e">
        <f t="shared" si="57"/>
        <v>#N/A</v>
      </c>
      <c r="L709" s="15" t="e">
        <f>VLOOKUP(D709,table[[Détails]:[Coefficient de vente]],7,FALSE)</f>
        <v>#N/A</v>
      </c>
      <c r="M709" s="1" t="e">
        <f t="shared" si="53"/>
        <v>#N/A</v>
      </c>
      <c r="N709" s="5" t="e">
        <f t="shared" si="54"/>
        <v>#N/A</v>
      </c>
      <c r="O709" s="17" t="e">
        <f>VLOOKUP(D709,table[[Détails]:[Coefficient de vente]],8,FALSE)</f>
        <v>#N/A</v>
      </c>
      <c r="P709" s="170" t="e">
        <f t="shared" si="55"/>
        <v>#N/A</v>
      </c>
      <c r="R709" s="10">
        <f t="shared" si="56"/>
        <v>0</v>
      </c>
    </row>
    <row r="710" spans="2:18">
      <c r="B710" s="172"/>
      <c r="C710" s="1"/>
      <c r="D710" s="1"/>
      <c r="E710" s="1" t="e">
        <f>VLOOKUP(D710,table[[Détails]:[epaisseur]],2,FALSE)</f>
        <v>#N/A</v>
      </c>
      <c r="F710" s="1" t="e">
        <f>VLOOKUP(D710,table[[Détails]:[epaisseur]],3,FALSE)</f>
        <v>#N/A</v>
      </c>
      <c r="G710" s="1" t="e">
        <f>VLOOKUP(D710,table[[Détails]:[epaisseur]],4,FALSE)</f>
        <v>#N/A</v>
      </c>
      <c r="H710" s="1" t="e">
        <f>VLOOKUP(D710,table[[Détails]:[epaisseur]],5,FALSE)</f>
        <v>#N/A</v>
      </c>
      <c r="I710" s="170" t="e">
        <f>VLOOKUP(D710,table[[Détails]:[prix HT]],6,FALSE)</f>
        <v>#N/A</v>
      </c>
      <c r="K710" s="1" t="e">
        <f t="shared" si="57"/>
        <v>#N/A</v>
      </c>
      <c r="L710" s="15" t="e">
        <f>VLOOKUP(D710,table[[Détails]:[Coefficient de vente]],7,FALSE)</f>
        <v>#N/A</v>
      </c>
      <c r="M710" s="1" t="e">
        <f t="shared" si="53"/>
        <v>#N/A</v>
      </c>
      <c r="N710" s="5" t="e">
        <f t="shared" si="54"/>
        <v>#N/A</v>
      </c>
      <c r="O710" s="17" t="e">
        <f>VLOOKUP(D710,table[[Détails]:[Coefficient de vente]],8,FALSE)</f>
        <v>#N/A</v>
      </c>
      <c r="P710" s="170" t="e">
        <f t="shared" si="55"/>
        <v>#N/A</v>
      </c>
      <c r="R710" s="10">
        <f t="shared" si="56"/>
        <v>0</v>
      </c>
    </row>
    <row r="711" spans="2:18">
      <c r="B711" s="172"/>
      <c r="C711" s="1"/>
      <c r="D711" s="1"/>
      <c r="E711" s="1" t="e">
        <f>VLOOKUP(D711,table[[Détails]:[epaisseur]],2,FALSE)</f>
        <v>#N/A</v>
      </c>
      <c r="F711" s="1" t="e">
        <f>VLOOKUP(D711,table[[Détails]:[epaisseur]],3,FALSE)</f>
        <v>#N/A</v>
      </c>
      <c r="G711" s="1" t="e">
        <f>VLOOKUP(D711,table[[Détails]:[epaisseur]],4,FALSE)</f>
        <v>#N/A</v>
      </c>
      <c r="H711" s="1" t="e">
        <f>VLOOKUP(D711,table[[Détails]:[epaisseur]],5,FALSE)</f>
        <v>#N/A</v>
      </c>
      <c r="I711" s="170" t="e">
        <f>VLOOKUP(D711,table[[Détails]:[prix HT]],6,FALSE)</f>
        <v>#N/A</v>
      </c>
      <c r="K711" s="1" t="e">
        <f t="shared" si="57"/>
        <v>#N/A</v>
      </c>
      <c r="L711" s="15" t="e">
        <f>VLOOKUP(D711,table[[Détails]:[Coefficient de vente]],7,FALSE)</f>
        <v>#N/A</v>
      </c>
      <c r="M711" s="1" t="e">
        <f t="shared" si="53"/>
        <v>#N/A</v>
      </c>
      <c r="N711" s="5" t="e">
        <f t="shared" si="54"/>
        <v>#N/A</v>
      </c>
      <c r="O711" s="17" t="e">
        <f>VLOOKUP(D711,table[[Détails]:[Coefficient de vente]],8,FALSE)</f>
        <v>#N/A</v>
      </c>
      <c r="P711" s="170" t="e">
        <f t="shared" si="55"/>
        <v>#N/A</v>
      </c>
      <c r="R711" s="10">
        <f t="shared" si="56"/>
        <v>0</v>
      </c>
    </row>
    <row r="712" spans="2:18">
      <c r="B712" s="172"/>
      <c r="C712" s="1"/>
      <c r="D712" s="1"/>
      <c r="E712" s="1" t="e">
        <f>VLOOKUP(D712,table[[Détails]:[epaisseur]],2,FALSE)</f>
        <v>#N/A</v>
      </c>
      <c r="F712" s="1" t="e">
        <f>VLOOKUP(D712,table[[Détails]:[epaisseur]],3,FALSE)</f>
        <v>#N/A</v>
      </c>
      <c r="G712" s="1" t="e">
        <f>VLOOKUP(D712,table[[Détails]:[epaisseur]],4,FALSE)</f>
        <v>#N/A</v>
      </c>
      <c r="H712" s="1" t="e">
        <f>VLOOKUP(D712,table[[Détails]:[epaisseur]],5,FALSE)</f>
        <v>#N/A</v>
      </c>
      <c r="I712" s="170" t="e">
        <f>VLOOKUP(D712,table[[Détails]:[prix HT]],6,FALSE)</f>
        <v>#N/A</v>
      </c>
      <c r="K712" s="1" t="e">
        <f t="shared" si="57"/>
        <v>#N/A</v>
      </c>
      <c r="L712" s="15" t="e">
        <f>VLOOKUP(D712,table[[Détails]:[Coefficient de vente]],7,FALSE)</f>
        <v>#N/A</v>
      </c>
      <c r="M712" s="1" t="e">
        <f t="shared" si="53"/>
        <v>#N/A</v>
      </c>
      <c r="N712" s="5" t="e">
        <f t="shared" si="54"/>
        <v>#N/A</v>
      </c>
      <c r="O712" s="17" t="e">
        <f>VLOOKUP(D712,table[[Détails]:[Coefficient de vente]],8,FALSE)</f>
        <v>#N/A</v>
      </c>
      <c r="P712" s="170" t="e">
        <f t="shared" si="55"/>
        <v>#N/A</v>
      </c>
      <c r="R712" s="10">
        <f t="shared" si="56"/>
        <v>0</v>
      </c>
    </row>
    <row r="713" spans="2:18">
      <c r="B713" s="172"/>
      <c r="C713" s="1"/>
      <c r="D713" s="1"/>
      <c r="E713" s="1" t="e">
        <f>VLOOKUP(D713,table[[Détails]:[epaisseur]],2,FALSE)</f>
        <v>#N/A</v>
      </c>
      <c r="F713" s="1" t="e">
        <f>VLOOKUP(D713,table[[Détails]:[epaisseur]],3,FALSE)</f>
        <v>#N/A</v>
      </c>
      <c r="G713" s="1" t="e">
        <f>VLOOKUP(D713,table[[Détails]:[epaisseur]],4,FALSE)</f>
        <v>#N/A</v>
      </c>
      <c r="H713" s="1" t="e">
        <f>VLOOKUP(D713,table[[Détails]:[epaisseur]],5,FALSE)</f>
        <v>#N/A</v>
      </c>
      <c r="I713" s="170" t="e">
        <f>VLOOKUP(D713,table[[Détails]:[prix HT]],6,FALSE)</f>
        <v>#N/A</v>
      </c>
      <c r="K713" s="1" t="e">
        <f t="shared" si="57"/>
        <v>#N/A</v>
      </c>
      <c r="L713" s="15" t="e">
        <f>VLOOKUP(D713,table[[Détails]:[Coefficient de vente]],7,FALSE)</f>
        <v>#N/A</v>
      </c>
      <c r="M713" s="1" t="e">
        <f t="shared" si="53"/>
        <v>#N/A</v>
      </c>
      <c r="N713" s="5" t="e">
        <f t="shared" si="54"/>
        <v>#N/A</v>
      </c>
      <c r="O713" s="17" t="e">
        <f>VLOOKUP(D713,table[[Détails]:[Coefficient de vente]],8,FALSE)</f>
        <v>#N/A</v>
      </c>
      <c r="P713" s="170" t="e">
        <f t="shared" si="55"/>
        <v>#N/A</v>
      </c>
      <c r="R713" s="10">
        <f t="shared" si="56"/>
        <v>0</v>
      </c>
    </row>
    <row r="714" spans="2:18">
      <c r="B714" s="172"/>
      <c r="C714" s="1"/>
      <c r="D714" s="1"/>
      <c r="E714" s="1" t="e">
        <f>VLOOKUP(D714,table[[Détails]:[epaisseur]],2,FALSE)</f>
        <v>#N/A</v>
      </c>
      <c r="F714" s="1" t="e">
        <f>VLOOKUP(D714,table[[Détails]:[epaisseur]],3,FALSE)</f>
        <v>#N/A</v>
      </c>
      <c r="G714" s="1" t="e">
        <f>VLOOKUP(D714,table[[Détails]:[epaisseur]],4,FALSE)</f>
        <v>#N/A</v>
      </c>
      <c r="H714" s="1" t="e">
        <f>VLOOKUP(D714,table[[Détails]:[epaisseur]],5,FALSE)</f>
        <v>#N/A</v>
      </c>
      <c r="I714" s="170" t="e">
        <f>VLOOKUP(D714,table[[Détails]:[prix HT]],6,FALSE)</f>
        <v>#N/A</v>
      </c>
      <c r="K714" s="1" t="e">
        <f t="shared" si="57"/>
        <v>#N/A</v>
      </c>
      <c r="L714" s="15" t="e">
        <f>VLOOKUP(D714,table[[Détails]:[Coefficient de vente]],7,FALSE)</f>
        <v>#N/A</v>
      </c>
      <c r="M714" s="1" t="e">
        <f t="shared" si="53"/>
        <v>#N/A</v>
      </c>
      <c r="N714" s="5" t="e">
        <f t="shared" si="54"/>
        <v>#N/A</v>
      </c>
      <c r="O714" s="17" t="e">
        <f>VLOOKUP(D714,table[[Détails]:[Coefficient de vente]],8,FALSE)</f>
        <v>#N/A</v>
      </c>
      <c r="P714" s="170" t="e">
        <f t="shared" si="55"/>
        <v>#N/A</v>
      </c>
      <c r="R714" s="10">
        <f t="shared" si="56"/>
        <v>0</v>
      </c>
    </row>
    <row r="715" spans="2:18">
      <c r="B715" s="172"/>
      <c r="C715" s="1"/>
      <c r="D715" s="1"/>
      <c r="E715" s="1" t="e">
        <f>VLOOKUP(D715,table[[Détails]:[epaisseur]],2,FALSE)</f>
        <v>#N/A</v>
      </c>
      <c r="F715" s="1" t="e">
        <f>VLOOKUP(D715,table[[Détails]:[epaisseur]],3,FALSE)</f>
        <v>#N/A</v>
      </c>
      <c r="G715" s="1" t="e">
        <f>VLOOKUP(D715,table[[Détails]:[epaisseur]],4,FALSE)</f>
        <v>#N/A</v>
      </c>
      <c r="H715" s="1" t="e">
        <f>VLOOKUP(D715,table[[Détails]:[epaisseur]],5,FALSE)</f>
        <v>#N/A</v>
      </c>
      <c r="I715" s="170" t="e">
        <f>VLOOKUP(D715,table[[Détails]:[prix HT]],6,FALSE)</f>
        <v>#N/A</v>
      </c>
      <c r="K715" s="1" t="e">
        <f t="shared" si="57"/>
        <v>#N/A</v>
      </c>
      <c r="L715" s="15" t="e">
        <f>VLOOKUP(D715,table[[Détails]:[Coefficient de vente]],7,FALSE)</f>
        <v>#N/A</v>
      </c>
      <c r="M715" s="1" t="e">
        <f t="shared" si="53"/>
        <v>#N/A</v>
      </c>
      <c r="N715" s="5" t="e">
        <f t="shared" si="54"/>
        <v>#N/A</v>
      </c>
      <c r="O715" s="17" t="e">
        <f>VLOOKUP(D715,table[[Détails]:[Coefficient de vente]],8,FALSE)</f>
        <v>#N/A</v>
      </c>
      <c r="P715" s="170" t="e">
        <f t="shared" si="55"/>
        <v>#N/A</v>
      </c>
      <c r="R715" s="10">
        <f t="shared" si="56"/>
        <v>0</v>
      </c>
    </row>
    <row r="716" spans="2:18">
      <c r="B716" s="172"/>
      <c r="C716" s="1"/>
      <c r="D716" s="1"/>
      <c r="E716" s="1" t="e">
        <f>VLOOKUP(D716,table[[Détails]:[epaisseur]],2,FALSE)</f>
        <v>#N/A</v>
      </c>
      <c r="F716" s="1" t="e">
        <f>VLOOKUP(D716,table[[Détails]:[epaisseur]],3,FALSE)</f>
        <v>#N/A</v>
      </c>
      <c r="G716" s="1" t="e">
        <f>VLOOKUP(D716,table[[Détails]:[epaisseur]],4,FALSE)</f>
        <v>#N/A</v>
      </c>
      <c r="H716" s="1" t="e">
        <f>VLOOKUP(D716,table[[Détails]:[epaisseur]],5,FALSE)</f>
        <v>#N/A</v>
      </c>
      <c r="I716" s="170" t="e">
        <f>VLOOKUP(D716,table[[Détails]:[prix HT]],6,FALSE)</f>
        <v>#N/A</v>
      </c>
      <c r="K716" s="1" t="e">
        <f t="shared" si="57"/>
        <v>#N/A</v>
      </c>
      <c r="L716" s="15" t="e">
        <f>VLOOKUP(D716,table[[Détails]:[Coefficient de vente]],7,FALSE)</f>
        <v>#N/A</v>
      </c>
      <c r="M716" s="1" t="e">
        <f t="shared" ref="M716:M779" si="58">(K716*L716)+K716</f>
        <v>#N/A</v>
      </c>
      <c r="N716" s="5" t="e">
        <f t="shared" ref="N716:N779" si="59">M716*I716</f>
        <v>#N/A</v>
      </c>
      <c r="O716" s="17" t="e">
        <f>VLOOKUP(D716,table[[Détails]:[Coefficient de vente]],8,FALSE)</f>
        <v>#N/A</v>
      </c>
      <c r="P716" s="170" t="e">
        <f t="shared" ref="P716:P779" si="60">(N716*O716)+N716</f>
        <v>#N/A</v>
      </c>
      <c r="R716" s="10">
        <f t="shared" ref="R716:R779" si="61">ROUNDUP(((($D$5*Q716)/100)+Q716),0)</f>
        <v>0</v>
      </c>
    </row>
    <row r="717" spans="2:18">
      <c r="B717" s="172"/>
      <c r="C717" s="1"/>
      <c r="D717" s="1"/>
      <c r="E717" s="1" t="e">
        <f>VLOOKUP(D717,table[[Détails]:[epaisseur]],2,FALSE)</f>
        <v>#N/A</v>
      </c>
      <c r="F717" s="1" t="e">
        <f>VLOOKUP(D717,table[[Détails]:[epaisseur]],3,FALSE)</f>
        <v>#N/A</v>
      </c>
      <c r="G717" s="1" t="e">
        <f>VLOOKUP(D717,table[[Détails]:[epaisseur]],4,FALSE)</f>
        <v>#N/A</v>
      </c>
      <c r="H717" s="1" t="e">
        <f>VLOOKUP(D717,table[[Détails]:[epaisseur]],5,FALSE)</f>
        <v>#N/A</v>
      </c>
      <c r="I717" s="170" t="e">
        <f>VLOOKUP(D717,table[[Détails]:[prix HT]],6,FALSE)</f>
        <v>#N/A</v>
      </c>
      <c r="K717" s="1" t="e">
        <f t="shared" ref="K717:K780" si="62">F717*G717*H717*J717</f>
        <v>#N/A</v>
      </c>
      <c r="L717" s="15" t="e">
        <f>VLOOKUP(D717,table[[Détails]:[Coefficient de vente]],7,FALSE)</f>
        <v>#N/A</v>
      </c>
      <c r="M717" s="1" t="e">
        <f t="shared" si="58"/>
        <v>#N/A</v>
      </c>
      <c r="N717" s="5" t="e">
        <f t="shared" si="59"/>
        <v>#N/A</v>
      </c>
      <c r="O717" s="17" t="e">
        <f>VLOOKUP(D717,table[[Détails]:[Coefficient de vente]],8,FALSE)</f>
        <v>#N/A</v>
      </c>
      <c r="P717" s="170" t="e">
        <f t="shared" si="60"/>
        <v>#N/A</v>
      </c>
      <c r="R717" s="10">
        <f t="shared" si="61"/>
        <v>0</v>
      </c>
    </row>
    <row r="718" spans="2:18">
      <c r="B718" s="172"/>
      <c r="C718" s="1"/>
      <c r="D718" s="1"/>
      <c r="E718" s="1" t="e">
        <f>VLOOKUP(D718,table[[Détails]:[epaisseur]],2,FALSE)</f>
        <v>#N/A</v>
      </c>
      <c r="F718" s="1" t="e">
        <f>VLOOKUP(D718,table[[Détails]:[epaisseur]],3,FALSE)</f>
        <v>#N/A</v>
      </c>
      <c r="G718" s="1" t="e">
        <f>VLOOKUP(D718,table[[Détails]:[epaisseur]],4,FALSE)</f>
        <v>#N/A</v>
      </c>
      <c r="H718" s="1" t="e">
        <f>VLOOKUP(D718,table[[Détails]:[epaisseur]],5,FALSE)</f>
        <v>#N/A</v>
      </c>
      <c r="I718" s="170" t="e">
        <f>VLOOKUP(D718,table[[Détails]:[prix HT]],6,FALSE)</f>
        <v>#N/A</v>
      </c>
      <c r="K718" s="1" t="e">
        <f t="shared" si="62"/>
        <v>#N/A</v>
      </c>
      <c r="L718" s="15" t="e">
        <f>VLOOKUP(D718,table[[Détails]:[Coefficient de vente]],7,FALSE)</f>
        <v>#N/A</v>
      </c>
      <c r="M718" s="1" t="e">
        <f t="shared" si="58"/>
        <v>#N/A</v>
      </c>
      <c r="N718" s="5" t="e">
        <f t="shared" si="59"/>
        <v>#N/A</v>
      </c>
      <c r="O718" s="17" t="e">
        <f>VLOOKUP(D718,table[[Détails]:[Coefficient de vente]],8,FALSE)</f>
        <v>#N/A</v>
      </c>
      <c r="P718" s="170" t="e">
        <f t="shared" si="60"/>
        <v>#N/A</v>
      </c>
      <c r="R718" s="10">
        <f t="shared" si="61"/>
        <v>0</v>
      </c>
    </row>
    <row r="719" spans="2:18">
      <c r="B719" s="172"/>
      <c r="C719" s="1"/>
      <c r="D719" s="1"/>
      <c r="E719" s="1" t="e">
        <f>VLOOKUP(D719,table[[Détails]:[epaisseur]],2,FALSE)</f>
        <v>#N/A</v>
      </c>
      <c r="F719" s="1" t="e">
        <f>VLOOKUP(D719,table[[Détails]:[epaisseur]],3,FALSE)</f>
        <v>#N/A</v>
      </c>
      <c r="G719" s="1" t="e">
        <f>VLOOKUP(D719,table[[Détails]:[epaisseur]],4,FALSE)</f>
        <v>#N/A</v>
      </c>
      <c r="H719" s="1" t="e">
        <f>VLOOKUP(D719,table[[Détails]:[epaisseur]],5,FALSE)</f>
        <v>#N/A</v>
      </c>
      <c r="I719" s="170" t="e">
        <f>VLOOKUP(D719,table[[Détails]:[prix HT]],6,FALSE)</f>
        <v>#N/A</v>
      </c>
      <c r="K719" s="1" t="e">
        <f t="shared" si="62"/>
        <v>#N/A</v>
      </c>
      <c r="L719" s="15" t="e">
        <f>VLOOKUP(D719,table[[Détails]:[Coefficient de vente]],7,FALSE)</f>
        <v>#N/A</v>
      </c>
      <c r="M719" s="1" t="e">
        <f t="shared" si="58"/>
        <v>#N/A</v>
      </c>
      <c r="N719" s="5" t="e">
        <f t="shared" si="59"/>
        <v>#N/A</v>
      </c>
      <c r="O719" s="17" t="e">
        <f>VLOOKUP(D719,table[[Détails]:[Coefficient de vente]],8,FALSE)</f>
        <v>#N/A</v>
      </c>
      <c r="P719" s="170" t="e">
        <f t="shared" si="60"/>
        <v>#N/A</v>
      </c>
      <c r="R719" s="10">
        <f t="shared" si="61"/>
        <v>0</v>
      </c>
    </row>
    <row r="720" spans="2:18">
      <c r="B720" s="172"/>
      <c r="C720" s="1"/>
      <c r="D720" s="1"/>
      <c r="E720" s="1" t="e">
        <f>VLOOKUP(D720,table[[Détails]:[epaisseur]],2,FALSE)</f>
        <v>#N/A</v>
      </c>
      <c r="F720" s="1" t="e">
        <f>VLOOKUP(D720,table[[Détails]:[epaisseur]],3,FALSE)</f>
        <v>#N/A</v>
      </c>
      <c r="G720" s="1" t="e">
        <f>VLOOKUP(D720,table[[Détails]:[epaisseur]],4,FALSE)</f>
        <v>#N/A</v>
      </c>
      <c r="H720" s="1" t="e">
        <f>VLOOKUP(D720,table[[Détails]:[epaisseur]],5,FALSE)</f>
        <v>#N/A</v>
      </c>
      <c r="I720" s="170" t="e">
        <f>VLOOKUP(D720,table[[Détails]:[prix HT]],6,FALSE)</f>
        <v>#N/A</v>
      </c>
      <c r="K720" s="1" t="e">
        <f t="shared" si="62"/>
        <v>#N/A</v>
      </c>
      <c r="L720" s="15" t="e">
        <f>VLOOKUP(D720,table[[Détails]:[Coefficient de vente]],7,FALSE)</f>
        <v>#N/A</v>
      </c>
      <c r="M720" s="1" t="e">
        <f t="shared" si="58"/>
        <v>#N/A</v>
      </c>
      <c r="N720" s="5" t="e">
        <f t="shared" si="59"/>
        <v>#N/A</v>
      </c>
      <c r="O720" s="17" t="e">
        <f>VLOOKUP(D720,table[[Détails]:[Coefficient de vente]],8,FALSE)</f>
        <v>#N/A</v>
      </c>
      <c r="P720" s="170" t="e">
        <f t="shared" si="60"/>
        <v>#N/A</v>
      </c>
      <c r="R720" s="10">
        <f t="shared" si="61"/>
        <v>0</v>
      </c>
    </row>
    <row r="721" spans="2:18">
      <c r="B721" s="172"/>
      <c r="C721" s="1"/>
      <c r="D721" s="1"/>
      <c r="E721" s="1" t="e">
        <f>VLOOKUP(D721,table[[Détails]:[epaisseur]],2,FALSE)</f>
        <v>#N/A</v>
      </c>
      <c r="F721" s="1" t="e">
        <f>VLOOKUP(D721,table[[Détails]:[epaisseur]],3,FALSE)</f>
        <v>#N/A</v>
      </c>
      <c r="G721" s="1" t="e">
        <f>VLOOKUP(D721,table[[Détails]:[epaisseur]],4,FALSE)</f>
        <v>#N/A</v>
      </c>
      <c r="H721" s="1" t="e">
        <f>VLOOKUP(D721,table[[Détails]:[epaisseur]],5,FALSE)</f>
        <v>#N/A</v>
      </c>
      <c r="I721" s="170" t="e">
        <f>VLOOKUP(D721,table[[Détails]:[prix HT]],6,FALSE)</f>
        <v>#N/A</v>
      </c>
      <c r="K721" s="1" t="e">
        <f t="shared" si="62"/>
        <v>#N/A</v>
      </c>
      <c r="L721" s="15" t="e">
        <f>VLOOKUP(D721,table[[Détails]:[Coefficient de vente]],7,FALSE)</f>
        <v>#N/A</v>
      </c>
      <c r="M721" s="1" t="e">
        <f t="shared" si="58"/>
        <v>#N/A</v>
      </c>
      <c r="N721" s="5" t="e">
        <f t="shared" si="59"/>
        <v>#N/A</v>
      </c>
      <c r="O721" s="17" t="e">
        <f>VLOOKUP(D721,table[[Détails]:[Coefficient de vente]],8,FALSE)</f>
        <v>#N/A</v>
      </c>
      <c r="P721" s="170" t="e">
        <f t="shared" si="60"/>
        <v>#N/A</v>
      </c>
      <c r="R721" s="10">
        <f t="shared" si="61"/>
        <v>0</v>
      </c>
    </row>
    <row r="722" spans="2:18">
      <c r="B722" s="172"/>
      <c r="C722" s="1"/>
      <c r="D722" s="1"/>
      <c r="E722" s="1" t="e">
        <f>VLOOKUP(D722,table[[Détails]:[epaisseur]],2,FALSE)</f>
        <v>#N/A</v>
      </c>
      <c r="F722" s="1" t="e">
        <f>VLOOKUP(D722,table[[Détails]:[epaisseur]],3,FALSE)</f>
        <v>#N/A</v>
      </c>
      <c r="G722" s="1" t="e">
        <f>VLOOKUP(D722,table[[Détails]:[epaisseur]],4,FALSE)</f>
        <v>#N/A</v>
      </c>
      <c r="H722" s="1" t="e">
        <f>VLOOKUP(D722,table[[Détails]:[epaisseur]],5,FALSE)</f>
        <v>#N/A</v>
      </c>
      <c r="I722" s="170" t="e">
        <f>VLOOKUP(D722,table[[Détails]:[prix HT]],6,FALSE)</f>
        <v>#N/A</v>
      </c>
      <c r="K722" s="1" t="e">
        <f t="shared" si="62"/>
        <v>#N/A</v>
      </c>
      <c r="L722" s="15" t="e">
        <f>VLOOKUP(D722,table[[Détails]:[Coefficient de vente]],7,FALSE)</f>
        <v>#N/A</v>
      </c>
      <c r="M722" s="1" t="e">
        <f t="shared" si="58"/>
        <v>#N/A</v>
      </c>
      <c r="N722" s="5" t="e">
        <f t="shared" si="59"/>
        <v>#N/A</v>
      </c>
      <c r="O722" s="17" t="e">
        <f>VLOOKUP(D722,table[[Détails]:[Coefficient de vente]],8,FALSE)</f>
        <v>#N/A</v>
      </c>
      <c r="P722" s="170" t="e">
        <f t="shared" si="60"/>
        <v>#N/A</v>
      </c>
      <c r="R722" s="10">
        <f t="shared" si="61"/>
        <v>0</v>
      </c>
    </row>
    <row r="723" spans="2:18">
      <c r="B723" s="172"/>
      <c r="C723" s="1"/>
      <c r="D723" s="1"/>
      <c r="E723" s="1" t="e">
        <f>VLOOKUP(D723,table[[Détails]:[epaisseur]],2,FALSE)</f>
        <v>#N/A</v>
      </c>
      <c r="F723" s="1" t="e">
        <f>VLOOKUP(D723,table[[Détails]:[epaisseur]],3,FALSE)</f>
        <v>#N/A</v>
      </c>
      <c r="G723" s="1" t="e">
        <f>VLOOKUP(D723,table[[Détails]:[epaisseur]],4,FALSE)</f>
        <v>#N/A</v>
      </c>
      <c r="H723" s="1" t="e">
        <f>VLOOKUP(D723,table[[Détails]:[epaisseur]],5,FALSE)</f>
        <v>#N/A</v>
      </c>
      <c r="I723" s="170" t="e">
        <f>VLOOKUP(D723,table[[Détails]:[prix HT]],6,FALSE)</f>
        <v>#N/A</v>
      </c>
      <c r="K723" s="1" t="e">
        <f t="shared" si="62"/>
        <v>#N/A</v>
      </c>
      <c r="L723" s="15" t="e">
        <f>VLOOKUP(D723,table[[Détails]:[Coefficient de vente]],7,FALSE)</f>
        <v>#N/A</v>
      </c>
      <c r="M723" s="1" t="e">
        <f t="shared" si="58"/>
        <v>#N/A</v>
      </c>
      <c r="N723" s="5" t="e">
        <f t="shared" si="59"/>
        <v>#N/A</v>
      </c>
      <c r="O723" s="17" t="e">
        <f>VLOOKUP(D723,table[[Détails]:[Coefficient de vente]],8,FALSE)</f>
        <v>#N/A</v>
      </c>
      <c r="P723" s="170" t="e">
        <f t="shared" si="60"/>
        <v>#N/A</v>
      </c>
      <c r="R723" s="10">
        <f t="shared" si="61"/>
        <v>0</v>
      </c>
    </row>
    <row r="724" spans="2:18">
      <c r="B724" s="172"/>
      <c r="C724" s="1"/>
      <c r="D724" s="1"/>
      <c r="E724" s="1" t="e">
        <f>VLOOKUP(D724,table[[Détails]:[epaisseur]],2,FALSE)</f>
        <v>#N/A</v>
      </c>
      <c r="F724" s="1" t="e">
        <f>VLOOKUP(D724,table[[Détails]:[epaisseur]],3,FALSE)</f>
        <v>#N/A</v>
      </c>
      <c r="G724" s="1" t="e">
        <f>VLOOKUP(D724,table[[Détails]:[epaisseur]],4,FALSE)</f>
        <v>#N/A</v>
      </c>
      <c r="H724" s="1" t="e">
        <f>VLOOKUP(D724,table[[Détails]:[epaisseur]],5,FALSE)</f>
        <v>#N/A</v>
      </c>
      <c r="I724" s="170" t="e">
        <f>VLOOKUP(D724,table[[Détails]:[prix HT]],6,FALSE)</f>
        <v>#N/A</v>
      </c>
      <c r="K724" s="1" t="e">
        <f t="shared" si="62"/>
        <v>#N/A</v>
      </c>
      <c r="L724" s="15" t="e">
        <f>VLOOKUP(D724,table[[Détails]:[Coefficient de vente]],7,FALSE)</f>
        <v>#N/A</v>
      </c>
      <c r="M724" s="1" t="e">
        <f t="shared" si="58"/>
        <v>#N/A</v>
      </c>
      <c r="N724" s="5" t="e">
        <f t="shared" si="59"/>
        <v>#N/A</v>
      </c>
      <c r="O724" s="17" t="e">
        <f>VLOOKUP(D724,table[[Détails]:[Coefficient de vente]],8,FALSE)</f>
        <v>#N/A</v>
      </c>
      <c r="P724" s="170" t="e">
        <f t="shared" si="60"/>
        <v>#N/A</v>
      </c>
      <c r="R724" s="10">
        <f t="shared" si="61"/>
        <v>0</v>
      </c>
    </row>
    <row r="725" spans="2:18">
      <c r="B725" s="172"/>
      <c r="C725" s="1"/>
      <c r="D725" s="1"/>
      <c r="E725" s="1" t="e">
        <f>VLOOKUP(D725,table[[Détails]:[epaisseur]],2,FALSE)</f>
        <v>#N/A</v>
      </c>
      <c r="F725" s="1" t="e">
        <f>VLOOKUP(D725,table[[Détails]:[epaisseur]],3,FALSE)</f>
        <v>#N/A</v>
      </c>
      <c r="G725" s="1" t="e">
        <f>VLOOKUP(D725,table[[Détails]:[epaisseur]],4,FALSE)</f>
        <v>#N/A</v>
      </c>
      <c r="H725" s="1" t="e">
        <f>VLOOKUP(D725,table[[Détails]:[epaisseur]],5,FALSE)</f>
        <v>#N/A</v>
      </c>
      <c r="I725" s="170" t="e">
        <f>VLOOKUP(D725,table[[Détails]:[prix HT]],6,FALSE)</f>
        <v>#N/A</v>
      </c>
      <c r="K725" s="1" t="e">
        <f t="shared" si="62"/>
        <v>#N/A</v>
      </c>
      <c r="L725" s="15" t="e">
        <f>VLOOKUP(D725,table[[Détails]:[Coefficient de vente]],7,FALSE)</f>
        <v>#N/A</v>
      </c>
      <c r="M725" s="1" t="e">
        <f t="shared" si="58"/>
        <v>#N/A</v>
      </c>
      <c r="N725" s="5" t="e">
        <f t="shared" si="59"/>
        <v>#N/A</v>
      </c>
      <c r="O725" s="17" t="e">
        <f>VLOOKUP(D725,table[[Détails]:[Coefficient de vente]],8,FALSE)</f>
        <v>#N/A</v>
      </c>
      <c r="P725" s="170" t="e">
        <f t="shared" si="60"/>
        <v>#N/A</v>
      </c>
      <c r="R725" s="10">
        <f t="shared" si="61"/>
        <v>0</v>
      </c>
    </row>
    <row r="726" spans="2:18">
      <c r="B726" s="172"/>
      <c r="C726" s="1"/>
      <c r="D726" s="1"/>
      <c r="E726" s="1" t="e">
        <f>VLOOKUP(D726,table[[Détails]:[epaisseur]],2,FALSE)</f>
        <v>#N/A</v>
      </c>
      <c r="F726" s="1" t="e">
        <f>VLOOKUP(D726,table[[Détails]:[epaisseur]],3,FALSE)</f>
        <v>#N/A</v>
      </c>
      <c r="G726" s="1" t="e">
        <f>VLOOKUP(D726,table[[Détails]:[epaisseur]],4,FALSE)</f>
        <v>#N/A</v>
      </c>
      <c r="H726" s="1" t="e">
        <f>VLOOKUP(D726,table[[Détails]:[epaisseur]],5,FALSE)</f>
        <v>#N/A</v>
      </c>
      <c r="I726" s="170" t="e">
        <f>VLOOKUP(D726,table[[Détails]:[prix HT]],6,FALSE)</f>
        <v>#N/A</v>
      </c>
      <c r="K726" s="1" t="e">
        <f t="shared" si="62"/>
        <v>#N/A</v>
      </c>
      <c r="L726" s="15" t="e">
        <f>VLOOKUP(D726,table[[Détails]:[Coefficient de vente]],7,FALSE)</f>
        <v>#N/A</v>
      </c>
      <c r="M726" s="1" t="e">
        <f t="shared" si="58"/>
        <v>#N/A</v>
      </c>
      <c r="N726" s="5" t="e">
        <f t="shared" si="59"/>
        <v>#N/A</v>
      </c>
      <c r="O726" s="17" t="e">
        <f>VLOOKUP(D726,table[[Détails]:[Coefficient de vente]],8,FALSE)</f>
        <v>#N/A</v>
      </c>
      <c r="P726" s="170" t="e">
        <f t="shared" si="60"/>
        <v>#N/A</v>
      </c>
      <c r="R726" s="10">
        <f t="shared" si="61"/>
        <v>0</v>
      </c>
    </row>
    <row r="727" spans="2:18">
      <c r="B727" s="172"/>
      <c r="C727" s="1"/>
      <c r="D727" s="1"/>
      <c r="E727" s="1" t="e">
        <f>VLOOKUP(D727,table[[Détails]:[epaisseur]],2,FALSE)</f>
        <v>#N/A</v>
      </c>
      <c r="F727" s="1" t="e">
        <f>VLOOKUP(D727,table[[Détails]:[epaisseur]],3,FALSE)</f>
        <v>#N/A</v>
      </c>
      <c r="G727" s="1" t="e">
        <f>VLOOKUP(D727,table[[Détails]:[epaisseur]],4,FALSE)</f>
        <v>#N/A</v>
      </c>
      <c r="H727" s="1" t="e">
        <f>VLOOKUP(D727,table[[Détails]:[epaisseur]],5,FALSE)</f>
        <v>#N/A</v>
      </c>
      <c r="I727" s="170" t="e">
        <f>VLOOKUP(D727,table[[Détails]:[prix HT]],6,FALSE)</f>
        <v>#N/A</v>
      </c>
      <c r="K727" s="1" t="e">
        <f t="shared" si="62"/>
        <v>#N/A</v>
      </c>
      <c r="L727" s="15" t="e">
        <f>VLOOKUP(D727,table[[Détails]:[Coefficient de vente]],7,FALSE)</f>
        <v>#N/A</v>
      </c>
      <c r="M727" s="1" t="e">
        <f t="shared" si="58"/>
        <v>#N/A</v>
      </c>
      <c r="N727" s="5" t="e">
        <f t="shared" si="59"/>
        <v>#N/A</v>
      </c>
      <c r="O727" s="17" t="e">
        <f>VLOOKUP(D727,table[[Détails]:[Coefficient de vente]],8,FALSE)</f>
        <v>#N/A</v>
      </c>
      <c r="P727" s="170" t="e">
        <f t="shared" si="60"/>
        <v>#N/A</v>
      </c>
      <c r="R727" s="10">
        <f t="shared" si="61"/>
        <v>0</v>
      </c>
    </row>
    <row r="728" spans="2:18">
      <c r="B728" s="172"/>
      <c r="C728" s="1"/>
      <c r="D728" s="1"/>
      <c r="E728" s="1" t="e">
        <f>VLOOKUP(D728,table[[Détails]:[epaisseur]],2,FALSE)</f>
        <v>#N/A</v>
      </c>
      <c r="F728" s="1" t="e">
        <f>VLOOKUP(D728,table[[Détails]:[epaisseur]],3,FALSE)</f>
        <v>#N/A</v>
      </c>
      <c r="G728" s="1" t="e">
        <f>VLOOKUP(D728,table[[Détails]:[epaisseur]],4,FALSE)</f>
        <v>#N/A</v>
      </c>
      <c r="H728" s="1" t="e">
        <f>VLOOKUP(D728,table[[Détails]:[epaisseur]],5,FALSE)</f>
        <v>#N/A</v>
      </c>
      <c r="I728" s="170" t="e">
        <f>VLOOKUP(D728,table[[Détails]:[prix HT]],6,FALSE)</f>
        <v>#N/A</v>
      </c>
      <c r="K728" s="1" t="e">
        <f t="shared" si="62"/>
        <v>#N/A</v>
      </c>
      <c r="L728" s="15" t="e">
        <f>VLOOKUP(D728,table[[Détails]:[Coefficient de vente]],7,FALSE)</f>
        <v>#N/A</v>
      </c>
      <c r="M728" s="1" t="e">
        <f t="shared" si="58"/>
        <v>#N/A</v>
      </c>
      <c r="N728" s="5" t="e">
        <f t="shared" si="59"/>
        <v>#N/A</v>
      </c>
      <c r="O728" s="17" t="e">
        <f>VLOOKUP(D728,table[[Détails]:[Coefficient de vente]],8,FALSE)</f>
        <v>#N/A</v>
      </c>
      <c r="P728" s="170" t="e">
        <f t="shared" si="60"/>
        <v>#N/A</v>
      </c>
      <c r="R728" s="10">
        <f t="shared" si="61"/>
        <v>0</v>
      </c>
    </row>
    <row r="729" spans="2:18">
      <c r="B729" s="172"/>
      <c r="C729" s="1"/>
      <c r="D729" s="1"/>
      <c r="E729" s="1" t="e">
        <f>VLOOKUP(D729,table[[Détails]:[epaisseur]],2,FALSE)</f>
        <v>#N/A</v>
      </c>
      <c r="F729" s="1" t="e">
        <f>VLOOKUP(D729,table[[Détails]:[epaisseur]],3,FALSE)</f>
        <v>#N/A</v>
      </c>
      <c r="G729" s="1" t="e">
        <f>VLOOKUP(D729,table[[Détails]:[epaisseur]],4,FALSE)</f>
        <v>#N/A</v>
      </c>
      <c r="H729" s="1" t="e">
        <f>VLOOKUP(D729,table[[Détails]:[epaisseur]],5,FALSE)</f>
        <v>#N/A</v>
      </c>
      <c r="I729" s="170" t="e">
        <f>VLOOKUP(D729,table[[Détails]:[prix HT]],6,FALSE)</f>
        <v>#N/A</v>
      </c>
      <c r="K729" s="1" t="e">
        <f t="shared" si="62"/>
        <v>#N/A</v>
      </c>
      <c r="L729" s="15" t="e">
        <f>VLOOKUP(D729,table[[Détails]:[Coefficient de vente]],7,FALSE)</f>
        <v>#N/A</v>
      </c>
      <c r="M729" s="1" t="e">
        <f t="shared" si="58"/>
        <v>#N/A</v>
      </c>
      <c r="N729" s="5" t="e">
        <f t="shared" si="59"/>
        <v>#N/A</v>
      </c>
      <c r="O729" s="17" t="e">
        <f>VLOOKUP(D729,table[[Détails]:[Coefficient de vente]],8,FALSE)</f>
        <v>#N/A</v>
      </c>
      <c r="P729" s="170" t="e">
        <f t="shared" si="60"/>
        <v>#N/A</v>
      </c>
      <c r="R729" s="10">
        <f t="shared" si="61"/>
        <v>0</v>
      </c>
    </row>
    <row r="730" spans="2:18">
      <c r="B730" s="172"/>
      <c r="C730" s="1"/>
      <c r="D730" s="1"/>
      <c r="E730" s="1" t="e">
        <f>VLOOKUP(D730,table[[Détails]:[epaisseur]],2,FALSE)</f>
        <v>#N/A</v>
      </c>
      <c r="F730" s="1" t="e">
        <f>VLOOKUP(D730,table[[Détails]:[epaisseur]],3,FALSE)</f>
        <v>#N/A</v>
      </c>
      <c r="G730" s="1" t="e">
        <f>VLOOKUP(D730,table[[Détails]:[epaisseur]],4,FALSE)</f>
        <v>#N/A</v>
      </c>
      <c r="H730" s="1" t="e">
        <f>VLOOKUP(D730,table[[Détails]:[epaisseur]],5,FALSE)</f>
        <v>#N/A</v>
      </c>
      <c r="I730" s="170" t="e">
        <f>VLOOKUP(D730,table[[Détails]:[prix HT]],6,FALSE)</f>
        <v>#N/A</v>
      </c>
      <c r="K730" s="1" t="e">
        <f t="shared" si="62"/>
        <v>#N/A</v>
      </c>
      <c r="L730" s="15" t="e">
        <f>VLOOKUP(D730,table[[Détails]:[Coefficient de vente]],7,FALSE)</f>
        <v>#N/A</v>
      </c>
      <c r="M730" s="1" t="e">
        <f t="shared" si="58"/>
        <v>#N/A</v>
      </c>
      <c r="N730" s="5" t="e">
        <f t="shared" si="59"/>
        <v>#N/A</v>
      </c>
      <c r="O730" s="17" t="e">
        <f>VLOOKUP(D730,table[[Détails]:[Coefficient de vente]],8,FALSE)</f>
        <v>#N/A</v>
      </c>
      <c r="P730" s="170" t="e">
        <f t="shared" si="60"/>
        <v>#N/A</v>
      </c>
      <c r="R730" s="10">
        <f t="shared" si="61"/>
        <v>0</v>
      </c>
    </row>
    <row r="731" spans="2:18">
      <c r="B731" s="172"/>
      <c r="C731" s="1"/>
      <c r="D731" s="1"/>
      <c r="E731" s="1" t="e">
        <f>VLOOKUP(D731,table[[Détails]:[epaisseur]],2,FALSE)</f>
        <v>#N/A</v>
      </c>
      <c r="F731" s="1" t="e">
        <f>VLOOKUP(D731,table[[Détails]:[epaisseur]],3,FALSE)</f>
        <v>#N/A</v>
      </c>
      <c r="G731" s="1" t="e">
        <f>VLOOKUP(D731,table[[Détails]:[epaisseur]],4,FALSE)</f>
        <v>#N/A</v>
      </c>
      <c r="H731" s="1" t="e">
        <f>VLOOKUP(D731,table[[Détails]:[epaisseur]],5,FALSE)</f>
        <v>#N/A</v>
      </c>
      <c r="I731" s="170" t="e">
        <f>VLOOKUP(D731,table[[Détails]:[prix HT]],6,FALSE)</f>
        <v>#N/A</v>
      </c>
      <c r="K731" s="1" t="e">
        <f t="shared" si="62"/>
        <v>#N/A</v>
      </c>
      <c r="L731" s="15" t="e">
        <f>VLOOKUP(D731,table[[Détails]:[Coefficient de vente]],7,FALSE)</f>
        <v>#N/A</v>
      </c>
      <c r="M731" s="1" t="e">
        <f t="shared" si="58"/>
        <v>#N/A</v>
      </c>
      <c r="N731" s="5" t="e">
        <f t="shared" si="59"/>
        <v>#N/A</v>
      </c>
      <c r="O731" s="17" t="e">
        <f>VLOOKUP(D731,table[[Détails]:[Coefficient de vente]],8,FALSE)</f>
        <v>#N/A</v>
      </c>
      <c r="P731" s="170" t="e">
        <f t="shared" si="60"/>
        <v>#N/A</v>
      </c>
      <c r="R731" s="10">
        <f t="shared" si="61"/>
        <v>0</v>
      </c>
    </row>
    <row r="732" spans="2:18">
      <c r="B732" s="172"/>
      <c r="C732" s="1"/>
      <c r="D732" s="1"/>
      <c r="E732" s="1" t="e">
        <f>VLOOKUP(D732,table[[Détails]:[epaisseur]],2,FALSE)</f>
        <v>#N/A</v>
      </c>
      <c r="F732" s="1" t="e">
        <f>VLOOKUP(D732,table[[Détails]:[epaisseur]],3,FALSE)</f>
        <v>#N/A</v>
      </c>
      <c r="G732" s="1" t="e">
        <f>VLOOKUP(D732,table[[Détails]:[epaisseur]],4,FALSE)</f>
        <v>#N/A</v>
      </c>
      <c r="H732" s="1" t="e">
        <f>VLOOKUP(D732,table[[Détails]:[epaisseur]],5,FALSE)</f>
        <v>#N/A</v>
      </c>
      <c r="I732" s="170" t="e">
        <f>VLOOKUP(D732,table[[Détails]:[prix HT]],6,FALSE)</f>
        <v>#N/A</v>
      </c>
      <c r="K732" s="1" t="e">
        <f t="shared" si="62"/>
        <v>#N/A</v>
      </c>
      <c r="L732" s="15" t="e">
        <f>VLOOKUP(D732,table[[Détails]:[Coefficient de vente]],7,FALSE)</f>
        <v>#N/A</v>
      </c>
      <c r="M732" s="1" t="e">
        <f t="shared" si="58"/>
        <v>#N/A</v>
      </c>
      <c r="N732" s="5" t="e">
        <f t="shared" si="59"/>
        <v>#N/A</v>
      </c>
      <c r="O732" s="17" t="e">
        <f>VLOOKUP(D732,table[[Détails]:[Coefficient de vente]],8,FALSE)</f>
        <v>#N/A</v>
      </c>
      <c r="P732" s="170" t="e">
        <f t="shared" si="60"/>
        <v>#N/A</v>
      </c>
      <c r="R732" s="10">
        <f t="shared" si="61"/>
        <v>0</v>
      </c>
    </row>
    <row r="733" spans="2:18">
      <c r="B733" s="172"/>
      <c r="C733" s="1"/>
      <c r="D733" s="1"/>
      <c r="E733" s="1" t="e">
        <f>VLOOKUP(D733,table[[Détails]:[epaisseur]],2,FALSE)</f>
        <v>#N/A</v>
      </c>
      <c r="F733" s="1" t="e">
        <f>VLOOKUP(D733,table[[Détails]:[epaisseur]],3,FALSE)</f>
        <v>#N/A</v>
      </c>
      <c r="G733" s="1" t="e">
        <f>VLOOKUP(D733,table[[Détails]:[epaisseur]],4,FALSE)</f>
        <v>#N/A</v>
      </c>
      <c r="H733" s="1" t="e">
        <f>VLOOKUP(D733,table[[Détails]:[epaisseur]],5,FALSE)</f>
        <v>#N/A</v>
      </c>
      <c r="I733" s="170" t="e">
        <f>VLOOKUP(D733,table[[Détails]:[prix HT]],6,FALSE)</f>
        <v>#N/A</v>
      </c>
      <c r="K733" s="1" t="e">
        <f t="shared" si="62"/>
        <v>#N/A</v>
      </c>
      <c r="L733" s="15" t="e">
        <f>VLOOKUP(D733,table[[Détails]:[Coefficient de vente]],7,FALSE)</f>
        <v>#N/A</v>
      </c>
      <c r="M733" s="1" t="e">
        <f t="shared" si="58"/>
        <v>#N/A</v>
      </c>
      <c r="N733" s="5" t="e">
        <f t="shared" si="59"/>
        <v>#N/A</v>
      </c>
      <c r="O733" s="17" t="e">
        <f>VLOOKUP(D733,table[[Détails]:[Coefficient de vente]],8,FALSE)</f>
        <v>#N/A</v>
      </c>
      <c r="P733" s="170" t="e">
        <f t="shared" si="60"/>
        <v>#N/A</v>
      </c>
      <c r="R733" s="10">
        <f t="shared" si="61"/>
        <v>0</v>
      </c>
    </row>
    <row r="734" spans="2:18">
      <c r="B734" s="172"/>
      <c r="C734" s="1"/>
      <c r="D734" s="1"/>
      <c r="E734" s="1" t="e">
        <f>VLOOKUP(D734,table[[Détails]:[epaisseur]],2,FALSE)</f>
        <v>#N/A</v>
      </c>
      <c r="F734" s="1" t="e">
        <f>VLOOKUP(D734,table[[Détails]:[epaisseur]],3,FALSE)</f>
        <v>#N/A</v>
      </c>
      <c r="G734" s="1" t="e">
        <f>VLOOKUP(D734,table[[Détails]:[epaisseur]],4,FALSE)</f>
        <v>#N/A</v>
      </c>
      <c r="H734" s="1" t="e">
        <f>VLOOKUP(D734,table[[Détails]:[epaisseur]],5,FALSE)</f>
        <v>#N/A</v>
      </c>
      <c r="I734" s="170" t="e">
        <f>VLOOKUP(D734,table[[Détails]:[prix HT]],6,FALSE)</f>
        <v>#N/A</v>
      </c>
      <c r="K734" s="1" t="e">
        <f t="shared" si="62"/>
        <v>#N/A</v>
      </c>
      <c r="L734" s="15" t="e">
        <f>VLOOKUP(D734,table[[Détails]:[Coefficient de vente]],7,FALSE)</f>
        <v>#N/A</v>
      </c>
      <c r="M734" s="1" t="e">
        <f t="shared" si="58"/>
        <v>#N/A</v>
      </c>
      <c r="N734" s="5" t="e">
        <f t="shared" si="59"/>
        <v>#N/A</v>
      </c>
      <c r="O734" s="17" t="e">
        <f>VLOOKUP(D734,table[[Détails]:[Coefficient de vente]],8,FALSE)</f>
        <v>#N/A</v>
      </c>
      <c r="P734" s="170" t="e">
        <f t="shared" si="60"/>
        <v>#N/A</v>
      </c>
      <c r="R734" s="10">
        <f t="shared" si="61"/>
        <v>0</v>
      </c>
    </row>
    <row r="735" spans="2:18">
      <c r="B735" s="172"/>
      <c r="C735" s="1"/>
      <c r="D735" s="1"/>
      <c r="E735" s="1" t="e">
        <f>VLOOKUP(D735,table[[Détails]:[epaisseur]],2,FALSE)</f>
        <v>#N/A</v>
      </c>
      <c r="F735" s="1" t="e">
        <f>VLOOKUP(D735,table[[Détails]:[epaisseur]],3,FALSE)</f>
        <v>#N/A</v>
      </c>
      <c r="G735" s="1" t="e">
        <f>VLOOKUP(D735,table[[Détails]:[epaisseur]],4,FALSE)</f>
        <v>#N/A</v>
      </c>
      <c r="H735" s="1" t="e">
        <f>VLOOKUP(D735,table[[Détails]:[epaisseur]],5,FALSE)</f>
        <v>#N/A</v>
      </c>
      <c r="I735" s="170" t="e">
        <f>VLOOKUP(D735,table[[Détails]:[prix HT]],6,FALSE)</f>
        <v>#N/A</v>
      </c>
      <c r="K735" s="1" t="e">
        <f t="shared" si="62"/>
        <v>#N/A</v>
      </c>
      <c r="L735" s="15" t="e">
        <f>VLOOKUP(D735,table[[Détails]:[Coefficient de vente]],7,FALSE)</f>
        <v>#N/A</v>
      </c>
      <c r="M735" s="1" t="e">
        <f t="shared" si="58"/>
        <v>#N/A</v>
      </c>
      <c r="N735" s="5" t="e">
        <f t="shared" si="59"/>
        <v>#N/A</v>
      </c>
      <c r="O735" s="17" t="e">
        <f>VLOOKUP(D735,table[[Détails]:[Coefficient de vente]],8,FALSE)</f>
        <v>#N/A</v>
      </c>
      <c r="P735" s="170" t="e">
        <f t="shared" si="60"/>
        <v>#N/A</v>
      </c>
      <c r="R735" s="10">
        <f t="shared" si="61"/>
        <v>0</v>
      </c>
    </row>
    <row r="736" spans="2:18">
      <c r="B736" s="172"/>
      <c r="C736" s="1"/>
      <c r="D736" s="1"/>
      <c r="E736" s="1" t="e">
        <f>VLOOKUP(D736,table[[Détails]:[epaisseur]],2,FALSE)</f>
        <v>#N/A</v>
      </c>
      <c r="F736" s="1" t="e">
        <f>VLOOKUP(D736,table[[Détails]:[epaisseur]],3,FALSE)</f>
        <v>#N/A</v>
      </c>
      <c r="G736" s="1" t="e">
        <f>VLOOKUP(D736,table[[Détails]:[epaisseur]],4,FALSE)</f>
        <v>#N/A</v>
      </c>
      <c r="H736" s="1" t="e">
        <f>VLOOKUP(D736,table[[Détails]:[epaisseur]],5,FALSE)</f>
        <v>#N/A</v>
      </c>
      <c r="I736" s="170" t="e">
        <f>VLOOKUP(D736,table[[Détails]:[prix HT]],6,FALSE)</f>
        <v>#N/A</v>
      </c>
      <c r="K736" s="1" t="e">
        <f t="shared" si="62"/>
        <v>#N/A</v>
      </c>
      <c r="L736" s="15" t="e">
        <f>VLOOKUP(D736,table[[Détails]:[Coefficient de vente]],7,FALSE)</f>
        <v>#N/A</v>
      </c>
      <c r="M736" s="1" t="e">
        <f t="shared" si="58"/>
        <v>#N/A</v>
      </c>
      <c r="N736" s="5" t="e">
        <f t="shared" si="59"/>
        <v>#N/A</v>
      </c>
      <c r="O736" s="17" t="e">
        <f>VLOOKUP(D736,table[[Détails]:[Coefficient de vente]],8,FALSE)</f>
        <v>#N/A</v>
      </c>
      <c r="P736" s="170" t="e">
        <f t="shared" si="60"/>
        <v>#N/A</v>
      </c>
      <c r="R736" s="10">
        <f t="shared" si="61"/>
        <v>0</v>
      </c>
    </row>
    <row r="737" spans="2:18">
      <c r="B737" s="172"/>
      <c r="C737" s="1"/>
      <c r="D737" s="1"/>
      <c r="E737" s="1" t="e">
        <f>VLOOKUP(D737,table[[Détails]:[epaisseur]],2,FALSE)</f>
        <v>#N/A</v>
      </c>
      <c r="F737" s="1" t="e">
        <f>VLOOKUP(D737,table[[Détails]:[epaisseur]],3,FALSE)</f>
        <v>#N/A</v>
      </c>
      <c r="G737" s="1" t="e">
        <f>VLOOKUP(D737,table[[Détails]:[epaisseur]],4,FALSE)</f>
        <v>#N/A</v>
      </c>
      <c r="H737" s="1" t="e">
        <f>VLOOKUP(D737,table[[Détails]:[epaisseur]],5,FALSE)</f>
        <v>#N/A</v>
      </c>
      <c r="I737" s="170" t="e">
        <f>VLOOKUP(D737,table[[Détails]:[prix HT]],6,FALSE)</f>
        <v>#N/A</v>
      </c>
      <c r="K737" s="1" t="e">
        <f t="shared" si="62"/>
        <v>#N/A</v>
      </c>
      <c r="L737" s="15" t="e">
        <f>VLOOKUP(D737,table[[Détails]:[Coefficient de vente]],7,FALSE)</f>
        <v>#N/A</v>
      </c>
      <c r="M737" s="1" t="e">
        <f t="shared" si="58"/>
        <v>#N/A</v>
      </c>
      <c r="N737" s="5" t="e">
        <f t="shared" si="59"/>
        <v>#N/A</v>
      </c>
      <c r="O737" s="17" t="e">
        <f>VLOOKUP(D737,table[[Détails]:[Coefficient de vente]],8,FALSE)</f>
        <v>#N/A</v>
      </c>
      <c r="P737" s="170" t="e">
        <f t="shared" si="60"/>
        <v>#N/A</v>
      </c>
      <c r="R737" s="10">
        <f t="shared" si="61"/>
        <v>0</v>
      </c>
    </row>
    <row r="738" spans="2:18">
      <c r="B738" s="172"/>
      <c r="C738" s="1"/>
      <c r="D738" s="1"/>
      <c r="E738" s="1" t="e">
        <f>VLOOKUP(D738,table[[Détails]:[epaisseur]],2,FALSE)</f>
        <v>#N/A</v>
      </c>
      <c r="F738" s="1" t="e">
        <f>VLOOKUP(D738,table[[Détails]:[epaisseur]],3,FALSE)</f>
        <v>#N/A</v>
      </c>
      <c r="G738" s="1" t="e">
        <f>VLOOKUP(D738,table[[Détails]:[epaisseur]],4,FALSE)</f>
        <v>#N/A</v>
      </c>
      <c r="H738" s="1" t="e">
        <f>VLOOKUP(D738,table[[Détails]:[epaisseur]],5,FALSE)</f>
        <v>#N/A</v>
      </c>
      <c r="I738" s="170" t="e">
        <f>VLOOKUP(D738,table[[Détails]:[prix HT]],6,FALSE)</f>
        <v>#N/A</v>
      </c>
      <c r="K738" s="1" t="e">
        <f t="shared" si="62"/>
        <v>#N/A</v>
      </c>
      <c r="L738" s="15" t="e">
        <f>VLOOKUP(D738,table[[Détails]:[Coefficient de vente]],7,FALSE)</f>
        <v>#N/A</v>
      </c>
      <c r="M738" s="1" t="e">
        <f t="shared" si="58"/>
        <v>#N/A</v>
      </c>
      <c r="N738" s="5" t="e">
        <f t="shared" si="59"/>
        <v>#N/A</v>
      </c>
      <c r="O738" s="17" t="e">
        <f>VLOOKUP(D738,table[[Détails]:[Coefficient de vente]],8,FALSE)</f>
        <v>#N/A</v>
      </c>
      <c r="P738" s="170" t="e">
        <f t="shared" si="60"/>
        <v>#N/A</v>
      </c>
      <c r="R738" s="10">
        <f t="shared" si="61"/>
        <v>0</v>
      </c>
    </row>
    <row r="739" spans="2:18">
      <c r="B739" s="172"/>
      <c r="C739" s="1"/>
      <c r="D739" s="1"/>
      <c r="E739" s="1" t="e">
        <f>VLOOKUP(D739,table[[Détails]:[epaisseur]],2,FALSE)</f>
        <v>#N/A</v>
      </c>
      <c r="F739" s="1" t="e">
        <f>VLOOKUP(D739,table[[Détails]:[epaisseur]],3,FALSE)</f>
        <v>#N/A</v>
      </c>
      <c r="G739" s="1" t="e">
        <f>VLOOKUP(D739,table[[Détails]:[epaisseur]],4,FALSE)</f>
        <v>#N/A</v>
      </c>
      <c r="H739" s="1" t="e">
        <f>VLOOKUP(D739,table[[Détails]:[epaisseur]],5,FALSE)</f>
        <v>#N/A</v>
      </c>
      <c r="I739" s="170" t="e">
        <f>VLOOKUP(D739,table[[Détails]:[prix HT]],6,FALSE)</f>
        <v>#N/A</v>
      </c>
      <c r="K739" s="1" t="e">
        <f t="shared" si="62"/>
        <v>#N/A</v>
      </c>
      <c r="L739" s="15" t="e">
        <f>VLOOKUP(D739,table[[Détails]:[Coefficient de vente]],7,FALSE)</f>
        <v>#N/A</v>
      </c>
      <c r="M739" s="1" t="e">
        <f t="shared" si="58"/>
        <v>#N/A</v>
      </c>
      <c r="N739" s="5" t="e">
        <f t="shared" si="59"/>
        <v>#N/A</v>
      </c>
      <c r="O739" s="17" t="e">
        <f>VLOOKUP(D739,table[[Détails]:[Coefficient de vente]],8,FALSE)</f>
        <v>#N/A</v>
      </c>
      <c r="P739" s="170" t="e">
        <f t="shared" si="60"/>
        <v>#N/A</v>
      </c>
      <c r="R739" s="10">
        <f t="shared" si="61"/>
        <v>0</v>
      </c>
    </row>
    <row r="740" spans="2:18">
      <c r="B740" s="172"/>
      <c r="C740" s="1"/>
      <c r="D740" s="1"/>
      <c r="E740" s="1" t="e">
        <f>VLOOKUP(D740,table[[Détails]:[epaisseur]],2,FALSE)</f>
        <v>#N/A</v>
      </c>
      <c r="F740" s="1" t="e">
        <f>VLOOKUP(D740,table[[Détails]:[epaisseur]],3,FALSE)</f>
        <v>#N/A</v>
      </c>
      <c r="G740" s="1" t="e">
        <f>VLOOKUP(D740,table[[Détails]:[epaisseur]],4,FALSE)</f>
        <v>#N/A</v>
      </c>
      <c r="H740" s="1" t="e">
        <f>VLOOKUP(D740,table[[Détails]:[epaisseur]],5,FALSE)</f>
        <v>#N/A</v>
      </c>
      <c r="I740" s="170" t="e">
        <f>VLOOKUP(D740,table[[Détails]:[prix HT]],6,FALSE)</f>
        <v>#N/A</v>
      </c>
      <c r="K740" s="1" t="e">
        <f t="shared" si="62"/>
        <v>#N/A</v>
      </c>
      <c r="L740" s="15" t="e">
        <f>VLOOKUP(D740,table[[Détails]:[Coefficient de vente]],7,FALSE)</f>
        <v>#N/A</v>
      </c>
      <c r="M740" s="1" t="e">
        <f t="shared" si="58"/>
        <v>#N/A</v>
      </c>
      <c r="N740" s="5" t="e">
        <f t="shared" si="59"/>
        <v>#N/A</v>
      </c>
      <c r="O740" s="17" t="e">
        <f>VLOOKUP(D740,table[[Détails]:[Coefficient de vente]],8,FALSE)</f>
        <v>#N/A</v>
      </c>
      <c r="P740" s="170" t="e">
        <f t="shared" si="60"/>
        <v>#N/A</v>
      </c>
      <c r="R740" s="10">
        <f t="shared" si="61"/>
        <v>0</v>
      </c>
    </row>
    <row r="741" spans="2:18">
      <c r="B741" s="172"/>
      <c r="C741" s="1"/>
      <c r="D741" s="1"/>
      <c r="E741" s="1" t="e">
        <f>VLOOKUP(D741,table[[Détails]:[epaisseur]],2,FALSE)</f>
        <v>#N/A</v>
      </c>
      <c r="F741" s="1" t="e">
        <f>VLOOKUP(D741,table[[Détails]:[epaisseur]],3,FALSE)</f>
        <v>#N/A</v>
      </c>
      <c r="G741" s="1" t="e">
        <f>VLOOKUP(D741,table[[Détails]:[epaisseur]],4,FALSE)</f>
        <v>#N/A</v>
      </c>
      <c r="H741" s="1" t="e">
        <f>VLOOKUP(D741,table[[Détails]:[epaisseur]],5,FALSE)</f>
        <v>#N/A</v>
      </c>
      <c r="I741" s="170" t="e">
        <f>VLOOKUP(D741,table[[Détails]:[prix HT]],6,FALSE)</f>
        <v>#N/A</v>
      </c>
      <c r="K741" s="1" t="e">
        <f t="shared" si="62"/>
        <v>#N/A</v>
      </c>
      <c r="L741" s="15" t="e">
        <f>VLOOKUP(D741,table[[Détails]:[Coefficient de vente]],7,FALSE)</f>
        <v>#N/A</v>
      </c>
      <c r="M741" s="1" t="e">
        <f t="shared" si="58"/>
        <v>#N/A</v>
      </c>
      <c r="N741" s="5" t="e">
        <f t="shared" si="59"/>
        <v>#N/A</v>
      </c>
      <c r="O741" s="17" t="e">
        <f>VLOOKUP(D741,table[[Détails]:[Coefficient de vente]],8,FALSE)</f>
        <v>#N/A</v>
      </c>
      <c r="P741" s="170" t="e">
        <f t="shared" si="60"/>
        <v>#N/A</v>
      </c>
      <c r="R741" s="10">
        <f t="shared" si="61"/>
        <v>0</v>
      </c>
    </row>
    <row r="742" spans="2:18">
      <c r="B742" s="172"/>
      <c r="C742" s="1"/>
      <c r="D742" s="1"/>
      <c r="E742" s="1" t="e">
        <f>VLOOKUP(D742,table[[Détails]:[epaisseur]],2,FALSE)</f>
        <v>#N/A</v>
      </c>
      <c r="F742" s="1" t="e">
        <f>VLOOKUP(D742,table[[Détails]:[epaisseur]],3,FALSE)</f>
        <v>#N/A</v>
      </c>
      <c r="G742" s="1" t="e">
        <f>VLOOKUP(D742,table[[Détails]:[epaisseur]],4,FALSE)</f>
        <v>#N/A</v>
      </c>
      <c r="H742" s="1" t="e">
        <f>VLOOKUP(D742,table[[Détails]:[epaisseur]],5,FALSE)</f>
        <v>#N/A</v>
      </c>
      <c r="I742" s="170" t="e">
        <f>VLOOKUP(D742,table[[Détails]:[prix HT]],6,FALSE)</f>
        <v>#N/A</v>
      </c>
      <c r="K742" s="1" t="e">
        <f t="shared" si="62"/>
        <v>#N/A</v>
      </c>
      <c r="L742" s="15" t="e">
        <f>VLOOKUP(D742,table[[Détails]:[Coefficient de vente]],7,FALSE)</f>
        <v>#N/A</v>
      </c>
      <c r="M742" s="1" t="e">
        <f t="shared" si="58"/>
        <v>#N/A</v>
      </c>
      <c r="N742" s="5" t="e">
        <f t="shared" si="59"/>
        <v>#N/A</v>
      </c>
      <c r="O742" s="17" t="e">
        <f>VLOOKUP(D742,table[[Détails]:[Coefficient de vente]],8,FALSE)</f>
        <v>#N/A</v>
      </c>
      <c r="P742" s="170" t="e">
        <f t="shared" si="60"/>
        <v>#N/A</v>
      </c>
      <c r="R742" s="10">
        <f t="shared" si="61"/>
        <v>0</v>
      </c>
    </row>
    <row r="743" spans="2:18">
      <c r="B743" s="172"/>
      <c r="C743" s="1"/>
      <c r="D743" s="1"/>
      <c r="E743" s="1" t="e">
        <f>VLOOKUP(D743,table[[Détails]:[epaisseur]],2,FALSE)</f>
        <v>#N/A</v>
      </c>
      <c r="F743" s="1" t="e">
        <f>VLOOKUP(D743,table[[Détails]:[epaisseur]],3,FALSE)</f>
        <v>#N/A</v>
      </c>
      <c r="G743" s="1" t="e">
        <f>VLOOKUP(D743,table[[Détails]:[epaisseur]],4,FALSE)</f>
        <v>#N/A</v>
      </c>
      <c r="H743" s="1" t="e">
        <f>VLOOKUP(D743,table[[Détails]:[epaisseur]],5,FALSE)</f>
        <v>#N/A</v>
      </c>
      <c r="I743" s="170" t="e">
        <f>VLOOKUP(D743,table[[Détails]:[prix HT]],6,FALSE)</f>
        <v>#N/A</v>
      </c>
      <c r="K743" s="1" t="e">
        <f t="shared" si="62"/>
        <v>#N/A</v>
      </c>
      <c r="L743" s="15" t="e">
        <f>VLOOKUP(D743,table[[Détails]:[Coefficient de vente]],7,FALSE)</f>
        <v>#N/A</v>
      </c>
      <c r="M743" s="1" t="e">
        <f t="shared" si="58"/>
        <v>#N/A</v>
      </c>
      <c r="N743" s="5" t="e">
        <f t="shared" si="59"/>
        <v>#N/A</v>
      </c>
      <c r="O743" s="17" t="e">
        <f>VLOOKUP(D743,table[[Détails]:[Coefficient de vente]],8,FALSE)</f>
        <v>#N/A</v>
      </c>
      <c r="P743" s="170" t="e">
        <f t="shared" si="60"/>
        <v>#N/A</v>
      </c>
      <c r="R743" s="10">
        <f t="shared" si="61"/>
        <v>0</v>
      </c>
    </row>
    <row r="744" spans="2:18">
      <c r="B744" s="172"/>
      <c r="C744" s="1"/>
      <c r="D744" s="1"/>
      <c r="E744" s="1" t="e">
        <f>VLOOKUP(D744,table[[Détails]:[epaisseur]],2,FALSE)</f>
        <v>#N/A</v>
      </c>
      <c r="F744" s="1" t="e">
        <f>VLOOKUP(D744,table[[Détails]:[epaisseur]],3,FALSE)</f>
        <v>#N/A</v>
      </c>
      <c r="G744" s="1" t="e">
        <f>VLOOKUP(D744,table[[Détails]:[epaisseur]],4,FALSE)</f>
        <v>#N/A</v>
      </c>
      <c r="H744" s="1" t="e">
        <f>VLOOKUP(D744,table[[Détails]:[epaisseur]],5,FALSE)</f>
        <v>#N/A</v>
      </c>
      <c r="I744" s="170" t="e">
        <f>VLOOKUP(D744,table[[Détails]:[prix HT]],6,FALSE)</f>
        <v>#N/A</v>
      </c>
      <c r="K744" s="1" t="e">
        <f t="shared" si="62"/>
        <v>#N/A</v>
      </c>
      <c r="L744" s="15" t="e">
        <f>VLOOKUP(D744,table[[Détails]:[Coefficient de vente]],7,FALSE)</f>
        <v>#N/A</v>
      </c>
      <c r="M744" s="1" t="e">
        <f t="shared" si="58"/>
        <v>#N/A</v>
      </c>
      <c r="N744" s="5" t="e">
        <f t="shared" si="59"/>
        <v>#N/A</v>
      </c>
      <c r="O744" s="17" t="e">
        <f>VLOOKUP(D744,table[[Détails]:[Coefficient de vente]],8,FALSE)</f>
        <v>#N/A</v>
      </c>
      <c r="P744" s="170" t="e">
        <f t="shared" si="60"/>
        <v>#N/A</v>
      </c>
      <c r="R744" s="10">
        <f t="shared" si="61"/>
        <v>0</v>
      </c>
    </row>
    <row r="745" spans="2:18">
      <c r="B745" s="172"/>
      <c r="C745" s="1"/>
      <c r="D745" s="1"/>
      <c r="E745" s="1" t="e">
        <f>VLOOKUP(D745,table[[Détails]:[epaisseur]],2,FALSE)</f>
        <v>#N/A</v>
      </c>
      <c r="F745" s="1" t="e">
        <f>VLOOKUP(D745,table[[Détails]:[epaisseur]],3,FALSE)</f>
        <v>#N/A</v>
      </c>
      <c r="G745" s="1" t="e">
        <f>VLOOKUP(D745,table[[Détails]:[epaisseur]],4,FALSE)</f>
        <v>#N/A</v>
      </c>
      <c r="H745" s="1" t="e">
        <f>VLOOKUP(D745,table[[Détails]:[epaisseur]],5,FALSE)</f>
        <v>#N/A</v>
      </c>
      <c r="I745" s="170" t="e">
        <f>VLOOKUP(D745,table[[Détails]:[prix HT]],6,FALSE)</f>
        <v>#N/A</v>
      </c>
      <c r="K745" s="1" t="e">
        <f t="shared" si="62"/>
        <v>#N/A</v>
      </c>
      <c r="L745" s="15" t="e">
        <f>VLOOKUP(D745,table[[Détails]:[Coefficient de vente]],7,FALSE)</f>
        <v>#N/A</v>
      </c>
      <c r="M745" s="1" t="e">
        <f t="shared" si="58"/>
        <v>#N/A</v>
      </c>
      <c r="N745" s="5" t="e">
        <f t="shared" si="59"/>
        <v>#N/A</v>
      </c>
      <c r="O745" s="17" t="e">
        <f>VLOOKUP(D745,table[[Détails]:[Coefficient de vente]],8,FALSE)</f>
        <v>#N/A</v>
      </c>
      <c r="P745" s="170" t="e">
        <f t="shared" si="60"/>
        <v>#N/A</v>
      </c>
      <c r="R745" s="10">
        <f t="shared" si="61"/>
        <v>0</v>
      </c>
    </row>
    <row r="746" spans="2:18">
      <c r="B746" s="172"/>
      <c r="C746" s="1"/>
      <c r="D746" s="1"/>
      <c r="E746" s="1" t="e">
        <f>VLOOKUP(D746,table[[Détails]:[epaisseur]],2,FALSE)</f>
        <v>#N/A</v>
      </c>
      <c r="F746" s="1" t="e">
        <f>VLOOKUP(D746,table[[Détails]:[epaisseur]],3,FALSE)</f>
        <v>#N/A</v>
      </c>
      <c r="G746" s="1" t="e">
        <f>VLOOKUP(D746,table[[Détails]:[epaisseur]],4,FALSE)</f>
        <v>#N/A</v>
      </c>
      <c r="H746" s="1" t="e">
        <f>VLOOKUP(D746,table[[Détails]:[epaisseur]],5,FALSE)</f>
        <v>#N/A</v>
      </c>
      <c r="I746" s="170" t="e">
        <f>VLOOKUP(D746,table[[Détails]:[prix HT]],6,FALSE)</f>
        <v>#N/A</v>
      </c>
      <c r="K746" s="1" t="e">
        <f t="shared" si="62"/>
        <v>#N/A</v>
      </c>
      <c r="L746" s="15" t="e">
        <f>VLOOKUP(D746,table[[Détails]:[Coefficient de vente]],7,FALSE)</f>
        <v>#N/A</v>
      </c>
      <c r="M746" s="1" t="e">
        <f t="shared" si="58"/>
        <v>#N/A</v>
      </c>
      <c r="N746" s="5" t="e">
        <f t="shared" si="59"/>
        <v>#N/A</v>
      </c>
      <c r="O746" s="17" t="e">
        <f>VLOOKUP(D746,table[[Détails]:[Coefficient de vente]],8,FALSE)</f>
        <v>#N/A</v>
      </c>
      <c r="P746" s="170" t="e">
        <f t="shared" si="60"/>
        <v>#N/A</v>
      </c>
      <c r="R746" s="10">
        <f t="shared" si="61"/>
        <v>0</v>
      </c>
    </row>
    <row r="747" spans="2:18">
      <c r="B747" s="172"/>
      <c r="C747" s="1"/>
      <c r="D747" s="1"/>
      <c r="E747" s="1" t="e">
        <f>VLOOKUP(D747,table[[Détails]:[epaisseur]],2,FALSE)</f>
        <v>#N/A</v>
      </c>
      <c r="F747" s="1" t="e">
        <f>VLOOKUP(D747,table[[Détails]:[epaisseur]],3,FALSE)</f>
        <v>#N/A</v>
      </c>
      <c r="G747" s="1" t="e">
        <f>VLOOKUP(D747,table[[Détails]:[epaisseur]],4,FALSE)</f>
        <v>#N/A</v>
      </c>
      <c r="H747" s="1" t="e">
        <f>VLOOKUP(D747,table[[Détails]:[epaisseur]],5,FALSE)</f>
        <v>#N/A</v>
      </c>
      <c r="I747" s="170" t="e">
        <f>VLOOKUP(D747,table[[Détails]:[prix HT]],6,FALSE)</f>
        <v>#N/A</v>
      </c>
      <c r="K747" s="1" t="e">
        <f t="shared" si="62"/>
        <v>#N/A</v>
      </c>
      <c r="L747" s="15" t="e">
        <f>VLOOKUP(D747,table[[Détails]:[Coefficient de vente]],7,FALSE)</f>
        <v>#N/A</v>
      </c>
      <c r="M747" s="1" t="e">
        <f t="shared" si="58"/>
        <v>#N/A</v>
      </c>
      <c r="N747" s="5" t="e">
        <f t="shared" si="59"/>
        <v>#N/A</v>
      </c>
      <c r="O747" s="17" t="e">
        <f>VLOOKUP(D747,table[[Détails]:[Coefficient de vente]],8,FALSE)</f>
        <v>#N/A</v>
      </c>
      <c r="P747" s="170" t="e">
        <f t="shared" si="60"/>
        <v>#N/A</v>
      </c>
      <c r="R747" s="10">
        <f t="shared" si="61"/>
        <v>0</v>
      </c>
    </row>
    <row r="748" spans="2:18">
      <c r="B748" s="172"/>
      <c r="C748" s="1"/>
      <c r="D748" s="1"/>
      <c r="E748" s="1" t="e">
        <f>VLOOKUP(D748,table[[Détails]:[epaisseur]],2,FALSE)</f>
        <v>#N/A</v>
      </c>
      <c r="F748" s="1" t="e">
        <f>VLOOKUP(D748,table[[Détails]:[epaisseur]],3,FALSE)</f>
        <v>#N/A</v>
      </c>
      <c r="G748" s="1" t="e">
        <f>VLOOKUP(D748,table[[Détails]:[epaisseur]],4,FALSE)</f>
        <v>#N/A</v>
      </c>
      <c r="H748" s="1" t="e">
        <f>VLOOKUP(D748,table[[Détails]:[epaisseur]],5,FALSE)</f>
        <v>#N/A</v>
      </c>
      <c r="I748" s="170" t="e">
        <f>VLOOKUP(D748,table[[Détails]:[prix HT]],6,FALSE)</f>
        <v>#N/A</v>
      </c>
      <c r="K748" s="1" t="e">
        <f t="shared" si="62"/>
        <v>#N/A</v>
      </c>
      <c r="L748" s="15" t="e">
        <f>VLOOKUP(D748,table[[Détails]:[Coefficient de vente]],7,FALSE)</f>
        <v>#N/A</v>
      </c>
      <c r="M748" s="1" t="e">
        <f t="shared" si="58"/>
        <v>#N/A</v>
      </c>
      <c r="N748" s="5" t="e">
        <f t="shared" si="59"/>
        <v>#N/A</v>
      </c>
      <c r="O748" s="17" t="e">
        <f>VLOOKUP(D748,table[[Détails]:[Coefficient de vente]],8,FALSE)</f>
        <v>#N/A</v>
      </c>
      <c r="P748" s="170" t="e">
        <f t="shared" si="60"/>
        <v>#N/A</v>
      </c>
      <c r="R748" s="10">
        <f t="shared" si="61"/>
        <v>0</v>
      </c>
    </row>
    <row r="749" spans="2:18">
      <c r="B749" s="172"/>
      <c r="C749" s="1"/>
      <c r="D749" s="1"/>
      <c r="E749" s="1" t="e">
        <f>VLOOKUP(D749,table[[Détails]:[epaisseur]],2,FALSE)</f>
        <v>#N/A</v>
      </c>
      <c r="F749" s="1" t="e">
        <f>VLOOKUP(D749,table[[Détails]:[epaisseur]],3,FALSE)</f>
        <v>#N/A</v>
      </c>
      <c r="G749" s="1" t="e">
        <f>VLOOKUP(D749,table[[Détails]:[epaisseur]],4,FALSE)</f>
        <v>#N/A</v>
      </c>
      <c r="H749" s="1" t="e">
        <f>VLOOKUP(D749,table[[Détails]:[epaisseur]],5,FALSE)</f>
        <v>#N/A</v>
      </c>
      <c r="I749" s="170" t="e">
        <f>VLOOKUP(D749,table[[Détails]:[prix HT]],6,FALSE)</f>
        <v>#N/A</v>
      </c>
      <c r="K749" s="1" t="e">
        <f t="shared" si="62"/>
        <v>#N/A</v>
      </c>
      <c r="L749" s="15" t="e">
        <f>VLOOKUP(D749,table[[Détails]:[Coefficient de vente]],7,FALSE)</f>
        <v>#N/A</v>
      </c>
      <c r="M749" s="1" t="e">
        <f t="shared" si="58"/>
        <v>#N/A</v>
      </c>
      <c r="N749" s="5" t="e">
        <f t="shared" si="59"/>
        <v>#N/A</v>
      </c>
      <c r="O749" s="17" t="e">
        <f>VLOOKUP(D749,table[[Détails]:[Coefficient de vente]],8,FALSE)</f>
        <v>#N/A</v>
      </c>
      <c r="P749" s="170" t="e">
        <f t="shared" si="60"/>
        <v>#N/A</v>
      </c>
      <c r="R749" s="10">
        <f t="shared" si="61"/>
        <v>0</v>
      </c>
    </row>
    <row r="750" spans="2:18">
      <c r="B750" s="172"/>
      <c r="C750" s="1"/>
      <c r="D750" s="1"/>
      <c r="E750" s="1" t="e">
        <f>VLOOKUP(D750,table[[Détails]:[epaisseur]],2,FALSE)</f>
        <v>#N/A</v>
      </c>
      <c r="F750" s="1" t="e">
        <f>VLOOKUP(D750,table[[Détails]:[epaisseur]],3,FALSE)</f>
        <v>#N/A</v>
      </c>
      <c r="G750" s="1" t="e">
        <f>VLOOKUP(D750,table[[Détails]:[epaisseur]],4,FALSE)</f>
        <v>#N/A</v>
      </c>
      <c r="H750" s="1" t="e">
        <f>VLOOKUP(D750,table[[Détails]:[epaisseur]],5,FALSE)</f>
        <v>#N/A</v>
      </c>
      <c r="I750" s="170" t="e">
        <f>VLOOKUP(D750,table[[Détails]:[prix HT]],6,FALSE)</f>
        <v>#N/A</v>
      </c>
      <c r="K750" s="1" t="e">
        <f t="shared" si="62"/>
        <v>#N/A</v>
      </c>
      <c r="L750" s="15" t="e">
        <f>VLOOKUP(D750,table[[Détails]:[Coefficient de vente]],7,FALSE)</f>
        <v>#N/A</v>
      </c>
      <c r="M750" s="1" t="e">
        <f t="shared" si="58"/>
        <v>#N/A</v>
      </c>
      <c r="N750" s="5" t="e">
        <f t="shared" si="59"/>
        <v>#N/A</v>
      </c>
      <c r="O750" s="17" t="e">
        <f>VLOOKUP(D750,table[[Détails]:[Coefficient de vente]],8,FALSE)</f>
        <v>#N/A</v>
      </c>
      <c r="P750" s="170" t="e">
        <f t="shared" si="60"/>
        <v>#N/A</v>
      </c>
      <c r="R750" s="10">
        <f t="shared" si="61"/>
        <v>0</v>
      </c>
    </row>
    <row r="751" spans="2:18">
      <c r="B751" s="172"/>
      <c r="C751" s="1"/>
      <c r="D751" s="1"/>
      <c r="E751" s="1" t="e">
        <f>VLOOKUP(D751,table[[Détails]:[epaisseur]],2,FALSE)</f>
        <v>#N/A</v>
      </c>
      <c r="F751" s="1" t="e">
        <f>VLOOKUP(D751,table[[Détails]:[epaisseur]],3,FALSE)</f>
        <v>#N/A</v>
      </c>
      <c r="G751" s="1" t="e">
        <f>VLOOKUP(D751,table[[Détails]:[epaisseur]],4,FALSE)</f>
        <v>#N/A</v>
      </c>
      <c r="H751" s="1" t="e">
        <f>VLOOKUP(D751,table[[Détails]:[epaisseur]],5,FALSE)</f>
        <v>#N/A</v>
      </c>
      <c r="I751" s="170" t="e">
        <f>VLOOKUP(D751,table[[Détails]:[prix HT]],6,FALSE)</f>
        <v>#N/A</v>
      </c>
      <c r="K751" s="1" t="e">
        <f t="shared" si="62"/>
        <v>#N/A</v>
      </c>
      <c r="L751" s="15" t="e">
        <f>VLOOKUP(D751,table[[Détails]:[Coefficient de vente]],7,FALSE)</f>
        <v>#N/A</v>
      </c>
      <c r="M751" s="1" t="e">
        <f t="shared" si="58"/>
        <v>#N/A</v>
      </c>
      <c r="N751" s="5" t="e">
        <f t="shared" si="59"/>
        <v>#N/A</v>
      </c>
      <c r="O751" s="17" t="e">
        <f>VLOOKUP(D751,table[[Détails]:[Coefficient de vente]],8,FALSE)</f>
        <v>#N/A</v>
      </c>
      <c r="P751" s="170" t="e">
        <f t="shared" si="60"/>
        <v>#N/A</v>
      </c>
      <c r="R751" s="10">
        <f t="shared" si="61"/>
        <v>0</v>
      </c>
    </row>
    <row r="752" spans="2:18">
      <c r="B752" s="172"/>
      <c r="C752" s="1"/>
      <c r="D752" s="1"/>
      <c r="E752" s="1" t="e">
        <f>VLOOKUP(D752,table[[Détails]:[epaisseur]],2,FALSE)</f>
        <v>#N/A</v>
      </c>
      <c r="F752" s="1" t="e">
        <f>VLOOKUP(D752,table[[Détails]:[epaisseur]],3,FALSE)</f>
        <v>#N/A</v>
      </c>
      <c r="G752" s="1" t="e">
        <f>VLOOKUP(D752,table[[Détails]:[epaisseur]],4,FALSE)</f>
        <v>#N/A</v>
      </c>
      <c r="H752" s="1" t="e">
        <f>VLOOKUP(D752,table[[Détails]:[epaisseur]],5,FALSE)</f>
        <v>#N/A</v>
      </c>
      <c r="I752" s="170" t="e">
        <f>VLOOKUP(D752,table[[Détails]:[prix HT]],6,FALSE)</f>
        <v>#N/A</v>
      </c>
      <c r="K752" s="1" t="e">
        <f t="shared" si="62"/>
        <v>#N/A</v>
      </c>
      <c r="L752" s="15" t="e">
        <f>VLOOKUP(D752,table[[Détails]:[Coefficient de vente]],7,FALSE)</f>
        <v>#N/A</v>
      </c>
      <c r="M752" s="1" t="e">
        <f t="shared" si="58"/>
        <v>#N/A</v>
      </c>
      <c r="N752" s="5" t="e">
        <f t="shared" si="59"/>
        <v>#N/A</v>
      </c>
      <c r="O752" s="17" t="e">
        <f>VLOOKUP(D752,table[[Détails]:[Coefficient de vente]],8,FALSE)</f>
        <v>#N/A</v>
      </c>
      <c r="P752" s="170" t="e">
        <f t="shared" si="60"/>
        <v>#N/A</v>
      </c>
      <c r="R752" s="10">
        <f t="shared" si="61"/>
        <v>0</v>
      </c>
    </row>
    <row r="753" spans="2:18">
      <c r="B753" s="172"/>
      <c r="C753" s="1"/>
      <c r="D753" s="1"/>
      <c r="E753" s="1" t="e">
        <f>VLOOKUP(D753,table[[Détails]:[epaisseur]],2,FALSE)</f>
        <v>#N/A</v>
      </c>
      <c r="F753" s="1" t="e">
        <f>VLOOKUP(D753,table[[Détails]:[epaisseur]],3,FALSE)</f>
        <v>#N/A</v>
      </c>
      <c r="G753" s="1" t="e">
        <f>VLOOKUP(D753,table[[Détails]:[epaisseur]],4,FALSE)</f>
        <v>#N/A</v>
      </c>
      <c r="H753" s="1" t="e">
        <f>VLOOKUP(D753,table[[Détails]:[epaisseur]],5,FALSE)</f>
        <v>#N/A</v>
      </c>
      <c r="I753" s="170" t="e">
        <f>VLOOKUP(D753,table[[Détails]:[prix HT]],6,FALSE)</f>
        <v>#N/A</v>
      </c>
      <c r="K753" s="1" t="e">
        <f t="shared" si="62"/>
        <v>#N/A</v>
      </c>
      <c r="L753" s="15" t="e">
        <f>VLOOKUP(D753,table[[Détails]:[Coefficient de vente]],7,FALSE)</f>
        <v>#N/A</v>
      </c>
      <c r="M753" s="1" t="e">
        <f t="shared" si="58"/>
        <v>#N/A</v>
      </c>
      <c r="N753" s="5" t="e">
        <f t="shared" si="59"/>
        <v>#N/A</v>
      </c>
      <c r="O753" s="17" t="e">
        <f>VLOOKUP(D753,table[[Détails]:[Coefficient de vente]],8,FALSE)</f>
        <v>#N/A</v>
      </c>
      <c r="P753" s="170" t="e">
        <f t="shared" si="60"/>
        <v>#N/A</v>
      </c>
      <c r="R753" s="10">
        <f t="shared" si="61"/>
        <v>0</v>
      </c>
    </row>
    <row r="754" spans="2:18">
      <c r="B754" s="172"/>
      <c r="C754" s="1"/>
      <c r="D754" s="1"/>
      <c r="E754" s="1" t="e">
        <f>VLOOKUP(D754,table[[Détails]:[epaisseur]],2,FALSE)</f>
        <v>#N/A</v>
      </c>
      <c r="F754" s="1" t="e">
        <f>VLOOKUP(D754,table[[Détails]:[epaisseur]],3,FALSE)</f>
        <v>#N/A</v>
      </c>
      <c r="G754" s="1" t="e">
        <f>VLOOKUP(D754,table[[Détails]:[epaisseur]],4,FALSE)</f>
        <v>#N/A</v>
      </c>
      <c r="H754" s="1" t="e">
        <f>VLOOKUP(D754,table[[Détails]:[epaisseur]],5,FALSE)</f>
        <v>#N/A</v>
      </c>
      <c r="I754" s="170" t="e">
        <f>VLOOKUP(D754,table[[Détails]:[prix HT]],6,FALSE)</f>
        <v>#N/A</v>
      </c>
      <c r="K754" s="1" t="e">
        <f t="shared" si="62"/>
        <v>#N/A</v>
      </c>
      <c r="L754" s="15" t="e">
        <f>VLOOKUP(D754,table[[Détails]:[Coefficient de vente]],7,FALSE)</f>
        <v>#N/A</v>
      </c>
      <c r="M754" s="1" t="e">
        <f t="shared" si="58"/>
        <v>#N/A</v>
      </c>
      <c r="N754" s="5" t="e">
        <f t="shared" si="59"/>
        <v>#N/A</v>
      </c>
      <c r="O754" s="17" t="e">
        <f>VLOOKUP(D754,table[[Détails]:[Coefficient de vente]],8,FALSE)</f>
        <v>#N/A</v>
      </c>
      <c r="P754" s="170" t="e">
        <f t="shared" si="60"/>
        <v>#N/A</v>
      </c>
      <c r="R754" s="10">
        <f t="shared" si="61"/>
        <v>0</v>
      </c>
    </row>
    <row r="755" spans="2:18">
      <c r="B755" s="172"/>
      <c r="C755" s="1"/>
      <c r="D755" s="1"/>
      <c r="E755" s="1" t="e">
        <f>VLOOKUP(D755,table[[Détails]:[epaisseur]],2,FALSE)</f>
        <v>#N/A</v>
      </c>
      <c r="F755" s="1" t="e">
        <f>VLOOKUP(D755,table[[Détails]:[epaisseur]],3,FALSE)</f>
        <v>#N/A</v>
      </c>
      <c r="G755" s="1" t="e">
        <f>VLOOKUP(D755,table[[Détails]:[epaisseur]],4,FALSE)</f>
        <v>#N/A</v>
      </c>
      <c r="H755" s="1" t="e">
        <f>VLOOKUP(D755,table[[Détails]:[epaisseur]],5,FALSE)</f>
        <v>#N/A</v>
      </c>
      <c r="I755" s="170" t="e">
        <f>VLOOKUP(D755,table[[Détails]:[prix HT]],6,FALSE)</f>
        <v>#N/A</v>
      </c>
      <c r="K755" s="1" t="e">
        <f t="shared" si="62"/>
        <v>#N/A</v>
      </c>
      <c r="L755" s="15" t="e">
        <f>VLOOKUP(D755,table[[Détails]:[Coefficient de vente]],7,FALSE)</f>
        <v>#N/A</v>
      </c>
      <c r="M755" s="1" t="e">
        <f t="shared" si="58"/>
        <v>#N/A</v>
      </c>
      <c r="N755" s="5" t="e">
        <f t="shared" si="59"/>
        <v>#N/A</v>
      </c>
      <c r="O755" s="17" t="e">
        <f>VLOOKUP(D755,table[[Détails]:[Coefficient de vente]],8,FALSE)</f>
        <v>#N/A</v>
      </c>
      <c r="P755" s="170" t="e">
        <f t="shared" si="60"/>
        <v>#N/A</v>
      </c>
      <c r="R755" s="10">
        <f t="shared" si="61"/>
        <v>0</v>
      </c>
    </row>
    <row r="756" spans="2:18">
      <c r="B756" s="172"/>
      <c r="C756" s="1"/>
      <c r="D756" s="1"/>
      <c r="E756" s="1" t="e">
        <f>VLOOKUP(D756,table[[Détails]:[epaisseur]],2,FALSE)</f>
        <v>#N/A</v>
      </c>
      <c r="F756" s="1" t="e">
        <f>VLOOKUP(D756,table[[Détails]:[epaisseur]],3,FALSE)</f>
        <v>#N/A</v>
      </c>
      <c r="G756" s="1" t="e">
        <f>VLOOKUP(D756,table[[Détails]:[epaisseur]],4,FALSE)</f>
        <v>#N/A</v>
      </c>
      <c r="H756" s="1" t="e">
        <f>VLOOKUP(D756,table[[Détails]:[epaisseur]],5,FALSE)</f>
        <v>#N/A</v>
      </c>
      <c r="I756" s="170" t="e">
        <f>VLOOKUP(D756,table[[Détails]:[prix HT]],6,FALSE)</f>
        <v>#N/A</v>
      </c>
      <c r="K756" s="1" t="e">
        <f t="shared" si="62"/>
        <v>#N/A</v>
      </c>
      <c r="L756" s="15" t="e">
        <f>VLOOKUP(D756,table[[Détails]:[Coefficient de vente]],7,FALSE)</f>
        <v>#N/A</v>
      </c>
      <c r="M756" s="1" t="e">
        <f t="shared" si="58"/>
        <v>#N/A</v>
      </c>
      <c r="N756" s="5" t="e">
        <f t="shared" si="59"/>
        <v>#N/A</v>
      </c>
      <c r="O756" s="17" t="e">
        <f>VLOOKUP(D756,table[[Détails]:[Coefficient de vente]],8,FALSE)</f>
        <v>#N/A</v>
      </c>
      <c r="P756" s="170" t="e">
        <f t="shared" si="60"/>
        <v>#N/A</v>
      </c>
      <c r="R756" s="10">
        <f t="shared" si="61"/>
        <v>0</v>
      </c>
    </row>
    <row r="757" spans="2:18">
      <c r="B757" s="172"/>
      <c r="C757" s="1"/>
      <c r="D757" s="1"/>
      <c r="E757" s="1" t="e">
        <f>VLOOKUP(D757,table[[Détails]:[epaisseur]],2,FALSE)</f>
        <v>#N/A</v>
      </c>
      <c r="F757" s="1" t="e">
        <f>VLOOKUP(D757,table[[Détails]:[epaisseur]],3,FALSE)</f>
        <v>#N/A</v>
      </c>
      <c r="G757" s="1" t="e">
        <f>VLOOKUP(D757,table[[Détails]:[epaisseur]],4,FALSE)</f>
        <v>#N/A</v>
      </c>
      <c r="H757" s="1" t="e">
        <f>VLOOKUP(D757,table[[Détails]:[epaisseur]],5,FALSE)</f>
        <v>#N/A</v>
      </c>
      <c r="I757" s="170" t="e">
        <f>VLOOKUP(D757,table[[Détails]:[prix HT]],6,FALSE)</f>
        <v>#N/A</v>
      </c>
      <c r="K757" s="1" t="e">
        <f t="shared" si="62"/>
        <v>#N/A</v>
      </c>
      <c r="L757" s="15" t="e">
        <f>VLOOKUP(D757,table[[Détails]:[Coefficient de vente]],7,FALSE)</f>
        <v>#N/A</v>
      </c>
      <c r="M757" s="1" t="e">
        <f t="shared" si="58"/>
        <v>#N/A</v>
      </c>
      <c r="N757" s="5" t="e">
        <f t="shared" si="59"/>
        <v>#N/A</v>
      </c>
      <c r="O757" s="17" t="e">
        <f>VLOOKUP(D757,table[[Détails]:[Coefficient de vente]],8,FALSE)</f>
        <v>#N/A</v>
      </c>
      <c r="P757" s="170" t="e">
        <f t="shared" si="60"/>
        <v>#N/A</v>
      </c>
      <c r="R757" s="10">
        <f t="shared" si="61"/>
        <v>0</v>
      </c>
    </row>
    <row r="758" spans="2:18">
      <c r="B758" s="172"/>
      <c r="C758" s="1"/>
      <c r="D758" s="1"/>
      <c r="E758" s="1" t="e">
        <f>VLOOKUP(D758,table[[Détails]:[epaisseur]],2,FALSE)</f>
        <v>#N/A</v>
      </c>
      <c r="F758" s="1" t="e">
        <f>VLOOKUP(D758,table[[Détails]:[epaisseur]],3,FALSE)</f>
        <v>#N/A</v>
      </c>
      <c r="G758" s="1" t="e">
        <f>VLOOKUP(D758,table[[Détails]:[epaisseur]],4,FALSE)</f>
        <v>#N/A</v>
      </c>
      <c r="H758" s="1" t="e">
        <f>VLOOKUP(D758,table[[Détails]:[epaisseur]],5,FALSE)</f>
        <v>#N/A</v>
      </c>
      <c r="I758" s="170" t="e">
        <f>VLOOKUP(D758,table[[Détails]:[prix HT]],6,FALSE)</f>
        <v>#N/A</v>
      </c>
      <c r="K758" s="1" t="e">
        <f t="shared" si="62"/>
        <v>#N/A</v>
      </c>
      <c r="L758" s="15" t="e">
        <f>VLOOKUP(D758,table[[Détails]:[Coefficient de vente]],7,FALSE)</f>
        <v>#N/A</v>
      </c>
      <c r="M758" s="1" t="e">
        <f t="shared" si="58"/>
        <v>#N/A</v>
      </c>
      <c r="N758" s="5" t="e">
        <f t="shared" si="59"/>
        <v>#N/A</v>
      </c>
      <c r="O758" s="17" t="e">
        <f>VLOOKUP(D758,table[[Détails]:[Coefficient de vente]],8,FALSE)</f>
        <v>#N/A</v>
      </c>
      <c r="P758" s="170" t="e">
        <f t="shared" si="60"/>
        <v>#N/A</v>
      </c>
      <c r="R758" s="10">
        <f t="shared" si="61"/>
        <v>0</v>
      </c>
    </row>
    <row r="759" spans="2:18">
      <c r="B759" s="172"/>
      <c r="C759" s="1"/>
      <c r="D759" s="1"/>
      <c r="E759" s="1" t="e">
        <f>VLOOKUP(D759,table[[Détails]:[epaisseur]],2,FALSE)</f>
        <v>#N/A</v>
      </c>
      <c r="F759" s="1" t="e">
        <f>VLOOKUP(D759,table[[Détails]:[epaisseur]],3,FALSE)</f>
        <v>#N/A</v>
      </c>
      <c r="G759" s="1" t="e">
        <f>VLOOKUP(D759,table[[Détails]:[epaisseur]],4,FALSE)</f>
        <v>#N/A</v>
      </c>
      <c r="H759" s="1" t="e">
        <f>VLOOKUP(D759,table[[Détails]:[epaisseur]],5,FALSE)</f>
        <v>#N/A</v>
      </c>
      <c r="I759" s="170" t="e">
        <f>VLOOKUP(D759,table[[Détails]:[prix HT]],6,FALSE)</f>
        <v>#N/A</v>
      </c>
      <c r="K759" s="1" t="e">
        <f t="shared" si="62"/>
        <v>#N/A</v>
      </c>
      <c r="L759" s="15" t="e">
        <f>VLOOKUP(D759,table[[Détails]:[Coefficient de vente]],7,FALSE)</f>
        <v>#N/A</v>
      </c>
      <c r="M759" s="1" t="e">
        <f t="shared" si="58"/>
        <v>#N/A</v>
      </c>
      <c r="N759" s="5" t="e">
        <f t="shared" si="59"/>
        <v>#N/A</v>
      </c>
      <c r="O759" s="17" t="e">
        <f>VLOOKUP(D759,table[[Détails]:[Coefficient de vente]],8,FALSE)</f>
        <v>#N/A</v>
      </c>
      <c r="P759" s="170" t="e">
        <f t="shared" si="60"/>
        <v>#N/A</v>
      </c>
      <c r="R759" s="10">
        <f t="shared" si="61"/>
        <v>0</v>
      </c>
    </row>
    <row r="760" spans="2:18">
      <c r="B760" s="172"/>
      <c r="C760" s="1"/>
      <c r="D760" s="1"/>
      <c r="E760" s="1" t="e">
        <f>VLOOKUP(D760,table[[Détails]:[epaisseur]],2,FALSE)</f>
        <v>#N/A</v>
      </c>
      <c r="F760" s="1" t="e">
        <f>VLOOKUP(D760,table[[Détails]:[epaisseur]],3,FALSE)</f>
        <v>#N/A</v>
      </c>
      <c r="G760" s="1" t="e">
        <f>VLOOKUP(D760,table[[Détails]:[epaisseur]],4,FALSE)</f>
        <v>#N/A</v>
      </c>
      <c r="H760" s="1" t="e">
        <f>VLOOKUP(D760,table[[Détails]:[epaisseur]],5,FALSE)</f>
        <v>#N/A</v>
      </c>
      <c r="I760" s="170" t="e">
        <f>VLOOKUP(D760,table[[Détails]:[prix HT]],6,FALSE)</f>
        <v>#N/A</v>
      </c>
      <c r="K760" s="1" t="e">
        <f t="shared" si="62"/>
        <v>#N/A</v>
      </c>
      <c r="L760" s="15" t="e">
        <f>VLOOKUP(D760,table[[Détails]:[Coefficient de vente]],7,FALSE)</f>
        <v>#N/A</v>
      </c>
      <c r="M760" s="1" t="e">
        <f t="shared" si="58"/>
        <v>#N/A</v>
      </c>
      <c r="N760" s="5" t="e">
        <f t="shared" si="59"/>
        <v>#N/A</v>
      </c>
      <c r="O760" s="17" t="e">
        <f>VLOOKUP(D760,table[[Détails]:[Coefficient de vente]],8,FALSE)</f>
        <v>#N/A</v>
      </c>
      <c r="P760" s="170" t="e">
        <f t="shared" si="60"/>
        <v>#N/A</v>
      </c>
      <c r="R760" s="10">
        <f t="shared" si="61"/>
        <v>0</v>
      </c>
    </row>
    <row r="761" spans="2:18">
      <c r="B761" s="172"/>
      <c r="C761" s="1"/>
      <c r="D761" s="1"/>
      <c r="E761" s="1" t="e">
        <f>VLOOKUP(D761,table[[Détails]:[epaisseur]],2,FALSE)</f>
        <v>#N/A</v>
      </c>
      <c r="F761" s="1" t="e">
        <f>VLOOKUP(D761,table[[Détails]:[epaisseur]],3,FALSE)</f>
        <v>#N/A</v>
      </c>
      <c r="G761" s="1" t="e">
        <f>VLOOKUP(D761,table[[Détails]:[epaisseur]],4,FALSE)</f>
        <v>#N/A</v>
      </c>
      <c r="H761" s="1" t="e">
        <f>VLOOKUP(D761,table[[Détails]:[epaisseur]],5,FALSE)</f>
        <v>#N/A</v>
      </c>
      <c r="I761" s="170" t="e">
        <f>VLOOKUP(D761,table[[Détails]:[prix HT]],6,FALSE)</f>
        <v>#N/A</v>
      </c>
      <c r="K761" s="1" t="e">
        <f t="shared" si="62"/>
        <v>#N/A</v>
      </c>
      <c r="L761" s="15" t="e">
        <f>VLOOKUP(D761,table[[Détails]:[Coefficient de vente]],7,FALSE)</f>
        <v>#N/A</v>
      </c>
      <c r="M761" s="1" t="e">
        <f t="shared" si="58"/>
        <v>#N/A</v>
      </c>
      <c r="N761" s="5" t="e">
        <f t="shared" si="59"/>
        <v>#N/A</v>
      </c>
      <c r="O761" s="17" t="e">
        <f>VLOOKUP(D761,table[[Détails]:[Coefficient de vente]],8,FALSE)</f>
        <v>#N/A</v>
      </c>
      <c r="P761" s="170" t="e">
        <f t="shared" si="60"/>
        <v>#N/A</v>
      </c>
      <c r="R761" s="10">
        <f t="shared" si="61"/>
        <v>0</v>
      </c>
    </row>
    <row r="762" spans="2:18">
      <c r="B762" s="172"/>
      <c r="C762" s="1"/>
      <c r="D762" s="1"/>
      <c r="E762" s="1" t="e">
        <f>VLOOKUP(D762,table[[Détails]:[epaisseur]],2,FALSE)</f>
        <v>#N/A</v>
      </c>
      <c r="F762" s="1" t="e">
        <f>VLOOKUP(D762,table[[Détails]:[epaisseur]],3,FALSE)</f>
        <v>#N/A</v>
      </c>
      <c r="G762" s="1" t="e">
        <f>VLOOKUP(D762,table[[Détails]:[epaisseur]],4,FALSE)</f>
        <v>#N/A</v>
      </c>
      <c r="H762" s="1" t="e">
        <f>VLOOKUP(D762,table[[Détails]:[epaisseur]],5,FALSE)</f>
        <v>#N/A</v>
      </c>
      <c r="I762" s="170" t="e">
        <f>VLOOKUP(D762,table[[Détails]:[prix HT]],6,FALSE)</f>
        <v>#N/A</v>
      </c>
      <c r="K762" s="1" t="e">
        <f t="shared" si="62"/>
        <v>#N/A</v>
      </c>
      <c r="L762" s="15" t="e">
        <f>VLOOKUP(D762,table[[Détails]:[Coefficient de vente]],7,FALSE)</f>
        <v>#N/A</v>
      </c>
      <c r="M762" s="1" t="e">
        <f t="shared" si="58"/>
        <v>#N/A</v>
      </c>
      <c r="N762" s="5" t="e">
        <f t="shared" si="59"/>
        <v>#N/A</v>
      </c>
      <c r="O762" s="17" t="e">
        <f>VLOOKUP(D762,table[[Détails]:[Coefficient de vente]],8,FALSE)</f>
        <v>#N/A</v>
      </c>
      <c r="P762" s="170" t="e">
        <f t="shared" si="60"/>
        <v>#N/A</v>
      </c>
      <c r="R762" s="10">
        <f t="shared" si="61"/>
        <v>0</v>
      </c>
    </row>
    <row r="763" spans="2:18">
      <c r="B763" s="172"/>
      <c r="C763" s="1"/>
      <c r="D763" s="1"/>
      <c r="E763" s="1" t="e">
        <f>VLOOKUP(D763,table[[Détails]:[epaisseur]],2,FALSE)</f>
        <v>#N/A</v>
      </c>
      <c r="F763" s="1" t="e">
        <f>VLOOKUP(D763,table[[Détails]:[epaisseur]],3,FALSE)</f>
        <v>#N/A</v>
      </c>
      <c r="G763" s="1" t="e">
        <f>VLOOKUP(D763,table[[Détails]:[epaisseur]],4,FALSE)</f>
        <v>#N/A</v>
      </c>
      <c r="H763" s="1" t="e">
        <f>VLOOKUP(D763,table[[Détails]:[epaisseur]],5,FALSE)</f>
        <v>#N/A</v>
      </c>
      <c r="I763" s="170" t="e">
        <f>VLOOKUP(D763,table[[Détails]:[prix HT]],6,FALSE)</f>
        <v>#N/A</v>
      </c>
      <c r="K763" s="1" t="e">
        <f t="shared" si="62"/>
        <v>#N/A</v>
      </c>
      <c r="L763" s="15" t="e">
        <f>VLOOKUP(D763,table[[Détails]:[Coefficient de vente]],7,FALSE)</f>
        <v>#N/A</v>
      </c>
      <c r="M763" s="1" t="e">
        <f t="shared" si="58"/>
        <v>#N/A</v>
      </c>
      <c r="N763" s="5" t="e">
        <f t="shared" si="59"/>
        <v>#N/A</v>
      </c>
      <c r="O763" s="17" t="e">
        <f>VLOOKUP(D763,table[[Détails]:[Coefficient de vente]],8,FALSE)</f>
        <v>#N/A</v>
      </c>
      <c r="P763" s="170" t="e">
        <f t="shared" si="60"/>
        <v>#N/A</v>
      </c>
      <c r="R763" s="10">
        <f t="shared" si="61"/>
        <v>0</v>
      </c>
    </row>
    <row r="764" spans="2:18">
      <c r="B764" s="172"/>
      <c r="C764" s="1"/>
      <c r="D764" s="1"/>
      <c r="E764" s="1" t="e">
        <f>VLOOKUP(D764,table[[Détails]:[epaisseur]],2,FALSE)</f>
        <v>#N/A</v>
      </c>
      <c r="F764" s="1" t="e">
        <f>VLOOKUP(D764,table[[Détails]:[epaisseur]],3,FALSE)</f>
        <v>#N/A</v>
      </c>
      <c r="G764" s="1" t="e">
        <f>VLOOKUP(D764,table[[Détails]:[epaisseur]],4,FALSE)</f>
        <v>#N/A</v>
      </c>
      <c r="H764" s="1" t="e">
        <f>VLOOKUP(D764,table[[Détails]:[epaisseur]],5,FALSE)</f>
        <v>#N/A</v>
      </c>
      <c r="I764" s="170" t="e">
        <f>VLOOKUP(D764,table[[Détails]:[prix HT]],6,FALSE)</f>
        <v>#N/A</v>
      </c>
      <c r="K764" s="1" t="e">
        <f t="shared" si="62"/>
        <v>#N/A</v>
      </c>
      <c r="L764" s="15" t="e">
        <f>VLOOKUP(D764,table[[Détails]:[Coefficient de vente]],7,FALSE)</f>
        <v>#N/A</v>
      </c>
      <c r="M764" s="1" t="e">
        <f t="shared" si="58"/>
        <v>#N/A</v>
      </c>
      <c r="N764" s="5" t="e">
        <f t="shared" si="59"/>
        <v>#N/A</v>
      </c>
      <c r="O764" s="17" t="e">
        <f>VLOOKUP(D764,table[[Détails]:[Coefficient de vente]],8,FALSE)</f>
        <v>#N/A</v>
      </c>
      <c r="P764" s="170" t="e">
        <f t="shared" si="60"/>
        <v>#N/A</v>
      </c>
      <c r="R764" s="10">
        <f t="shared" si="61"/>
        <v>0</v>
      </c>
    </row>
    <row r="765" spans="2:18">
      <c r="B765" s="172"/>
      <c r="C765" s="1"/>
      <c r="D765" s="1"/>
      <c r="E765" s="1" t="e">
        <f>VLOOKUP(D765,table[[Détails]:[epaisseur]],2,FALSE)</f>
        <v>#N/A</v>
      </c>
      <c r="F765" s="1" t="e">
        <f>VLOOKUP(D765,table[[Détails]:[epaisseur]],3,FALSE)</f>
        <v>#N/A</v>
      </c>
      <c r="G765" s="1" t="e">
        <f>VLOOKUP(D765,table[[Détails]:[epaisseur]],4,FALSE)</f>
        <v>#N/A</v>
      </c>
      <c r="H765" s="1" t="e">
        <f>VLOOKUP(D765,table[[Détails]:[epaisseur]],5,FALSE)</f>
        <v>#N/A</v>
      </c>
      <c r="I765" s="170" t="e">
        <f>VLOOKUP(D765,table[[Détails]:[prix HT]],6,FALSE)</f>
        <v>#N/A</v>
      </c>
      <c r="K765" s="1" t="e">
        <f t="shared" si="62"/>
        <v>#N/A</v>
      </c>
      <c r="L765" s="15" t="e">
        <f>VLOOKUP(D765,table[[Détails]:[Coefficient de vente]],7,FALSE)</f>
        <v>#N/A</v>
      </c>
      <c r="M765" s="1" t="e">
        <f t="shared" si="58"/>
        <v>#N/A</v>
      </c>
      <c r="N765" s="5" t="e">
        <f t="shared" si="59"/>
        <v>#N/A</v>
      </c>
      <c r="O765" s="17" t="e">
        <f>VLOOKUP(D765,table[[Détails]:[Coefficient de vente]],8,FALSE)</f>
        <v>#N/A</v>
      </c>
      <c r="P765" s="170" t="e">
        <f t="shared" si="60"/>
        <v>#N/A</v>
      </c>
      <c r="R765" s="10">
        <f t="shared" si="61"/>
        <v>0</v>
      </c>
    </row>
    <row r="766" spans="2:18">
      <c r="B766" s="172"/>
      <c r="C766" s="1"/>
      <c r="D766" s="1"/>
      <c r="E766" s="1" t="e">
        <f>VLOOKUP(D766,table[[Détails]:[epaisseur]],2,FALSE)</f>
        <v>#N/A</v>
      </c>
      <c r="F766" s="1" t="e">
        <f>VLOOKUP(D766,table[[Détails]:[epaisseur]],3,FALSE)</f>
        <v>#N/A</v>
      </c>
      <c r="G766" s="1" t="e">
        <f>VLOOKUP(D766,table[[Détails]:[epaisseur]],4,FALSE)</f>
        <v>#N/A</v>
      </c>
      <c r="H766" s="1" t="e">
        <f>VLOOKUP(D766,table[[Détails]:[epaisseur]],5,FALSE)</f>
        <v>#N/A</v>
      </c>
      <c r="I766" s="170" t="e">
        <f>VLOOKUP(D766,table[[Détails]:[prix HT]],6,FALSE)</f>
        <v>#N/A</v>
      </c>
      <c r="K766" s="1" t="e">
        <f t="shared" si="62"/>
        <v>#N/A</v>
      </c>
      <c r="L766" s="15" t="e">
        <f>VLOOKUP(D766,table[[Détails]:[Coefficient de vente]],7,FALSE)</f>
        <v>#N/A</v>
      </c>
      <c r="M766" s="1" t="e">
        <f t="shared" si="58"/>
        <v>#N/A</v>
      </c>
      <c r="N766" s="5" t="e">
        <f t="shared" si="59"/>
        <v>#N/A</v>
      </c>
      <c r="O766" s="17" t="e">
        <f>VLOOKUP(D766,table[[Détails]:[Coefficient de vente]],8,FALSE)</f>
        <v>#N/A</v>
      </c>
      <c r="P766" s="170" t="e">
        <f t="shared" si="60"/>
        <v>#N/A</v>
      </c>
      <c r="R766" s="10">
        <f t="shared" si="61"/>
        <v>0</v>
      </c>
    </row>
    <row r="767" spans="2:18">
      <c r="B767" s="172"/>
      <c r="C767" s="1"/>
      <c r="D767" s="1"/>
      <c r="E767" s="1" t="e">
        <f>VLOOKUP(D767,table[[Détails]:[epaisseur]],2,FALSE)</f>
        <v>#N/A</v>
      </c>
      <c r="F767" s="1" t="e">
        <f>VLOOKUP(D767,table[[Détails]:[epaisseur]],3,FALSE)</f>
        <v>#N/A</v>
      </c>
      <c r="G767" s="1" t="e">
        <f>VLOOKUP(D767,table[[Détails]:[epaisseur]],4,FALSE)</f>
        <v>#N/A</v>
      </c>
      <c r="H767" s="1" t="e">
        <f>VLOOKUP(D767,table[[Détails]:[epaisseur]],5,FALSE)</f>
        <v>#N/A</v>
      </c>
      <c r="I767" s="170" t="e">
        <f>VLOOKUP(D767,table[[Détails]:[prix HT]],6,FALSE)</f>
        <v>#N/A</v>
      </c>
      <c r="K767" s="1" t="e">
        <f t="shared" si="62"/>
        <v>#N/A</v>
      </c>
      <c r="L767" s="15" t="e">
        <f>VLOOKUP(D767,table[[Détails]:[Coefficient de vente]],7,FALSE)</f>
        <v>#N/A</v>
      </c>
      <c r="M767" s="1" t="e">
        <f t="shared" si="58"/>
        <v>#N/A</v>
      </c>
      <c r="N767" s="5" t="e">
        <f t="shared" si="59"/>
        <v>#N/A</v>
      </c>
      <c r="O767" s="17" t="e">
        <f>VLOOKUP(D767,table[[Détails]:[Coefficient de vente]],8,FALSE)</f>
        <v>#N/A</v>
      </c>
      <c r="P767" s="170" t="e">
        <f t="shared" si="60"/>
        <v>#N/A</v>
      </c>
      <c r="R767" s="10">
        <f t="shared" si="61"/>
        <v>0</v>
      </c>
    </row>
    <row r="768" spans="2:18">
      <c r="B768" s="172"/>
      <c r="C768" s="1"/>
      <c r="D768" s="1"/>
      <c r="E768" s="1" t="e">
        <f>VLOOKUP(D768,table[[Détails]:[epaisseur]],2,FALSE)</f>
        <v>#N/A</v>
      </c>
      <c r="F768" s="1" t="e">
        <f>VLOOKUP(D768,table[[Détails]:[epaisseur]],3,FALSE)</f>
        <v>#N/A</v>
      </c>
      <c r="G768" s="1" t="e">
        <f>VLOOKUP(D768,table[[Détails]:[epaisseur]],4,FALSE)</f>
        <v>#N/A</v>
      </c>
      <c r="H768" s="1" t="e">
        <f>VLOOKUP(D768,table[[Détails]:[epaisseur]],5,FALSE)</f>
        <v>#N/A</v>
      </c>
      <c r="I768" s="170" t="e">
        <f>VLOOKUP(D768,table[[Détails]:[prix HT]],6,FALSE)</f>
        <v>#N/A</v>
      </c>
      <c r="K768" s="1" t="e">
        <f t="shared" si="62"/>
        <v>#N/A</v>
      </c>
      <c r="L768" s="15" t="e">
        <f>VLOOKUP(D768,table[[Détails]:[Coefficient de vente]],7,FALSE)</f>
        <v>#N/A</v>
      </c>
      <c r="M768" s="1" t="e">
        <f t="shared" si="58"/>
        <v>#N/A</v>
      </c>
      <c r="N768" s="5" t="e">
        <f t="shared" si="59"/>
        <v>#N/A</v>
      </c>
      <c r="O768" s="17" t="e">
        <f>VLOOKUP(D768,table[[Détails]:[Coefficient de vente]],8,FALSE)</f>
        <v>#N/A</v>
      </c>
      <c r="P768" s="170" t="e">
        <f t="shared" si="60"/>
        <v>#N/A</v>
      </c>
      <c r="R768" s="10">
        <f t="shared" si="61"/>
        <v>0</v>
      </c>
    </row>
    <row r="769" spans="2:18">
      <c r="B769" s="172"/>
      <c r="C769" s="1"/>
      <c r="D769" s="1"/>
      <c r="E769" s="1" t="e">
        <f>VLOOKUP(D769,table[[Détails]:[epaisseur]],2,FALSE)</f>
        <v>#N/A</v>
      </c>
      <c r="F769" s="1" t="e">
        <f>VLOOKUP(D769,table[[Détails]:[epaisseur]],3,FALSE)</f>
        <v>#N/A</v>
      </c>
      <c r="G769" s="1" t="e">
        <f>VLOOKUP(D769,table[[Détails]:[epaisseur]],4,FALSE)</f>
        <v>#N/A</v>
      </c>
      <c r="H769" s="1" t="e">
        <f>VLOOKUP(D769,table[[Détails]:[epaisseur]],5,FALSE)</f>
        <v>#N/A</v>
      </c>
      <c r="I769" s="170" t="e">
        <f>VLOOKUP(D769,table[[Détails]:[prix HT]],6,FALSE)</f>
        <v>#N/A</v>
      </c>
      <c r="K769" s="1" t="e">
        <f t="shared" si="62"/>
        <v>#N/A</v>
      </c>
      <c r="L769" s="15" t="e">
        <f>VLOOKUP(D769,table[[Détails]:[Coefficient de vente]],7,FALSE)</f>
        <v>#N/A</v>
      </c>
      <c r="M769" s="1" t="e">
        <f t="shared" si="58"/>
        <v>#N/A</v>
      </c>
      <c r="N769" s="5" t="e">
        <f t="shared" si="59"/>
        <v>#N/A</v>
      </c>
      <c r="O769" s="17" t="e">
        <f>VLOOKUP(D769,table[[Détails]:[Coefficient de vente]],8,FALSE)</f>
        <v>#N/A</v>
      </c>
      <c r="P769" s="170" t="e">
        <f t="shared" si="60"/>
        <v>#N/A</v>
      </c>
      <c r="R769" s="10">
        <f t="shared" si="61"/>
        <v>0</v>
      </c>
    </row>
    <row r="770" spans="2:18">
      <c r="B770" s="172"/>
      <c r="C770" s="1"/>
      <c r="D770" s="1"/>
      <c r="E770" s="1" t="e">
        <f>VLOOKUP(D770,table[[Détails]:[epaisseur]],2,FALSE)</f>
        <v>#N/A</v>
      </c>
      <c r="F770" s="1" t="e">
        <f>VLOOKUP(D770,table[[Détails]:[epaisseur]],3,FALSE)</f>
        <v>#N/A</v>
      </c>
      <c r="G770" s="1" t="e">
        <f>VLOOKUP(D770,table[[Détails]:[epaisseur]],4,FALSE)</f>
        <v>#N/A</v>
      </c>
      <c r="H770" s="1" t="e">
        <f>VLOOKUP(D770,table[[Détails]:[epaisseur]],5,FALSE)</f>
        <v>#N/A</v>
      </c>
      <c r="I770" s="170" t="e">
        <f>VLOOKUP(D770,table[[Détails]:[prix HT]],6,FALSE)</f>
        <v>#N/A</v>
      </c>
      <c r="K770" s="1" t="e">
        <f t="shared" si="62"/>
        <v>#N/A</v>
      </c>
      <c r="L770" s="15" t="e">
        <f>VLOOKUP(D770,table[[Détails]:[Coefficient de vente]],7,FALSE)</f>
        <v>#N/A</v>
      </c>
      <c r="M770" s="1" t="e">
        <f t="shared" si="58"/>
        <v>#N/A</v>
      </c>
      <c r="N770" s="5" t="e">
        <f t="shared" si="59"/>
        <v>#N/A</v>
      </c>
      <c r="O770" s="17" t="e">
        <f>VLOOKUP(D770,table[[Détails]:[Coefficient de vente]],8,FALSE)</f>
        <v>#N/A</v>
      </c>
      <c r="P770" s="170" t="e">
        <f t="shared" si="60"/>
        <v>#N/A</v>
      </c>
      <c r="R770" s="10">
        <f t="shared" si="61"/>
        <v>0</v>
      </c>
    </row>
    <row r="771" spans="2:18">
      <c r="B771" s="172"/>
      <c r="C771" s="1"/>
      <c r="D771" s="1"/>
      <c r="E771" s="1" t="e">
        <f>VLOOKUP(D771,table[[Détails]:[epaisseur]],2,FALSE)</f>
        <v>#N/A</v>
      </c>
      <c r="F771" s="1" t="e">
        <f>VLOOKUP(D771,table[[Détails]:[epaisseur]],3,FALSE)</f>
        <v>#N/A</v>
      </c>
      <c r="G771" s="1" t="e">
        <f>VLOOKUP(D771,table[[Détails]:[epaisseur]],4,FALSE)</f>
        <v>#N/A</v>
      </c>
      <c r="H771" s="1" t="e">
        <f>VLOOKUP(D771,table[[Détails]:[epaisseur]],5,FALSE)</f>
        <v>#N/A</v>
      </c>
      <c r="I771" s="170" t="e">
        <f>VLOOKUP(D771,table[[Détails]:[prix HT]],6,FALSE)</f>
        <v>#N/A</v>
      </c>
      <c r="K771" s="1" t="e">
        <f t="shared" si="62"/>
        <v>#N/A</v>
      </c>
      <c r="L771" s="15" t="e">
        <f>VLOOKUP(D771,table[[Détails]:[Coefficient de vente]],7,FALSE)</f>
        <v>#N/A</v>
      </c>
      <c r="M771" s="1" t="e">
        <f t="shared" si="58"/>
        <v>#N/A</v>
      </c>
      <c r="N771" s="5" t="e">
        <f t="shared" si="59"/>
        <v>#N/A</v>
      </c>
      <c r="O771" s="17" t="e">
        <f>VLOOKUP(D771,table[[Détails]:[Coefficient de vente]],8,FALSE)</f>
        <v>#N/A</v>
      </c>
      <c r="P771" s="170" t="e">
        <f t="shared" si="60"/>
        <v>#N/A</v>
      </c>
      <c r="R771" s="10">
        <f t="shared" si="61"/>
        <v>0</v>
      </c>
    </row>
    <row r="772" spans="2:18">
      <c r="B772" s="172"/>
      <c r="C772" s="1"/>
      <c r="D772" s="1"/>
      <c r="E772" s="1" t="e">
        <f>VLOOKUP(D772,table[[Détails]:[epaisseur]],2,FALSE)</f>
        <v>#N/A</v>
      </c>
      <c r="F772" s="1" t="e">
        <f>VLOOKUP(D772,table[[Détails]:[epaisseur]],3,FALSE)</f>
        <v>#N/A</v>
      </c>
      <c r="G772" s="1" t="e">
        <f>VLOOKUP(D772,table[[Détails]:[epaisseur]],4,FALSE)</f>
        <v>#N/A</v>
      </c>
      <c r="H772" s="1" t="e">
        <f>VLOOKUP(D772,table[[Détails]:[epaisseur]],5,FALSE)</f>
        <v>#N/A</v>
      </c>
      <c r="I772" s="170" t="e">
        <f>VLOOKUP(D772,table[[Détails]:[prix HT]],6,FALSE)</f>
        <v>#N/A</v>
      </c>
      <c r="K772" s="1" t="e">
        <f t="shared" si="62"/>
        <v>#N/A</v>
      </c>
      <c r="L772" s="15" t="e">
        <f>VLOOKUP(D772,table[[Détails]:[Coefficient de vente]],7,FALSE)</f>
        <v>#N/A</v>
      </c>
      <c r="M772" s="1" t="e">
        <f t="shared" si="58"/>
        <v>#N/A</v>
      </c>
      <c r="N772" s="5" t="e">
        <f t="shared" si="59"/>
        <v>#N/A</v>
      </c>
      <c r="O772" s="17" t="e">
        <f>VLOOKUP(D772,table[[Détails]:[Coefficient de vente]],8,FALSE)</f>
        <v>#N/A</v>
      </c>
      <c r="P772" s="170" t="e">
        <f t="shared" si="60"/>
        <v>#N/A</v>
      </c>
      <c r="R772" s="10">
        <f t="shared" si="61"/>
        <v>0</v>
      </c>
    </row>
    <row r="773" spans="2:18">
      <c r="B773" s="172"/>
      <c r="C773" s="1"/>
      <c r="D773" s="1"/>
      <c r="E773" s="1" t="e">
        <f>VLOOKUP(D773,table[[Détails]:[epaisseur]],2,FALSE)</f>
        <v>#N/A</v>
      </c>
      <c r="F773" s="1" t="e">
        <f>VLOOKUP(D773,table[[Détails]:[epaisseur]],3,FALSE)</f>
        <v>#N/A</v>
      </c>
      <c r="G773" s="1" t="e">
        <f>VLOOKUP(D773,table[[Détails]:[epaisseur]],4,FALSE)</f>
        <v>#N/A</v>
      </c>
      <c r="H773" s="1" t="e">
        <f>VLOOKUP(D773,table[[Détails]:[epaisseur]],5,FALSE)</f>
        <v>#N/A</v>
      </c>
      <c r="I773" s="170" t="e">
        <f>VLOOKUP(D773,table[[Détails]:[prix HT]],6,FALSE)</f>
        <v>#N/A</v>
      </c>
      <c r="K773" s="1" t="e">
        <f t="shared" si="62"/>
        <v>#N/A</v>
      </c>
      <c r="L773" s="15" t="e">
        <f>VLOOKUP(D773,table[[Détails]:[Coefficient de vente]],7,FALSE)</f>
        <v>#N/A</v>
      </c>
      <c r="M773" s="1" t="e">
        <f t="shared" si="58"/>
        <v>#N/A</v>
      </c>
      <c r="N773" s="5" t="e">
        <f t="shared" si="59"/>
        <v>#N/A</v>
      </c>
      <c r="O773" s="17" t="e">
        <f>VLOOKUP(D773,table[[Détails]:[Coefficient de vente]],8,FALSE)</f>
        <v>#N/A</v>
      </c>
      <c r="P773" s="170" t="e">
        <f t="shared" si="60"/>
        <v>#N/A</v>
      </c>
      <c r="R773" s="10">
        <f t="shared" si="61"/>
        <v>0</v>
      </c>
    </row>
    <row r="774" spans="2:18">
      <c r="B774" s="172"/>
      <c r="C774" s="1"/>
      <c r="D774" s="1"/>
      <c r="E774" s="1" t="e">
        <f>VLOOKUP(D774,table[[Détails]:[epaisseur]],2,FALSE)</f>
        <v>#N/A</v>
      </c>
      <c r="F774" s="1" t="e">
        <f>VLOOKUP(D774,table[[Détails]:[epaisseur]],3,FALSE)</f>
        <v>#N/A</v>
      </c>
      <c r="G774" s="1" t="e">
        <f>VLOOKUP(D774,table[[Détails]:[epaisseur]],4,FALSE)</f>
        <v>#N/A</v>
      </c>
      <c r="H774" s="1" t="e">
        <f>VLOOKUP(D774,table[[Détails]:[epaisseur]],5,FALSE)</f>
        <v>#N/A</v>
      </c>
      <c r="I774" s="170" t="e">
        <f>VLOOKUP(D774,table[[Détails]:[prix HT]],6,FALSE)</f>
        <v>#N/A</v>
      </c>
      <c r="K774" s="1" t="e">
        <f t="shared" si="62"/>
        <v>#N/A</v>
      </c>
      <c r="L774" s="15" t="e">
        <f>VLOOKUP(D774,table[[Détails]:[Coefficient de vente]],7,FALSE)</f>
        <v>#N/A</v>
      </c>
      <c r="M774" s="1" t="e">
        <f t="shared" si="58"/>
        <v>#N/A</v>
      </c>
      <c r="N774" s="5" t="e">
        <f t="shared" si="59"/>
        <v>#N/A</v>
      </c>
      <c r="O774" s="17" t="e">
        <f>VLOOKUP(D774,table[[Détails]:[Coefficient de vente]],8,FALSE)</f>
        <v>#N/A</v>
      </c>
      <c r="P774" s="170" t="e">
        <f t="shared" si="60"/>
        <v>#N/A</v>
      </c>
      <c r="R774" s="10">
        <f t="shared" si="61"/>
        <v>0</v>
      </c>
    </row>
    <row r="775" spans="2:18">
      <c r="B775" s="172"/>
      <c r="C775" s="1"/>
      <c r="D775" s="1"/>
      <c r="E775" s="1" t="e">
        <f>VLOOKUP(D775,table[[Détails]:[epaisseur]],2,FALSE)</f>
        <v>#N/A</v>
      </c>
      <c r="F775" s="1" t="e">
        <f>VLOOKUP(D775,table[[Détails]:[epaisseur]],3,FALSE)</f>
        <v>#N/A</v>
      </c>
      <c r="G775" s="1" t="e">
        <f>VLOOKUP(D775,table[[Détails]:[epaisseur]],4,FALSE)</f>
        <v>#N/A</v>
      </c>
      <c r="H775" s="1" t="e">
        <f>VLOOKUP(D775,table[[Détails]:[epaisseur]],5,FALSE)</f>
        <v>#N/A</v>
      </c>
      <c r="I775" s="170" t="e">
        <f>VLOOKUP(D775,table[[Détails]:[prix HT]],6,FALSE)</f>
        <v>#N/A</v>
      </c>
      <c r="K775" s="1" t="e">
        <f t="shared" si="62"/>
        <v>#N/A</v>
      </c>
      <c r="L775" s="15" t="e">
        <f>VLOOKUP(D775,table[[Détails]:[Coefficient de vente]],7,FALSE)</f>
        <v>#N/A</v>
      </c>
      <c r="M775" s="1" t="e">
        <f t="shared" si="58"/>
        <v>#N/A</v>
      </c>
      <c r="N775" s="5" t="e">
        <f t="shared" si="59"/>
        <v>#N/A</v>
      </c>
      <c r="O775" s="17" t="e">
        <f>VLOOKUP(D775,table[[Détails]:[Coefficient de vente]],8,FALSE)</f>
        <v>#N/A</v>
      </c>
      <c r="P775" s="170" t="e">
        <f t="shared" si="60"/>
        <v>#N/A</v>
      </c>
      <c r="R775" s="10">
        <f t="shared" si="61"/>
        <v>0</v>
      </c>
    </row>
    <row r="776" spans="2:18">
      <c r="B776" s="172"/>
      <c r="C776" s="1"/>
      <c r="D776" s="1"/>
      <c r="E776" s="1" t="e">
        <f>VLOOKUP(D776,table[[Détails]:[epaisseur]],2,FALSE)</f>
        <v>#N/A</v>
      </c>
      <c r="F776" s="1" t="e">
        <f>VLOOKUP(D776,table[[Détails]:[epaisseur]],3,FALSE)</f>
        <v>#N/A</v>
      </c>
      <c r="G776" s="1" t="e">
        <f>VLOOKUP(D776,table[[Détails]:[epaisseur]],4,FALSE)</f>
        <v>#N/A</v>
      </c>
      <c r="H776" s="1" t="e">
        <f>VLOOKUP(D776,table[[Détails]:[epaisseur]],5,FALSE)</f>
        <v>#N/A</v>
      </c>
      <c r="I776" s="170" t="e">
        <f>VLOOKUP(D776,table[[Détails]:[prix HT]],6,FALSE)</f>
        <v>#N/A</v>
      </c>
      <c r="K776" s="1" t="e">
        <f t="shared" si="62"/>
        <v>#N/A</v>
      </c>
      <c r="L776" s="15" t="e">
        <f>VLOOKUP(D776,table[[Détails]:[Coefficient de vente]],7,FALSE)</f>
        <v>#N/A</v>
      </c>
      <c r="M776" s="1" t="e">
        <f t="shared" si="58"/>
        <v>#N/A</v>
      </c>
      <c r="N776" s="5" t="e">
        <f t="shared" si="59"/>
        <v>#N/A</v>
      </c>
      <c r="O776" s="17" t="e">
        <f>VLOOKUP(D776,table[[Détails]:[Coefficient de vente]],8,FALSE)</f>
        <v>#N/A</v>
      </c>
      <c r="P776" s="170" t="e">
        <f t="shared" si="60"/>
        <v>#N/A</v>
      </c>
      <c r="R776" s="10">
        <f t="shared" si="61"/>
        <v>0</v>
      </c>
    </row>
    <row r="777" spans="2:18">
      <c r="B777" s="172"/>
      <c r="C777" s="1"/>
      <c r="D777" s="1"/>
      <c r="E777" s="1" t="e">
        <f>VLOOKUP(D777,table[[Détails]:[epaisseur]],2,FALSE)</f>
        <v>#N/A</v>
      </c>
      <c r="F777" s="1" t="e">
        <f>VLOOKUP(D777,table[[Détails]:[epaisseur]],3,FALSE)</f>
        <v>#N/A</v>
      </c>
      <c r="G777" s="1" t="e">
        <f>VLOOKUP(D777,table[[Détails]:[epaisseur]],4,FALSE)</f>
        <v>#N/A</v>
      </c>
      <c r="H777" s="1" t="e">
        <f>VLOOKUP(D777,table[[Détails]:[epaisseur]],5,FALSE)</f>
        <v>#N/A</v>
      </c>
      <c r="I777" s="170" t="e">
        <f>VLOOKUP(D777,table[[Détails]:[prix HT]],6,FALSE)</f>
        <v>#N/A</v>
      </c>
      <c r="K777" s="1" t="e">
        <f t="shared" si="62"/>
        <v>#N/A</v>
      </c>
      <c r="L777" s="15" t="e">
        <f>VLOOKUP(D777,table[[Détails]:[Coefficient de vente]],7,FALSE)</f>
        <v>#N/A</v>
      </c>
      <c r="M777" s="1" t="e">
        <f t="shared" si="58"/>
        <v>#N/A</v>
      </c>
      <c r="N777" s="5" t="e">
        <f t="shared" si="59"/>
        <v>#N/A</v>
      </c>
      <c r="O777" s="17" t="e">
        <f>VLOOKUP(D777,table[[Détails]:[Coefficient de vente]],8,FALSE)</f>
        <v>#N/A</v>
      </c>
      <c r="P777" s="170" t="e">
        <f t="shared" si="60"/>
        <v>#N/A</v>
      </c>
      <c r="R777" s="10">
        <f t="shared" si="61"/>
        <v>0</v>
      </c>
    </row>
    <row r="778" spans="2:18">
      <c r="B778" s="172"/>
      <c r="C778" s="1"/>
      <c r="D778" s="1"/>
      <c r="E778" s="1" t="e">
        <f>VLOOKUP(D778,table[[Détails]:[epaisseur]],2,FALSE)</f>
        <v>#N/A</v>
      </c>
      <c r="F778" s="1" t="e">
        <f>VLOOKUP(D778,table[[Détails]:[epaisseur]],3,FALSE)</f>
        <v>#N/A</v>
      </c>
      <c r="G778" s="1" t="e">
        <f>VLOOKUP(D778,table[[Détails]:[epaisseur]],4,FALSE)</f>
        <v>#N/A</v>
      </c>
      <c r="H778" s="1" t="e">
        <f>VLOOKUP(D778,table[[Détails]:[epaisseur]],5,FALSE)</f>
        <v>#N/A</v>
      </c>
      <c r="I778" s="170" t="e">
        <f>VLOOKUP(D778,table[[Détails]:[prix HT]],6,FALSE)</f>
        <v>#N/A</v>
      </c>
      <c r="K778" s="1" t="e">
        <f t="shared" si="62"/>
        <v>#N/A</v>
      </c>
      <c r="L778" s="15" t="e">
        <f>VLOOKUP(D778,table[[Détails]:[Coefficient de vente]],7,FALSE)</f>
        <v>#N/A</v>
      </c>
      <c r="M778" s="1" t="e">
        <f t="shared" si="58"/>
        <v>#N/A</v>
      </c>
      <c r="N778" s="5" t="e">
        <f t="shared" si="59"/>
        <v>#N/A</v>
      </c>
      <c r="O778" s="17" t="e">
        <f>VLOOKUP(D778,table[[Détails]:[Coefficient de vente]],8,FALSE)</f>
        <v>#N/A</v>
      </c>
      <c r="P778" s="170" t="e">
        <f t="shared" si="60"/>
        <v>#N/A</v>
      </c>
      <c r="R778" s="10">
        <f t="shared" si="61"/>
        <v>0</v>
      </c>
    </row>
    <row r="779" spans="2:18">
      <c r="B779" s="172"/>
      <c r="C779" s="1"/>
      <c r="D779" s="1"/>
      <c r="E779" s="1" t="e">
        <f>VLOOKUP(D779,table[[Détails]:[epaisseur]],2,FALSE)</f>
        <v>#N/A</v>
      </c>
      <c r="F779" s="1" t="e">
        <f>VLOOKUP(D779,table[[Détails]:[epaisseur]],3,FALSE)</f>
        <v>#N/A</v>
      </c>
      <c r="G779" s="1" t="e">
        <f>VLOOKUP(D779,table[[Détails]:[epaisseur]],4,FALSE)</f>
        <v>#N/A</v>
      </c>
      <c r="H779" s="1" t="e">
        <f>VLOOKUP(D779,table[[Détails]:[epaisseur]],5,FALSE)</f>
        <v>#N/A</v>
      </c>
      <c r="I779" s="170" t="e">
        <f>VLOOKUP(D779,table[[Détails]:[prix HT]],6,FALSE)</f>
        <v>#N/A</v>
      </c>
      <c r="K779" s="1" t="e">
        <f t="shared" si="62"/>
        <v>#N/A</v>
      </c>
      <c r="L779" s="15" t="e">
        <f>VLOOKUP(D779,table[[Détails]:[Coefficient de vente]],7,FALSE)</f>
        <v>#N/A</v>
      </c>
      <c r="M779" s="1" t="e">
        <f t="shared" si="58"/>
        <v>#N/A</v>
      </c>
      <c r="N779" s="5" t="e">
        <f t="shared" si="59"/>
        <v>#N/A</v>
      </c>
      <c r="O779" s="17" t="e">
        <f>VLOOKUP(D779,table[[Détails]:[Coefficient de vente]],8,FALSE)</f>
        <v>#N/A</v>
      </c>
      <c r="P779" s="170" t="e">
        <f t="shared" si="60"/>
        <v>#N/A</v>
      </c>
      <c r="R779" s="10">
        <f t="shared" si="61"/>
        <v>0</v>
      </c>
    </row>
    <row r="780" spans="2:18">
      <c r="B780" s="172"/>
      <c r="C780" s="1"/>
      <c r="D780" s="1"/>
      <c r="E780" s="1" t="e">
        <f>VLOOKUP(D780,table[[Détails]:[epaisseur]],2,FALSE)</f>
        <v>#N/A</v>
      </c>
      <c r="F780" s="1" t="e">
        <f>VLOOKUP(D780,table[[Détails]:[epaisseur]],3,FALSE)</f>
        <v>#N/A</v>
      </c>
      <c r="G780" s="1" t="e">
        <f>VLOOKUP(D780,table[[Détails]:[epaisseur]],4,FALSE)</f>
        <v>#N/A</v>
      </c>
      <c r="H780" s="1" t="e">
        <f>VLOOKUP(D780,table[[Détails]:[epaisseur]],5,FALSE)</f>
        <v>#N/A</v>
      </c>
      <c r="I780" s="170" t="e">
        <f>VLOOKUP(D780,table[[Détails]:[prix HT]],6,FALSE)</f>
        <v>#N/A</v>
      </c>
      <c r="K780" s="1" t="e">
        <f t="shared" si="62"/>
        <v>#N/A</v>
      </c>
      <c r="L780" s="15" t="e">
        <f>VLOOKUP(D780,table[[Détails]:[Coefficient de vente]],7,FALSE)</f>
        <v>#N/A</v>
      </c>
      <c r="M780" s="1" t="e">
        <f t="shared" ref="M780:M843" si="63">(K780*L780)+K780</f>
        <v>#N/A</v>
      </c>
      <c r="N780" s="5" t="e">
        <f t="shared" ref="N780:N843" si="64">M780*I780</f>
        <v>#N/A</v>
      </c>
      <c r="O780" s="17" t="e">
        <f>VLOOKUP(D780,table[[Détails]:[Coefficient de vente]],8,FALSE)</f>
        <v>#N/A</v>
      </c>
      <c r="P780" s="170" t="e">
        <f t="shared" ref="P780:P843" si="65">(N780*O780)+N780</f>
        <v>#N/A</v>
      </c>
      <c r="R780" s="10">
        <f t="shared" ref="R780:R843" si="66">ROUNDUP(((($D$5*Q780)/100)+Q780),0)</f>
        <v>0</v>
      </c>
    </row>
    <row r="781" spans="2:18">
      <c r="B781" s="172"/>
      <c r="C781" s="1"/>
      <c r="D781" s="1"/>
      <c r="E781" s="1" t="e">
        <f>VLOOKUP(D781,table[[Détails]:[epaisseur]],2,FALSE)</f>
        <v>#N/A</v>
      </c>
      <c r="F781" s="1" t="e">
        <f>VLOOKUP(D781,table[[Détails]:[epaisseur]],3,FALSE)</f>
        <v>#N/A</v>
      </c>
      <c r="G781" s="1" t="e">
        <f>VLOOKUP(D781,table[[Détails]:[epaisseur]],4,FALSE)</f>
        <v>#N/A</v>
      </c>
      <c r="H781" s="1" t="e">
        <f>VLOOKUP(D781,table[[Détails]:[epaisseur]],5,FALSE)</f>
        <v>#N/A</v>
      </c>
      <c r="I781" s="170" t="e">
        <f>VLOOKUP(D781,table[[Détails]:[prix HT]],6,FALSE)</f>
        <v>#N/A</v>
      </c>
      <c r="K781" s="1" t="e">
        <f t="shared" ref="K781:K844" si="67">F781*G781*H781*J781</f>
        <v>#N/A</v>
      </c>
      <c r="L781" s="15" t="e">
        <f>VLOOKUP(D781,table[[Détails]:[Coefficient de vente]],7,FALSE)</f>
        <v>#N/A</v>
      </c>
      <c r="M781" s="1" t="e">
        <f t="shared" si="63"/>
        <v>#N/A</v>
      </c>
      <c r="N781" s="5" t="e">
        <f t="shared" si="64"/>
        <v>#N/A</v>
      </c>
      <c r="O781" s="17" t="e">
        <f>VLOOKUP(D781,table[[Détails]:[Coefficient de vente]],8,FALSE)</f>
        <v>#N/A</v>
      </c>
      <c r="P781" s="170" t="e">
        <f t="shared" si="65"/>
        <v>#N/A</v>
      </c>
      <c r="R781" s="10">
        <f t="shared" si="66"/>
        <v>0</v>
      </c>
    </row>
    <row r="782" spans="2:18">
      <c r="B782" s="172"/>
      <c r="C782" s="1"/>
      <c r="D782" s="1"/>
      <c r="E782" s="1" t="e">
        <f>VLOOKUP(D782,table[[Détails]:[epaisseur]],2,FALSE)</f>
        <v>#N/A</v>
      </c>
      <c r="F782" s="1" t="e">
        <f>VLOOKUP(D782,table[[Détails]:[epaisseur]],3,FALSE)</f>
        <v>#N/A</v>
      </c>
      <c r="G782" s="1" t="e">
        <f>VLOOKUP(D782,table[[Détails]:[epaisseur]],4,FALSE)</f>
        <v>#N/A</v>
      </c>
      <c r="H782" s="1" t="e">
        <f>VLOOKUP(D782,table[[Détails]:[epaisseur]],5,FALSE)</f>
        <v>#N/A</v>
      </c>
      <c r="I782" s="170" t="e">
        <f>VLOOKUP(D782,table[[Détails]:[prix HT]],6,FALSE)</f>
        <v>#N/A</v>
      </c>
      <c r="K782" s="1" t="e">
        <f t="shared" si="67"/>
        <v>#N/A</v>
      </c>
      <c r="L782" s="15" t="e">
        <f>VLOOKUP(D782,table[[Détails]:[Coefficient de vente]],7,FALSE)</f>
        <v>#N/A</v>
      </c>
      <c r="M782" s="1" t="e">
        <f t="shared" si="63"/>
        <v>#N/A</v>
      </c>
      <c r="N782" s="5" t="e">
        <f t="shared" si="64"/>
        <v>#N/A</v>
      </c>
      <c r="O782" s="17" t="e">
        <f>VLOOKUP(D782,table[[Détails]:[Coefficient de vente]],8,FALSE)</f>
        <v>#N/A</v>
      </c>
      <c r="P782" s="170" t="e">
        <f t="shared" si="65"/>
        <v>#N/A</v>
      </c>
      <c r="R782" s="10">
        <f t="shared" si="66"/>
        <v>0</v>
      </c>
    </row>
    <row r="783" spans="2:18">
      <c r="B783" s="172"/>
      <c r="C783" s="1"/>
      <c r="D783" s="1"/>
      <c r="E783" s="1" t="e">
        <f>VLOOKUP(D783,table[[Détails]:[epaisseur]],2,FALSE)</f>
        <v>#N/A</v>
      </c>
      <c r="F783" s="1" t="e">
        <f>VLOOKUP(D783,table[[Détails]:[epaisseur]],3,FALSE)</f>
        <v>#N/A</v>
      </c>
      <c r="G783" s="1" t="e">
        <f>VLOOKUP(D783,table[[Détails]:[epaisseur]],4,FALSE)</f>
        <v>#N/A</v>
      </c>
      <c r="H783" s="1" t="e">
        <f>VLOOKUP(D783,table[[Détails]:[epaisseur]],5,FALSE)</f>
        <v>#N/A</v>
      </c>
      <c r="I783" s="170" t="e">
        <f>VLOOKUP(D783,table[[Détails]:[prix HT]],6,FALSE)</f>
        <v>#N/A</v>
      </c>
      <c r="K783" s="1" t="e">
        <f t="shared" si="67"/>
        <v>#N/A</v>
      </c>
      <c r="L783" s="15" t="e">
        <f>VLOOKUP(D783,table[[Détails]:[Coefficient de vente]],7,FALSE)</f>
        <v>#N/A</v>
      </c>
      <c r="M783" s="1" t="e">
        <f t="shared" si="63"/>
        <v>#N/A</v>
      </c>
      <c r="N783" s="5" t="e">
        <f t="shared" si="64"/>
        <v>#N/A</v>
      </c>
      <c r="O783" s="17" t="e">
        <f>VLOOKUP(D783,table[[Détails]:[Coefficient de vente]],8,FALSE)</f>
        <v>#N/A</v>
      </c>
      <c r="P783" s="170" t="e">
        <f t="shared" si="65"/>
        <v>#N/A</v>
      </c>
      <c r="R783" s="10">
        <f t="shared" si="66"/>
        <v>0</v>
      </c>
    </row>
    <row r="784" spans="2:18">
      <c r="B784" s="172"/>
      <c r="C784" s="1"/>
      <c r="D784" s="1"/>
      <c r="E784" s="1" t="e">
        <f>VLOOKUP(D784,table[[Détails]:[epaisseur]],2,FALSE)</f>
        <v>#N/A</v>
      </c>
      <c r="F784" s="1" t="e">
        <f>VLOOKUP(D784,table[[Détails]:[epaisseur]],3,FALSE)</f>
        <v>#N/A</v>
      </c>
      <c r="G784" s="1" t="e">
        <f>VLOOKUP(D784,table[[Détails]:[epaisseur]],4,FALSE)</f>
        <v>#N/A</v>
      </c>
      <c r="H784" s="1" t="e">
        <f>VLOOKUP(D784,table[[Détails]:[epaisseur]],5,FALSE)</f>
        <v>#N/A</v>
      </c>
      <c r="I784" s="170" t="e">
        <f>VLOOKUP(D784,table[[Détails]:[prix HT]],6,FALSE)</f>
        <v>#N/A</v>
      </c>
      <c r="K784" s="1" t="e">
        <f t="shared" si="67"/>
        <v>#N/A</v>
      </c>
      <c r="L784" s="15" t="e">
        <f>VLOOKUP(D784,table[[Détails]:[Coefficient de vente]],7,FALSE)</f>
        <v>#N/A</v>
      </c>
      <c r="M784" s="1" t="e">
        <f t="shared" si="63"/>
        <v>#N/A</v>
      </c>
      <c r="N784" s="5" t="e">
        <f t="shared" si="64"/>
        <v>#N/A</v>
      </c>
      <c r="O784" s="17" t="e">
        <f>VLOOKUP(D784,table[[Détails]:[Coefficient de vente]],8,FALSE)</f>
        <v>#N/A</v>
      </c>
      <c r="P784" s="170" t="e">
        <f t="shared" si="65"/>
        <v>#N/A</v>
      </c>
      <c r="R784" s="10">
        <f t="shared" si="66"/>
        <v>0</v>
      </c>
    </row>
    <row r="785" spans="2:18">
      <c r="B785" s="172"/>
      <c r="C785" s="1"/>
      <c r="D785" s="1"/>
      <c r="E785" s="1" t="e">
        <f>VLOOKUP(D785,table[[Détails]:[epaisseur]],2,FALSE)</f>
        <v>#N/A</v>
      </c>
      <c r="F785" s="1" t="e">
        <f>VLOOKUP(D785,table[[Détails]:[epaisseur]],3,FALSE)</f>
        <v>#N/A</v>
      </c>
      <c r="G785" s="1" t="e">
        <f>VLOOKUP(D785,table[[Détails]:[epaisseur]],4,FALSE)</f>
        <v>#N/A</v>
      </c>
      <c r="H785" s="1" t="e">
        <f>VLOOKUP(D785,table[[Détails]:[epaisseur]],5,FALSE)</f>
        <v>#N/A</v>
      </c>
      <c r="I785" s="170" t="e">
        <f>VLOOKUP(D785,table[[Détails]:[prix HT]],6,FALSE)</f>
        <v>#N/A</v>
      </c>
      <c r="K785" s="1" t="e">
        <f t="shared" si="67"/>
        <v>#N/A</v>
      </c>
      <c r="L785" s="15" t="e">
        <f>VLOOKUP(D785,table[[Détails]:[Coefficient de vente]],7,FALSE)</f>
        <v>#N/A</v>
      </c>
      <c r="M785" s="1" t="e">
        <f t="shared" si="63"/>
        <v>#N/A</v>
      </c>
      <c r="N785" s="5" t="e">
        <f t="shared" si="64"/>
        <v>#N/A</v>
      </c>
      <c r="O785" s="17" t="e">
        <f>VLOOKUP(D785,table[[Détails]:[Coefficient de vente]],8,FALSE)</f>
        <v>#N/A</v>
      </c>
      <c r="P785" s="170" t="e">
        <f t="shared" si="65"/>
        <v>#N/A</v>
      </c>
      <c r="R785" s="10">
        <f t="shared" si="66"/>
        <v>0</v>
      </c>
    </row>
    <row r="786" spans="2:18">
      <c r="B786" s="172"/>
      <c r="C786" s="1"/>
      <c r="D786" s="1"/>
      <c r="E786" s="1" t="e">
        <f>VLOOKUP(D786,table[[Détails]:[epaisseur]],2,FALSE)</f>
        <v>#N/A</v>
      </c>
      <c r="F786" s="1" t="e">
        <f>VLOOKUP(D786,table[[Détails]:[epaisseur]],3,FALSE)</f>
        <v>#N/A</v>
      </c>
      <c r="G786" s="1" t="e">
        <f>VLOOKUP(D786,table[[Détails]:[epaisseur]],4,FALSE)</f>
        <v>#N/A</v>
      </c>
      <c r="H786" s="1" t="e">
        <f>VLOOKUP(D786,table[[Détails]:[epaisseur]],5,FALSE)</f>
        <v>#N/A</v>
      </c>
      <c r="I786" s="170" t="e">
        <f>VLOOKUP(D786,table[[Détails]:[prix HT]],6,FALSE)</f>
        <v>#N/A</v>
      </c>
      <c r="K786" s="1" t="e">
        <f t="shared" si="67"/>
        <v>#N/A</v>
      </c>
      <c r="L786" s="15" t="e">
        <f>VLOOKUP(D786,table[[Détails]:[Coefficient de vente]],7,FALSE)</f>
        <v>#N/A</v>
      </c>
      <c r="M786" s="1" t="e">
        <f t="shared" si="63"/>
        <v>#N/A</v>
      </c>
      <c r="N786" s="5" t="e">
        <f t="shared" si="64"/>
        <v>#N/A</v>
      </c>
      <c r="O786" s="17" t="e">
        <f>VLOOKUP(D786,table[[Détails]:[Coefficient de vente]],8,FALSE)</f>
        <v>#N/A</v>
      </c>
      <c r="P786" s="170" t="e">
        <f t="shared" si="65"/>
        <v>#N/A</v>
      </c>
      <c r="R786" s="10">
        <f t="shared" si="66"/>
        <v>0</v>
      </c>
    </row>
    <row r="787" spans="2:18">
      <c r="B787" s="172"/>
      <c r="C787" s="1"/>
      <c r="D787" s="1"/>
      <c r="E787" s="1" t="e">
        <f>VLOOKUP(D787,table[[Détails]:[epaisseur]],2,FALSE)</f>
        <v>#N/A</v>
      </c>
      <c r="F787" s="1" t="e">
        <f>VLOOKUP(D787,table[[Détails]:[epaisseur]],3,FALSE)</f>
        <v>#N/A</v>
      </c>
      <c r="G787" s="1" t="e">
        <f>VLOOKUP(D787,table[[Détails]:[epaisseur]],4,FALSE)</f>
        <v>#N/A</v>
      </c>
      <c r="H787" s="1" t="e">
        <f>VLOOKUP(D787,table[[Détails]:[epaisseur]],5,FALSE)</f>
        <v>#N/A</v>
      </c>
      <c r="I787" s="170" t="e">
        <f>VLOOKUP(D787,table[[Détails]:[prix HT]],6,FALSE)</f>
        <v>#N/A</v>
      </c>
      <c r="K787" s="1" t="e">
        <f t="shared" si="67"/>
        <v>#N/A</v>
      </c>
      <c r="L787" s="15" t="e">
        <f>VLOOKUP(D787,table[[Détails]:[Coefficient de vente]],7,FALSE)</f>
        <v>#N/A</v>
      </c>
      <c r="M787" s="1" t="e">
        <f t="shared" si="63"/>
        <v>#N/A</v>
      </c>
      <c r="N787" s="5" t="e">
        <f t="shared" si="64"/>
        <v>#N/A</v>
      </c>
      <c r="O787" s="17" t="e">
        <f>VLOOKUP(D787,table[[Détails]:[Coefficient de vente]],8,FALSE)</f>
        <v>#N/A</v>
      </c>
      <c r="P787" s="170" t="e">
        <f t="shared" si="65"/>
        <v>#N/A</v>
      </c>
      <c r="R787" s="10">
        <f t="shared" si="66"/>
        <v>0</v>
      </c>
    </row>
    <row r="788" spans="2:18">
      <c r="B788" s="172"/>
      <c r="C788" s="1"/>
      <c r="D788" s="1"/>
      <c r="E788" s="1" t="e">
        <f>VLOOKUP(D788,table[[Détails]:[epaisseur]],2,FALSE)</f>
        <v>#N/A</v>
      </c>
      <c r="F788" s="1" t="e">
        <f>VLOOKUP(D788,table[[Détails]:[epaisseur]],3,FALSE)</f>
        <v>#N/A</v>
      </c>
      <c r="G788" s="1" t="e">
        <f>VLOOKUP(D788,table[[Détails]:[epaisseur]],4,FALSE)</f>
        <v>#N/A</v>
      </c>
      <c r="H788" s="1" t="e">
        <f>VLOOKUP(D788,table[[Détails]:[epaisseur]],5,FALSE)</f>
        <v>#N/A</v>
      </c>
      <c r="I788" s="170" t="e">
        <f>VLOOKUP(D788,table[[Détails]:[prix HT]],6,FALSE)</f>
        <v>#N/A</v>
      </c>
      <c r="K788" s="1" t="e">
        <f t="shared" si="67"/>
        <v>#N/A</v>
      </c>
      <c r="L788" s="15" t="e">
        <f>VLOOKUP(D788,table[[Détails]:[Coefficient de vente]],7,FALSE)</f>
        <v>#N/A</v>
      </c>
      <c r="M788" s="1" t="e">
        <f t="shared" si="63"/>
        <v>#N/A</v>
      </c>
      <c r="N788" s="5" t="e">
        <f t="shared" si="64"/>
        <v>#N/A</v>
      </c>
      <c r="O788" s="17" t="e">
        <f>VLOOKUP(D788,table[[Détails]:[Coefficient de vente]],8,FALSE)</f>
        <v>#N/A</v>
      </c>
      <c r="P788" s="170" t="e">
        <f t="shared" si="65"/>
        <v>#N/A</v>
      </c>
      <c r="R788" s="10">
        <f t="shared" si="66"/>
        <v>0</v>
      </c>
    </row>
    <row r="789" spans="2:18">
      <c r="B789" s="172"/>
      <c r="C789" s="1"/>
      <c r="D789" s="1"/>
      <c r="E789" s="1" t="e">
        <f>VLOOKUP(D789,table[[Détails]:[epaisseur]],2,FALSE)</f>
        <v>#N/A</v>
      </c>
      <c r="F789" s="1" t="e">
        <f>VLOOKUP(D789,table[[Détails]:[epaisseur]],3,FALSE)</f>
        <v>#N/A</v>
      </c>
      <c r="G789" s="1" t="e">
        <f>VLOOKUP(D789,table[[Détails]:[epaisseur]],4,FALSE)</f>
        <v>#N/A</v>
      </c>
      <c r="H789" s="1" t="e">
        <f>VLOOKUP(D789,table[[Détails]:[epaisseur]],5,FALSE)</f>
        <v>#N/A</v>
      </c>
      <c r="I789" s="170" t="e">
        <f>VLOOKUP(D789,table[[Détails]:[prix HT]],6,FALSE)</f>
        <v>#N/A</v>
      </c>
      <c r="K789" s="1" t="e">
        <f t="shared" si="67"/>
        <v>#N/A</v>
      </c>
      <c r="L789" s="15" t="e">
        <f>VLOOKUP(D789,table[[Détails]:[Coefficient de vente]],7,FALSE)</f>
        <v>#N/A</v>
      </c>
      <c r="M789" s="1" t="e">
        <f t="shared" si="63"/>
        <v>#N/A</v>
      </c>
      <c r="N789" s="5" t="e">
        <f t="shared" si="64"/>
        <v>#N/A</v>
      </c>
      <c r="O789" s="17" t="e">
        <f>VLOOKUP(D789,table[[Détails]:[Coefficient de vente]],8,FALSE)</f>
        <v>#N/A</v>
      </c>
      <c r="P789" s="170" t="e">
        <f t="shared" si="65"/>
        <v>#N/A</v>
      </c>
      <c r="R789" s="10">
        <f t="shared" si="66"/>
        <v>0</v>
      </c>
    </row>
    <row r="790" spans="2:18">
      <c r="B790" s="172"/>
      <c r="C790" s="1"/>
      <c r="D790" s="1"/>
      <c r="E790" s="1" t="e">
        <f>VLOOKUP(D790,table[[Détails]:[epaisseur]],2,FALSE)</f>
        <v>#N/A</v>
      </c>
      <c r="F790" s="1" t="e">
        <f>VLOOKUP(D790,table[[Détails]:[epaisseur]],3,FALSE)</f>
        <v>#N/A</v>
      </c>
      <c r="G790" s="1" t="e">
        <f>VLOOKUP(D790,table[[Détails]:[epaisseur]],4,FALSE)</f>
        <v>#N/A</v>
      </c>
      <c r="H790" s="1" t="e">
        <f>VLOOKUP(D790,table[[Détails]:[epaisseur]],5,FALSE)</f>
        <v>#N/A</v>
      </c>
      <c r="I790" s="170" t="e">
        <f>VLOOKUP(D790,table[[Détails]:[prix HT]],6,FALSE)</f>
        <v>#N/A</v>
      </c>
      <c r="K790" s="1" t="e">
        <f t="shared" si="67"/>
        <v>#N/A</v>
      </c>
      <c r="L790" s="15" t="e">
        <f>VLOOKUP(D790,table[[Détails]:[Coefficient de vente]],7,FALSE)</f>
        <v>#N/A</v>
      </c>
      <c r="M790" s="1" t="e">
        <f t="shared" si="63"/>
        <v>#N/A</v>
      </c>
      <c r="N790" s="5" t="e">
        <f t="shared" si="64"/>
        <v>#N/A</v>
      </c>
      <c r="O790" s="17" t="e">
        <f>VLOOKUP(D790,table[[Détails]:[Coefficient de vente]],8,FALSE)</f>
        <v>#N/A</v>
      </c>
      <c r="P790" s="170" t="e">
        <f t="shared" si="65"/>
        <v>#N/A</v>
      </c>
      <c r="R790" s="10">
        <f t="shared" si="66"/>
        <v>0</v>
      </c>
    </row>
    <row r="791" spans="2:18">
      <c r="B791" s="172"/>
      <c r="C791" s="1"/>
      <c r="D791" s="1"/>
      <c r="E791" s="1" t="e">
        <f>VLOOKUP(D791,table[[Détails]:[epaisseur]],2,FALSE)</f>
        <v>#N/A</v>
      </c>
      <c r="F791" s="1" t="e">
        <f>VLOOKUP(D791,table[[Détails]:[epaisseur]],3,FALSE)</f>
        <v>#N/A</v>
      </c>
      <c r="G791" s="1" t="e">
        <f>VLOOKUP(D791,table[[Détails]:[epaisseur]],4,FALSE)</f>
        <v>#N/A</v>
      </c>
      <c r="H791" s="1" t="e">
        <f>VLOOKUP(D791,table[[Détails]:[epaisseur]],5,FALSE)</f>
        <v>#N/A</v>
      </c>
      <c r="I791" s="170" t="e">
        <f>VLOOKUP(D791,table[[Détails]:[prix HT]],6,FALSE)</f>
        <v>#N/A</v>
      </c>
      <c r="K791" s="1" t="e">
        <f t="shared" si="67"/>
        <v>#N/A</v>
      </c>
      <c r="L791" s="15" t="e">
        <f>VLOOKUP(D791,table[[Détails]:[Coefficient de vente]],7,FALSE)</f>
        <v>#N/A</v>
      </c>
      <c r="M791" s="1" t="e">
        <f t="shared" si="63"/>
        <v>#N/A</v>
      </c>
      <c r="N791" s="5" t="e">
        <f t="shared" si="64"/>
        <v>#N/A</v>
      </c>
      <c r="O791" s="17" t="e">
        <f>VLOOKUP(D791,table[[Détails]:[Coefficient de vente]],8,FALSE)</f>
        <v>#N/A</v>
      </c>
      <c r="P791" s="170" t="e">
        <f t="shared" si="65"/>
        <v>#N/A</v>
      </c>
      <c r="R791" s="10">
        <f t="shared" si="66"/>
        <v>0</v>
      </c>
    </row>
    <row r="792" spans="2:18">
      <c r="B792" s="172"/>
      <c r="C792" s="1"/>
      <c r="D792" s="1"/>
      <c r="E792" s="1" t="e">
        <f>VLOOKUP(D792,table[[Détails]:[epaisseur]],2,FALSE)</f>
        <v>#N/A</v>
      </c>
      <c r="F792" s="1" t="e">
        <f>VLOOKUP(D792,table[[Détails]:[epaisseur]],3,FALSE)</f>
        <v>#N/A</v>
      </c>
      <c r="G792" s="1" t="e">
        <f>VLOOKUP(D792,table[[Détails]:[epaisseur]],4,FALSE)</f>
        <v>#N/A</v>
      </c>
      <c r="H792" s="1" t="e">
        <f>VLOOKUP(D792,table[[Détails]:[epaisseur]],5,FALSE)</f>
        <v>#N/A</v>
      </c>
      <c r="I792" s="170" t="e">
        <f>VLOOKUP(D792,table[[Détails]:[prix HT]],6,FALSE)</f>
        <v>#N/A</v>
      </c>
      <c r="K792" s="1" t="e">
        <f t="shared" si="67"/>
        <v>#N/A</v>
      </c>
      <c r="L792" s="15" t="e">
        <f>VLOOKUP(D792,table[[Détails]:[Coefficient de vente]],7,FALSE)</f>
        <v>#N/A</v>
      </c>
      <c r="M792" s="1" t="e">
        <f t="shared" si="63"/>
        <v>#N/A</v>
      </c>
      <c r="N792" s="5" t="e">
        <f t="shared" si="64"/>
        <v>#N/A</v>
      </c>
      <c r="O792" s="17" t="e">
        <f>VLOOKUP(D792,table[[Détails]:[Coefficient de vente]],8,FALSE)</f>
        <v>#N/A</v>
      </c>
      <c r="P792" s="170" t="e">
        <f t="shared" si="65"/>
        <v>#N/A</v>
      </c>
      <c r="R792" s="10">
        <f t="shared" si="66"/>
        <v>0</v>
      </c>
    </row>
    <row r="793" spans="2:18">
      <c r="B793" s="172"/>
      <c r="C793" s="1"/>
      <c r="D793" s="1"/>
      <c r="E793" s="1" t="e">
        <f>VLOOKUP(D793,table[[Détails]:[epaisseur]],2,FALSE)</f>
        <v>#N/A</v>
      </c>
      <c r="F793" s="1" t="e">
        <f>VLOOKUP(D793,table[[Détails]:[epaisseur]],3,FALSE)</f>
        <v>#N/A</v>
      </c>
      <c r="G793" s="1" t="e">
        <f>VLOOKUP(D793,table[[Détails]:[epaisseur]],4,FALSE)</f>
        <v>#N/A</v>
      </c>
      <c r="H793" s="1" t="e">
        <f>VLOOKUP(D793,table[[Détails]:[epaisseur]],5,FALSE)</f>
        <v>#N/A</v>
      </c>
      <c r="I793" s="170" t="e">
        <f>VLOOKUP(D793,table[[Détails]:[prix HT]],6,FALSE)</f>
        <v>#N/A</v>
      </c>
      <c r="K793" s="1" t="e">
        <f t="shared" si="67"/>
        <v>#N/A</v>
      </c>
      <c r="L793" s="15" t="e">
        <f>VLOOKUP(D793,table[[Détails]:[Coefficient de vente]],7,FALSE)</f>
        <v>#N/A</v>
      </c>
      <c r="M793" s="1" t="e">
        <f t="shared" si="63"/>
        <v>#N/A</v>
      </c>
      <c r="N793" s="5" t="e">
        <f t="shared" si="64"/>
        <v>#N/A</v>
      </c>
      <c r="O793" s="17" t="e">
        <f>VLOOKUP(D793,table[[Détails]:[Coefficient de vente]],8,FALSE)</f>
        <v>#N/A</v>
      </c>
      <c r="P793" s="170" t="e">
        <f t="shared" si="65"/>
        <v>#N/A</v>
      </c>
      <c r="R793" s="10">
        <f t="shared" si="66"/>
        <v>0</v>
      </c>
    </row>
    <row r="794" spans="2:18">
      <c r="B794" s="172"/>
      <c r="C794" s="1"/>
      <c r="D794" s="1"/>
      <c r="E794" s="1" t="e">
        <f>VLOOKUP(D794,table[[Détails]:[epaisseur]],2,FALSE)</f>
        <v>#N/A</v>
      </c>
      <c r="F794" s="1" t="e">
        <f>VLOOKUP(D794,table[[Détails]:[epaisseur]],3,FALSE)</f>
        <v>#N/A</v>
      </c>
      <c r="G794" s="1" t="e">
        <f>VLOOKUP(D794,table[[Détails]:[epaisseur]],4,FALSE)</f>
        <v>#N/A</v>
      </c>
      <c r="H794" s="1" t="e">
        <f>VLOOKUP(D794,table[[Détails]:[epaisseur]],5,FALSE)</f>
        <v>#N/A</v>
      </c>
      <c r="I794" s="170" t="e">
        <f>VLOOKUP(D794,table[[Détails]:[prix HT]],6,FALSE)</f>
        <v>#N/A</v>
      </c>
      <c r="K794" s="1" t="e">
        <f t="shared" si="67"/>
        <v>#N/A</v>
      </c>
      <c r="L794" s="15" t="e">
        <f>VLOOKUP(D794,table[[Détails]:[Coefficient de vente]],7,FALSE)</f>
        <v>#N/A</v>
      </c>
      <c r="M794" s="1" t="e">
        <f t="shared" si="63"/>
        <v>#N/A</v>
      </c>
      <c r="N794" s="5" t="e">
        <f t="shared" si="64"/>
        <v>#N/A</v>
      </c>
      <c r="O794" s="17" t="e">
        <f>VLOOKUP(D794,table[[Détails]:[Coefficient de vente]],8,FALSE)</f>
        <v>#N/A</v>
      </c>
      <c r="P794" s="170" t="e">
        <f t="shared" si="65"/>
        <v>#N/A</v>
      </c>
      <c r="R794" s="10">
        <f t="shared" si="66"/>
        <v>0</v>
      </c>
    </row>
    <row r="795" spans="2:18">
      <c r="B795" s="172"/>
      <c r="C795" s="1"/>
      <c r="D795" s="1"/>
      <c r="E795" s="1" t="e">
        <f>VLOOKUP(D795,table[[Détails]:[epaisseur]],2,FALSE)</f>
        <v>#N/A</v>
      </c>
      <c r="F795" s="1" t="e">
        <f>VLOOKUP(D795,table[[Détails]:[epaisseur]],3,FALSE)</f>
        <v>#N/A</v>
      </c>
      <c r="G795" s="1" t="e">
        <f>VLOOKUP(D795,table[[Détails]:[epaisseur]],4,FALSE)</f>
        <v>#N/A</v>
      </c>
      <c r="H795" s="1" t="e">
        <f>VLOOKUP(D795,table[[Détails]:[epaisseur]],5,FALSE)</f>
        <v>#N/A</v>
      </c>
      <c r="I795" s="170" t="e">
        <f>VLOOKUP(D795,table[[Détails]:[prix HT]],6,FALSE)</f>
        <v>#N/A</v>
      </c>
      <c r="K795" s="1" t="e">
        <f t="shared" si="67"/>
        <v>#N/A</v>
      </c>
      <c r="L795" s="15" t="e">
        <f>VLOOKUP(D795,table[[Détails]:[Coefficient de vente]],7,FALSE)</f>
        <v>#N/A</v>
      </c>
      <c r="M795" s="1" t="e">
        <f t="shared" si="63"/>
        <v>#N/A</v>
      </c>
      <c r="N795" s="5" t="e">
        <f t="shared" si="64"/>
        <v>#N/A</v>
      </c>
      <c r="O795" s="17" t="e">
        <f>VLOOKUP(D795,table[[Détails]:[Coefficient de vente]],8,FALSE)</f>
        <v>#N/A</v>
      </c>
      <c r="P795" s="170" t="e">
        <f t="shared" si="65"/>
        <v>#N/A</v>
      </c>
      <c r="R795" s="10">
        <f t="shared" si="66"/>
        <v>0</v>
      </c>
    </row>
    <row r="796" spans="2:18">
      <c r="B796" s="172"/>
      <c r="C796" s="1"/>
      <c r="D796" s="1"/>
      <c r="E796" s="1" t="e">
        <f>VLOOKUP(D796,table[[Détails]:[epaisseur]],2,FALSE)</f>
        <v>#N/A</v>
      </c>
      <c r="F796" s="1" t="e">
        <f>VLOOKUP(D796,table[[Détails]:[epaisseur]],3,FALSE)</f>
        <v>#N/A</v>
      </c>
      <c r="G796" s="1" t="e">
        <f>VLOOKUP(D796,table[[Détails]:[epaisseur]],4,FALSE)</f>
        <v>#N/A</v>
      </c>
      <c r="H796" s="1" t="e">
        <f>VLOOKUP(D796,table[[Détails]:[epaisseur]],5,FALSE)</f>
        <v>#N/A</v>
      </c>
      <c r="I796" s="170" t="e">
        <f>VLOOKUP(D796,table[[Détails]:[prix HT]],6,FALSE)</f>
        <v>#N/A</v>
      </c>
      <c r="K796" s="1" t="e">
        <f t="shared" si="67"/>
        <v>#N/A</v>
      </c>
      <c r="L796" s="15" t="e">
        <f>VLOOKUP(D796,table[[Détails]:[Coefficient de vente]],7,FALSE)</f>
        <v>#N/A</v>
      </c>
      <c r="M796" s="1" t="e">
        <f t="shared" si="63"/>
        <v>#N/A</v>
      </c>
      <c r="N796" s="5" t="e">
        <f t="shared" si="64"/>
        <v>#N/A</v>
      </c>
      <c r="O796" s="17" t="e">
        <f>VLOOKUP(D796,table[[Détails]:[Coefficient de vente]],8,FALSE)</f>
        <v>#N/A</v>
      </c>
      <c r="P796" s="170" t="e">
        <f t="shared" si="65"/>
        <v>#N/A</v>
      </c>
      <c r="R796" s="10">
        <f t="shared" si="66"/>
        <v>0</v>
      </c>
    </row>
    <row r="797" spans="2:18">
      <c r="B797" s="172"/>
      <c r="C797" s="1"/>
      <c r="D797" s="1"/>
      <c r="E797" s="1" t="e">
        <f>VLOOKUP(D797,table[[Détails]:[epaisseur]],2,FALSE)</f>
        <v>#N/A</v>
      </c>
      <c r="F797" s="1" t="e">
        <f>VLOOKUP(D797,table[[Détails]:[epaisseur]],3,FALSE)</f>
        <v>#N/A</v>
      </c>
      <c r="G797" s="1" t="e">
        <f>VLOOKUP(D797,table[[Détails]:[epaisseur]],4,FALSE)</f>
        <v>#N/A</v>
      </c>
      <c r="H797" s="1" t="e">
        <f>VLOOKUP(D797,table[[Détails]:[epaisseur]],5,FALSE)</f>
        <v>#N/A</v>
      </c>
      <c r="I797" s="170" t="e">
        <f>VLOOKUP(D797,table[[Détails]:[prix HT]],6,FALSE)</f>
        <v>#N/A</v>
      </c>
      <c r="K797" s="1" t="e">
        <f t="shared" si="67"/>
        <v>#N/A</v>
      </c>
      <c r="L797" s="15" t="e">
        <f>VLOOKUP(D797,table[[Détails]:[Coefficient de vente]],7,FALSE)</f>
        <v>#N/A</v>
      </c>
      <c r="M797" s="1" t="e">
        <f t="shared" si="63"/>
        <v>#N/A</v>
      </c>
      <c r="N797" s="5" t="e">
        <f t="shared" si="64"/>
        <v>#N/A</v>
      </c>
      <c r="O797" s="17" t="e">
        <f>VLOOKUP(D797,table[[Détails]:[Coefficient de vente]],8,FALSE)</f>
        <v>#N/A</v>
      </c>
      <c r="P797" s="170" t="e">
        <f t="shared" si="65"/>
        <v>#N/A</v>
      </c>
      <c r="R797" s="10">
        <f t="shared" si="66"/>
        <v>0</v>
      </c>
    </row>
    <row r="798" spans="2:18">
      <c r="B798" s="172"/>
      <c r="C798" s="1"/>
      <c r="D798" s="1"/>
      <c r="E798" s="1" t="e">
        <f>VLOOKUP(D798,table[[Détails]:[epaisseur]],2,FALSE)</f>
        <v>#N/A</v>
      </c>
      <c r="F798" s="1" t="e">
        <f>VLOOKUP(D798,table[[Détails]:[epaisseur]],3,FALSE)</f>
        <v>#N/A</v>
      </c>
      <c r="G798" s="1" t="e">
        <f>VLOOKUP(D798,table[[Détails]:[epaisseur]],4,FALSE)</f>
        <v>#N/A</v>
      </c>
      <c r="H798" s="1" t="e">
        <f>VLOOKUP(D798,table[[Détails]:[epaisseur]],5,FALSE)</f>
        <v>#N/A</v>
      </c>
      <c r="I798" s="170" t="e">
        <f>VLOOKUP(D798,table[[Détails]:[prix HT]],6,FALSE)</f>
        <v>#N/A</v>
      </c>
      <c r="K798" s="1" t="e">
        <f t="shared" si="67"/>
        <v>#N/A</v>
      </c>
      <c r="L798" s="15" t="e">
        <f>VLOOKUP(D798,table[[Détails]:[Coefficient de vente]],7,FALSE)</f>
        <v>#N/A</v>
      </c>
      <c r="M798" s="1" t="e">
        <f t="shared" si="63"/>
        <v>#N/A</v>
      </c>
      <c r="N798" s="5" t="e">
        <f t="shared" si="64"/>
        <v>#N/A</v>
      </c>
      <c r="O798" s="17" t="e">
        <f>VLOOKUP(D798,table[[Détails]:[Coefficient de vente]],8,FALSE)</f>
        <v>#N/A</v>
      </c>
      <c r="P798" s="170" t="e">
        <f t="shared" si="65"/>
        <v>#N/A</v>
      </c>
      <c r="R798" s="10">
        <f t="shared" si="66"/>
        <v>0</v>
      </c>
    </row>
    <row r="799" spans="2:18">
      <c r="B799" s="172"/>
      <c r="C799" s="1"/>
      <c r="D799" s="1"/>
      <c r="E799" s="1" t="e">
        <f>VLOOKUP(D799,table[[Détails]:[epaisseur]],2,FALSE)</f>
        <v>#N/A</v>
      </c>
      <c r="F799" s="1" t="e">
        <f>VLOOKUP(D799,table[[Détails]:[epaisseur]],3,FALSE)</f>
        <v>#N/A</v>
      </c>
      <c r="G799" s="1" t="e">
        <f>VLOOKUP(D799,table[[Détails]:[epaisseur]],4,FALSE)</f>
        <v>#N/A</v>
      </c>
      <c r="H799" s="1" t="e">
        <f>VLOOKUP(D799,table[[Détails]:[epaisseur]],5,FALSE)</f>
        <v>#N/A</v>
      </c>
      <c r="I799" s="170" t="e">
        <f>VLOOKUP(D799,table[[Détails]:[prix HT]],6,FALSE)</f>
        <v>#N/A</v>
      </c>
      <c r="K799" s="1" t="e">
        <f t="shared" si="67"/>
        <v>#N/A</v>
      </c>
      <c r="L799" s="15" t="e">
        <f>VLOOKUP(D799,table[[Détails]:[Coefficient de vente]],7,FALSE)</f>
        <v>#N/A</v>
      </c>
      <c r="M799" s="1" t="e">
        <f t="shared" si="63"/>
        <v>#N/A</v>
      </c>
      <c r="N799" s="5" t="e">
        <f t="shared" si="64"/>
        <v>#N/A</v>
      </c>
      <c r="O799" s="17" t="e">
        <f>VLOOKUP(D799,table[[Détails]:[Coefficient de vente]],8,FALSE)</f>
        <v>#N/A</v>
      </c>
      <c r="P799" s="170" t="e">
        <f t="shared" si="65"/>
        <v>#N/A</v>
      </c>
      <c r="R799" s="10">
        <f t="shared" si="66"/>
        <v>0</v>
      </c>
    </row>
    <row r="800" spans="2:18">
      <c r="B800" s="172"/>
      <c r="C800" s="1"/>
      <c r="D800" s="1"/>
      <c r="E800" s="1" t="e">
        <f>VLOOKUP(D800,table[[Détails]:[epaisseur]],2,FALSE)</f>
        <v>#N/A</v>
      </c>
      <c r="F800" s="1" t="e">
        <f>VLOOKUP(D800,table[[Détails]:[epaisseur]],3,FALSE)</f>
        <v>#N/A</v>
      </c>
      <c r="G800" s="1" t="e">
        <f>VLOOKUP(D800,table[[Détails]:[epaisseur]],4,FALSE)</f>
        <v>#N/A</v>
      </c>
      <c r="H800" s="1" t="e">
        <f>VLOOKUP(D800,table[[Détails]:[epaisseur]],5,FALSE)</f>
        <v>#N/A</v>
      </c>
      <c r="I800" s="170" t="e">
        <f>VLOOKUP(D800,table[[Détails]:[prix HT]],6,FALSE)</f>
        <v>#N/A</v>
      </c>
      <c r="K800" s="1" t="e">
        <f t="shared" si="67"/>
        <v>#N/A</v>
      </c>
      <c r="L800" s="15" t="e">
        <f>VLOOKUP(D800,table[[Détails]:[Coefficient de vente]],7,FALSE)</f>
        <v>#N/A</v>
      </c>
      <c r="M800" s="1" t="e">
        <f t="shared" si="63"/>
        <v>#N/A</v>
      </c>
      <c r="N800" s="5" t="e">
        <f t="shared" si="64"/>
        <v>#N/A</v>
      </c>
      <c r="O800" s="17" t="e">
        <f>VLOOKUP(D800,table[[Détails]:[Coefficient de vente]],8,FALSE)</f>
        <v>#N/A</v>
      </c>
      <c r="P800" s="170" t="e">
        <f t="shared" si="65"/>
        <v>#N/A</v>
      </c>
      <c r="R800" s="10">
        <f t="shared" si="66"/>
        <v>0</v>
      </c>
    </row>
    <row r="801" spans="2:18">
      <c r="B801" s="172"/>
      <c r="C801" s="1"/>
      <c r="D801" s="1"/>
      <c r="E801" s="1" t="e">
        <f>VLOOKUP(D801,table[[Détails]:[epaisseur]],2,FALSE)</f>
        <v>#N/A</v>
      </c>
      <c r="F801" s="1" t="e">
        <f>VLOOKUP(D801,table[[Détails]:[epaisseur]],3,FALSE)</f>
        <v>#N/A</v>
      </c>
      <c r="G801" s="1" t="e">
        <f>VLOOKUP(D801,table[[Détails]:[epaisseur]],4,FALSE)</f>
        <v>#N/A</v>
      </c>
      <c r="H801" s="1" t="e">
        <f>VLOOKUP(D801,table[[Détails]:[epaisseur]],5,FALSE)</f>
        <v>#N/A</v>
      </c>
      <c r="I801" s="170" t="e">
        <f>VLOOKUP(D801,table[[Détails]:[prix HT]],6,FALSE)</f>
        <v>#N/A</v>
      </c>
      <c r="K801" s="1" t="e">
        <f t="shared" si="67"/>
        <v>#N/A</v>
      </c>
      <c r="L801" s="15" t="e">
        <f>VLOOKUP(D801,table[[Détails]:[Coefficient de vente]],7,FALSE)</f>
        <v>#N/A</v>
      </c>
      <c r="M801" s="1" t="e">
        <f t="shared" si="63"/>
        <v>#N/A</v>
      </c>
      <c r="N801" s="5" t="e">
        <f t="shared" si="64"/>
        <v>#N/A</v>
      </c>
      <c r="O801" s="17" t="e">
        <f>VLOOKUP(D801,table[[Détails]:[Coefficient de vente]],8,FALSE)</f>
        <v>#N/A</v>
      </c>
      <c r="P801" s="170" t="e">
        <f t="shared" si="65"/>
        <v>#N/A</v>
      </c>
      <c r="R801" s="10">
        <f t="shared" si="66"/>
        <v>0</v>
      </c>
    </row>
    <row r="802" spans="2:18">
      <c r="B802" s="172"/>
      <c r="C802" s="1"/>
      <c r="D802" s="1"/>
      <c r="E802" s="1" t="e">
        <f>VLOOKUP(D802,table[[Détails]:[epaisseur]],2,FALSE)</f>
        <v>#N/A</v>
      </c>
      <c r="F802" s="1" t="e">
        <f>VLOOKUP(D802,table[[Détails]:[epaisseur]],3,FALSE)</f>
        <v>#N/A</v>
      </c>
      <c r="G802" s="1" t="e">
        <f>VLOOKUP(D802,table[[Détails]:[epaisseur]],4,FALSE)</f>
        <v>#N/A</v>
      </c>
      <c r="H802" s="1" t="e">
        <f>VLOOKUP(D802,table[[Détails]:[epaisseur]],5,FALSE)</f>
        <v>#N/A</v>
      </c>
      <c r="I802" s="170" t="e">
        <f>VLOOKUP(D802,table[[Détails]:[prix HT]],6,FALSE)</f>
        <v>#N/A</v>
      </c>
      <c r="K802" s="1" t="e">
        <f t="shared" si="67"/>
        <v>#N/A</v>
      </c>
      <c r="L802" s="15" t="e">
        <f>VLOOKUP(D802,table[[Détails]:[Coefficient de vente]],7,FALSE)</f>
        <v>#N/A</v>
      </c>
      <c r="M802" s="1" t="e">
        <f t="shared" si="63"/>
        <v>#N/A</v>
      </c>
      <c r="N802" s="5" t="e">
        <f t="shared" si="64"/>
        <v>#N/A</v>
      </c>
      <c r="O802" s="17" t="e">
        <f>VLOOKUP(D802,table[[Détails]:[Coefficient de vente]],8,FALSE)</f>
        <v>#N/A</v>
      </c>
      <c r="P802" s="170" t="e">
        <f t="shared" si="65"/>
        <v>#N/A</v>
      </c>
      <c r="R802" s="10">
        <f t="shared" si="66"/>
        <v>0</v>
      </c>
    </row>
    <row r="803" spans="2:18">
      <c r="B803" s="172"/>
      <c r="C803" s="1"/>
      <c r="D803" s="1"/>
      <c r="E803" s="1" t="e">
        <f>VLOOKUP(D803,table[[Détails]:[epaisseur]],2,FALSE)</f>
        <v>#N/A</v>
      </c>
      <c r="F803" s="1" t="e">
        <f>VLOOKUP(D803,table[[Détails]:[epaisseur]],3,FALSE)</f>
        <v>#N/A</v>
      </c>
      <c r="G803" s="1" t="e">
        <f>VLOOKUP(D803,table[[Détails]:[epaisseur]],4,FALSE)</f>
        <v>#N/A</v>
      </c>
      <c r="H803" s="1" t="e">
        <f>VLOOKUP(D803,table[[Détails]:[epaisseur]],5,FALSE)</f>
        <v>#N/A</v>
      </c>
      <c r="I803" s="170" t="e">
        <f>VLOOKUP(D803,table[[Détails]:[prix HT]],6,FALSE)</f>
        <v>#N/A</v>
      </c>
      <c r="K803" s="1" t="e">
        <f t="shared" si="67"/>
        <v>#N/A</v>
      </c>
      <c r="L803" s="15" t="e">
        <f>VLOOKUP(D803,table[[Détails]:[Coefficient de vente]],7,FALSE)</f>
        <v>#N/A</v>
      </c>
      <c r="M803" s="1" t="e">
        <f t="shared" si="63"/>
        <v>#N/A</v>
      </c>
      <c r="N803" s="5" t="e">
        <f t="shared" si="64"/>
        <v>#N/A</v>
      </c>
      <c r="O803" s="17" t="e">
        <f>VLOOKUP(D803,table[[Détails]:[Coefficient de vente]],8,FALSE)</f>
        <v>#N/A</v>
      </c>
      <c r="P803" s="170" t="e">
        <f t="shared" si="65"/>
        <v>#N/A</v>
      </c>
      <c r="R803" s="10">
        <f t="shared" si="66"/>
        <v>0</v>
      </c>
    </row>
    <row r="804" spans="2:18">
      <c r="B804" s="172"/>
      <c r="C804" s="1"/>
      <c r="D804" s="1"/>
      <c r="E804" s="1" t="e">
        <f>VLOOKUP(D804,table[[Détails]:[epaisseur]],2,FALSE)</f>
        <v>#N/A</v>
      </c>
      <c r="F804" s="1" t="e">
        <f>VLOOKUP(D804,table[[Détails]:[epaisseur]],3,FALSE)</f>
        <v>#N/A</v>
      </c>
      <c r="G804" s="1" t="e">
        <f>VLOOKUP(D804,table[[Détails]:[epaisseur]],4,FALSE)</f>
        <v>#N/A</v>
      </c>
      <c r="H804" s="1" t="e">
        <f>VLOOKUP(D804,table[[Détails]:[epaisseur]],5,FALSE)</f>
        <v>#N/A</v>
      </c>
      <c r="I804" s="170" t="e">
        <f>VLOOKUP(D804,table[[Détails]:[prix HT]],6,FALSE)</f>
        <v>#N/A</v>
      </c>
      <c r="K804" s="1" t="e">
        <f t="shared" si="67"/>
        <v>#N/A</v>
      </c>
      <c r="L804" s="15" t="e">
        <f>VLOOKUP(D804,table[[Détails]:[Coefficient de vente]],7,FALSE)</f>
        <v>#N/A</v>
      </c>
      <c r="M804" s="1" t="e">
        <f t="shared" si="63"/>
        <v>#N/A</v>
      </c>
      <c r="N804" s="5" t="e">
        <f t="shared" si="64"/>
        <v>#N/A</v>
      </c>
      <c r="O804" s="17" t="e">
        <f>VLOOKUP(D804,table[[Détails]:[Coefficient de vente]],8,FALSE)</f>
        <v>#N/A</v>
      </c>
      <c r="P804" s="170" t="e">
        <f t="shared" si="65"/>
        <v>#N/A</v>
      </c>
      <c r="R804" s="10">
        <f t="shared" si="66"/>
        <v>0</v>
      </c>
    </row>
    <row r="805" spans="2:18">
      <c r="B805" s="172"/>
      <c r="C805" s="1"/>
      <c r="D805" s="1"/>
      <c r="E805" s="1" t="e">
        <f>VLOOKUP(D805,table[[Détails]:[epaisseur]],2,FALSE)</f>
        <v>#N/A</v>
      </c>
      <c r="F805" s="1" t="e">
        <f>VLOOKUP(D805,table[[Détails]:[epaisseur]],3,FALSE)</f>
        <v>#N/A</v>
      </c>
      <c r="G805" s="1" t="e">
        <f>VLOOKUP(D805,table[[Détails]:[epaisseur]],4,FALSE)</f>
        <v>#N/A</v>
      </c>
      <c r="H805" s="1" t="e">
        <f>VLOOKUP(D805,table[[Détails]:[epaisseur]],5,FALSE)</f>
        <v>#N/A</v>
      </c>
      <c r="I805" s="170" t="e">
        <f>VLOOKUP(D805,table[[Détails]:[prix HT]],6,FALSE)</f>
        <v>#N/A</v>
      </c>
      <c r="K805" s="1" t="e">
        <f t="shared" si="67"/>
        <v>#N/A</v>
      </c>
      <c r="L805" s="15" t="e">
        <f>VLOOKUP(D805,table[[Détails]:[Coefficient de vente]],7,FALSE)</f>
        <v>#N/A</v>
      </c>
      <c r="M805" s="1" t="e">
        <f t="shared" si="63"/>
        <v>#N/A</v>
      </c>
      <c r="N805" s="5" t="e">
        <f t="shared" si="64"/>
        <v>#N/A</v>
      </c>
      <c r="O805" s="17" t="e">
        <f>VLOOKUP(D805,table[[Détails]:[Coefficient de vente]],8,FALSE)</f>
        <v>#N/A</v>
      </c>
      <c r="P805" s="170" t="e">
        <f t="shared" si="65"/>
        <v>#N/A</v>
      </c>
      <c r="R805" s="10">
        <f t="shared" si="66"/>
        <v>0</v>
      </c>
    </row>
    <row r="806" spans="2:18">
      <c r="B806" s="172"/>
      <c r="C806" s="1"/>
      <c r="D806" s="1"/>
      <c r="E806" s="1" t="e">
        <f>VLOOKUP(D806,table[[Détails]:[epaisseur]],2,FALSE)</f>
        <v>#N/A</v>
      </c>
      <c r="F806" s="1" t="e">
        <f>VLOOKUP(D806,table[[Détails]:[epaisseur]],3,FALSE)</f>
        <v>#N/A</v>
      </c>
      <c r="G806" s="1" t="e">
        <f>VLOOKUP(D806,table[[Détails]:[epaisseur]],4,FALSE)</f>
        <v>#N/A</v>
      </c>
      <c r="H806" s="1" t="e">
        <f>VLOOKUP(D806,table[[Détails]:[epaisseur]],5,FALSE)</f>
        <v>#N/A</v>
      </c>
      <c r="I806" s="170" t="e">
        <f>VLOOKUP(D806,table[[Détails]:[prix HT]],6,FALSE)</f>
        <v>#N/A</v>
      </c>
      <c r="K806" s="1" t="e">
        <f t="shared" si="67"/>
        <v>#N/A</v>
      </c>
      <c r="L806" s="15" t="e">
        <f>VLOOKUP(D806,table[[Détails]:[Coefficient de vente]],7,FALSE)</f>
        <v>#N/A</v>
      </c>
      <c r="M806" s="1" t="e">
        <f t="shared" si="63"/>
        <v>#N/A</v>
      </c>
      <c r="N806" s="5" t="e">
        <f t="shared" si="64"/>
        <v>#N/A</v>
      </c>
      <c r="O806" s="17" t="e">
        <f>VLOOKUP(D806,table[[Détails]:[Coefficient de vente]],8,FALSE)</f>
        <v>#N/A</v>
      </c>
      <c r="P806" s="170" t="e">
        <f t="shared" si="65"/>
        <v>#N/A</v>
      </c>
      <c r="R806" s="10">
        <f t="shared" si="66"/>
        <v>0</v>
      </c>
    </row>
    <row r="807" spans="2:18">
      <c r="B807" s="172"/>
      <c r="C807" s="1"/>
      <c r="D807" s="1"/>
      <c r="E807" s="1" t="e">
        <f>VLOOKUP(D807,table[[Détails]:[epaisseur]],2,FALSE)</f>
        <v>#N/A</v>
      </c>
      <c r="F807" s="1" t="e">
        <f>VLOOKUP(D807,table[[Détails]:[epaisseur]],3,FALSE)</f>
        <v>#N/A</v>
      </c>
      <c r="G807" s="1" t="e">
        <f>VLOOKUP(D807,table[[Détails]:[epaisseur]],4,FALSE)</f>
        <v>#N/A</v>
      </c>
      <c r="H807" s="1" t="e">
        <f>VLOOKUP(D807,table[[Détails]:[epaisseur]],5,FALSE)</f>
        <v>#N/A</v>
      </c>
      <c r="I807" s="170" t="e">
        <f>VLOOKUP(D807,table[[Détails]:[prix HT]],6,FALSE)</f>
        <v>#N/A</v>
      </c>
      <c r="K807" s="1" t="e">
        <f t="shared" si="67"/>
        <v>#N/A</v>
      </c>
      <c r="L807" s="15" t="e">
        <f>VLOOKUP(D807,table[[Détails]:[Coefficient de vente]],7,FALSE)</f>
        <v>#N/A</v>
      </c>
      <c r="M807" s="1" t="e">
        <f t="shared" si="63"/>
        <v>#N/A</v>
      </c>
      <c r="N807" s="5" t="e">
        <f t="shared" si="64"/>
        <v>#N/A</v>
      </c>
      <c r="O807" s="17" t="e">
        <f>VLOOKUP(D807,table[[Détails]:[Coefficient de vente]],8,FALSE)</f>
        <v>#N/A</v>
      </c>
      <c r="P807" s="170" t="e">
        <f t="shared" si="65"/>
        <v>#N/A</v>
      </c>
      <c r="R807" s="10">
        <f t="shared" si="66"/>
        <v>0</v>
      </c>
    </row>
    <row r="808" spans="2:18">
      <c r="B808" s="172"/>
      <c r="C808" s="1"/>
      <c r="D808" s="1"/>
      <c r="E808" s="1" t="e">
        <f>VLOOKUP(D808,table[[Détails]:[epaisseur]],2,FALSE)</f>
        <v>#N/A</v>
      </c>
      <c r="F808" s="1" t="e">
        <f>VLOOKUP(D808,table[[Détails]:[epaisseur]],3,FALSE)</f>
        <v>#N/A</v>
      </c>
      <c r="G808" s="1" t="e">
        <f>VLOOKUP(D808,table[[Détails]:[epaisseur]],4,FALSE)</f>
        <v>#N/A</v>
      </c>
      <c r="H808" s="1" t="e">
        <f>VLOOKUP(D808,table[[Détails]:[epaisseur]],5,FALSE)</f>
        <v>#N/A</v>
      </c>
      <c r="I808" s="170" t="e">
        <f>VLOOKUP(D808,table[[Détails]:[prix HT]],6,FALSE)</f>
        <v>#N/A</v>
      </c>
      <c r="K808" s="1" t="e">
        <f t="shared" si="67"/>
        <v>#N/A</v>
      </c>
      <c r="L808" s="15" t="e">
        <f>VLOOKUP(D808,table[[Détails]:[Coefficient de vente]],7,FALSE)</f>
        <v>#N/A</v>
      </c>
      <c r="M808" s="1" t="e">
        <f t="shared" si="63"/>
        <v>#N/A</v>
      </c>
      <c r="N808" s="5" t="e">
        <f t="shared" si="64"/>
        <v>#N/A</v>
      </c>
      <c r="O808" s="17" t="e">
        <f>VLOOKUP(D808,table[[Détails]:[Coefficient de vente]],8,FALSE)</f>
        <v>#N/A</v>
      </c>
      <c r="P808" s="170" t="e">
        <f t="shared" si="65"/>
        <v>#N/A</v>
      </c>
      <c r="R808" s="10">
        <f t="shared" si="66"/>
        <v>0</v>
      </c>
    </row>
    <row r="809" spans="2:18">
      <c r="B809" s="172"/>
      <c r="C809" s="1"/>
      <c r="D809" s="1"/>
      <c r="E809" s="1" t="e">
        <f>VLOOKUP(D809,table[[Détails]:[epaisseur]],2,FALSE)</f>
        <v>#N/A</v>
      </c>
      <c r="F809" s="1" t="e">
        <f>VLOOKUP(D809,table[[Détails]:[epaisseur]],3,FALSE)</f>
        <v>#N/A</v>
      </c>
      <c r="G809" s="1" t="e">
        <f>VLOOKUP(D809,table[[Détails]:[epaisseur]],4,FALSE)</f>
        <v>#N/A</v>
      </c>
      <c r="H809" s="1" t="e">
        <f>VLOOKUP(D809,table[[Détails]:[epaisseur]],5,FALSE)</f>
        <v>#N/A</v>
      </c>
      <c r="I809" s="170" t="e">
        <f>VLOOKUP(D809,table[[Détails]:[prix HT]],6,FALSE)</f>
        <v>#N/A</v>
      </c>
      <c r="K809" s="1" t="e">
        <f t="shared" si="67"/>
        <v>#N/A</v>
      </c>
      <c r="L809" s="15" t="e">
        <f>VLOOKUP(D809,table[[Détails]:[Coefficient de vente]],7,FALSE)</f>
        <v>#N/A</v>
      </c>
      <c r="M809" s="1" t="e">
        <f t="shared" si="63"/>
        <v>#N/A</v>
      </c>
      <c r="N809" s="5" t="e">
        <f t="shared" si="64"/>
        <v>#N/A</v>
      </c>
      <c r="O809" s="17" t="e">
        <f>VLOOKUP(D809,table[[Détails]:[Coefficient de vente]],8,FALSE)</f>
        <v>#N/A</v>
      </c>
      <c r="P809" s="170" t="e">
        <f t="shared" si="65"/>
        <v>#N/A</v>
      </c>
      <c r="R809" s="10">
        <f t="shared" si="66"/>
        <v>0</v>
      </c>
    </row>
    <row r="810" spans="2:18">
      <c r="B810" s="172"/>
      <c r="C810" s="1"/>
      <c r="D810" s="1"/>
      <c r="E810" s="1" t="e">
        <f>VLOOKUP(D810,table[[Détails]:[epaisseur]],2,FALSE)</f>
        <v>#N/A</v>
      </c>
      <c r="F810" s="1" t="e">
        <f>VLOOKUP(D810,table[[Détails]:[epaisseur]],3,FALSE)</f>
        <v>#N/A</v>
      </c>
      <c r="G810" s="1" t="e">
        <f>VLOOKUP(D810,table[[Détails]:[epaisseur]],4,FALSE)</f>
        <v>#N/A</v>
      </c>
      <c r="H810" s="1" t="e">
        <f>VLOOKUP(D810,table[[Détails]:[epaisseur]],5,FALSE)</f>
        <v>#N/A</v>
      </c>
      <c r="I810" s="170" t="e">
        <f>VLOOKUP(D810,table[[Détails]:[prix HT]],6,FALSE)</f>
        <v>#N/A</v>
      </c>
      <c r="K810" s="1" t="e">
        <f t="shared" si="67"/>
        <v>#N/A</v>
      </c>
      <c r="L810" s="15" t="e">
        <f>VLOOKUP(D810,table[[Détails]:[Coefficient de vente]],7,FALSE)</f>
        <v>#N/A</v>
      </c>
      <c r="M810" s="1" t="e">
        <f t="shared" si="63"/>
        <v>#N/A</v>
      </c>
      <c r="N810" s="5" t="e">
        <f t="shared" si="64"/>
        <v>#N/A</v>
      </c>
      <c r="O810" s="17" t="e">
        <f>VLOOKUP(D810,table[[Détails]:[Coefficient de vente]],8,FALSE)</f>
        <v>#N/A</v>
      </c>
      <c r="P810" s="170" t="e">
        <f t="shared" si="65"/>
        <v>#N/A</v>
      </c>
      <c r="R810" s="10">
        <f t="shared" si="66"/>
        <v>0</v>
      </c>
    </row>
    <row r="811" spans="2:18">
      <c r="B811" s="172"/>
      <c r="C811" s="1"/>
      <c r="D811" s="1"/>
      <c r="E811" s="1" t="e">
        <f>VLOOKUP(D811,table[[Détails]:[epaisseur]],2,FALSE)</f>
        <v>#N/A</v>
      </c>
      <c r="F811" s="1" t="e">
        <f>VLOOKUP(D811,table[[Détails]:[epaisseur]],3,FALSE)</f>
        <v>#N/A</v>
      </c>
      <c r="G811" s="1" t="e">
        <f>VLOOKUP(D811,table[[Détails]:[epaisseur]],4,FALSE)</f>
        <v>#N/A</v>
      </c>
      <c r="H811" s="1" t="e">
        <f>VLOOKUP(D811,table[[Détails]:[epaisseur]],5,FALSE)</f>
        <v>#N/A</v>
      </c>
      <c r="I811" s="170" t="e">
        <f>VLOOKUP(D811,table[[Détails]:[prix HT]],6,FALSE)</f>
        <v>#N/A</v>
      </c>
      <c r="K811" s="1" t="e">
        <f t="shared" si="67"/>
        <v>#N/A</v>
      </c>
      <c r="L811" s="15" t="e">
        <f>VLOOKUP(D811,table[[Détails]:[Coefficient de vente]],7,FALSE)</f>
        <v>#N/A</v>
      </c>
      <c r="M811" s="1" t="e">
        <f t="shared" si="63"/>
        <v>#N/A</v>
      </c>
      <c r="N811" s="5" t="e">
        <f t="shared" si="64"/>
        <v>#N/A</v>
      </c>
      <c r="O811" s="17" t="e">
        <f>VLOOKUP(D811,table[[Détails]:[Coefficient de vente]],8,FALSE)</f>
        <v>#N/A</v>
      </c>
      <c r="P811" s="170" t="e">
        <f t="shared" si="65"/>
        <v>#N/A</v>
      </c>
      <c r="R811" s="10">
        <f t="shared" si="66"/>
        <v>0</v>
      </c>
    </row>
    <row r="812" spans="2:18">
      <c r="B812" s="172"/>
      <c r="C812" s="1"/>
      <c r="D812" s="1"/>
      <c r="E812" s="1" t="e">
        <f>VLOOKUP(D812,table[[Détails]:[epaisseur]],2,FALSE)</f>
        <v>#N/A</v>
      </c>
      <c r="F812" s="1" t="e">
        <f>VLOOKUP(D812,table[[Détails]:[epaisseur]],3,FALSE)</f>
        <v>#N/A</v>
      </c>
      <c r="G812" s="1" t="e">
        <f>VLOOKUP(D812,table[[Détails]:[epaisseur]],4,FALSE)</f>
        <v>#N/A</v>
      </c>
      <c r="H812" s="1" t="e">
        <f>VLOOKUP(D812,table[[Détails]:[epaisseur]],5,FALSE)</f>
        <v>#N/A</v>
      </c>
      <c r="I812" s="170" t="e">
        <f>VLOOKUP(D812,table[[Détails]:[prix HT]],6,FALSE)</f>
        <v>#N/A</v>
      </c>
      <c r="K812" s="1" t="e">
        <f t="shared" si="67"/>
        <v>#N/A</v>
      </c>
      <c r="L812" s="15" t="e">
        <f>VLOOKUP(D812,table[[Détails]:[Coefficient de vente]],7,FALSE)</f>
        <v>#N/A</v>
      </c>
      <c r="M812" s="1" t="e">
        <f t="shared" si="63"/>
        <v>#N/A</v>
      </c>
      <c r="N812" s="5" t="e">
        <f t="shared" si="64"/>
        <v>#N/A</v>
      </c>
      <c r="O812" s="17" t="e">
        <f>VLOOKUP(D812,table[[Détails]:[Coefficient de vente]],8,FALSE)</f>
        <v>#N/A</v>
      </c>
      <c r="P812" s="170" t="e">
        <f t="shared" si="65"/>
        <v>#N/A</v>
      </c>
      <c r="R812" s="10">
        <f t="shared" si="66"/>
        <v>0</v>
      </c>
    </row>
    <row r="813" spans="2:18">
      <c r="B813" s="172"/>
      <c r="C813" s="1"/>
      <c r="D813" s="1"/>
      <c r="E813" s="1" t="e">
        <f>VLOOKUP(D813,table[[Détails]:[epaisseur]],2,FALSE)</f>
        <v>#N/A</v>
      </c>
      <c r="F813" s="1" t="e">
        <f>VLOOKUP(D813,table[[Détails]:[epaisseur]],3,FALSE)</f>
        <v>#N/A</v>
      </c>
      <c r="G813" s="1" t="e">
        <f>VLOOKUP(D813,table[[Détails]:[epaisseur]],4,FALSE)</f>
        <v>#N/A</v>
      </c>
      <c r="H813" s="1" t="e">
        <f>VLOOKUP(D813,table[[Détails]:[epaisseur]],5,FALSE)</f>
        <v>#N/A</v>
      </c>
      <c r="I813" s="170" t="e">
        <f>VLOOKUP(D813,table[[Détails]:[prix HT]],6,FALSE)</f>
        <v>#N/A</v>
      </c>
      <c r="K813" s="1" t="e">
        <f t="shared" si="67"/>
        <v>#N/A</v>
      </c>
      <c r="L813" s="15" t="e">
        <f>VLOOKUP(D813,table[[Détails]:[Coefficient de vente]],7,FALSE)</f>
        <v>#N/A</v>
      </c>
      <c r="M813" s="1" t="e">
        <f t="shared" si="63"/>
        <v>#N/A</v>
      </c>
      <c r="N813" s="5" t="e">
        <f t="shared" si="64"/>
        <v>#N/A</v>
      </c>
      <c r="O813" s="17" t="e">
        <f>VLOOKUP(D813,table[[Détails]:[Coefficient de vente]],8,FALSE)</f>
        <v>#N/A</v>
      </c>
      <c r="P813" s="170" t="e">
        <f t="shared" si="65"/>
        <v>#N/A</v>
      </c>
      <c r="R813" s="10">
        <f t="shared" si="66"/>
        <v>0</v>
      </c>
    </row>
    <row r="814" spans="2:18">
      <c r="B814" s="172"/>
      <c r="C814" s="1"/>
      <c r="D814" s="1"/>
      <c r="E814" s="1" t="e">
        <f>VLOOKUP(D814,table[[Détails]:[epaisseur]],2,FALSE)</f>
        <v>#N/A</v>
      </c>
      <c r="F814" s="1" t="e">
        <f>VLOOKUP(D814,table[[Détails]:[epaisseur]],3,FALSE)</f>
        <v>#N/A</v>
      </c>
      <c r="G814" s="1" t="e">
        <f>VLOOKUP(D814,table[[Détails]:[epaisseur]],4,FALSE)</f>
        <v>#N/A</v>
      </c>
      <c r="H814" s="1" t="e">
        <f>VLOOKUP(D814,table[[Détails]:[epaisseur]],5,FALSE)</f>
        <v>#N/A</v>
      </c>
      <c r="I814" s="170" t="e">
        <f>VLOOKUP(D814,table[[Détails]:[prix HT]],6,FALSE)</f>
        <v>#N/A</v>
      </c>
      <c r="K814" s="1" t="e">
        <f t="shared" si="67"/>
        <v>#N/A</v>
      </c>
      <c r="L814" s="15" t="e">
        <f>VLOOKUP(D814,table[[Détails]:[Coefficient de vente]],7,FALSE)</f>
        <v>#N/A</v>
      </c>
      <c r="M814" s="1" t="e">
        <f t="shared" si="63"/>
        <v>#N/A</v>
      </c>
      <c r="N814" s="5" t="e">
        <f t="shared" si="64"/>
        <v>#N/A</v>
      </c>
      <c r="O814" s="17" t="e">
        <f>VLOOKUP(D814,table[[Détails]:[Coefficient de vente]],8,FALSE)</f>
        <v>#N/A</v>
      </c>
      <c r="P814" s="170" t="e">
        <f t="shared" si="65"/>
        <v>#N/A</v>
      </c>
      <c r="R814" s="10">
        <f t="shared" si="66"/>
        <v>0</v>
      </c>
    </row>
    <row r="815" spans="2:18">
      <c r="B815" s="172"/>
      <c r="C815" s="1"/>
      <c r="D815" s="1"/>
      <c r="E815" s="1" t="e">
        <f>VLOOKUP(D815,table[[Détails]:[epaisseur]],2,FALSE)</f>
        <v>#N/A</v>
      </c>
      <c r="F815" s="1" t="e">
        <f>VLOOKUP(D815,table[[Détails]:[epaisseur]],3,FALSE)</f>
        <v>#N/A</v>
      </c>
      <c r="G815" s="1" t="e">
        <f>VLOOKUP(D815,table[[Détails]:[epaisseur]],4,FALSE)</f>
        <v>#N/A</v>
      </c>
      <c r="H815" s="1" t="e">
        <f>VLOOKUP(D815,table[[Détails]:[epaisseur]],5,FALSE)</f>
        <v>#N/A</v>
      </c>
      <c r="I815" s="170" t="e">
        <f>VLOOKUP(D815,table[[Détails]:[prix HT]],6,FALSE)</f>
        <v>#N/A</v>
      </c>
      <c r="K815" s="1" t="e">
        <f t="shared" si="67"/>
        <v>#N/A</v>
      </c>
      <c r="L815" s="15" t="e">
        <f>VLOOKUP(D815,table[[Détails]:[Coefficient de vente]],7,FALSE)</f>
        <v>#N/A</v>
      </c>
      <c r="M815" s="1" t="e">
        <f t="shared" si="63"/>
        <v>#N/A</v>
      </c>
      <c r="N815" s="5" t="e">
        <f t="shared" si="64"/>
        <v>#N/A</v>
      </c>
      <c r="O815" s="17" t="e">
        <f>VLOOKUP(D815,table[[Détails]:[Coefficient de vente]],8,FALSE)</f>
        <v>#N/A</v>
      </c>
      <c r="P815" s="170" t="e">
        <f t="shared" si="65"/>
        <v>#N/A</v>
      </c>
      <c r="R815" s="10">
        <f t="shared" si="66"/>
        <v>0</v>
      </c>
    </row>
    <row r="816" spans="2:18">
      <c r="B816" s="172"/>
      <c r="C816" s="1"/>
      <c r="D816" s="1"/>
      <c r="E816" s="1" t="e">
        <f>VLOOKUP(D816,table[[Détails]:[epaisseur]],2,FALSE)</f>
        <v>#N/A</v>
      </c>
      <c r="F816" s="1" t="e">
        <f>VLOOKUP(D816,table[[Détails]:[epaisseur]],3,FALSE)</f>
        <v>#N/A</v>
      </c>
      <c r="G816" s="1" t="e">
        <f>VLOOKUP(D816,table[[Détails]:[epaisseur]],4,FALSE)</f>
        <v>#N/A</v>
      </c>
      <c r="H816" s="1" t="e">
        <f>VLOOKUP(D816,table[[Détails]:[epaisseur]],5,FALSE)</f>
        <v>#N/A</v>
      </c>
      <c r="I816" s="170" t="e">
        <f>VLOOKUP(D816,table[[Détails]:[prix HT]],6,FALSE)</f>
        <v>#N/A</v>
      </c>
      <c r="K816" s="1" t="e">
        <f t="shared" si="67"/>
        <v>#N/A</v>
      </c>
      <c r="L816" s="15" t="e">
        <f>VLOOKUP(D816,table[[Détails]:[Coefficient de vente]],7,FALSE)</f>
        <v>#N/A</v>
      </c>
      <c r="M816" s="1" t="e">
        <f t="shared" si="63"/>
        <v>#N/A</v>
      </c>
      <c r="N816" s="5" t="e">
        <f t="shared" si="64"/>
        <v>#N/A</v>
      </c>
      <c r="O816" s="17" t="e">
        <f>VLOOKUP(D816,table[[Détails]:[Coefficient de vente]],8,FALSE)</f>
        <v>#N/A</v>
      </c>
      <c r="P816" s="170" t="e">
        <f t="shared" si="65"/>
        <v>#N/A</v>
      </c>
      <c r="R816" s="10">
        <f t="shared" si="66"/>
        <v>0</v>
      </c>
    </row>
    <row r="817" spans="2:18">
      <c r="B817" s="172"/>
      <c r="C817" s="1"/>
      <c r="D817" s="1"/>
      <c r="E817" s="1" t="e">
        <f>VLOOKUP(D817,table[[Détails]:[epaisseur]],2,FALSE)</f>
        <v>#N/A</v>
      </c>
      <c r="F817" s="1" t="e">
        <f>VLOOKUP(D817,table[[Détails]:[epaisseur]],3,FALSE)</f>
        <v>#N/A</v>
      </c>
      <c r="G817" s="1" t="e">
        <f>VLOOKUP(D817,table[[Détails]:[epaisseur]],4,FALSE)</f>
        <v>#N/A</v>
      </c>
      <c r="H817" s="1" t="e">
        <f>VLOOKUP(D817,table[[Détails]:[epaisseur]],5,FALSE)</f>
        <v>#N/A</v>
      </c>
      <c r="I817" s="170" t="e">
        <f>VLOOKUP(D817,table[[Détails]:[prix HT]],6,FALSE)</f>
        <v>#N/A</v>
      </c>
      <c r="K817" s="1" t="e">
        <f t="shared" si="67"/>
        <v>#N/A</v>
      </c>
      <c r="L817" s="15" t="e">
        <f>VLOOKUP(D817,table[[Détails]:[Coefficient de vente]],7,FALSE)</f>
        <v>#N/A</v>
      </c>
      <c r="M817" s="1" t="e">
        <f t="shared" si="63"/>
        <v>#N/A</v>
      </c>
      <c r="N817" s="5" t="e">
        <f t="shared" si="64"/>
        <v>#N/A</v>
      </c>
      <c r="O817" s="17" t="e">
        <f>VLOOKUP(D817,table[[Détails]:[Coefficient de vente]],8,FALSE)</f>
        <v>#N/A</v>
      </c>
      <c r="P817" s="170" t="e">
        <f t="shared" si="65"/>
        <v>#N/A</v>
      </c>
      <c r="R817" s="10">
        <f t="shared" si="66"/>
        <v>0</v>
      </c>
    </row>
    <row r="818" spans="2:18">
      <c r="B818" s="172"/>
      <c r="C818" s="1"/>
      <c r="D818" s="1"/>
      <c r="E818" s="1" t="e">
        <f>VLOOKUP(D818,table[[Détails]:[epaisseur]],2,FALSE)</f>
        <v>#N/A</v>
      </c>
      <c r="F818" s="1" t="e">
        <f>VLOOKUP(D818,table[[Détails]:[epaisseur]],3,FALSE)</f>
        <v>#N/A</v>
      </c>
      <c r="G818" s="1" t="e">
        <f>VLOOKUP(D818,table[[Détails]:[epaisseur]],4,FALSE)</f>
        <v>#N/A</v>
      </c>
      <c r="H818" s="1" t="e">
        <f>VLOOKUP(D818,table[[Détails]:[epaisseur]],5,FALSE)</f>
        <v>#N/A</v>
      </c>
      <c r="I818" s="170" t="e">
        <f>VLOOKUP(D818,table[[Détails]:[prix HT]],6,FALSE)</f>
        <v>#N/A</v>
      </c>
      <c r="K818" s="1" t="e">
        <f t="shared" si="67"/>
        <v>#N/A</v>
      </c>
      <c r="L818" s="15" t="e">
        <f>VLOOKUP(D818,table[[Détails]:[Coefficient de vente]],7,FALSE)</f>
        <v>#N/A</v>
      </c>
      <c r="M818" s="1" t="e">
        <f t="shared" si="63"/>
        <v>#N/A</v>
      </c>
      <c r="N818" s="5" t="e">
        <f t="shared" si="64"/>
        <v>#N/A</v>
      </c>
      <c r="O818" s="17" t="e">
        <f>VLOOKUP(D818,table[[Détails]:[Coefficient de vente]],8,FALSE)</f>
        <v>#N/A</v>
      </c>
      <c r="P818" s="170" t="e">
        <f t="shared" si="65"/>
        <v>#N/A</v>
      </c>
      <c r="R818" s="10">
        <f t="shared" si="66"/>
        <v>0</v>
      </c>
    </row>
    <row r="819" spans="2:18">
      <c r="B819" s="172"/>
      <c r="C819" s="1"/>
      <c r="D819" s="1"/>
      <c r="E819" s="1" t="e">
        <f>VLOOKUP(D819,table[[Détails]:[epaisseur]],2,FALSE)</f>
        <v>#N/A</v>
      </c>
      <c r="F819" s="1" t="e">
        <f>VLOOKUP(D819,table[[Détails]:[epaisseur]],3,FALSE)</f>
        <v>#N/A</v>
      </c>
      <c r="G819" s="1" t="e">
        <f>VLOOKUP(D819,table[[Détails]:[epaisseur]],4,FALSE)</f>
        <v>#N/A</v>
      </c>
      <c r="H819" s="1" t="e">
        <f>VLOOKUP(D819,table[[Détails]:[epaisseur]],5,FALSE)</f>
        <v>#N/A</v>
      </c>
      <c r="I819" s="170" t="e">
        <f>VLOOKUP(D819,table[[Détails]:[prix HT]],6,FALSE)</f>
        <v>#N/A</v>
      </c>
      <c r="K819" s="1" t="e">
        <f t="shared" si="67"/>
        <v>#N/A</v>
      </c>
      <c r="L819" s="15" t="e">
        <f>VLOOKUP(D819,table[[Détails]:[Coefficient de vente]],7,FALSE)</f>
        <v>#N/A</v>
      </c>
      <c r="M819" s="1" t="e">
        <f t="shared" si="63"/>
        <v>#N/A</v>
      </c>
      <c r="N819" s="5" t="e">
        <f t="shared" si="64"/>
        <v>#N/A</v>
      </c>
      <c r="O819" s="17" t="e">
        <f>VLOOKUP(D819,table[[Détails]:[Coefficient de vente]],8,FALSE)</f>
        <v>#N/A</v>
      </c>
      <c r="P819" s="170" t="e">
        <f t="shared" si="65"/>
        <v>#N/A</v>
      </c>
      <c r="R819" s="10">
        <f t="shared" si="66"/>
        <v>0</v>
      </c>
    </row>
    <row r="820" spans="2:18">
      <c r="B820" s="172"/>
      <c r="C820" s="1"/>
      <c r="D820" s="1"/>
      <c r="E820" s="1" t="e">
        <f>VLOOKUP(D820,table[[Détails]:[epaisseur]],2,FALSE)</f>
        <v>#N/A</v>
      </c>
      <c r="F820" s="1" t="e">
        <f>VLOOKUP(D820,table[[Détails]:[epaisseur]],3,FALSE)</f>
        <v>#N/A</v>
      </c>
      <c r="G820" s="1" t="e">
        <f>VLOOKUP(D820,table[[Détails]:[epaisseur]],4,FALSE)</f>
        <v>#N/A</v>
      </c>
      <c r="H820" s="1" t="e">
        <f>VLOOKUP(D820,table[[Détails]:[epaisseur]],5,FALSE)</f>
        <v>#N/A</v>
      </c>
      <c r="I820" s="170" t="e">
        <f>VLOOKUP(D820,table[[Détails]:[prix HT]],6,FALSE)</f>
        <v>#N/A</v>
      </c>
      <c r="K820" s="1" t="e">
        <f t="shared" si="67"/>
        <v>#N/A</v>
      </c>
      <c r="L820" s="15" t="e">
        <f>VLOOKUP(D820,table[[Détails]:[Coefficient de vente]],7,FALSE)</f>
        <v>#N/A</v>
      </c>
      <c r="M820" s="1" t="e">
        <f t="shared" si="63"/>
        <v>#N/A</v>
      </c>
      <c r="N820" s="5" t="e">
        <f t="shared" si="64"/>
        <v>#N/A</v>
      </c>
      <c r="O820" s="17" t="e">
        <f>VLOOKUP(D820,table[[Détails]:[Coefficient de vente]],8,FALSE)</f>
        <v>#N/A</v>
      </c>
      <c r="P820" s="170" t="e">
        <f t="shared" si="65"/>
        <v>#N/A</v>
      </c>
      <c r="R820" s="10">
        <f t="shared" si="66"/>
        <v>0</v>
      </c>
    </row>
    <row r="821" spans="2:18">
      <c r="B821" s="172"/>
      <c r="C821" s="1"/>
      <c r="D821" s="1"/>
      <c r="E821" s="1" t="e">
        <f>VLOOKUP(D821,table[[Détails]:[epaisseur]],2,FALSE)</f>
        <v>#N/A</v>
      </c>
      <c r="F821" s="1" t="e">
        <f>VLOOKUP(D821,table[[Détails]:[epaisseur]],3,FALSE)</f>
        <v>#N/A</v>
      </c>
      <c r="G821" s="1" t="e">
        <f>VLOOKUP(D821,table[[Détails]:[epaisseur]],4,FALSE)</f>
        <v>#N/A</v>
      </c>
      <c r="H821" s="1" t="e">
        <f>VLOOKUP(D821,table[[Détails]:[epaisseur]],5,FALSE)</f>
        <v>#N/A</v>
      </c>
      <c r="I821" s="170" t="e">
        <f>VLOOKUP(D821,table[[Détails]:[prix HT]],6,FALSE)</f>
        <v>#N/A</v>
      </c>
      <c r="K821" s="1" t="e">
        <f t="shared" si="67"/>
        <v>#N/A</v>
      </c>
      <c r="L821" s="15" t="e">
        <f>VLOOKUP(D821,table[[Détails]:[Coefficient de vente]],7,FALSE)</f>
        <v>#N/A</v>
      </c>
      <c r="M821" s="1" t="e">
        <f t="shared" si="63"/>
        <v>#N/A</v>
      </c>
      <c r="N821" s="5" t="e">
        <f t="shared" si="64"/>
        <v>#N/A</v>
      </c>
      <c r="O821" s="17" t="e">
        <f>VLOOKUP(D821,table[[Détails]:[Coefficient de vente]],8,FALSE)</f>
        <v>#N/A</v>
      </c>
      <c r="P821" s="170" t="e">
        <f t="shared" si="65"/>
        <v>#N/A</v>
      </c>
      <c r="R821" s="10">
        <f t="shared" si="66"/>
        <v>0</v>
      </c>
    </row>
    <row r="822" spans="2:18">
      <c r="B822" s="172"/>
      <c r="C822" s="1"/>
      <c r="D822" s="1"/>
      <c r="E822" s="1" t="e">
        <f>VLOOKUP(D822,table[[Détails]:[epaisseur]],2,FALSE)</f>
        <v>#N/A</v>
      </c>
      <c r="F822" s="1" t="e">
        <f>VLOOKUP(D822,table[[Détails]:[epaisseur]],3,FALSE)</f>
        <v>#N/A</v>
      </c>
      <c r="G822" s="1" t="e">
        <f>VLOOKUP(D822,table[[Détails]:[epaisseur]],4,FALSE)</f>
        <v>#N/A</v>
      </c>
      <c r="H822" s="1" t="e">
        <f>VLOOKUP(D822,table[[Détails]:[epaisseur]],5,FALSE)</f>
        <v>#N/A</v>
      </c>
      <c r="I822" s="170" t="e">
        <f>VLOOKUP(D822,table[[Détails]:[prix HT]],6,FALSE)</f>
        <v>#N/A</v>
      </c>
      <c r="K822" s="1" t="e">
        <f t="shared" si="67"/>
        <v>#N/A</v>
      </c>
      <c r="L822" s="15" t="e">
        <f>VLOOKUP(D822,table[[Détails]:[Coefficient de vente]],7,FALSE)</f>
        <v>#N/A</v>
      </c>
      <c r="M822" s="1" t="e">
        <f t="shared" si="63"/>
        <v>#N/A</v>
      </c>
      <c r="N822" s="5" t="e">
        <f t="shared" si="64"/>
        <v>#N/A</v>
      </c>
      <c r="O822" s="17" t="e">
        <f>VLOOKUP(D822,table[[Détails]:[Coefficient de vente]],8,FALSE)</f>
        <v>#N/A</v>
      </c>
      <c r="P822" s="170" t="e">
        <f t="shared" si="65"/>
        <v>#N/A</v>
      </c>
      <c r="R822" s="10">
        <f t="shared" si="66"/>
        <v>0</v>
      </c>
    </row>
    <row r="823" spans="2:18">
      <c r="B823" s="172"/>
      <c r="C823" s="1"/>
      <c r="D823" s="1"/>
      <c r="E823" s="1" t="e">
        <f>VLOOKUP(D823,table[[Détails]:[epaisseur]],2,FALSE)</f>
        <v>#N/A</v>
      </c>
      <c r="F823" s="1" t="e">
        <f>VLOOKUP(D823,table[[Détails]:[epaisseur]],3,FALSE)</f>
        <v>#N/A</v>
      </c>
      <c r="G823" s="1" t="e">
        <f>VLOOKUP(D823,table[[Détails]:[epaisseur]],4,FALSE)</f>
        <v>#N/A</v>
      </c>
      <c r="H823" s="1" t="e">
        <f>VLOOKUP(D823,table[[Détails]:[epaisseur]],5,FALSE)</f>
        <v>#N/A</v>
      </c>
      <c r="I823" s="170" t="e">
        <f>VLOOKUP(D823,table[[Détails]:[prix HT]],6,FALSE)</f>
        <v>#N/A</v>
      </c>
      <c r="K823" s="1" t="e">
        <f t="shared" si="67"/>
        <v>#N/A</v>
      </c>
      <c r="L823" s="15" t="e">
        <f>VLOOKUP(D823,table[[Détails]:[Coefficient de vente]],7,FALSE)</f>
        <v>#N/A</v>
      </c>
      <c r="M823" s="1" t="e">
        <f t="shared" si="63"/>
        <v>#N/A</v>
      </c>
      <c r="N823" s="5" t="e">
        <f t="shared" si="64"/>
        <v>#N/A</v>
      </c>
      <c r="O823" s="17" t="e">
        <f>VLOOKUP(D823,table[[Détails]:[Coefficient de vente]],8,FALSE)</f>
        <v>#N/A</v>
      </c>
      <c r="P823" s="170" t="e">
        <f t="shared" si="65"/>
        <v>#N/A</v>
      </c>
      <c r="R823" s="10">
        <f t="shared" si="66"/>
        <v>0</v>
      </c>
    </row>
    <row r="824" spans="2:18">
      <c r="B824" s="172"/>
      <c r="C824" s="1"/>
      <c r="D824" s="1"/>
      <c r="E824" s="1" t="e">
        <f>VLOOKUP(D824,table[[Détails]:[epaisseur]],2,FALSE)</f>
        <v>#N/A</v>
      </c>
      <c r="F824" s="1" t="e">
        <f>VLOOKUP(D824,table[[Détails]:[epaisseur]],3,FALSE)</f>
        <v>#N/A</v>
      </c>
      <c r="G824" s="1" t="e">
        <f>VLOOKUP(D824,table[[Détails]:[epaisseur]],4,FALSE)</f>
        <v>#N/A</v>
      </c>
      <c r="H824" s="1" t="e">
        <f>VLOOKUP(D824,table[[Détails]:[epaisseur]],5,FALSE)</f>
        <v>#N/A</v>
      </c>
      <c r="I824" s="170" t="e">
        <f>VLOOKUP(D824,table[[Détails]:[prix HT]],6,FALSE)</f>
        <v>#N/A</v>
      </c>
      <c r="K824" s="1" t="e">
        <f t="shared" si="67"/>
        <v>#N/A</v>
      </c>
      <c r="L824" s="15" t="e">
        <f>VLOOKUP(D824,table[[Détails]:[Coefficient de vente]],7,FALSE)</f>
        <v>#N/A</v>
      </c>
      <c r="M824" s="1" t="e">
        <f t="shared" si="63"/>
        <v>#N/A</v>
      </c>
      <c r="N824" s="5" t="e">
        <f t="shared" si="64"/>
        <v>#N/A</v>
      </c>
      <c r="O824" s="17" t="e">
        <f>VLOOKUP(D824,table[[Détails]:[Coefficient de vente]],8,FALSE)</f>
        <v>#N/A</v>
      </c>
      <c r="P824" s="170" t="e">
        <f t="shared" si="65"/>
        <v>#N/A</v>
      </c>
      <c r="R824" s="10">
        <f t="shared" si="66"/>
        <v>0</v>
      </c>
    </row>
    <row r="825" spans="2:18">
      <c r="B825" s="172"/>
      <c r="C825" s="1"/>
      <c r="D825" s="1"/>
      <c r="E825" s="1" t="e">
        <f>VLOOKUP(D825,table[[Détails]:[epaisseur]],2,FALSE)</f>
        <v>#N/A</v>
      </c>
      <c r="F825" s="1" t="e">
        <f>VLOOKUP(D825,table[[Détails]:[epaisseur]],3,FALSE)</f>
        <v>#N/A</v>
      </c>
      <c r="G825" s="1" t="e">
        <f>VLOOKUP(D825,table[[Détails]:[epaisseur]],4,FALSE)</f>
        <v>#N/A</v>
      </c>
      <c r="H825" s="1" t="e">
        <f>VLOOKUP(D825,table[[Détails]:[epaisseur]],5,FALSE)</f>
        <v>#N/A</v>
      </c>
      <c r="I825" s="170" t="e">
        <f>VLOOKUP(D825,table[[Détails]:[prix HT]],6,FALSE)</f>
        <v>#N/A</v>
      </c>
      <c r="K825" s="1" t="e">
        <f t="shared" si="67"/>
        <v>#N/A</v>
      </c>
      <c r="L825" s="15" t="e">
        <f>VLOOKUP(D825,table[[Détails]:[Coefficient de vente]],7,FALSE)</f>
        <v>#N/A</v>
      </c>
      <c r="M825" s="1" t="e">
        <f t="shared" si="63"/>
        <v>#N/A</v>
      </c>
      <c r="N825" s="5" t="e">
        <f t="shared" si="64"/>
        <v>#N/A</v>
      </c>
      <c r="O825" s="17" t="e">
        <f>VLOOKUP(D825,table[[Détails]:[Coefficient de vente]],8,FALSE)</f>
        <v>#N/A</v>
      </c>
      <c r="P825" s="170" t="e">
        <f t="shared" si="65"/>
        <v>#N/A</v>
      </c>
      <c r="R825" s="10">
        <f t="shared" si="66"/>
        <v>0</v>
      </c>
    </row>
    <row r="826" spans="2:18">
      <c r="B826" s="172"/>
      <c r="C826" s="1"/>
      <c r="D826" s="1"/>
      <c r="E826" s="1" t="e">
        <f>VLOOKUP(D826,table[[Détails]:[epaisseur]],2,FALSE)</f>
        <v>#N/A</v>
      </c>
      <c r="F826" s="1" t="e">
        <f>VLOOKUP(D826,table[[Détails]:[epaisseur]],3,FALSE)</f>
        <v>#N/A</v>
      </c>
      <c r="G826" s="1" t="e">
        <f>VLOOKUP(D826,table[[Détails]:[epaisseur]],4,FALSE)</f>
        <v>#N/A</v>
      </c>
      <c r="H826" s="1" t="e">
        <f>VLOOKUP(D826,table[[Détails]:[epaisseur]],5,FALSE)</f>
        <v>#N/A</v>
      </c>
      <c r="I826" s="170" t="e">
        <f>VLOOKUP(D826,table[[Détails]:[prix HT]],6,FALSE)</f>
        <v>#N/A</v>
      </c>
      <c r="K826" s="1" t="e">
        <f t="shared" si="67"/>
        <v>#N/A</v>
      </c>
      <c r="L826" s="15" t="e">
        <f>VLOOKUP(D826,table[[Détails]:[Coefficient de vente]],7,FALSE)</f>
        <v>#N/A</v>
      </c>
      <c r="M826" s="1" t="e">
        <f t="shared" si="63"/>
        <v>#N/A</v>
      </c>
      <c r="N826" s="5" t="e">
        <f t="shared" si="64"/>
        <v>#N/A</v>
      </c>
      <c r="O826" s="17" t="e">
        <f>VLOOKUP(D826,table[[Détails]:[Coefficient de vente]],8,FALSE)</f>
        <v>#N/A</v>
      </c>
      <c r="P826" s="170" t="e">
        <f t="shared" si="65"/>
        <v>#N/A</v>
      </c>
      <c r="R826" s="10">
        <f t="shared" si="66"/>
        <v>0</v>
      </c>
    </row>
    <row r="827" spans="2:18">
      <c r="B827" s="172"/>
      <c r="C827" s="1"/>
      <c r="D827" s="1"/>
      <c r="E827" s="1" t="e">
        <f>VLOOKUP(D827,table[[Détails]:[epaisseur]],2,FALSE)</f>
        <v>#N/A</v>
      </c>
      <c r="F827" s="1" t="e">
        <f>VLOOKUP(D827,table[[Détails]:[epaisseur]],3,FALSE)</f>
        <v>#N/A</v>
      </c>
      <c r="G827" s="1" t="e">
        <f>VLOOKUP(D827,table[[Détails]:[epaisseur]],4,FALSE)</f>
        <v>#N/A</v>
      </c>
      <c r="H827" s="1" t="e">
        <f>VLOOKUP(D827,table[[Détails]:[epaisseur]],5,FALSE)</f>
        <v>#N/A</v>
      </c>
      <c r="I827" s="170" t="e">
        <f>VLOOKUP(D827,table[[Détails]:[prix HT]],6,FALSE)</f>
        <v>#N/A</v>
      </c>
      <c r="K827" s="1" t="e">
        <f t="shared" si="67"/>
        <v>#N/A</v>
      </c>
      <c r="L827" s="15" t="e">
        <f>VLOOKUP(D827,table[[Détails]:[Coefficient de vente]],7,FALSE)</f>
        <v>#N/A</v>
      </c>
      <c r="M827" s="1" t="e">
        <f t="shared" si="63"/>
        <v>#N/A</v>
      </c>
      <c r="N827" s="5" t="e">
        <f t="shared" si="64"/>
        <v>#N/A</v>
      </c>
      <c r="O827" s="17" t="e">
        <f>VLOOKUP(D827,table[[Détails]:[Coefficient de vente]],8,FALSE)</f>
        <v>#N/A</v>
      </c>
      <c r="P827" s="170" t="e">
        <f t="shared" si="65"/>
        <v>#N/A</v>
      </c>
      <c r="R827" s="10">
        <f t="shared" si="66"/>
        <v>0</v>
      </c>
    </row>
    <row r="828" spans="2:18">
      <c r="B828" s="172"/>
      <c r="C828" s="1"/>
      <c r="D828" s="1"/>
      <c r="E828" s="1" t="e">
        <f>VLOOKUP(D828,table[[Détails]:[epaisseur]],2,FALSE)</f>
        <v>#N/A</v>
      </c>
      <c r="F828" s="1" t="e">
        <f>VLOOKUP(D828,table[[Détails]:[epaisseur]],3,FALSE)</f>
        <v>#N/A</v>
      </c>
      <c r="G828" s="1" t="e">
        <f>VLOOKUP(D828,table[[Détails]:[epaisseur]],4,FALSE)</f>
        <v>#N/A</v>
      </c>
      <c r="H828" s="1" t="e">
        <f>VLOOKUP(D828,table[[Détails]:[epaisseur]],5,FALSE)</f>
        <v>#N/A</v>
      </c>
      <c r="I828" s="170" t="e">
        <f>VLOOKUP(D828,table[[Détails]:[prix HT]],6,FALSE)</f>
        <v>#N/A</v>
      </c>
      <c r="K828" s="1" t="e">
        <f t="shared" si="67"/>
        <v>#N/A</v>
      </c>
      <c r="L828" s="15" t="e">
        <f>VLOOKUP(D828,table[[Détails]:[Coefficient de vente]],7,FALSE)</f>
        <v>#N/A</v>
      </c>
      <c r="M828" s="1" t="e">
        <f t="shared" si="63"/>
        <v>#N/A</v>
      </c>
      <c r="N828" s="5" t="e">
        <f t="shared" si="64"/>
        <v>#N/A</v>
      </c>
      <c r="O828" s="17" t="e">
        <f>VLOOKUP(D828,table[[Détails]:[Coefficient de vente]],8,FALSE)</f>
        <v>#N/A</v>
      </c>
      <c r="P828" s="170" t="e">
        <f t="shared" si="65"/>
        <v>#N/A</v>
      </c>
      <c r="R828" s="10">
        <f t="shared" si="66"/>
        <v>0</v>
      </c>
    </row>
    <row r="829" spans="2:18">
      <c r="B829" s="172"/>
      <c r="C829" s="1"/>
      <c r="D829" s="1"/>
      <c r="E829" s="1" t="e">
        <f>VLOOKUP(D829,table[[Détails]:[epaisseur]],2,FALSE)</f>
        <v>#N/A</v>
      </c>
      <c r="F829" s="1" t="e">
        <f>VLOOKUP(D829,table[[Détails]:[epaisseur]],3,FALSE)</f>
        <v>#N/A</v>
      </c>
      <c r="G829" s="1" t="e">
        <f>VLOOKUP(D829,table[[Détails]:[epaisseur]],4,FALSE)</f>
        <v>#N/A</v>
      </c>
      <c r="H829" s="1" t="e">
        <f>VLOOKUP(D829,table[[Détails]:[epaisseur]],5,FALSE)</f>
        <v>#N/A</v>
      </c>
      <c r="I829" s="170" t="e">
        <f>VLOOKUP(D829,table[[Détails]:[prix HT]],6,FALSE)</f>
        <v>#N/A</v>
      </c>
      <c r="K829" s="1" t="e">
        <f t="shared" si="67"/>
        <v>#N/A</v>
      </c>
      <c r="L829" s="15" t="e">
        <f>VLOOKUP(D829,table[[Détails]:[Coefficient de vente]],7,FALSE)</f>
        <v>#N/A</v>
      </c>
      <c r="M829" s="1" t="e">
        <f t="shared" si="63"/>
        <v>#N/A</v>
      </c>
      <c r="N829" s="5" t="e">
        <f t="shared" si="64"/>
        <v>#N/A</v>
      </c>
      <c r="O829" s="17" t="e">
        <f>VLOOKUP(D829,table[[Détails]:[Coefficient de vente]],8,FALSE)</f>
        <v>#N/A</v>
      </c>
      <c r="P829" s="170" t="e">
        <f t="shared" si="65"/>
        <v>#N/A</v>
      </c>
      <c r="R829" s="10">
        <f t="shared" si="66"/>
        <v>0</v>
      </c>
    </row>
    <row r="830" spans="2:18">
      <c r="B830" s="172"/>
      <c r="C830" s="1"/>
      <c r="D830" s="1"/>
      <c r="E830" s="1" t="e">
        <f>VLOOKUP(D830,table[[Détails]:[epaisseur]],2,FALSE)</f>
        <v>#N/A</v>
      </c>
      <c r="F830" s="1" t="e">
        <f>VLOOKUP(D830,table[[Détails]:[epaisseur]],3,FALSE)</f>
        <v>#N/A</v>
      </c>
      <c r="G830" s="1" t="e">
        <f>VLOOKUP(D830,table[[Détails]:[epaisseur]],4,FALSE)</f>
        <v>#N/A</v>
      </c>
      <c r="H830" s="1" t="e">
        <f>VLOOKUP(D830,table[[Détails]:[epaisseur]],5,FALSE)</f>
        <v>#N/A</v>
      </c>
      <c r="I830" s="170" t="e">
        <f>VLOOKUP(D830,table[[Détails]:[prix HT]],6,FALSE)</f>
        <v>#N/A</v>
      </c>
      <c r="K830" s="1" t="e">
        <f t="shared" si="67"/>
        <v>#N/A</v>
      </c>
      <c r="L830" s="15" t="e">
        <f>VLOOKUP(D830,table[[Détails]:[Coefficient de vente]],7,FALSE)</f>
        <v>#N/A</v>
      </c>
      <c r="M830" s="1" t="e">
        <f t="shared" si="63"/>
        <v>#N/A</v>
      </c>
      <c r="N830" s="5" t="e">
        <f t="shared" si="64"/>
        <v>#N/A</v>
      </c>
      <c r="O830" s="17" t="e">
        <f>VLOOKUP(D830,table[[Détails]:[Coefficient de vente]],8,FALSE)</f>
        <v>#N/A</v>
      </c>
      <c r="P830" s="170" t="e">
        <f t="shared" si="65"/>
        <v>#N/A</v>
      </c>
      <c r="R830" s="10">
        <f t="shared" si="66"/>
        <v>0</v>
      </c>
    </row>
    <row r="831" spans="2:18">
      <c r="B831" s="172"/>
      <c r="C831" s="1"/>
      <c r="D831" s="1"/>
      <c r="E831" s="1" t="e">
        <f>VLOOKUP(D831,table[[Détails]:[epaisseur]],2,FALSE)</f>
        <v>#N/A</v>
      </c>
      <c r="F831" s="1" t="e">
        <f>VLOOKUP(D831,table[[Détails]:[epaisseur]],3,FALSE)</f>
        <v>#N/A</v>
      </c>
      <c r="G831" s="1" t="e">
        <f>VLOOKUP(D831,table[[Détails]:[epaisseur]],4,FALSE)</f>
        <v>#N/A</v>
      </c>
      <c r="H831" s="1" t="e">
        <f>VLOOKUP(D831,table[[Détails]:[epaisseur]],5,FALSE)</f>
        <v>#N/A</v>
      </c>
      <c r="I831" s="170" t="e">
        <f>VLOOKUP(D831,table[[Détails]:[prix HT]],6,FALSE)</f>
        <v>#N/A</v>
      </c>
      <c r="K831" s="1" t="e">
        <f t="shared" si="67"/>
        <v>#N/A</v>
      </c>
      <c r="L831" s="15" t="e">
        <f>VLOOKUP(D831,table[[Détails]:[Coefficient de vente]],7,FALSE)</f>
        <v>#N/A</v>
      </c>
      <c r="M831" s="1" t="e">
        <f t="shared" si="63"/>
        <v>#N/A</v>
      </c>
      <c r="N831" s="5" t="e">
        <f t="shared" si="64"/>
        <v>#N/A</v>
      </c>
      <c r="O831" s="17" t="e">
        <f>VLOOKUP(D831,table[[Détails]:[Coefficient de vente]],8,FALSE)</f>
        <v>#N/A</v>
      </c>
      <c r="P831" s="170" t="e">
        <f t="shared" si="65"/>
        <v>#N/A</v>
      </c>
      <c r="R831" s="10">
        <f t="shared" si="66"/>
        <v>0</v>
      </c>
    </row>
    <row r="832" spans="2:18">
      <c r="B832" s="172"/>
      <c r="C832" s="1"/>
      <c r="D832" s="1"/>
      <c r="E832" s="1" t="e">
        <f>VLOOKUP(D832,table[[Détails]:[epaisseur]],2,FALSE)</f>
        <v>#N/A</v>
      </c>
      <c r="F832" s="1" t="e">
        <f>VLOOKUP(D832,table[[Détails]:[epaisseur]],3,FALSE)</f>
        <v>#N/A</v>
      </c>
      <c r="G832" s="1" t="e">
        <f>VLOOKUP(D832,table[[Détails]:[epaisseur]],4,FALSE)</f>
        <v>#N/A</v>
      </c>
      <c r="H832" s="1" t="e">
        <f>VLOOKUP(D832,table[[Détails]:[epaisseur]],5,FALSE)</f>
        <v>#N/A</v>
      </c>
      <c r="I832" s="170" t="e">
        <f>VLOOKUP(D832,table[[Détails]:[prix HT]],6,FALSE)</f>
        <v>#N/A</v>
      </c>
      <c r="K832" s="1" t="e">
        <f t="shared" si="67"/>
        <v>#N/A</v>
      </c>
      <c r="L832" s="15" t="e">
        <f>VLOOKUP(D832,table[[Détails]:[Coefficient de vente]],7,FALSE)</f>
        <v>#N/A</v>
      </c>
      <c r="M832" s="1" t="e">
        <f t="shared" si="63"/>
        <v>#N/A</v>
      </c>
      <c r="N832" s="5" t="e">
        <f t="shared" si="64"/>
        <v>#N/A</v>
      </c>
      <c r="O832" s="17" t="e">
        <f>VLOOKUP(D832,table[[Détails]:[Coefficient de vente]],8,FALSE)</f>
        <v>#N/A</v>
      </c>
      <c r="P832" s="170" t="e">
        <f t="shared" si="65"/>
        <v>#N/A</v>
      </c>
      <c r="R832" s="10">
        <f t="shared" si="66"/>
        <v>0</v>
      </c>
    </row>
    <row r="833" spans="2:18">
      <c r="B833" s="172"/>
      <c r="C833" s="1"/>
      <c r="D833" s="1"/>
      <c r="E833" s="1" t="e">
        <f>VLOOKUP(D833,table[[Détails]:[epaisseur]],2,FALSE)</f>
        <v>#N/A</v>
      </c>
      <c r="F833" s="1" t="e">
        <f>VLOOKUP(D833,table[[Détails]:[epaisseur]],3,FALSE)</f>
        <v>#N/A</v>
      </c>
      <c r="G833" s="1" t="e">
        <f>VLOOKUP(D833,table[[Détails]:[epaisseur]],4,FALSE)</f>
        <v>#N/A</v>
      </c>
      <c r="H833" s="1" t="e">
        <f>VLOOKUP(D833,table[[Détails]:[epaisseur]],5,FALSE)</f>
        <v>#N/A</v>
      </c>
      <c r="I833" s="170" t="e">
        <f>VLOOKUP(D833,table[[Détails]:[prix HT]],6,FALSE)</f>
        <v>#N/A</v>
      </c>
      <c r="K833" s="1" t="e">
        <f t="shared" si="67"/>
        <v>#N/A</v>
      </c>
      <c r="L833" s="15" t="e">
        <f>VLOOKUP(D833,table[[Détails]:[Coefficient de vente]],7,FALSE)</f>
        <v>#N/A</v>
      </c>
      <c r="M833" s="1" t="e">
        <f t="shared" si="63"/>
        <v>#N/A</v>
      </c>
      <c r="N833" s="5" t="e">
        <f t="shared" si="64"/>
        <v>#N/A</v>
      </c>
      <c r="O833" s="17" t="e">
        <f>VLOOKUP(D833,table[[Détails]:[Coefficient de vente]],8,FALSE)</f>
        <v>#N/A</v>
      </c>
      <c r="P833" s="170" t="e">
        <f t="shared" si="65"/>
        <v>#N/A</v>
      </c>
      <c r="R833" s="10">
        <f t="shared" si="66"/>
        <v>0</v>
      </c>
    </row>
    <row r="834" spans="2:18">
      <c r="B834" s="172"/>
      <c r="C834" s="1"/>
      <c r="D834" s="1"/>
      <c r="E834" s="1" t="e">
        <f>VLOOKUP(D834,table[[Détails]:[epaisseur]],2,FALSE)</f>
        <v>#N/A</v>
      </c>
      <c r="F834" s="1" t="e">
        <f>VLOOKUP(D834,table[[Détails]:[epaisseur]],3,FALSE)</f>
        <v>#N/A</v>
      </c>
      <c r="G834" s="1" t="e">
        <f>VLOOKUP(D834,table[[Détails]:[epaisseur]],4,FALSE)</f>
        <v>#N/A</v>
      </c>
      <c r="H834" s="1" t="e">
        <f>VLOOKUP(D834,table[[Détails]:[epaisseur]],5,FALSE)</f>
        <v>#N/A</v>
      </c>
      <c r="I834" s="170" t="e">
        <f>VLOOKUP(D834,table[[Détails]:[prix HT]],6,FALSE)</f>
        <v>#N/A</v>
      </c>
      <c r="K834" s="1" t="e">
        <f t="shared" si="67"/>
        <v>#N/A</v>
      </c>
      <c r="L834" s="15" t="e">
        <f>VLOOKUP(D834,table[[Détails]:[Coefficient de vente]],7,FALSE)</f>
        <v>#N/A</v>
      </c>
      <c r="M834" s="1" t="e">
        <f t="shared" si="63"/>
        <v>#N/A</v>
      </c>
      <c r="N834" s="5" t="e">
        <f t="shared" si="64"/>
        <v>#N/A</v>
      </c>
      <c r="O834" s="17" t="e">
        <f>VLOOKUP(D834,table[[Détails]:[Coefficient de vente]],8,FALSE)</f>
        <v>#N/A</v>
      </c>
      <c r="P834" s="170" t="e">
        <f t="shared" si="65"/>
        <v>#N/A</v>
      </c>
      <c r="R834" s="10">
        <f t="shared" si="66"/>
        <v>0</v>
      </c>
    </row>
    <row r="835" spans="2:18">
      <c r="B835" s="172"/>
      <c r="C835" s="1"/>
      <c r="D835" s="1"/>
      <c r="E835" s="1" t="e">
        <f>VLOOKUP(D835,table[[Détails]:[epaisseur]],2,FALSE)</f>
        <v>#N/A</v>
      </c>
      <c r="F835" s="1" t="e">
        <f>VLOOKUP(D835,table[[Détails]:[epaisseur]],3,FALSE)</f>
        <v>#N/A</v>
      </c>
      <c r="G835" s="1" t="e">
        <f>VLOOKUP(D835,table[[Détails]:[epaisseur]],4,FALSE)</f>
        <v>#N/A</v>
      </c>
      <c r="H835" s="1" t="e">
        <f>VLOOKUP(D835,table[[Détails]:[epaisseur]],5,FALSE)</f>
        <v>#N/A</v>
      </c>
      <c r="I835" s="170" t="e">
        <f>VLOOKUP(D835,table[[Détails]:[prix HT]],6,FALSE)</f>
        <v>#N/A</v>
      </c>
      <c r="K835" s="1" t="e">
        <f t="shared" si="67"/>
        <v>#N/A</v>
      </c>
      <c r="L835" s="15" t="e">
        <f>VLOOKUP(D835,table[[Détails]:[Coefficient de vente]],7,FALSE)</f>
        <v>#N/A</v>
      </c>
      <c r="M835" s="1" t="e">
        <f t="shared" si="63"/>
        <v>#N/A</v>
      </c>
      <c r="N835" s="5" t="e">
        <f t="shared" si="64"/>
        <v>#N/A</v>
      </c>
      <c r="O835" s="17" t="e">
        <f>VLOOKUP(D835,table[[Détails]:[Coefficient de vente]],8,FALSE)</f>
        <v>#N/A</v>
      </c>
      <c r="P835" s="170" t="e">
        <f t="shared" si="65"/>
        <v>#N/A</v>
      </c>
      <c r="R835" s="10">
        <f t="shared" si="66"/>
        <v>0</v>
      </c>
    </row>
    <row r="836" spans="2:18">
      <c r="B836" s="172"/>
      <c r="C836" s="1"/>
      <c r="D836" s="1"/>
      <c r="E836" s="1" t="e">
        <f>VLOOKUP(D836,table[[Détails]:[epaisseur]],2,FALSE)</f>
        <v>#N/A</v>
      </c>
      <c r="F836" s="1" t="e">
        <f>VLOOKUP(D836,table[[Détails]:[epaisseur]],3,FALSE)</f>
        <v>#N/A</v>
      </c>
      <c r="G836" s="1" t="e">
        <f>VLOOKUP(D836,table[[Détails]:[epaisseur]],4,FALSE)</f>
        <v>#N/A</v>
      </c>
      <c r="H836" s="1" t="e">
        <f>VLOOKUP(D836,table[[Détails]:[epaisseur]],5,FALSE)</f>
        <v>#N/A</v>
      </c>
      <c r="I836" s="170" t="e">
        <f>VLOOKUP(D836,table[[Détails]:[prix HT]],6,FALSE)</f>
        <v>#N/A</v>
      </c>
      <c r="K836" s="1" t="e">
        <f t="shared" si="67"/>
        <v>#N/A</v>
      </c>
      <c r="L836" s="15" t="e">
        <f>VLOOKUP(D836,table[[Détails]:[Coefficient de vente]],7,FALSE)</f>
        <v>#N/A</v>
      </c>
      <c r="M836" s="1" t="e">
        <f t="shared" si="63"/>
        <v>#N/A</v>
      </c>
      <c r="N836" s="5" t="e">
        <f t="shared" si="64"/>
        <v>#N/A</v>
      </c>
      <c r="O836" s="17" t="e">
        <f>VLOOKUP(D836,table[[Détails]:[Coefficient de vente]],8,FALSE)</f>
        <v>#N/A</v>
      </c>
      <c r="P836" s="170" t="e">
        <f t="shared" si="65"/>
        <v>#N/A</v>
      </c>
      <c r="R836" s="10">
        <f t="shared" si="66"/>
        <v>0</v>
      </c>
    </row>
    <row r="837" spans="2:18">
      <c r="B837" s="172"/>
      <c r="C837" s="1"/>
      <c r="D837" s="1"/>
      <c r="E837" s="1" t="e">
        <f>VLOOKUP(D837,table[[Détails]:[epaisseur]],2,FALSE)</f>
        <v>#N/A</v>
      </c>
      <c r="F837" s="1" t="e">
        <f>VLOOKUP(D837,table[[Détails]:[epaisseur]],3,FALSE)</f>
        <v>#N/A</v>
      </c>
      <c r="G837" s="1" t="e">
        <f>VLOOKUP(D837,table[[Détails]:[epaisseur]],4,FALSE)</f>
        <v>#N/A</v>
      </c>
      <c r="H837" s="1" t="e">
        <f>VLOOKUP(D837,table[[Détails]:[epaisseur]],5,FALSE)</f>
        <v>#N/A</v>
      </c>
      <c r="I837" s="170" t="e">
        <f>VLOOKUP(D837,table[[Détails]:[prix HT]],6,FALSE)</f>
        <v>#N/A</v>
      </c>
      <c r="K837" s="1" t="e">
        <f t="shared" si="67"/>
        <v>#N/A</v>
      </c>
      <c r="L837" s="15" t="e">
        <f>VLOOKUP(D837,table[[Détails]:[Coefficient de vente]],7,FALSE)</f>
        <v>#N/A</v>
      </c>
      <c r="M837" s="1" t="e">
        <f t="shared" si="63"/>
        <v>#N/A</v>
      </c>
      <c r="N837" s="5" t="e">
        <f t="shared" si="64"/>
        <v>#N/A</v>
      </c>
      <c r="O837" s="17" t="e">
        <f>VLOOKUP(D837,table[[Détails]:[Coefficient de vente]],8,FALSE)</f>
        <v>#N/A</v>
      </c>
      <c r="P837" s="170" t="e">
        <f t="shared" si="65"/>
        <v>#N/A</v>
      </c>
      <c r="R837" s="10">
        <f t="shared" si="66"/>
        <v>0</v>
      </c>
    </row>
    <row r="838" spans="2:18">
      <c r="B838" s="172"/>
      <c r="C838" s="1"/>
      <c r="D838" s="1"/>
      <c r="E838" s="1" t="e">
        <f>VLOOKUP(D838,table[[Détails]:[epaisseur]],2,FALSE)</f>
        <v>#N/A</v>
      </c>
      <c r="F838" s="1" t="e">
        <f>VLOOKUP(D838,table[[Détails]:[epaisseur]],3,FALSE)</f>
        <v>#N/A</v>
      </c>
      <c r="G838" s="1" t="e">
        <f>VLOOKUP(D838,table[[Détails]:[epaisseur]],4,FALSE)</f>
        <v>#N/A</v>
      </c>
      <c r="H838" s="1" t="e">
        <f>VLOOKUP(D838,table[[Détails]:[epaisseur]],5,FALSE)</f>
        <v>#N/A</v>
      </c>
      <c r="I838" s="170" t="e">
        <f>VLOOKUP(D838,table[[Détails]:[prix HT]],6,FALSE)</f>
        <v>#N/A</v>
      </c>
      <c r="K838" s="1" t="e">
        <f t="shared" si="67"/>
        <v>#N/A</v>
      </c>
      <c r="L838" s="15" t="e">
        <f>VLOOKUP(D838,table[[Détails]:[Coefficient de vente]],7,FALSE)</f>
        <v>#N/A</v>
      </c>
      <c r="M838" s="1" t="e">
        <f t="shared" si="63"/>
        <v>#N/A</v>
      </c>
      <c r="N838" s="5" t="e">
        <f t="shared" si="64"/>
        <v>#N/A</v>
      </c>
      <c r="O838" s="17" t="e">
        <f>VLOOKUP(D838,table[[Détails]:[Coefficient de vente]],8,FALSE)</f>
        <v>#N/A</v>
      </c>
      <c r="P838" s="170" t="e">
        <f t="shared" si="65"/>
        <v>#N/A</v>
      </c>
      <c r="R838" s="10">
        <f t="shared" si="66"/>
        <v>0</v>
      </c>
    </row>
    <row r="839" spans="2:18">
      <c r="B839" s="172"/>
      <c r="C839" s="1"/>
      <c r="D839" s="1"/>
      <c r="E839" s="1" t="e">
        <f>VLOOKUP(D839,table[[Détails]:[epaisseur]],2,FALSE)</f>
        <v>#N/A</v>
      </c>
      <c r="F839" s="1" t="e">
        <f>VLOOKUP(D839,table[[Détails]:[epaisseur]],3,FALSE)</f>
        <v>#N/A</v>
      </c>
      <c r="G839" s="1" t="e">
        <f>VLOOKUP(D839,table[[Détails]:[epaisseur]],4,FALSE)</f>
        <v>#N/A</v>
      </c>
      <c r="H839" s="1" t="e">
        <f>VLOOKUP(D839,table[[Détails]:[epaisseur]],5,FALSE)</f>
        <v>#N/A</v>
      </c>
      <c r="I839" s="170" t="e">
        <f>VLOOKUP(D839,table[[Détails]:[prix HT]],6,FALSE)</f>
        <v>#N/A</v>
      </c>
      <c r="K839" s="1" t="e">
        <f t="shared" si="67"/>
        <v>#N/A</v>
      </c>
      <c r="L839" s="15" t="e">
        <f>VLOOKUP(D839,table[[Détails]:[Coefficient de vente]],7,FALSE)</f>
        <v>#N/A</v>
      </c>
      <c r="M839" s="1" t="e">
        <f t="shared" si="63"/>
        <v>#N/A</v>
      </c>
      <c r="N839" s="5" t="e">
        <f t="shared" si="64"/>
        <v>#N/A</v>
      </c>
      <c r="O839" s="17" t="e">
        <f>VLOOKUP(D839,table[[Détails]:[Coefficient de vente]],8,FALSE)</f>
        <v>#N/A</v>
      </c>
      <c r="P839" s="170" t="e">
        <f t="shared" si="65"/>
        <v>#N/A</v>
      </c>
      <c r="R839" s="10">
        <f t="shared" si="66"/>
        <v>0</v>
      </c>
    </row>
    <row r="840" spans="2:18">
      <c r="B840" s="172"/>
      <c r="C840" s="1"/>
      <c r="D840" s="1"/>
      <c r="E840" s="1" t="e">
        <f>VLOOKUP(D840,table[[Détails]:[epaisseur]],2,FALSE)</f>
        <v>#N/A</v>
      </c>
      <c r="F840" s="1" t="e">
        <f>VLOOKUP(D840,table[[Détails]:[epaisseur]],3,FALSE)</f>
        <v>#N/A</v>
      </c>
      <c r="G840" s="1" t="e">
        <f>VLOOKUP(D840,table[[Détails]:[epaisseur]],4,FALSE)</f>
        <v>#N/A</v>
      </c>
      <c r="H840" s="1" t="e">
        <f>VLOOKUP(D840,table[[Détails]:[epaisseur]],5,FALSE)</f>
        <v>#N/A</v>
      </c>
      <c r="I840" s="170" t="e">
        <f>VLOOKUP(D840,table[[Détails]:[prix HT]],6,FALSE)</f>
        <v>#N/A</v>
      </c>
      <c r="K840" s="1" t="e">
        <f t="shared" si="67"/>
        <v>#N/A</v>
      </c>
      <c r="L840" s="15" t="e">
        <f>VLOOKUP(D840,table[[Détails]:[Coefficient de vente]],7,FALSE)</f>
        <v>#N/A</v>
      </c>
      <c r="M840" s="1" t="e">
        <f t="shared" si="63"/>
        <v>#N/A</v>
      </c>
      <c r="N840" s="5" t="e">
        <f t="shared" si="64"/>
        <v>#N/A</v>
      </c>
      <c r="O840" s="17" t="e">
        <f>VLOOKUP(D840,table[[Détails]:[Coefficient de vente]],8,FALSE)</f>
        <v>#N/A</v>
      </c>
      <c r="P840" s="170" t="e">
        <f t="shared" si="65"/>
        <v>#N/A</v>
      </c>
      <c r="R840" s="10">
        <f t="shared" si="66"/>
        <v>0</v>
      </c>
    </row>
    <row r="841" spans="2:18">
      <c r="B841" s="172"/>
      <c r="C841" s="1"/>
      <c r="D841" s="1"/>
      <c r="E841" s="1" t="e">
        <f>VLOOKUP(D841,table[[Détails]:[epaisseur]],2,FALSE)</f>
        <v>#N/A</v>
      </c>
      <c r="F841" s="1" t="e">
        <f>VLOOKUP(D841,table[[Détails]:[epaisseur]],3,FALSE)</f>
        <v>#N/A</v>
      </c>
      <c r="G841" s="1" t="e">
        <f>VLOOKUP(D841,table[[Détails]:[epaisseur]],4,FALSE)</f>
        <v>#N/A</v>
      </c>
      <c r="H841" s="1" t="e">
        <f>VLOOKUP(D841,table[[Détails]:[epaisseur]],5,FALSE)</f>
        <v>#N/A</v>
      </c>
      <c r="I841" s="170" t="e">
        <f>VLOOKUP(D841,table[[Détails]:[prix HT]],6,FALSE)</f>
        <v>#N/A</v>
      </c>
      <c r="K841" s="1" t="e">
        <f t="shared" si="67"/>
        <v>#N/A</v>
      </c>
      <c r="L841" s="15" t="e">
        <f>VLOOKUP(D841,table[[Détails]:[Coefficient de vente]],7,FALSE)</f>
        <v>#N/A</v>
      </c>
      <c r="M841" s="1" t="e">
        <f t="shared" si="63"/>
        <v>#N/A</v>
      </c>
      <c r="N841" s="5" t="e">
        <f t="shared" si="64"/>
        <v>#N/A</v>
      </c>
      <c r="O841" s="17" t="e">
        <f>VLOOKUP(D841,table[[Détails]:[Coefficient de vente]],8,FALSE)</f>
        <v>#N/A</v>
      </c>
      <c r="P841" s="170" t="e">
        <f t="shared" si="65"/>
        <v>#N/A</v>
      </c>
      <c r="R841" s="10">
        <f t="shared" si="66"/>
        <v>0</v>
      </c>
    </row>
    <row r="842" spans="2:18">
      <c r="B842" s="172"/>
      <c r="C842" s="1"/>
      <c r="D842" s="1"/>
      <c r="E842" s="1" t="e">
        <f>VLOOKUP(D842,table[[Détails]:[epaisseur]],2,FALSE)</f>
        <v>#N/A</v>
      </c>
      <c r="F842" s="1" t="e">
        <f>VLOOKUP(D842,table[[Détails]:[epaisseur]],3,FALSE)</f>
        <v>#N/A</v>
      </c>
      <c r="G842" s="1" t="e">
        <f>VLOOKUP(D842,table[[Détails]:[epaisseur]],4,FALSE)</f>
        <v>#N/A</v>
      </c>
      <c r="H842" s="1" t="e">
        <f>VLOOKUP(D842,table[[Détails]:[epaisseur]],5,FALSE)</f>
        <v>#N/A</v>
      </c>
      <c r="I842" s="170" t="e">
        <f>VLOOKUP(D842,table[[Détails]:[prix HT]],6,FALSE)</f>
        <v>#N/A</v>
      </c>
      <c r="K842" s="1" t="e">
        <f t="shared" si="67"/>
        <v>#N/A</v>
      </c>
      <c r="L842" s="15" t="e">
        <f>VLOOKUP(D842,table[[Détails]:[Coefficient de vente]],7,FALSE)</f>
        <v>#N/A</v>
      </c>
      <c r="M842" s="1" t="e">
        <f t="shared" si="63"/>
        <v>#N/A</v>
      </c>
      <c r="N842" s="5" t="e">
        <f t="shared" si="64"/>
        <v>#N/A</v>
      </c>
      <c r="O842" s="17" t="e">
        <f>VLOOKUP(D842,table[[Détails]:[Coefficient de vente]],8,FALSE)</f>
        <v>#N/A</v>
      </c>
      <c r="P842" s="170" t="e">
        <f t="shared" si="65"/>
        <v>#N/A</v>
      </c>
      <c r="R842" s="10">
        <f t="shared" si="66"/>
        <v>0</v>
      </c>
    </row>
    <row r="843" spans="2:18">
      <c r="B843" s="172"/>
      <c r="C843" s="1"/>
      <c r="D843" s="1"/>
      <c r="E843" s="1" t="e">
        <f>VLOOKUP(D843,table[[Détails]:[epaisseur]],2,FALSE)</f>
        <v>#N/A</v>
      </c>
      <c r="F843" s="1" t="e">
        <f>VLOOKUP(D843,table[[Détails]:[epaisseur]],3,FALSE)</f>
        <v>#N/A</v>
      </c>
      <c r="G843" s="1" t="e">
        <f>VLOOKUP(D843,table[[Détails]:[epaisseur]],4,FALSE)</f>
        <v>#N/A</v>
      </c>
      <c r="H843" s="1" t="e">
        <f>VLOOKUP(D843,table[[Détails]:[epaisseur]],5,FALSE)</f>
        <v>#N/A</v>
      </c>
      <c r="I843" s="170" t="e">
        <f>VLOOKUP(D843,table[[Détails]:[prix HT]],6,FALSE)</f>
        <v>#N/A</v>
      </c>
      <c r="K843" s="1" t="e">
        <f t="shared" si="67"/>
        <v>#N/A</v>
      </c>
      <c r="L843" s="15" t="e">
        <f>VLOOKUP(D843,table[[Détails]:[Coefficient de vente]],7,FALSE)</f>
        <v>#N/A</v>
      </c>
      <c r="M843" s="1" t="e">
        <f t="shared" si="63"/>
        <v>#N/A</v>
      </c>
      <c r="N843" s="5" t="e">
        <f t="shared" si="64"/>
        <v>#N/A</v>
      </c>
      <c r="O843" s="17" t="e">
        <f>VLOOKUP(D843,table[[Détails]:[Coefficient de vente]],8,FALSE)</f>
        <v>#N/A</v>
      </c>
      <c r="P843" s="170" t="e">
        <f t="shared" si="65"/>
        <v>#N/A</v>
      </c>
      <c r="R843" s="10">
        <f t="shared" si="66"/>
        <v>0</v>
      </c>
    </row>
    <row r="844" spans="2:18">
      <c r="B844" s="172"/>
      <c r="C844" s="1"/>
      <c r="D844" s="1"/>
      <c r="E844" s="1" t="e">
        <f>VLOOKUP(D844,table[[Détails]:[epaisseur]],2,FALSE)</f>
        <v>#N/A</v>
      </c>
      <c r="F844" s="1" t="e">
        <f>VLOOKUP(D844,table[[Détails]:[epaisseur]],3,FALSE)</f>
        <v>#N/A</v>
      </c>
      <c r="G844" s="1" t="e">
        <f>VLOOKUP(D844,table[[Détails]:[epaisseur]],4,FALSE)</f>
        <v>#N/A</v>
      </c>
      <c r="H844" s="1" t="e">
        <f>VLOOKUP(D844,table[[Détails]:[epaisseur]],5,FALSE)</f>
        <v>#N/A</v>
      </c>
      <c r="I844" s="170" t="e">
        <f>VLOOKUP(D844,table[[Détails]:[prix HT]],6,FALSE)</f>
        <v>#N/A</v>
      </c>
      <c r="K844" s="1" t="e">
        <f t="shared" si="67"/>
        <v>#N/A</v>
      </c>
      <c r="L844" s="15" t="e">
        <f>VLOOKUP(D844,table[[Détails]:[Coefficient de vente]],7,FALSE)</f>
        <v>#N/A</v>
      </c>
      <c r="M844" s="1" t="e">
        <f t="shared" ref="M844:M907" si="68">(K844*L844)+K844</f>
        <v>#N/A</v>
      </c>
      <c r="N844" s="5" t="e">
        <f t="shared" ref="N844:N907" si="69">M844*I844</f>
        <v>#N/A</v>
      </c>
      <c r="O844" s="17" t="e">
        <f>VLOOKUP(D844,table[[Détails]:[Coefficient de vente]],8,FALSE)</f>
        <v>#N/A</v>
      </c>
      <c r="P844" s="170" t="e">
        <f t="shared" ref="P844:P907" si="70">(N844*O844)+N844</f>
        <v>#N/A</v>
      </c>
      <c r="R844" s="10">
        <f t="shared" ref="R844:R907" si="71">ROUNDUP(((($D$5*Q844)/100)+Q844),0)</f>
        <v>0</v>
      </c>
    </row>
    <row r="845" spans="2:18">
      <c r="B845" s="172"/>
      <c r="C845" s="1"/>
      <c r="D845" s="1"/>
      <c r="E845" s="1" t="e">
        <f>VLOOKUP(D845,table[[Détails]:[epaisseur]],2,FALSE)</f>
        <v>#N/A</v>
      </c>
      <c r="F845" s="1" t="e">
        <f>VLOOKUP(D845,table[[Détails]:[epaisseur]],3,FALSE)</f>
        <v>#N/A</v>
      </c>
      <c r="G845" s="1" t="e">
        <f>VLOOKUP(D845,table[[Détails]:[epaisseur]],4,FALSE)</f>
        <v>#N/A</v>
      </c>
      <c r="H845" s="1" t="e">
        <f>VLOOKUP(D845,table[[Détails]:[epaisseur]],5,FALSE)</f>
        <v>#N/A</v>
      </c>
      <c r="I845" s="170" t="e">
        <f>VLOOKUP(D845,table[[Détails]:[prix HT]],6,FALSE)</f>
        <v>#N/A</v>
      </c>
      <c r="K845" s="1" t="e">
        <f t="shared" ref="K845:K908" si="72">F845*G845*H845*J845</f>
        <v>#N/A</v>
      </c>
      <c r="L845" s="15" t="e">
        <f>VLOOKUP(D845,table[[Détails]:[Coefficient de vente]],7,FALSE)</f>
        <v>#N/A</v>
      </c>
      <c r="M845" s="1" t="e">
        <f t="shared" si="68"/>
        <v>#N/A</v>
      </c>
      <c r="N845" s="5" t="e">
        <f t="shared" si="69"/>
        <v>#N/A</v>
      </c>
      <c r="O845" s="17" t="e">
        <f>VLOOKUP(D845,table[[Détails]:[Coefficient de vente]],8,FALSE)</f>
        <v>#N/A</v>
      </c>
      <c r="P845" s="170" t="e">
        <f t="shared" si="70"/>
        <v>#N/A</v>
      </c>
      <c r="R845" s="10">
        <f t="shared" si="71"/>
        <v>0</v>
      </c>
    </row>
    <row r="846" spans="2:18">
      <c r="B846" s="172"/>
      <c r="C846" s="1"/>
      <c r="D846" s="1"/>
      <c r="E846" s="1" t="e">
        <f>VLOOKUP(D846,table[[Détails]:[epaisseur]],2,FALSE)</f>
        <v>#N/A</v>
      </c>
      <c r="F846" s="1" t="e">
        <f>VLOOKUP(D846,table[[Détails]:[epaisseur]],3,FALSE)</f>
        <v>#N/A</v>
      </c>
      <c r="G846" s="1" t="e">
        <f>VLOOKUP(D846,table[[Détails]:[epaisseur]],4,FALSE)</f>
        <v>#N/A</v>
      </c>
      <c r="H846" s="1" t="e">
        <f>VLOOKUP(D846,table[[Détails]:[epaisseur]],5,FALSE)</f>
        <v>#N/A</v>
      </c>
      <c r="I846" s="170" t="e">
        <f>VLOOKUP(D846,table[[Détails]:[prix HT]],6,FALSE)</f>
        <v>#N/A</v>
      </c>
      <c r="K846" s="1" t="e">
        <f t="shared" si="72"/>
        <v>#N/A</v>
      </c>
      <c r="L846" s="15" t="e">
        <f>VLOOKUP(D846,table[[Détails]:[Coefficient de vente]],7,FALSE)</f>
        <v>#N/A</v>
      </c>
      <c r="M846" s="1" t="e">
        <f t="shared" si="68"/>
        <v>#N/A</v>
      </c>
      <c r="N846" s="5" t="e">
        <f t="shared" si="69"/>
        <v>#N/A</v>
      </c>
      <c r="O846" s="17" t="e">
        <f>VLOOKUP(D846,table[[Détails]:[Coefficient de vente]],8,FALSE)</f>
        <v>#N/A</v>
      </c>
      <c r="P846" s="170" t="e">
        <f t="shared" si="70"/>
        <v>#N/A</v>
      </c>
      <c r="R846" s="10">
        <f t="shared" si="71"/>
        <v>0</v>
      </c>
    </row>
    <row r="847" spans="2:18">
      <c r="B847" s="172"/>
      <c r="C847" s="1"/>
      <c r="D847" s="1"/>
      <c r="E847" s="1" t="e">
        <f>VLOOKUP(D847,table[[Détails]:[epaisseur]],2,FALSE)</f>
        <v>#N/A</v>
      </c>
      <c r="F847" s="1" t="e">
        <f>VLOOKUP(D847,table[[Détails]:[epaisseur]],3,FALSE)</f>
        <v>#N/A</v>
      </c>
      <c r="G847" s="1" t="e">
        <f>VLOOKUP(D847,table[[Détails]:[epaisseur]],4,FALSE)</f>
        <v>#N/A</v>
      </c>
      <c r="H847" s="1" t="e">
        <f>VLOOKUP(D847,table[[Détails]:[epaisseur]],5,FALSE)</f>
        <v>#N/A</v>
      </c>
      <c r="I847" s="170" t="e">
        <f>VLOOKUP(D847,table[[Détails]:[prix HT]],6,FALSE)</f>
        <v>#N/A</v>
      </c>
      <c r="K847" s="1" t="e">
        <f t="shared" si="72"/>
        <v>#N/A</v>
      </c>
      <c r="L847" s="15" t="e">
        <f>VLOOKUP(D847,table[[Détails]:[Coefficient de vente]],7,FALSE)</f>
        <v>#N/A</v>
      </c>
      <c r="M847" s="1" t="e">
        <f t="shared" si="68"/>
        <v>#N/A</v>
      </c>
      <c r="N847" s="5" t="e">
        <f t="shared" si="69"/>
        <v>#N/A</v>
      </c>
      <c r="O847" s="17" t="e">
        <f>VLOOKUP(D847,table[[Détails]:[Coefficient de vente]],8,FALSE)</f>
        <v>#N/A</v>
      </c>
      <c r="P847" s="170" t="e">
        <f t="shared" si="70"/>
        <v>#N/A</v>
      </c>
      <c r="R847" s="10">
        <f t="shared" si="71"/>
        <v>0</v>
      </c>
    </row>
    <row r="848" spans="2:18">
      <c r="B848" s="172"/>
      <c r="C848" s="1"/>
      <c r="D848" s="1"/>
      <c r="E848" s="1" t="e">
        <f>VLOOKUP(D848,table[[Détails]:[epaisseur]],2,FALSE)</f>
        <v>#N/A</v>
      </c>
      <c r="F848" s="1" t="e">
        <f>VLOOKUP(D848,table[[Détails]:[epaisseur]],3,FALSE)</f>
        <v>#N/A</v>
      </c>
      <c r="G848" s="1" t="e">
        <f>VLOOKUP(D848,table[[Détails]:[epaisseur]],4,FALSE)</f>
        <v>#N/A</v>
      </c>
      <c r="H848" s="1" t="e">
        <f>VLOOKUP(D848,table[[Détails]:[epaisseur]],5,FALSE)</f>
        <v>#N/A</v>
      </c>
      <c r="I848" s="170" t="e">
        <f>VLOOKUP(D848,table[[Détails]:[prix HT]],6,FALSE)</f>
        <v>#N/A</v>
      </c>
      <c r="K848" s="1" t="e">
        <f t="shared" si="72"/>
        <v>#N/A</v>
      </c>
      <c r="L848" s="15" t="e">
        <f>VLOOKUP(D848,table[[Détails]:[Coefficient de vente]],7,FALSE)</f>
        <v>#N/A</v>
      </c>
      <c r="M848" s="1" t="e">
        <f t="shared" si="68"/>
        <v>#N/A</v>
      </c>
      <c r="N848" s="5" t="e">
        <f t="shared" si="69"/>
        <v>#N/A</v>
      </c>
      <c r="O848" s="17" t="e">
        <f>VLOOKUP(D848,table[[Détails]:[Coefficient de vente]],8,FALSE)</f>
        <v>#N/A</v>
      </c>
      <c r="P848" s="170" t="e">
        <f t="shared" si="70"/>
        <v>#N/A</v>
      </c>
      <c r="R848" s="10">
        <f t="shared" si="71"/>
        <v>0</v>
      </c>
    </row>
    <row r="849" spans="2:18">
      <c r="B849" s="172"/>
      <c r="C849" s="1"/>
      <c r="D849" s="1"/>
      <c r="E849" s="1" t="e">
        <f>VLOOKUP(D849,table[[Détails]:[epaisseur]],2,FALSE)</f>
        <v>#N/A</v>
      </c>
      <c r="F849" s="1" t="e">
        <f>VLOOKUP(D849,table[[Détails]:[epaisseur]],3,FALSE)</f>
        <v>#N/A</v>
      </c>
      <c r="G849" s="1" t="e">
        <f>VLOOKUP(D849,table[[Détails]:[epaisseur]],4,FALSE)</f>
        <v>#N/A</v>
      </c>
      <c r="H849" s="1" t="e">
        <f>VLOOKUP(D849,table[[Détails]:[epaisseur]],5,FALSE)</f>
        <v>#N/A</v>
      </c>
      <c r="I849" s="170" t="e">
        <f>VLOOKUP(D849,table[[Détails]:[prix HT]],6,FALSE)</f>
        <v>#N/A</v>
      </c>
      <c r="K849" s="1" t="e">
        <f t="shared" si="72"/>
        <v>#N/A</v>
      </c>
      <c r="L849" s="15" t="e">
        <f>VLOOKUP(D849,table[[Détails]:[Coefficient de vente]],7,FALSE)</f>
        <v>#N/A</v>
      </c>
      <c r="M849" s="1" t="e">
        <f t="shared" si="68"/>
        <v>#N/A</v>
      </c>
      <c r="N849" s="5" t="e">
        <f t="shared" si="69"/>
        <v>#N/A</v>
      </c>
      <c r="O849" s="17" t="e">
        <f>VLOOKUP(D849,table[[Détails]:[Coefficient de vente]],8,FALSE)</f>
        <v>#N/A</v>
      </c>
      <c r="P849" s="170" t="e">
        <f t="shared" si="70"/>
        <v>#N/A</v>
      </c>
      <c r="R849" s="10">
        <f t="shared" si="71"/>
        <v>0</v>
      </c>
    </row>
    <row r="850" spans="2:18">
      <c r="B850" s="172"/>
      <c r="C850" s="1"/>
      <c r="D850" s="1"/>
      <c r="E850" s="1" t="e">
        <f>VLOOKUP(D850,table[[Détails]:[epaisseur]],2,FALSE)</f>
        <v>#N/A</v>
      </c>
      <c r="F850" s="1" t="e">
        <f>VLOOKUP(D850,table[[Détails]:[epaisseur]],3,FALSE)</f>
        <v>#N/A</v>
      </c>
      <c r="G850" s="1" t="e">
        <f>VLOOKUP(D850,table[[Détails]:[epaisseur]],4,FALSE)</f>
        <v>#N/A</v>
      </c>
      <c r="H850" s="1" t="e">
        <f>VLOOKUP(D850,table[[Détails]:[epaisseur]],5,FALSE)</f>
        <v>#N/A</v>
      </c>
      <c r="I850" s="170" t="e">
        <f>VLOOKUP(D850,table[[Détails]:[prix HT]],6,FALSE)</f>
        <v>#N/A</v>
      </c>
      <c r="K850" s="1" t="e">
        <f t="shared" si="72"/>
        <v>#N/A</v>
      </c>
      <c r="L850" s="15" t="e">
        <f>VLOOKUP(D850,table[[Détails]:[Coefficient de vente]],7,FALSE)</f>
        <v>#N/A</v>
      </c>
      <c r="M850" s="1" t="e">
        <f t="shared" si="68"/>
        <v>#N/A</v>
      </c>
      <c r="N850" s="5" t="e">
        <f t="shared" si="69"/>
        <v>#N/A</v>
      </c>
      <c r="O850" s="17" t="e">
        <f>VLOOKUP(D850,table[[Détails]:[Coefficient de vente]],8,FALSE)</f>
        <v>#N/A</v>
      </c>
      <c r="P850" s="170" t="e">
        <f t="shared" si="70"/>
        <v>#N/A</v>
      </c>
      <c r="R850" s="10">
        <f t="shared" si="71"/>
        <v>0</v>
      </c>
    </row>
    <row r="851" spans="2:18">
      <c r="B851" s="172"/>
      <c r="C851" s="1"/>
      <c r="D851" s="1"/>
      <c r="E851" s="1" t="e">
        <f>VLOOKUP(D851,table[[Détails]:[epaisseur]],2,FALSE)</f>
        <v>#N/A</v>
      </c>
      <c r="F851" s="1" t="e">
        <f>VLOOKUP(D851,table[[Détails]:[epaisseur]],3,FALSE)</f>
        <v>#N/A</v>
      </c>
      <c r="G851" s="1" t="e">
        <f>VLOOKUP(D851,table[[Détails]:[epaisseur]],4,FALSE)</f>
        <v>#N/A</v>
      </c>
      <c r="H851" s="1" t="e">
        <f>VLOOKUP(D851,table[[Détails]:[epaisseur]],5,FALSE)</f>
        <v>#N/A</v>
      </c>
      <c r="I851" s="170" t="e">
        <f>VLOOKUP(D851,table[[Détails]:[prix HT]],6,FALSE)</f>
        <v>#N/A</v>
      </c>
      <c r="K851" s="1" t="e">
        <f t="shared" si="72"/>
        <v>#N/A</v>
      </c>
      <c r="L851" s="15" t="e">
        <f>VLOOKUP(D851,table[[Détails]:[Coefficient de vente]],7,FALSE)</f>
        <v>#N/A</v>
      </c>
      <c r="M851" s="1" t="e">
        <f t="shared" si="68"/>
        <v>#N/A</v>
      </c>
      <c r="N851" s="5" t="e">
        <f t="shared" si="69"/>
        <v>#N/A</v>
      </c>
      <c r="O851" s="17" t="e">
        <f>VLOOKUP(D851,table[[Détails]:[Coefficient de vente]],8,FALSE)</f>
        <v>#N/A</v>
      </c>
      <c r="P851" s="170" t="e">
        <f t="shared" si="70"/>
        <v>#N/A</v>
      </c>
      <c r="R851" s="10">
        <f t="shared" si="71"/>
        <v>0</v>
      </c>
    </row>
    <row r="852" spans="2:18">
      <c r="B852" s="172"/>
      <c r="C852" s="1"/>
      <c r="D852" s="1"/>
      <c r="E852" s="1" t="e">
        <f>VLOOKUP(D852,table[[Détails]:[epaisseur]],2,FALSE)</f>
        <v>#N/A</v>
      </c>
      <c r="F852" s="1" t="e">
        <f>VLOOKUP(D852,table[[Détails]:[epaisseur]],3,FALSE)</f>
        <v>#N/A</v>
      </c>
      <c r="G852" s="1" t="e">
        <f>VLOOKUP(D852,table[[Détails]:[epaisseur]],4,FALSE)</f>
        <v>#N/A</v>
      </c>
      <c r="H852" s="1" t="e">
        <f>VLOOKUP(D852,table[[Détails]:[epaisseur]],5,FALSE)</f>
        <v>#N/A</v>
      </c>
      <c r="I852" s="170" t="e">
        <f>VLOOKUP(D852,table[[Détails]:[prix HT]],6,FALSE)</f>
        <v>#N/A</v>
      </c>
      <c r="K852" s="1" t="e">
        <f t="shared" si="72"/>
        <v>#N/A</v>
      </c>
      <c r="L852" s="15" t="e">
        <f>VLOOKUP(D852,table[[Détails]:[Coefficient de vente]],7,FALSE)</f>
        <v>#N/A</v>
      </c>
      <c r="M852" s="1" t="e">
        <f t="shared" si="68"/>
        <v>#N/A</v>
      </c>
      <c r="N852" s="5" t="e">
        <f t="shared" si="69"/>
        <v>#N/A</v>
      </c>
      <c r="O852" s="17" t="e">
        <f>VLOOKUP(D852,table[[Détails]:[Coefficient de vente]],8,FALSE)</f>
        <v>#N/A</v>
      </c>
      <c r="P852" s="170" t="e">
        <f t="shared" si="70"/>
        <v>#N/A</v>
      </c>
      <c r="R852" s="10">
        <f t="shared" si="71"/>
        <v>0</v>
      </c>
    </row>
    <row r="853" spans="2:18">
      <c r="B853" s="172"/>
      <c r="C853" s="1"/>
      <c r="D853" s="1"/>
      <c r="E853" s="1" t="e">
        <f>VLOOKUP(D853,table[[Détails]:[epaisseur]],2,FALSE)</f>
        <v>#N/A</v>
      </c>
      <c r="F853" s="1" t="e">
        <f>VLOOKUP(D853,table[[Détails]:[epaisseur]],3,FALSE)</f>
        <v>#N/A</v>
      </c>
      <c r="G853" s="1" t="e">
        <f>VLOOKUP(D853,table[[Détails]:[epaisseur]],4,FALSE)</f>
        <v>#N/A</v>
      </c>
      <c r="H853" s="1" t="e">
        <f>VLOOKUP(D853,table[[Détails]:[epaisseur]],5,FALSE)</f>
        <v>#N/A</v>
      </c>
      <c r="I853" s="170" t="e">
        <f>VLOOKUP(D853,table[[Détails]:[prix HT]],6,FALSE)</f>
        <v>#N/A</v>
      </c>
      <c r="K853" s="1" t="e">
        <f t="shared" si="72"/>
        <v>#N/A</v>
      </c>
      <c r="L853" s="15" t="e">
        <f>VLOOKUP(D853,table[[Détails]:[Coefficient de vente]],7,FALSE)</f>
        <v>#N/A</v>
      </c>
      <c r="M853" s="1" t="e">
        <f t="shared" si="68"/>
        <v>#N/A</v>
      </c>
      <c r="N853" s="5" t="e">
        <f t="shared" si="69"/>
        <v>#N/A</v>
      </c>
      <c r="O853" s="17" t="e">
        <f>VLOOKUP(D853,table[[Détails]:[Coefficient de vente]],8,FALSE)</f>
        <v>#N/A</v>
      </c>
      <c r="P853" s="170" t="e">
        <f t="shared" si="70"/>
        <v>#N/A</v>
      </c>
      <c r="R853" s="10">
        <f t="shared" si="71"/>
        <v>0</v>
      </c>
    </row>
    <row r="854" spans="2:18">
      <c r="B854" s="172"/>
      <c r="C854" s="1"/>
      <c r="D854" s="1"/>
      <c r="E854" s="1" t="e">
        <f>VLOOKUP(D854,table[[Détails]:[epaisseur]],2,FALSE)</f>
        <v>#N/A</v>
      </c>
      <c r="F854" s="1" t="e">
        <f>VLOOKUP(D854,table[[Détails]:[epaisseur]],3,FALSE)</f>
        <v>#N/A</v>
      </c>
      <c r="G854" s="1" t="e">
        <f>VLOOKUP(D854,table[[Détails]:[epaisseur]],4,FALSE)</f>
        <v>#N/A</v>
      </c>
      <c r="H854" s="1" t="e">
        <f>VLOOKUP(D854,table[[Détails]:[epaisseur]],5,FALSE)</f>
        <v>#N/A</v>
      </c>
      <c r="I854" s="170" t="e">
        <f>VLOOKUP(D854,table[[Détails]:[prix HT]],6,FALSE)</f>
        <v>#N/A</v>
      </c>
      <c r="K854" s="1" t="e">
        <f t="shared" si="72"/>
        <v>#N/A</v>
      </c>
      <c r="L854" s="15" t="e">
        <f>VLOOKUP(D854,table[[Détails]:[Coefficient de vente]],7,FALSE)</f>
        <v>#N/A</v>
      </c>
      <c r="M854" s="1" t="e">
        <f t="shared" si="68"/>
        <v>#N/A</v>
      </c>
      <c r="N854" s="5" t="e">
        <f t="shared" si="69"/>
        <v>#N/A</v>
      </c>
      <c r="O854" s="17" t="e">
        <f>VLOOKUP(D854,table[[Détails]:[Coefficient de vente]],8,FALSE)</f>
        <v>#N/A</v>
      </c>
      <c r="P854" s="170" t="e">
        <f t="shared" si="70"/>
        <v>#N/A</v>
      </c>
      <c r="R854" s="10">
        <f t="shared" si="71"/>
        <v>0</v>
      </c>
    </row>
    <row r="855" spans="2:18">
      <c r="B855" s="172"/>
      <c r="C855" s="1"/>
      <c r="D855" s="1"/>
      <c r="E855" s="1" t="e">
        <f>VLOOKUP(D855,table[[Détails]:[epaisseur]],2,FALSE)</f>
        <v>#N/A</v>
      </c>
      <c r="F855" s="1" t="e">
        <f>VLOOKUP(D855,table[[Détails]:[epaisseur]],3,FALSE)</f>
        <v>#N/A</v>
      </c>
      <c r="G855" s="1" t="e">
        <f>VLOOKUP(D855,table[[Détails]:[epaisseur]],4,FALSE)</f>
        <v>#N/A</v>
      </c>
      <c r="H855" s="1" t="e">
        <f>VLOOKUP(D855,table[[Détails]:[epaisseur]],5,FALSE)</f>
        <v>#N/A</v>
      </c>
      <c r="I855" s="170" t="e">
        <f>VLOOKUP(D855,table[[Détails]:[prix HT]],6,FALSE)</f>
        <v>#N/A</v>
      </c>
      <c r="K855" s="1" t="e">
        <f t="shared" si="72"/>
        <v>#N/A</v>
      </c>
      <c r="L855" s="15" t="e">
        <f>VLOOKUP(D855,table[[Détails]:[Coefficient de vente]],7,FALSE)</f>
        <v>#N/A</v>
      </c>
      <c r="M855" s="1" t="e">
        <f t="shared" si="68"/>
        <v>#N/A</v>
      </c>
      <c r="N855" s="5" t="e">
        <f t="shared" si="69"/>
        <v>#N/A</v>
      </c>
      <c r="O855" s="17" t="e">
        <f>VLOOKUP(D855,table[[Détails]:[Coefficient de vente]],8,FALSE)</f>
        <v>#N/A</v>
      </c>
      <c r="P855" s="170" t="e">
        <f t="shared" si="70"/>
        <v>#N/A</v>
      </c>
      <c r="R855" s="10">
        <f t="shared" si="71"/>
        <v>0</v>
      </c>
    </row>
    <row r="856" spans="2:18">
      <c r="B856" s="172"/>
      <c r="C856" s="1"/>
      <c r="D856" s="1"/>
      <c r="E856" s="1" t="e">
        <f>VLOOKUP(D856,table[[Détails]:[epaisseur]],2,FALSE)</f>
        <v>#N/A</v>
      </c>
      <c r="F856" s="1" t="e">
        <f>VLOOKUP(D856,table[[Détails]:[epaisseur]],3,FALSE)</f>
        <v>#N/A</v>
      </c>
      <c r="G856" s="1" t="e">
        <f>VLOOKUP(D856,table[[Détails]:[epaisseur]],4,FALSE)</f>
        <v>#N/A</v>
      </c>
      <c r="H856" s="1" t="e">
        <f>VLOOKUP(D856,table[[Détails]:[epaisseur]],5,FALSE)</f>
        <v>#N/A</v>
      </c>
      <c r="I856" s="170" t="e">
        <f>VLOOKUP(D856,table[[Détails]:[prix HT]],6,FALSE)</f>
        <v>#N/A</v>
      </c>
      <c r="K856" s="1" t="e">
        <f t="shared" si="72"/>
        <v>#N/A</v>
      </c>
      <c r="L856" s="15" t="e">
        <f>VLOOKUP(D856,table[[Détails]:[Coefficient de vente]],7,FALSE)</f>
        <v>#N/A</v>
      </c>
      <c r="M856" s="1" t="e">
        <f t="shared" si="68"/>
        <v>#N/A</v>
      </c>
      <c r="N856" s="5" t="e">
        <f t="shared" si="69"/>
        <v>#N/A</v>
      </c>
      <c r="O856" s="17" t="e">
        <f>VLOOKUP(D856,table[[Détails]:[Coefficient de vente]],8,FALSE)</f>
        <v>#N/A</v>
      </c>
      <c r="P856" s="170" t="e">
        <f t="shared" si="70"/>
        <v>#N/A</v>
      </c>
      <c r="R856" s="10">
        <f t="shared" si="71"/>
        <v>0</v>
      </c>
    </row>
    <row r="857" spans="2:18">
      <c r="B857" s="172"/>
      <c r="C857" s="1"/>
      <c r="D857" s="1"/>
      <c r="E857" s="1" t="e">
        <f>VLOOKUP(D857,table[[Détails]:[epaisseur]],2,FALSE)</f>
        <v>#N/A</v>
      </c>
      <c r="F857" s="1" t="e">
        <f>VLOOKUP(D857,table[[Détails]:[epaisseur]],3,FALSE)</f>
        <v>#N/A</v>
      </c>
      <c r="G857" s="1" t="e">
        <f>VLOOKUP(D857,table[[Détails]:[epaisseur]],4,FALSE)</f>
        <v>#N/A</v>
      </c>
      <c r="H857" s="1" t="e">
        <f>VLOOKUP(D857,table[[Détails]:[epaisseur]],5,FALSE)</f>
        <v>#N/A</v>
      </c>
      <c r="I857" s="170" t="e">
        <f>VLOOKUP(D857,table[[Détails]:[prix HT]],6,FALSE)</f>
        <v>#N/A</v>
      </c>
      <c r="K857" s="1" t="e">
        <f t="shared" si="72"/>
        <v>#N/A</v>
      </c>
      <c r="L857" s="15" t="e">
        <f>VLOOKUP(D857,table[[Détails]:[Coefficient de vente]],7,FALSE)</f>
        <v>#N/A</v>
      </c>
      <c r="M857" s="1" t="e">
        <f t="shared" si="68"/>
        <v>#N/A</v>
      </c>
      <c r="N857" s="5" t="e">
        <f t="shared" si="69"/>
        <v>#N/A</v>
      </c>
      <c r="O857" s="17" t="e">
        <f>VLOOKUP(D857,table[[Détails]:[Coefficient de vente]],8,FALSE)</f>
        <v>#N/A</v>
      </c>
      <c r="P857" s="170" t="e">
        <f t="shared" si="70"/>
        <v>#N/A</v>
      </c>
      <c r="R857" s="10">
        <f t="shared" si="71"/>
        <v>0</v>
      </c>
    </row>
    <row r="858" spans="2:18">
      <c r="B858" s="172"/>
      <c r="C858" s="1"/>
      <c r="D858" s="1"/>
      <c r="E858" s="1" t="e">
        <f>VLOOKUP(D858,table[[Détails]:[epaisseur]],2,FALSE)</f>
        <v>#N/A</v>
      </c>
      <c r="F858" s="1" t="e">
        <f>VLOOKUP(D858,table[[Détails]:[epaisseur]],3,FALSE)</f>
        <v>#N/A</v>
      </c>
      <c r="G858" s="1" t="e">
        <f>VLOOKUP(D858,table[[Détails]:[epaisseur]],4,FALSE)</f>
        <v>#N/A</v>
      </c>
      <c r="H858" s="1" t="e">
        <f>VLOOKUP(D858,table[[Détails]:[epaisseur]],5,FALSE)</f>
        <v>#N/A</v>
      </c>
      <c r="I858" s="170" t="e">
        <f>VLOOKUP(D858,table[[Détails]:[prix HT]],6,FALSE)</f>
        <v>#N/A</v>
      </c>
      <c r="K858" s="1" t="e">
        <f t="shared" si="72"/>
        <v>#N/A</v>
      </c>
      <c r="L858" s="15" t="e">
        <f>VLOOKUP(D858,table[[Détails]:[Coefficient de vente]],7,FALSE)</f>
        <v>#N/A</v>
      </c>
      <c r="M858" s="1" t="e">
        <f t="shared" si="68"/>
        <v>#N/A</v>
      </c>
      <c r="N858" s="5" t="e">
        <f t="shared" si="69"/>
        <v>#N/A</v>
      </c>
      <c r="O858" s="17" t="e">
        <f>VLOOKUP(D858,table[[Détails]:[Coefficient de vente]],8,FALSE)</f>
        <v>#N/A</v>
      </c>
      <c r="P858" s="170" t="e">
        <f t="shared" si="70"/>
        <v>#N/A</v>
      </c>
      <c r="R858" s="10">
        <f t="shared" si="71"/>
        <v>0</v>
      </c>
    </row>
    <row r="859" spans="2:18">
      <c r="B859" s="172"/>
      <c r="C859" s="1"/>
      <c r="D859" s="1"/>
      <c r="E859" s="1" t="e">
        <f>VLOOKUP(D859,table[[Détails]:[epaisseur]],2,FALSE)</f>
        <v>#N/A</v>
      </c>
      <c r="F859" s="1" t="e">
        <f>VLOOKUP(D859,table[[Détails]:[epaisseur]],3,FALSE)</f>
        <v>#N/A</v>
      </c>
      <c r="G859" s="1" t="e">
        <f>VLOOKUP(D859,table[[Détails]:[epaisseur]],4,FALSE)</f>
        <v>#N/A</v>
      </c>
      <c r="H859" s="1" t="e">
        <f>VLOOKUP(D859,table[[Détails]:[epaisseur]],5,FALSE)</f>
        <v>#N/A</v>
      </c>
      <c r="I859" s="170" t="e">
        <f>VLOOKUP(D859,table[[Détails]:[prix HT]],6,FALSE)</f>
        <v>#N/A</v>
      </c>
      <c r="K859" s="1" t="e">
        <f t="shared" si="72"/>
        <v>#N/A</v>
      </c>
      <c r="L859" s="15" t="e">
        <f>VLOOKUP(D859,table[[Détails]:[Coefficient de vente]],7,FALSE)</f>
        <v>#N/A</v>
      </c>
      <c r="M859" s="1" t="e">
        <f t="shared" si="68"/>
        <v>#N/A</v>
      </c>
      <c r="N859" s="5" t="e">
        <f t="shared" si="69"/>
        <v>#N/A</v>
      </c>
      <c r="O859" s="17" t="e">
        <f>VLOOKUP(D859,table[[Détails]:[Coefficient de vente]],8,FALSE)</f>
        <v>#N/A</v>
      </c>
      <c r="P859" s="170" t="e">
        <f t="shared" si="70"/>
        <v>#N/A</v>
      </c>
      <c r="R859" s="10">
        <f t="shared" si="71"/>
        <v>0</v>
      </c>
    </row>
    <row r="860" spans="2:18">
      <c r="B860" s="172"/>
      <c r="C860" s="1"/>
      <c r="D860" s="1"/>
      <c r="E860" s="1" t="e">
        <f>VLOOKUP(D860,table[[Détails]:[epaisseur]],2,FALSE)</f>
        <v>#N/A</v>
      </c>
      <c r="F860" s="1" t="e">
        <f>VLOOKUP(D860,table[[Détails]:[epaisseur]],3,FALSE)</f>
        <v>#N/A</v>
      </c>
      <c r="G860" s="1" t="e">
        <f>VLOOKUP(D860,table[[Détails]:[epaisseur]],4,FALSE)</f>
        <v>#N/A</v>
      </c>
      <c r="H860" s="1" t="e">
        <f>VLOOKUP(D860,table[[Détails]:[epaisseur]],5,FALSE)</f>
        <v>#N/A</v>
      </c>
      <c r="I860" s="170" t="e">
        <f>VLOOKUP(D860,table[[Détails]:[prix HT]],6,FALSE)</f>
        <v>#N/A</v>
      </c>
      <c r="K860" s="1" t="e">
        <f t="shared" si="72"/>
        <v>#N/A</v>
      </c>
      <c r="L860" s="15" t="e">
        <f>VLOOKUP(D860,table[[Détails]:[Coefficient de vente]],7,FALSE)</f>
        <v>#N/A</v>
      </c>
      <c r="M860" s="1" t="e">
        <f t="shared" si="68"/>
        <v>#N/A</v>
      </c>
      <c r="N860" s="5" t="e">
        <f t="shared" si="69"/>
        <v>#N/A</v>
      </c>
      <c r="O860" s="17" t="e">
        <f>VLOOKUP(D860,table[[Détails]:[Coefficient de vente]],8,FALSE)</f>
        <v>#N/A</v>
      </c>
      <c r="P860" s="170" t="e">
        <f t="shared" si="70"/>
        <v>#N/A</v>
      </c>
      <c r="R860" s="10">
        <f t="shared" si="71"/>
        <v>0</v>
      </c>
    </row>
    <row r="861" spans="2:18">
      <c r="B861" s="172"/>
      <c r="C861" s="1"/>
      <c r="D861" s="1"/>
      <c r="E861" s="1" t="e">
        <f>VLOOKUP(D861,table[[Détails]:[epaisseur]],2,FALSE)</f>
        <v>#N/A</v>
      </c>
      <c r="F861" s="1" t="e">
        <f>VLOOKUP(D861,table[[Détails]:[epaisseur]],3,FALSE)</f>
        <v>#N/A</v>
      </c>
      <c r="G861" s="1" t="e">
        <f>VLOOKUP(D861,table[[Détails]:[epaisseur]],4,FALSE)</f>
        <v>#N/A</v>
      </c>
      <c r="H861" s="1" t="e">
        <f>VLOOKUP(D861,table[[Détails]:[epaisseur]],5,FALSE)</f>
        <v>#N/A</v>
      </c>
      <c r="I861" s="170" t="e">
        <f>VLOOKUP(D861,table[[Détails]:[prix HT]],6,FALSE)</f>
        <v>#N/A</v>
      </c>
      <c r="K861" s="1" t="e">
        <f t="shared" si="72"/>
        <v>#N/A</v>
      </c>
      <c r="L861" s="15" t="e">
        <f>VLOOKUP(D861,table[[Détails]:[Coefficient de vente]],7,FALSE)</f>
        <v>#N/A</v>
      </c>
      <c r="M861" s="1" t="e">
        <f t="shared" si="68"/>
        <v>#N/A</v>
      </c>
      <c r="N861" s="5" t="e">
        <f t="shared" si="69"/>
        <v>#N/A</v>
      </c>
      <c r="O861" s="17" t="e">
        <f>VLOOKUP(D861,table[[Détails]:[Coefficient de vente]],8,FALSE)</f>
        <v>#N/A</v>
      </c>
      <c r="P861" s="170" t="e">
        <f t="shared" si="70"/>
        <v>#N/A</v>
      </c>
      <c r="R861" s="10">
        <f t="shared" si="71"/>
        <v>0</v>
      </c>
    </row>
    <row r="862" spans="2:18">
      <c r="B862" s="172"/>
      <c r="C862" s="1"/>
      <c r="D862" s="1"/>
      <c r="E862" s="1" t="e">
        <f>VLOOKUP(D862,table[[Détails]:[epaisseur]],2,FALSE)</f>
        <v>#N/A</v>
      </c>
      <c r="F862" s="1" t="e">
        <f>VLOOKUP(D862,table[[Détails]:[epaisseur]],3,FALSE)</f>
        <v>#N/A</v>
      </c>
      <c r="G862" s="1" t="e">
        <f>VLOOKUP(D862,table[[Détails]:[epaisseur]],4,FALSE)</f>
        <v>#N/A</v>
      </c>
      <c r="H862" s="1" t="e">
        <f>VLOOKUP(D862,table[[Détails]:[epaisseur]],5,FALSE)</f>
        <v>#N/A</v>
      </c>
      <c r="I862" s="170" t="e">
        <f>VLOOKUP(D862,table[[Détails]:[prix HT]],6,FALSE)</f>
        <v>#N/A</v>
      </c>
      <c r="K862" s="1" t="e">
        <f t="shared" si="72"/>
        <v>#N/A</v>
      </c>
      <c r="L862" s="15" t="e">
        <f>VLOOKUP(D862,table[[Détails]:[Coefficient de vente]],7,FALSE)</f>
        <v>#N/A</v>
      </c>
      <c r="M862" s="1" t="e">
        <f t="shared" si="68"/>
        <v>#N/A</v>
      </c>
      <c r="N862" s="5" t="e">
        <f t="shared" si="69"/>
        <v>#N/A</v>
      </c>
      <c r="O862" s="17" t="e">
        <f>VLOOKUP(D862,table[[Détails]:[Coefficient de vente]],8,FALSE)</f>
        <v>#N/A</v>
      </c>
      <c r="P862" s="170" t="e">
        <f t="shared" si="70"/>
        <v>#N/A</v>
      </c>
      <c r="R862" s="10">
        <f t="shared" si="71"/>
        <v>0</v>
      </c>
    </row>
    <row r="863" spans="2:18">
      <c r="B863" s="172"/>
      <c r="C863" s="1"/>
      <c r="D863" s="1"/>
      <c r="E863" s="1" t="e">
        <f>VLOOKUP(D863,table[[Détails]:[epaisseur]],2,FALSE)</f>
        <v>#N/A</v>
      </c>
      <c r="F863" s="1" t="e">
        <f>VLOOKUP(D863,table[[Détails]:[epaisseur]],3,FALSE)</f>
        <v>#N/A</v>
      </c>
      <c r="G863" s="1" t="e">
        <f>VLOOKUP(D863,table[[Détails]:[epaisseur]],4,FALSE)</f>
        <v>#N/A</v>
      </c>
      <c r="H863" s="1" t="e">
        <f>VLOOKUP(D863,table[[Détails]:[epaisseur]],5,FALSE)</f>
        <v>#N/A</v>
      </c>
      <c r="I863" s="170" t="e">
        <f>VLOOKUP(D863,table[[Détails]:[prix HT]],6,FALSE)</f>
        <v>#N/A</v>
      </c>
      <c r="K863" s="1" t="e">
        <f t="shared" si="72"/>
        <v>#N/A</v>
      </c>
      <c r="L863" s="15" t="e">
        <f>VLOOKUP(D863,table[[Détails]:[Coefficient de vente]],7,FALSE)</f>
        <v>#N/A</v>
      </c>
      <c r="M863" s="1" t="e">
        <f t="shared" si="68"/>
        <v>#N/A</v>
      </c>
      <c r="N863" s="5" t="e">
        <f t="shared" si="69"/>
        <v>#N/A</v>
      </c>
      <c r="O863" s="17" t="e">
        <f>VLOOKUP(D863,table[[Détails]:[Coefficient de vente]],8,FALSE)</f>
        <v>#N/A</v>
      </c>
      <c r="P863" s="170" t="e">
        <f t="shared" si="70"/>
        <v>#N/A</v>
      </c>
      <c r="R863" s="10">
        <f t="shared" si="71"/>
        <v>0</v>
      </c>
    </row>
    <row r="864" spans="2:18">
      <c r="B864" s="172"/>
      <c r="C864" s="1"/>
      <c r="D864" s="1"/>
      <c r="E864" s="1" t="e">
        <f>VLOOKUP(D864,table[[Détails]:[epaisseur]],2,FALSE)</f>
        <v>#N/A</v>
      </c>
      <c r="F864" s="1" t="e">
        <f>VLOOKUP(D864,table[[Détails]:[epaisseur]],3,FALSE)</f>
        <v>#N/A</v>
      </c>
      <c r="G864" s="1" t="e">
        <f>VLOOKUP(D864,table[[Détails]:[epaisseur]],4,FALSE)</f>
        <v>#N/A</v>
      </c>
      <c r="H864" s="1" t="e">
        <f>VLOOKUP(D864,table[[Détails]:[epaisseur]],5,FALSE)</f>
        <v>#N/A</v>
      </c>
      <c r="I864" s="170" t="e">
        <f>VLOOKUP(D864,table[[Détails]:[prix HT]],6,FALSE)</f>
        <v>#N/A</v>
      </c>
      <c r="K864" s="1" t="e">
        <f t="shared" si="72"/>
        <v>#N/A</v>
      </c>
      <c r="L864" s="15" t="e">
        <f>VLOOKUP(D864,table[[Détails]:[Coefficient de vente]],7,FALSE)</f>
        <v>#N/A</v>
      </c>
      <c r="M864" s="1" t="e">
        <f t="shared" si="68"/>
        <v>#N/A</v>
      </c>
      <c r="N864" s="5" t="e">
        <f t="shared" si="69"/>
        <v>#N/A</v>
      </c>
      <c r="O864" s="17" t="e">
        <f>VLOOKUP(D864,table[[Détails]:[Coefficient de vente]],8,FALSE)</f>
        <v>#N/A</v>
      </c>
      <c r="P864" s="170" t="e">
        <f t="shared" si="70"/>
        <v>#N/A</v>
      </c>
      <c r="R864" s="10">
        <f t="shared" si="71"/>
        <v>0</v>
      </c>
    </row>
    <row r="865" spans="2:18">
      <c r="B865" s="172"/>
      <c r="C865" s="1"/>
      <c r="D865" s="1"/>
      <c r="E865" s="1" t="e">
        <f>VLOOKUP(D865,table[[Détails]:[epaisseur]],2,FALSE)</f>
        <v>#N/A</v>
      </c>
      <c r="F865" s="1" t="e">
        <f>VLOOKUP(D865,table[[Détails]:[epaisseur]],3,FALSE)</f>
        <v>#N/A</v>
      </c>
      <c r="G865" s="1" t="e">
        <f>VLOOKUP(D865,table[[Détails]:[epaisseur]],4,FALSE)</f>
        <v>#N/A</v>
      </c>
      <c r="H865" s="1" t="e">
        <f>VLOOKUP(D865,table[[Détails]:[epaisseur]],5,FALSE)</f>
        <v>#N/A</v>
      </c>
      <c r="I865" s="170" t="e">
        <f>VLOOKUP(D865,table[[Détails]:[prix HT]],6,FALSE)</f>
        <v>#N/A</v>
      </c>
      <c r="K865" s="1" t="e">
        <f t="shared" si="72"/>
        <v>#N/A</v>
      </c>
      <c r="L865" s="15" t="e">
        <f>VLOOKUP(D865,table[[Détails]:[Coefficient de vente]],7,FALSE)</f>
        <v>#N/A</v>
      </c>
      <c r="M865" s="1" t="e">
        <f t="shared" si="68"/>
        <v>#N/A</v>
      </c>
      <c r="N865" s="5" t="e">
        <f t="shared" si="69"/>
        <v>#N/A</v>
      </c>
      <c r="O865" s="17" t="e">
        <f>VLOOKUP(D865,table[[Détails]:[Coefficient de vente]],8,FALSE)</f>
        <v>#N/A</v>
      </c>
      <c r="P865" s="170" t="e">
        <f t="shared" si="70"/>
        <v>#N/A</v>
      </c>
      <c r="R865" s="10">
        <f t="shared" si="71"/>
        <v>0</v>
      </c>
    </row>
    <row r="866" spans="2:18">
      <c r="B866" s="172"/>
      <c r="C866" s="1"/>
      <c r="D866" s="1"/>
      <c r="E866" s="1" t="e">
        <f>VLOOKUP(D866,table[[Détails]:[epaisseur]],2,FALSE)</f>
        <v>#N/A</v>
      </c>
      <c r="F866" s="1" t="e">
        <f>VLOOKUP(D866,table[[Détails]:[epaisseur]],3,FALSE)</f>
        <v>#N/A</v>
      </c>
      <c r="G866" s="1" t="e">
        <f>VLOOKUP(D866,table[[Détails]:[epaisseur]],4,FALSE)</f>
        <v>#N/A</v>
      </c>
      <c r="H866" s="1" t="e">
        <f>VLOOKUP(D866,table[[Détails]:[epaisseur]],5,FALSE)</f>
        <v>#N/A</v>
      </c>
      <c r="I866" s="170" t="e">
        <f>VLOOKUP(D866,table[[Détails]:[prix HT]],6,FALSE)</f>
        <v>#N/A</v>
      </c>
      <c r="K866" s="1" t="e">
        <f t="shared" si="72"/>
        <v>#N/A</v>
      </c>
      <c r="L866" s="15" t="e">
        <f>VLOOKUP(D866,table[[Détails]:[Coefficient de vente]],7,FALSE)</f>
        <v>#N/A</v>
      </c>
      <c r="M866" s="1" t="e">
        <f t="shared" si="68"/>
        <v>#N/A</v>
      </c>
      <c r="N866" s="5" t="e">
        <f t="shared" si="69"/>
        <v>#N/A</v>
      </c>
      <c r="O866" s="17" t="e">
        <f>VLOOKUP(D866,table[[Détails]:[Coefficient de vente]],8,FALSE)</f>
        <v>#N/A</v>
      </c>
      <c r="P866" s="170" t="e">
        <f t="shared" si="70"/>
        <v>#N/A</v>
      </c>
      <c r="R866" s="10">
        <f t="shared" si="71"/>
        <v>0</v>
      </c>
    </row>
    <row r="867" spans="2:18">
      <c r="B867" s="172"/>
      <c r="C867" s="1"/>
      <c r="D867" s="1"/>
      <c r="E867" s="1" t="e">
        <f>VLOOKUP(D867,table[[Détails]:[epaisseur]],2,FALSE)</f>
        <v>#N/A</v>
      </c>
      <c r="F867" s="1" t="e">
        <f>VLOOKUP(D867,table[[Détails]:[epaisseur]],3,FALSE)</f>
        <v>#N/A</v>
      </c>
      <c r="G867" s="1" t="e">
        <f>VLOOKUP(D867,table[[Détails]:[epaisseur]],4,FALSE)</f>
        <v>#N/A</v>
      </c>
      <c r="H867" s="1" t="e">
        <f>VLOOKUP(D867,table[[Détails]:[epaisseur]],5,FALSE)</f>
        <v>#N/A</v>
      </c>
      <c r="I867" s="170" t="e">
        <f>VLOOKUP(D867,table[[Détails]:[prix HT]],6,FALSE)</f>
        <v>#N/A</v>
      </c>
      <c r="K867" s="1" t="e">
        <f t="shared" si="72"/>
        <v>#N/A</v>
      </c>
      <c r="L867" s="15" t="e">
        <f>VLOOKUP(D867,table[[Détails]:[Coefficient de vente]],7,FALSE)</f>
        <v>#N/A</v>
      </c>
      <c r="M867" s="1" t="e">
        <f t="shared" si="68"/>
        <v>#N/A</v>
      </c>
      <c r="N867" s="5" t="e">
        <f t="shared" si="69"/>
        <v>#N/A</v>
      </c>
      <c r="O867" s="17" t="e">
        <f>VLOOKUP(D867,table[[Détails]:[Coefficient de vente]],8,FALSE)</f>
        <v>#N/A</v>
      </c>
      <c r="P867" s="170" t="e">
        <f t="shared" si="70"/>
        <v>#N/A</v>
      </c>
      <c r="R867" s="10">
        <f t="shared" si="71"/>
        <v>0</v>
      </c>
    </row>
    <row r="868" spans="2:18">
      <c r="B868" s="172"/>
      <c r="C868" s="1"/>
      <c r="D868" s="1"/>
      <c r="E868" s="1" t="e">
        <f>VLOOKUP(D868,table[[Détails]:[epaisseur]],2,FALSE)</f>
        <v>#N/A</v>
      </c>
      <c r="F868" s="1" t="e">
        <f>VLOOKUP(D868,table[[Détails]:[epaisseur]],3,FALSE)</f>
        <v>#N/A</v>
      </c>
      <c r="G868" s="1" t="e">
        <f>VLOOKUP(D868,table[[Détails]:[epaisseur]],4,FALSE)</f>
        <v>#N/A</v>
      </c>
      <c r="H868" s="1" t="e">
        <f>VLOOKUP(D868,table[[Détails]:[epaisseur]],5,FALSE)</f>
        <v>#N/A</v>
      </c>
      <c r="I868" s="170" t="e">
        <f>VLOOKUP(D868,table[[Détails]:[prix HT]],6,FALSE)</f>
        <v>#N/A</v>
      </c>
      <c r="K868" s="1" t="e">
        <f t="shared" si="72"/>
        <v>#N/A</v>
      </c>
      <c r="L868" s="15" t="e">
        <f>VLOOKUP(D868,table[[Détails]:[Coefficient de vente]],7,FALSE)</f>
        <v>#N/A</v>
      </c>
      <c r="M868" s="1" t="e">
        <f t="shared" si="68"/>
        <v>#N/A</v>
      </c>
      <c r="N868" s="5" t="e">
        <f t="shared" si="69"/>
        <v>#N/A</v>
      </c>
      <c r="O868" s="17" t="e">
        <f>VLOOKUP(D868,table[[Détails]:[Coefficient de vente]],8,FALSE)</f>
        <v>#N/A</v>
      </c>
      <c r="P868" s="170" t="e">
        <f t="shared" si="70"/>
        <v>#N/A</v>
      </c>
      <c r="R868" s="10">
        <f t="shared" si="71"/>
        <v>0</v>
      </c>
    </row>
    <row r="869" spans="2:18">
      <c r="B869" s="172"/>
      <c r="C869" s="1"/>
      <c r="D869" s="1"/>
      <c r="E869" s="1" t="e">
        <f>VLOOKUP(D869,table[[Détails]:[epaisseur]],2,FALSE)</f>
        <v>#N/A</v>
      </c>
      <c r="F869" s="1" t="e">
        <f>VLOOKUP(D869,table[[Détails]:[epaisseur]],3,FALSE)</f>
        <v>#N/A</v>
      </c>
      <c r="G869" s="1" t="e">
        <f>VLOOKUP(D869,table[[Détails]:[epaisseur]],4,FALSE)</f>
        <v>#N/A</v>
      </c>
      <c r="H869" s="1" t="e">
        <f>VLOOKUP(D869,table[[Détails]:[epaisseur]],5,FALSE)</f>
        <v>#N/A</v>
      </c>
      <c r="I869" s="170" t="e">
        <f>VLOOKUP(D869,table[[Détails]:[prix HT]],6,FALSE)</f>
        <v>#N/A</v>
      </c>
      <c r="K869" s="1" t="e">
        <f t="shared" si="72"/>
        <v>#N/A</v>
      </c>
      <c r="L869" s="15" t="e">
        <f>VLOOKUP(D869,table[[Détails]:[Coefficient de vente]],7,FALSE)</f>
        <v>#N/A</v>
      </c>
      <c r="M869" s="1" t="e">
        <f t="shared" si="68"/>
        <v>#N/A</v>
      </c>
      <c r="N869" s="5" t="e">
        <f t="shared" si="69"/>
        <v>#N/A</v>
      </c>
      <c r="O869" s="17" t="e">
        <f>VLOOKUP(D869,table[[Détails]:[Coefficient de vente]],8,FALSE)</f>
        <v>#N/A</v>
      </c>
      <c r="P869" s="170" t="e">
        <f t="shared" si="70"/>
        <v>#N/A</v>
      </c>
      <c r="R869" s="10">
        <f t="shared" si="71"/>
        <v>0</v>
      </c>
    </row>
    <row r="870" spans="2:18">
      <c r="B870" s="172"/>
      <c r="C870" s="1"/>
      <c r="D870" s="1"/>
      <c r="E870" s="1" t="e">
        <f>VLOOKUP(D870,table[[Détails]:[epaisseur]],2,FALSE)</f>
        <v>#N/A</v>
      </c>
      <c r="F870" s="1" t="e">
        <f>VLOOKUP(D870,table[[Détails]:[epaisseur]],3,FALSE)</f>
        <v>#N/A</v>
      </c>
      <c r="G870" s="1" t="e">
        <f>VLOOKUP(D870,table[[Détails]:[epaisseur]],4,FALSE)</f>
        <v>#N/A</v>
      </c>
      <c r="H870" s="1" t="e">
        <f>VLOOKUP(D870,table[[Détails]:[epaisseur]],5,FALSE)</f>
        <v>#N/A</v>
      </c>
      <c r="I870" s="170" t="e">
        <f>VLOOKUP(D870,table[[Détails]:[prix HT]],6,FALSE)</f>
        <v>#N/A</v>
      </c>
      <c r="K870" s="1" t="e">
        <f t="shared" si="72"/>
        <v>#N/A</v>
      </c>
      <c r="L870" s="15" t="e">
        <f>VLOOKUP(D870,table[[Détails]:[Coefficient de vente]],7,FALSE)</f>
        <v>#N/A</v>
      </c>
      <c r="M870" s="1" t="e">
        <f t="shared" si="68"/>
        <v>#N/A</v>
      </c>
      <c r="N870" s="5" t="e">
        <f t="shared" si="69"/>
        <v>#N/A</v>
      </c>
      <c r="O870" s="17" t="e">
        <f>VLOOKUP(D870,table[[Détails]:[Coefficient de vente]],8,FALSE)</f>
        <v>#N/A</v>
      </c>
      <c r="P870" s="170" t="e">
        <f t="shared" si="70"/>
        <v>#N/A</v>
      </c>
      <c r="R870" s="10">
        <f t="shared" si="71"/>
        <v>0</v>
      </c>
    </row>
    <row r="871" spans="2:18">
      <c r="B871" s="172"/>
      <c r="C871" s="1"/>
      <c r="D871" s="1"/>
      <c r="E871" s="1" t="e">
        <f>VLOOKUP(D871,table[[Détails]:[epaisseur]],2,FALSE)</f>
        <v>#N/A</v>
      </c>
      <c r="F871" s="1" t="e">
        <f>VLOOKUP(D871,table[[Détails]:[epaisseur]],3,FALSE)</f>
        <v>#N/A</v>
      </c>
      <c r="G871" s="1" t="e">
        <f>VLOOKUP(D871,table[[Détails]:[epaisseur]],4,FALSE)</f>
        <v>#N/A</v>
      </c>
      <c r="H871" s="1" t="e">
        <f>VLOOKUP(D871,table[[Détails]:[epaisseur]],5,FALSE)</f>
        <v>#N/A</v>
      </c>
      <c r="I871" s="170" t="e">
        <f>VLOOKUP(D871,table[[Détails]:[prix HT]],6,FALSE)</f>
        <v>#N/A</v>
      </c>
      <c r="K871" s="1" t="e">
        <f t="shared" si="72"/>
        <v>#N/A</v>
      </c>
      <c r="L871" s="15" t="e">
        <f>VLOOKUP(D871,table[[Détails]:[Coefficient de vente]],7,FALSE)</f>
        <v>#N/A</v>
      </c>
      <c r="M871" s="1" t="e">
        <f t="shared" si="68"/>
        <v>#N/A</v>
      </c>
      <c r="N871" s="5" t="e">
        <f t="shared" si="69"/>
        <v>#N/A</v>
      </c>
      <c r="O871" s="17" t="e">
        <f>VLOOKUP(D871,table[[Détails]:[Coefficient de vente]],8,FALSE)</f>
        <v>#N/A</v>
      </c>
      <c r="P871" s="170" t="e">
        <f t="shared" si="70"/>
        <v>#N/A</v>
      </c>
      <c r="R871" s="10">
        <f t="shared" si="71"/>
        <v>0</v>
      </c>
    </row>
    <row r="872" spans="2:18">
      <c r="B872" s="172"/>
      <c r="C872" s="1"/>
      <c r="D872" s="1"/>
      <c r="E872" s="1" t="e">
        <f>VLOOKUP(D872,table[[Détails]:[epaisseur]],2,FALSE)</f>
        <v>#N/A</v>
      </c>
      <c r="F872" s="1" t="e">
        <f>VLOOKUP(D872,table[[Détails]:[epaisseur]],3,FALSE)</f>
        <v>#N/A</v>
      </c>
      <c r="G872" s="1" t="e">
        <f>VLOOKUP(D872,table[[Détails]:[epaisseur]],4,FALSE)</f>
        <v>#N/A</v>
      </c>
      <c r="H872" s="1" t="e">
        <f>VLOOKUP(D872,table[[Détails]:[epaisseur]],5,FALSE)</f>
        <v>#N/A</v>
      </c>
      <c r="I872" s="170" t="e">
        <f>VLOOKUP(D872,table[[Détails]:[prix HT]],6,FALSE)</f>
        <v>#N/A</v>
      </c>
      <c r="K872" s="1" t="e">
        <f t="shared" si="72"/>
        <v>#N/A</v>
      </c>
      <c r="L872" s="15" t="e">
        <f>VLOOKUP(D872,table[[Détails]:[Coefficient de vente]],7,FALSE)</f>
        <v>#N/A</v>
      </c>
      <c r="M872" s="1" t="e">
        <f t="shared" si="68"/>
        <v>#N/A</v>
      </c>
      <c r="N872" s="5" t="e">
        <f t="shared" si="69"/>
        <v>#N/A</v>
      </c>
      <c r="O872" s="17" t="e">
        <f>VLOOKUP(D872,table[[Détails]:[Coefficient de vente]],8,FALSE)</f>
        <v>#N/A</v>
      </c>
      <c r="P872" s="170" t="e">
        <f t="shared" si="70"/>
        <v>#N/A</v>
      </c>
      <c r="R872" s="10">
        <f t="shared" si="71"/>
        <v>0</v>
      </c>
    </row>
    <row r="873" spans="2:18">
      <c r="B873" s="172"/>
      <c r="C873" s="1"/>
      <c r="D873" s="1"/>
      <c r="E873" s="1" t="e">
        <f>VLOOKUP(D873,table[[Détails]:[epaisseur]],2,FALSE)</f>
        <v>#N/A</v>
      </c>
      <c r="F873" s="1" t="e">
        <f>VLOOKUP(D873,table[[Détails]:[epaisseur]],3,FALSE)</f>
        <v>#N/A</v>
      </c>
      <c r="G873" s="1" t="e">
        <f>VLOOKUP(D873,table[[Détails]:[epaisseur]],4,FALSE)</f>
        <v>#N/A</v>
      </c>
      <c r="H873" s="1" t="e">
        <f>VLOOKUP(D873,table[[Détails]:[epaisseur]],5,FALSE)</f>
        <v>#N/A</v>
      </c>
      <c r="I873" s="170" t="e">
        <f>VLOOKUP(D873,table[[Détails]:[prix HT]],6,FALSE)</f>
        <v>#N/A</v>
      </c>
      <c r="K873" s="1" t="e">
        <f t="shared" si="72"/>
        <v>#N/A</v>
      </c>
      <c r="L873" s="15" t="e">
        <f>VLOOKUP(D873,table[[Détails]:[Coefficient de vente]],7,FALSE)</f>
        <v>#N/A</v>
      </c>
      <c r="M873" s="1" t="e">
        <f t="shared" si="68"/>
        <v>#N/A</v>
      </c>
      <c r="N873" s="5" t="e">
        <f t="shared" si="69"/>
        <v>#N/A</v>
      </c>
      <c r="O873" s="17" t="e">
        <f>VLOOKUP(D873,table[[Détails]:[Coefficient de vente]],8,FALSE)</f>
        <v>#N/A</v>
      </c>
      <c r="P873" s="170" t="e">
        <f t="shared" si="70"/>
        <v>#N/A</v>
      </c>
      <c r="R873" s="10">
        <f t="shared" si="71"/>
        <v>0</v>
      </c>
    </row>
    <row r="874" spans="2:18">
      <c r="B874" s="172"/>
      <c r="C874" s="1"/>
      <c r="D874" s="1"/>
      <c r="E874" s="1" t="e">
        <f>VLOOKUP(D874,table[[Détails]:[epaisseur]],2,FALSE)</f>
        <v>#N/A</v>
      </c>
      <c r="F874" s="1" t="e">
        <f>VLOOKUP(D874,table[[Détails]:[epaisseur]],3,FALSE)</f>
        <v>#N/A</v>
      </c>
      <c r="G874" s="1" t="e">
        <f>VLOOKUP(D874,table[[Détails]:[epaisseur]],4,FALSE)</f>
        <v>#N/A</v>
      </c>
      <c r="H874" s="1" t="e">
        <f>VLOOKUP(D874,table[[Détails]:[epaisseur]],5,FALSE)</f>
        <v>#N/A</v>
      </c>
      <c r="I874" s="170" t="e">
        <f>VLOOKUP(D874,table[[Détails]:[prix HT]],6,FALSE)</f>
        <v>#N/A</v>
      </c>
      <c r="K874" s="1" t="e">
        <f t="shared" si="72"/>
        <v>#N/A</v>
      </c>
      <c r="L874" s="15" t="e">
        <f>VLOOKUP(D874,table[[Détails]:[Coefficient de vente]],7,FALSE)</f>
        <v>#N/A</v>
      </c>
      <c r="M874" s="1" t="e">
        <f t="shared" si="68"/>
        <v>#N/A</v>
      </c>
      <c r="N874" s="5" t="e">
        <f t="shared" si="69"/>
        <v>#N/A</v>
      </c>
      <c r="O874" s="17" t="e">
        <f>VLOOKUP(D874,table[[Détails]:[Coefficient de vente]],8,FALSE)</f>
        <v>#N/A</v>
      </c>
      <c r="P874" s="170" t="e">
        <f t="shared" si="70"/>
        <v>#N/A</v>
      </c>
      <c r="R874" s="10">
        <f t="shared" si="71"/>
        <v>0</v>
      </c>
    </row>
    <row r="875" spans="2:18">
      <c r="B875" s="172"/>
      <c r="C875" s="1"/>
      <c r="D875" s="1"/>
      <c r="E875" s="1" t="e">
        <f>VLOOKUP(D875,table[[Détails]:[epaisseur]],2,FALSE)</f>
        <v>#N/A</v>
      </c>
      <c r="F875" s="1" t="e">
        <f>VLOOKUP(D875,table[[Détails]:[epaisseur]],3,FALSE)</f>
        <v>#N/A</v>
      </c>
      <c r="G875" s="1" t="e">
        <f>VLOOKUP(D875,table[[Détails]:[epaisseur]],4,FALSE)</f>
        <v>#N/A</v>
      </c>
      <c r="H875" s="1" t="e">
        <f>VLOOKUP(D875,table[[Détails]:[epaisseur]],5,FALSE)</f>
        <v>#N/A</v>
      </c>
      <c r="I875" s="170" t="e">
        <f>VLOOKUP(D875,table[[Détails]:[prix HT]],6,FALSE)</f>
        <v>#N/A</v>
      </c>
      <c r="K875" s="1" t="e">
        <f t="shared" si="72"/>
        <v>#N/A</v>
      </c>
      <c r="L875" s="15" t="e">
        <f>VLOOKUP(D875,table[[Détails]:[Coefficient de vente]],7,FALSE)</f>
        <v>#N/A</v>
      </c>
      <c r="M875" s="1" t="e">
        <f t="shared" si="68"/>
        <v>#N/A</v>
      </c>
      <c r="N875" s="5" t="e">
        <f t="shared" si="69"/>
        <v>#N/A</v>
      </c>
      <c r="O875" s="17" t="e">
        <f>VLOOKUP(D875,table[[Détails]:[Coefficient de vente]],8,FALSE)</f>
        <v>#N/A</v>
      </c>
      <c r="P875" s="170" t="e">
        <f t="shared" si="70"/>
        <v>#N/A</v>
      </c>
      <c r="R875" s="10">
        <f t="shared" si="71"/>
        <v>0</v>
      </c>
    </row>
    <row r="876" spans="2:18">
      <c r="B876" s="172"/>
      <c r="C876" s="1"/>
      <c r="D876" s="1"/>
      <c r="E876" s="1" t="e">
        <f>VLOOKUP(D876,table[[Détails]:[epaisseur]],2,FALSE)</f>
        <v>#N/A</v>
      </c>
      <c r="F876" s="1" t="e">
        <f>VLOOKUP(D876,table[[Détails]:[epaisseur]],3,FALSE)</f>
        <v>#N/A</v>
      </c>
      <c r="G876" s="1" t="e">
        <f>VLOOKUP(D876,table[[Détails]:[epaisseur]],4,FALSE)</f>
        <v>#N/A</v>
      </c>
      <c r="H876" s="1" t="e">
        <f>VLOOKUP(D876,table[[Détails]:[epaisseur]],5,FALSE)</f>
        <v>#N/A</v>
      </c>
      <c r="I876" s="170" t="e">
        <f>VLOOKUP(D876,table[[Détails]:[prix HT]],6,FALSE)</f>
        <v>#N/A</v>
      </c>
      <c r="K876" s="1" t="e">
        <f t="shared" si="72"/>
        <v>#N/A</v>
      </c>
      <c r="L876" s="15" t="e">
        <f>VLOOKUP(D876,table[[Détails]:[Coefficient de vente]],7,FALSE)</f>
        <v>#N/A</v>
      </c>
      <c r="M876" s="1" t="e">
        <f t="shared" si="68"/>
        <v>#N/A</v>
      </c>
      <c r="N876" s="5" t="e">
        <f t="shared" si="69"/>
        <v>#N/A</v>
      </c>
      <c r="O876" s="17" t="e">
        <f>VLOOKUP(D876,table[[Détails]:[Coefficient de vente]],8,FALSE)</f>
        <v>#N/A</v>
      </c>
      <c r="P876" s="170" t="e">
        <f t="shared" si="70"/>
        <v>#N/A</v>
      </c>
      <c r="R876" s="10">
        <f t="shared" si="71"/>
        <v>0</v>
      </c>
    </row>
    <row r="877" spans="2:18">
      <c r="B877" s="172"/>
      <c r="C877" s="1"/>
      <c r="D877" s="1"/>
      <c r="E877" s="1" t="e">
        <f>VLOOKUP(D877,table[[Détails]:[epaisseur]],2,FALSE)</f>
        <v>#N/A</v>
      </c>
      <c r="F877" s="1" t="e">
        <f>VLOOKUP(D877,table[[Détails]:[epaisseur]],3,FALSE)</f>
        <v>#N/A</v>
      </c>
      <c r="G877" s="1" t="e">
        <f>VLOOKUP(D877,table[[Détails]:[epaisseur]],4,FALSE)</f>
        <v>#N/A</v>
      </c>
      <c r="H877" s="1" t="e">
        <f>VLOOKUP(D877,table[[Détails]:[epaisseur]],5,FALSE)</f>
        <v>#N/A</v>
      </c>
      <c r="I877" s="170" t="e">
        <f>VLOOKUP(D877,table[[Détails]:[prix HT]],6,FALSE)</f>
        <v>#N/A</v>
      </c>
      <c r="K877" s="1" t="e">
        <f t="shared" si="72"/>
        <v>#N/A</v>
      </c>
      <c r="L877" s="15" t="e">
        <f>VLOOKUP(D877,table[[Détails]:[Coefficient de vente]],7,FALSE)</f>
        <v>#N/A</v>
      </c>
      <c r="M877" s="1" t="e">
        <f t="shared" si="68"/>
        <v>#N/A</v>
      </c>
      <c r="N877" s="5" t="e">
        <f t="shared" si="69"/>
        <v>#N/A</v>
      </c>
      <c r="O877" s="17" t="e">
        <f>VLOOKUP(D877,table[[Détails]:[Coefficient de vente]],8,FALSE)</f>
        <v>#N/A</v>
      </c>
      <c r="P877" s="170" t="e">
        <f t="shared" si="70"/>
        <v>#N/A</v>
      </c>
      <c r="R877" s="10">
        <f t="shared" si="71"/>
        <v>0</v>
      </c>
    </row>
    <row r="878" spans="2:18">
      <c r="B878" s="172"/>
      <c r="C878" s="1"/>
      <c r="D878" s="1"/>
      <c r="E878" s="1" t="e">
        <f>VLOOKUP(D878,table[[Détails]:[epaisseur]],2,FALSE)</f>
        <v>#N/A</v>
      </c>
      <c r="F878" s="1" t="e">
        <f>VLOOKUP(D878,table[[Détails]:[epaisseur]],3,FALSE)</f>
        <v>#N/A</v>
      </c>
      <c r="G878" s="1" t="e">
        <f>VLOOKUP(D878,table[[Détails]:[epaisseur]],4,FALSE)</f>
        <v>#N/A</v>
      </c>
      <c r="H878" s="1" t="e">
        <f>VLOOKUP(D878,table[[Détails]:[epaisseur]],5,FALSE)</f>
        <v>#N/A</v>
      </c>
      <c r="I878" s="170" t="e">
        <f>VLOOKUP(D878,table[[Détails]:[prix HT]],6,FALSE)</f>
        <v>#N/A</v>
      </c>
      <c r="K878" s="1" t="e">
        <f t="shared" si="72"/>
        <v>#N/A</v>
      </c>
      <c r="L878" s="15" t="e">
        <f>VLOOKUP(D878,table[[Détails]:[Coefficient de vente]],7,FALSE)</f>
        <v>#N/A</v>
      </c>
      <c r="M878" s="1" t="e">
        <f t="shared" si="68"/>
        <v>#N/A</v>
      </c>
      <c r="N878" s="5" t="e">
        <f t="shared" si="69"/>
        <v>#N/A</v>
      </c>
      <c r="O878" s="17" t="e">
        <f>VLOOKUP(D878,table[[Détails]:[Coefficient de vente]],8,FALSE)</f>
        <v>#N/A</v>
      </c>
      <c r="P878" s="170" t="e">
        <f t="shared" si="70"/>
        <v>#N/A</v>
      </c>
      <c r="R878" s="10">
        <f t="shared" si="71"/>
        <v>0</v>
      </c>
    </row>
    <row r="879" spans="2:18">
      <c r="B879" s="172"/>
      <c r="C879" s="1"/>
      <c r="D879" s="1"/>
      <c r="E879" s="1" t="e">
        <f>VLOOKUP(D879,table[[Détails]:[epaisseur]],2,FALSE)</f>
        <v>#N/A</v>
      </c>
      <c r="F879" s="1" t="e">
        <f>VLOOKUP(D879,table[[Détails]:[epaisseur]],3,FALSE)</f>
        <v>#N/A</v>
      </c>
      <c r="G879" s="1" t="e">
        <f>VLOOKUP(D879,table[[Détails]:[epaisseur]],4,FALSE)</f>
        <v>#N/A</v>
      </c>
      <c r="H879" s="1" t="e">
        <f>VLOOKUP(D879,table[[Détails]:[epaisseur]],5,FALSE)</f>
        <v>#N/A</v>
      </c>
      <c r="I879" s="170" t="e">
        <f>VLOOKUP(D879,table[[Détails]:[prix HT]],6,FALSE)</f>
        <v>#N/A</v>
      </c>
      <c r="K879" s="1" t="e">
        <f t="shared" si="72"/>
        <v>#N/A</v>
      </c>
      <c r="L879" s="15" t="e">
        <f>VLOOKUP(D879,table[[Détails]:[Coefficient de vente]],7,FALSE)</f>
        <v>#N/A</v>
      </c>
      <c r="M879" s="1" t="e">
        <f t="shared" si="68"/>
        <v>#N/A</v>
      </c>
      <c r="N879" s="5" t="e">
        <f t="shared" si="69"/>
        <v>#N/A</v>
      </c>
      <c r="O879" s="17" t="e">
        <f>VLOOKUP(D879,table[[Détails]:[Coefficient de vente]],8,FALSE)</f>
        <v>#N/A</v>
      </c>
      <c r="P879" s="170" t="e">
        <f t="shared" si="70"/>
        <v>#N/A</v>
      </c>
      <c r="R879" s="10">
        <f t="shared" si="71"/>
        <v>0</v>
      </c>
    </row>
    <row r="880" spans="2:18">
      <c r="B880" s="172"/>
      <c r="C880" s="1"/>
      <c r="D880" s="1"/>
      <c r="E880" s="1" t="e">
        <f>VLOOKUP(D880,table[[Détails]:[epaisseur]],2,FALSE)</f>
        <v>#N/A</v>
      </c>
      <c r="F880" s="1" t="e">
        <f>VLOOKUP(D880,table[[Détails]:[epaisseur]],3,FALSE)</f>
        <v>#N/A</v>
      </c>
      <c r="G880" s="1" t="e">
        <f>VLOOKUP(D880,table[[Détails]:[epaisseur]],4,FALSE)</f>
        <v>#N/A</v>
      </c>
      <c r="H880" s="1" t="e">
        <f>VLOOKUP(D880,table[[Détails]:[epaisseur]],5,FALSE)</f>
        <v>#N/A</v>
      </c>
      <c r="I880" s="170" t="e">
        <f>VLOOKUP(D880,table[[Détails]:[prix HT]],6,FALSE)</f>
        <v>#N/A</v>
      </c>
      <c r="K880" s="1" t="e">
        <f t="shared" si="72"/>
        <v>#N/A</v>
      </c>
      <c r="L880" s="15" t="e">
        <f>VLOOKUP(D880,table[[Détails]:[Coefficient de vente]],7,FALSE)</f>
        <v>#N/A</v>
      </c>
      <c r="M880" s="1" t="e">
        <f t="shared" si="68"/>
        <v>#N/A</v>
      </c>
      <c r="N880" s="5" t="e">
        <f t="shared" si="69"/>
        <v>#N/A</v>
      </c>
      <c r="O880" s="17" t="e">
        <f>VLOOKUP(D880,table[[Détails]:[Coefficient de vente]],8,FALSE)</f>
        <v>#N/A</v>
      </c>
      <c r="P880" s="170" t="e">
        <f t="shared" si="70"/>
        <v>#N/A</v>
      </c>
      <c r="R880" s="10">
        <f t="shared" si="71"/>
        <v>0</v>
      </c>
    </row>
    <row r="881" spans="2:18">
      <c r="B881" s="172"/>
      <c r="C881" s="1"/>
      <c r="D881" s="1"/>
      <c r="E881" s="1" t="e">
        <f>VLOOKUP(D881,table[[Détails]:[epaisseur]],2,FALSE)</f>
        <v>#N/A</v>
      </c>
      <c r="F881" s="1" t="e">
        <f>VLOOKUP(D881,table[[Détails]:[epaisseur]],3,FALSE)</f>
        <v>#N/A</v>
      </c>
      <c r="G881" s="1" t="e">
        <f>VLOOKUP(D881,table[[Détails]:[epaisseur]],4,FALSE)</f>
        <v>#N/A</v>
      </c>
      <c r="H881" s="1" t="e">
        <f>VLOOKUP(D881,table[[Détails]:[epaisseur]],5,FALSE)</f>
        <v>#N/A</v>
      </c>
      <c r="I881" s="170" t="e">
        <f>VLOOKUP(D881,table[[Détails]:[prix HT]],6,FALSE)</f>
        <v>#N/A</v>
      </c>
      <c r="K881" s="1" t="e">
        <f t="shared" si="72"/>
        <v>#N/A</v>
      </c>
      <c r="L881" s="15" t="e">
        <f>VLOOKUP(D881,table[[Détails]:[Coefficient de vente]],7,FALSE)</f>
        <v>#N/A</v>
      </c>
      <c r="M881" s="1" t="e">
        <f t="shared" si="68"/>
        <v>#N/A</v>
      </c>
      <c r="N881" s="5" t="e">
        <f t="shared" si="69"/>
        <v>#N/A</v>
      </c>
      <c r="O881" s="17" t="e">
        <f>VLOOKUP(D881,table[[Détails]:[Coefficient de vente]],8,FALSE)</f>
        <v>#N/A</v>
      </c>
      <c r="P881" s="170" t="e">
        <f t="shared" si="70"/>
        <v>#N/A</v>
      </c>
      <c r="R881" s="10">
        <f t="shared" si="71"/>
        <v>0</v>
      </c>
    </row>
    <row r="882" spans="2:18">
      <c r="B882" s="172"/>
      <c r="C882" s="1"/>
      <c r="D882" s="1"/>
      <c r="E882" s="1" t="e">
        <f>VLOOKUP(D882,table[[Détails]:[epaisseur]],2,FALSE)</f>
        <v>#N/A</v>
      </c>
      <c r="F882" s="1" t="e">
        <f>VLOOKUP(D882,table[[Détails]:[epaisseur]],3,FALSE)</f>
        <v>#N/A</v>
      </c>
      <c r="G882" s="1" t="e">
        <f>VLOOKUP(D882,table[[Détails]:[epaisseur]],4,FALSE)</f>
        <v>#N/A</v>
      </c>
      <c r="H882" s="1" t="e">
        <f>VLOOKUP(D882,table[[Détails]:[epaisseur]],5,FALSE)</f>
        <v>#N/A</v>
      </c>
      <c r="I882" s="170" t="e">
        <f>VLOOKUP(D882,table[[Détails]:[prix HT]],6,FALSE)</f>
        <v>#N/A</v>
      </c>
      <c r="K882" s="1" t="e">
        <f t="shared" si="72"/>
        <v>#N/A</v>
      </c>
      <c r="L882" s="15" t="e">
        <f>VLOOKUP(D882,table[[Détails]:[Coefficient de vente]],7,FALSE)</f>
        <v>#N/A</v>
      </c>
      <c r="M882" s="1" t="e">
        <f t="shared" si="68"/>
        <v>#N/A</v>
      </c>
      <c r="N882" s="5" t="e">
        <f t="shared" si="69"/>
        <v>#N/A</v>
      </c>
      <c r="O882" s="17" t="e">
        <f>VLOOKUP(D882,table[[Détails]:[Coefficient de vente]],8,FALSE)</f>
        <v>#N/A</v>
      </c>
      <c r="P882" s="170" t="e">
        <f t="shared" si="70"/>
        <v>#N/A</v>
      </c>
      <c r="R882" s="10">
        <f t="shared" si="71"/>
        <v>0</v>
      </c>
    </row>
    <row r="883" spans="2:18">
      <c r="B883" s="172"/>
      <c r="C883" s="1"/>
      <c r="D883" s="1"/>
      <c r="E883" s="1" t="e">
        <f>VLOOKUP(D883,table[[Détails]:[epaisseur]],2,FALSE)</f>
        <v>#N/A</v>
      </c>
      <c r="F883" s="1" t="e">
        <f>VLOOKUP(D883,table[[Détails]:[epaisseur]],3,FALSE)</f>
        <v>#N/A</v>
      </c>
      <c r="G883" s="1" t="e">
        <f>VLOOKUP(D883,table[[Détails]:[epaisseur]],4,FALSE)</f>
        <v>#N/A</v>
      </c>
      <c r="H883" s="1" t="e">
        <f>VLOOKUP(D883,table[[Détails]:[epaisseur]],5,FALSE)</f>
        <v>#N/A</v>
      </c>
      <c r="I883" s="170" t="e">
        <f>VLOOKUP(D883,table[[Détails]:[prix HT]],6,FALSE)</f>
        <v>#N/A</v>
      </c>
      <c r="K883" s="1" t="e">
        <f t="shared" si="72"/>
        <v>#N/A</v>
      </c>
      <c r="L883" s="15" t="e">
        <f>VLOOKUP(D883,table[[Détails]:[Coefficient de vente]],7,FALSE)</f>
        <v>#N/A</v>
      </c>
      <c r="M883" s="1" t="e">
        <f t="shared" si="68"/>
        <v>#N/A</v>
      </c>
      <c r="N883" s="5" t="e">
        <f t="shared" si="69"/>
        <v>#N/A</v>
      </c>
      <c r="O883" s="17" t="e">
        <f>VLOOKUP(D883,table[[Détails]:[Coefficient de vente]],8,FALSE)</f>
        <v>#N/A</v>
      </c>
      <c r="P883" s="170" t="e">
        <f t="shared" si="70"/>
        <v>#N/A</v>
      </c>
      <c r="R883" s="10">
        <f t="shared" si="71"/>
        <v>0</v>
      </c>
    </row>
    <row r="884" spans="2:18">
      <c r="B884" s="172"/>
      <c r="C884" s="1"/>
      <c r="D884" s="1"/>
      <c r="E884" s="1" t="e">
        <f>VLOOKUP(D884,table[[Détails]:[epaisseur]],2,FALSE)</f>
        <v>#N/A</v>
      </c>
      <c r="F884" s="1" t="e">
        <f>VLOOKUP(D884,table[[Détails]:[epaisseur]],3,FALSE)</f>
        <v>#N/A</v>
      </c>
      <c r="G884" s="1" t="e">
        <f>VLOOKUP(D884,table[[Détails]:[epaisseur]],4,FALSE)</f>
        <v>#N/A</v>
      </c>
      <c r="H884" s="1" t="e">
        <f>VLOOKUP(D884,table[[Détails]:[epaisseur]],5,FALSE)</f>
        <v>#N/A</v>
      </c>
      <c r="I884" s="170" t="e">
        <f>VLOOKUP(D884,table[[Détails]:[prix HT]],6,FALSE)</f>
        <v>#N/A</v>
      </c>
      <c r="K884" s="1" t="e">
        <f t="shared" si="72"/>
        <v>#N/A</v>
      </c>
      <c r="L884" s="15" t="e">
        <f>VLOOKUP(D884,table[[Détails]:[Coefficient de vente]],7,FALSE)</f>
        <v>#N/A</v>
      </c>
      <c r="M884" s="1" t="e">
        <f t="shared" si="68"/>
        <v>#N/A</v>
      </c>
      <c r="N884" s="5" t="e">
        <f t="shared" si="69"/>
        <v>#N/A</v>
      </c>
      <c r="O884" s="17" t="e">
        <f>VLOOKUP(D884,table[[Détails]:[Coefficient de vente]],8,FALSE)</f>
        <v>#N/A</v>
      </c>
      <c r="P884" s="170" t="e">
        <f t="shared" si="70"/>
        <v>#N/A</v>
      </c>
      <c r="R884" s="10">
        <f t="shared" si="71"/>
        <v>0</v>
      </c>
    </row>
    <row r="885" spans="2:18">
      <c r="B885" s="172"/>
      <c r="C885" s="1"/>
      <c r="D885" s="1"/>
      <c r="E885" s="1" t="e">
        <f>VLOOKUP(D885,table[[Détails]:[epaisseur]],2,FALSE)</f>
        <v>#N/A</v>
      </c>
      <c r="F885" s="1" t="e">
        <f>VLOOKUP(D885,table[[Détails]:[epaisseur]],3,FALSE)</f>
        <v>#N/A</v>
      </c>
      <c r="G885" s="1" t="e">
        <f>VLOOKUP(D885,table[[Détails]:[epaisseur]],4,FALSE)</f>
        <v>#N/A</v>
      </c>
      <c r="H885" s="1" t="e">
        <f>VLOOKUP(D885,table[[Détails]:[epaisseur]],5,FALSE)</f>
        <v>#N/A</v>
      </c>
      <c r="I885" s="170" t="e">
        <f>VLOOKUP(D885,table[[Détails]:[prix HT]],6,FALSE)</f>
        <v>#N/A</v>
      </c>
      <c r="K885" s="1" t="e">
        <f t="shared" si="72"/>
        <v>#N/A</v>
      </c>
      <c r="L885" s="15" t="e">
        <f>VLOOKUP(D885,table[[Détails]:[Coefficient de vente]],7,FALSE)</f>
        <v>#N/A</v>
      </c>
      <c r="M885" s="1" t="e">
        <f t="shared" si="68"/>
        <v>#N/A</v>
      </c>
      <c r="N885" s="5" t="e">
        <f t="shared" si="69"/>
        <v>#N/A</v>
      </c>
      <c r="O885" s="17" t="e">
        <f>VLOOKUP(D885,table[[Détails]:[Coefficient de vente]],8,FALSE)</f>
        <v>#N/A</v>
      </c>
      <c r="P885" s="170" t="e">
        <f t="shared" si="70"/>
        <v>#N/A</v>
      </c>
      <c r="R885" s="10">
        <f t="shared" si="71"/>
        <v>0</v>
      </c>
    </row>
    <row r="886" spans="2:18">
      <c r="B886" s="172"/>
      <c r="C886" s="1"/>
      <c r="D886" s="1"/>
      <c r="E886" s="1" t="e">
        <f>VLOOKUP(D886,table[[Détails]:[epaisseur]],2,FALSE)</f>
        <v>#N/A</v>
      </c>
      <c r="F886" s="1" t="e">
        <f>VLOOKUP(D886,table[[Détails]:[epaisseur]],3,FALSE)</f>
        <v>#N/A</v>
      </c>
      <c r="G886" s="1" t="e">
        <f>VLOOKUP(D886,table[[Détails]:[epaisseur]],4,FALSE)</f>
        <v>#N/A</v>
      </c>
      <c r="H886" s="1" t="e">
        <f>VLOOKUP(D886,table[[Détails]:[epaisseur]],5,FALSE)</f>
        <v>#N/A</v>
      </c>
      <c r="I886" s="170" t="e">
        <f>VLOOKUP(D886,table[[Détails]:[prix HT]],6,FALSE)</f>
        <v>#N/A</v>
      </c>
      <c r="K886" s="1" t="e">
        <f t="shared" si="72"/>
        <v>#N/A</v>
      </c>
      <c r="L886" s="15" t="e">
        <f>VLOOKUP(D886,table[[Détails]:[Coefficient de vente]],7,FALSE)</f>
        <v>#N/A</v>
      </c>
      <c r="M886" s="1" t="e">
        <f t="shared" si="68"/>
        <v>#N/A</v>
      </c>
      <c r="N886" s="5" t="e">
        <f t="shared" si="69"/>
        <v>#N/A</v>
      </c>
      <c r="O886" s="17" t="e">
        <f>VLOOKUP(D886,table[[Détails]:[Coefficient de vente]],8,FALSE)</f>
        <v>#N/A</v>
      </c>
      <c r="P886" s="170" t="e">
        <f t="shared" si="70"/>
        <v>#N/A</v>
      </c>
      <c r="R886" s="10">
        <f t="shared" si="71"/>
        <v>0</v>
      </c>
    </row>
    <row r="887" spans="2:18">
      <c r="B887" s="172"/>
      <c r="C887" s="1"/>
      <c r="D887" s="1"/>
      <c r="E887" s="1" t="e">
        <f>VLOOKUP(D887,table[[Détails]:[epaisseur]],2,FALSE)</f>
        <v>#N/A</v>
      </c>
      <c r="F887" s="1" t="e">
        <f>VLOOKUP(D887,table[[Détails]:[epaisseur]],3,FALSE)</f>
        <v>#N/A</v>
      </c>
      <c r="G887" s="1" t="e">
        <f>VLOOKUP(D887,table[[Détails]:[epaisseur]],4,FALSE)</f>
        <v>#N/A</v>
      </c>
      <c r="H887" s="1" t="e">
        <f>VLOOKUP(D887,table[[Détails]:[epaisseur]],5,FALSE)</f>
        <v>#N/A</v>
      </c>
      <c r="I887" s="170" t="e">
        <f>VLOOKUP(D887,table[[Détails]:[prix HT]],6,FALSE)</f>
        <v>#N/A</v>
      </c>
      <c r="K887" s="1" t="e">
        <f t="shared" si="72"/>
        <v>#N/A</v>
      </c>
      <c r="L887" s="15" t="e">
        <f>VLOOKUP(D887,table[[Détails]:[Coefficient de vente]],7,FALSE)</f>
        <v>#N/A</v>
      </c>
      <c r="M887" s="1" t="e">
        <f t="shared" si="68"/>
        <v>#N/A</v>
      </c>
      <c r="N887" s="5" t="e">
        <f t="shared" si="69"/>
        <v>#N/A</v>
      </c>
      <c r="O887" s="17" t="e">
        <f>VLOOKUP(D887,table[[Détails]:[Coefficient de vente]],8,FALSE)</f>
        <v>#N/A</v>
      </c>
      <c r="P887" s="170" t="e">
        <f t="shared" si="70"/>
        <v>#N/A</v>
      </c>
      <c r="R887" s="10">
        <f t="shared" si="71"/>
        <v>0</v>
      </c>
    </row>
    <row r="888" spans="2:18">
      <c r="B888" s="172"/>
      <c r="C888" s="1"/>
      <c r="D888" s="1"/>
      <c r="E888" s="1" t="e">
        <f>VLOOKUP(D888,table[[Détails]:[epaisseur]],2,FALSE)</f>
        <v>#N/A</v>
      </c>
      <c r="F888" s="1" t="e">
        <f>VLOOKUP(D888,table[[Détails]:[epaisseur]],3,FALSE)</f>
        <v>#N/A</v>
      </c>
      <c r="G888" s="1" t="e">
        <f>VLOOKUP(D888,table[[Détails]:[epaisseur]],4,FALSE)</f>
        <v>#N/A</v>
      </c>
      <c r="H888" s="1" t="e">
        <f>VLOOKUP(D888,table[[Détails]:[epaisseur]],5,FALSE)</f>
        <v>#N/A</v>
      </c>
      <c r="I888" s="170" t="e">
        <f>VLOOKUP(D888,table[[Détails]:[prix HT]],6,FALSE)</f>
        <v>#N/A</v>
      </c>
      <c r="K888" s="1" t="e">
        <f t="shared" si="72"/>
        <v>#N/A</v>
      </c>
      <c r="L888" s="15" t="e">
        <f>VLOOKUP(D888,table[[Détails]:[Coefficient de vente]],7,FALSE)</f>
        <v>#N/A</v>
      </c>
      <c r="M888" s="1" t="e">
        <f t="shared" si="68"/>
        <v>#N/A</v>
      </c>
      <c r="N888" s="5" t="e">
        <f t="shared" si="69"/>
        <v>#N/A</v>
      </c>
      <c r="O888" s="17" t="e">
        <f>VLOOKUP(D888,table[[Détails]:[Coefficient de vente]],8,FALSE)</f>
        <v>#N/A</v>
      </c>
      <c r="P888" s="170" t="e">
        <f t="shared" si="70"/>
        <v>#N/A</v>
      </c>
      <c r="R888" s="10">
        <f t="shared" si="71"/>
        <v>0</v>
      </c>
    </row>
    <row r="889" spans="2:18">
      <c r="B889" s="172"/>
      <c r="C889" s="1"/>
      <c r="D889" s="1"/>
      <c r="E889" s="1" t="e">
        <f>VLOOKUP(D889,table[[Détails]:[epaisseur]],2,FALSE)</f>
        <v>#N/A</v>
      </c>
      <c r="F889" s="1" t="e">
        <f>VLOOKUP(D889,table[[Détails]:[epaisseur]],3,FALSE)</f>
        <v>#N/A</v>
      </c>
      <c r="G889" s="1" t="e">
        <f>VLOOKUP(D889,table[[Détails]:[epaisseur]],4,FALSE)</f>
        <v>#N/A</v>
      </c>
      <c r="H889" s="1" t="e">
        <f>VLOOKUP(D889,table[[Détails]:[epaisseur]],5,FALSE)</f>
        <v>#N/A</v>
      </c>
      <c r="I889" s="170" t="e">
        <f>VLOOKUP(D889,table[[Détails]:[prix HT]],6,FALSE)</f>
        <v>#N/A</v>
      </c>
      <c r="K889" s="1" t="e">
        <f t="shared" si="72"/>
        <v>#N/A</v>
      </c>
      <c r="L889" s="15" t="e">
        <f>VLOOKUP(D889,table[[Détails]:[Coefficient de vente]],7,FALSE)</f>
        <v>#N/A</v>
      </c>
      <c r="M889" s="1" t="e">
        <f t="shared" si="68"/>
        <v>#N/A</v>
      </c>
      <c r="N889" s="5" t="e">
        <f t="shared" si="69"/>
        <v>#N/A</v>
      </c>
      <c r="O889" s="17" t="e">
        <f>VLOOKUP(D889,table[[Détails]:[Coefficient de vente]],8,FALSE)</f>
        <v>#N/A</v>
      </c>
      <c r="P889" s="170" t="e">
        <f t="shared" si="70"/>
        <v>#N/A</v>
      </c>
      <c r="R889" s="10">
        <f t="shared" si="71"/>
        <v>0</v>
      </c>
    </row>
    <row r="890" spans="2:18">
      <c r="B890" s="172"/>
      <c r="C890" s="1"/>
      <c r="D890" s="1"/>
      <c r="E890" s="1" t="e">
        <f>VLOOKUP(D890,table[[Détails]:[epaisseur]],2,FALSE)</f>
        <v>#N/A</v>
      </c>
      <c r="F890" s="1" t="e">
        <f>VLOOKUP(D890,table[[Détails]:[epaisseur]],3,FALSE)</f>
        <v>#N/A</v>
      </c>
      <c r="G890" s="1" t="e">
        <f>VLOOKUP(D890,table[[Détails]:[epaisseur]],4,FALSE)</f>
        <v>#N/A</v>
      </c>
      <c r="H890" s="1" t="e">
        <f>VLOOKUP(D890,table[[Détails]:[epaisseur]],5,FALSE)</f>
        <v>#N/A</v>
      </c>
      <c r="I890" s="170" t="e">
        <f>VLOOKUP(D890,table[[Détails]:[prix HT]],6,FALSE)</f>
        <v>#N/A</v>
      </c>
      <c r="K890" s="1" t="e">
        <f t="shared" si="72"/>
        <v>#N/A</v>
      </c>
      <c r="L890" s="15" t="e">
        <f>VLOOKUP(D890,table[[Détails]:[Coefficient de vente]],7,FALSE)</f>
        <v>#N/A</v>
      </c>
      <c r="M890" s="1" t="e">
        <f t="shared" si="68"/>
        <v>#N/A</v>
      </c>
      <c r="N890" s="5" t="e">
        <f t="shared" si="69"/>
        <v>#N/A</v>
      </c>
      <c r="O890" s="17" t="e">
        <f>VLOOKUP(D890,table[[Détails]:[Coefficient de vente]],8,FALSE)</f>
        <v>#N/A</v>
      </c>
      <c r="P890" s="170" t="e">
        <f t="shared" si="70"/>
        <v>#N/A</v>
      </c>
      <c r="R890" s="10">
        <f t="shared" si="71"/>
        <v>0</v>
      </c>
    </row>
    <row r="891" spans="2:18">
      <c r="B891" s="172"/>
      <c r="C891" s="1"/>
      <c r="D891" s="1"/>
      <c r="E891" s="1" t="e">
        <f>VLOOKUP(D891,table[[Détails]:[epaisseur]],2,FALSE)</f>
        <v>#N/A</v>
      </c>
      <c r="F891" s="1" t="e">
        <f>VLOOKUP(D891,table[[Détails]:[epaisseur]],3,FALSE)</f>
        <v>#N/A</v>
      </c>
      <c r="G891" s="1" t="e">
        <f>VLOOKUP(D891,table[[Détails]:[epaisseur]],4,FALSE)</f>
        <v>#N/A</v>
      </c>
      <c r="H891" s="1" t="e">
        <f>VLOOKUP(D891,table[[Détails]:[epaisseur]],5,FALSE)</f>
        <v>#N/A</v>
      </c>
      <c r="I891" s="170" t="e">
        <f>VLOOKUP(D891,table[[Détails]:[prix HT]],6,FALSE)</f>
        <v>#N/A</v>
      </c>
      <c r="K891" s="1" t="e">
        <f t="shared" si="72"/>
        <v>#N/A</v>
      </c>
      <c r="L891" s="15" t="e">
        <f>VLOOKUP(D891,table[[Détails]:[Coefficient de vente]],7,FALSE)</f>
        <v>#N/A</v>
      </c>
      <c r="M891" s="1" t="e">
        <f t="shared" si="68"/>
        <v>#N/A</v>
      </c>
      <c r="N891" s="5" t="e">
        <f t="shared" si="69"/>
        <v>#N/A</v>
      </c>
      <c r="O891" s="17" t="e">
        <f>VLOOKUP(D891,table[[Détails]:[Coefficient de vente]],8,FALSE)</f>
        <v>#N/A</v>
      </c>
      <c r="P891" s="170" t="e">
        <f t="shared" si="70"/>
        <v>#N/A</v>
      </c>
      <c r="R891" s="10">
        <f t="shared" si="71"/>
        <v>0</v>
      </c>
    </row>
    <row r="892" spans="2:18">
      <c r="B892" s="172"/>
      <c r="C892" s="1"/>
      <c r="D892" s="1"/>
      <c r="E892" s="1" t="e">
        <f>VLOOKUP(D892,table[[Détails]:[epaisseur]],2,FALSE)</f>
        <v>#N/A</v>
      </c>
      <c r="F892" s="1" t="e">
        <f>VLOOKUP(D892,table[[Détails]:[epaisseur]],3,FALSE)</f>
        <v>#N/A</v>
      </c>
      <c r="G892" s="1" t="e">
        <f>VLOOKUP(D892,table[[Détails]:[epaisseur]],4,FALSE)</f>
        <v>#N/A</v>
      </c>
      <c r="H892" s="1" t="e">
        <f>VLOOKUP(D892,table[[Détails]:[epaisseur]],5,FALSE)</f>
        <v>#N/A</v>
      </c>
      <c r="I892" s="170" t="e">
        <f>VLOOKUP(D892,table[[Détails]:[prix HT]],6,FALSE)</f>
        <v>#N/A</v>
      </c>
      <c r="K892" s="1" t="e">
        <f t="shared" si="72"/>
        <v>#N/A</v>
      </c>
      <c r="L892" s="15" t="e">
        <f>VLOOKUP(D892,table[[Détails]:[Coefficient de vente]],7,FALSE)</f>
        <v>#N/A</v>
      </c>
      <c r="M892" s="1" t="e">
        <f t="shared" si="68"/>
        <v>#N/A</v>
      </c>
      <c r="N892" s="5" t="e">
        <f t="shared" si="69"/>
        <v>#N/A</v>
      </c>
      <c r="O892" s="17" t="e">
        <f>VLOOKUP(D892,table[[Détails]:[Coefficient de vente]],8,FALSE)</f>
        <v>#N/A</v>
      </c>
      <c r="P892" s="170" t="e">
        <f t="shared" si="70"/>
        <v>#N/A</v>
      </c>
      <c r="R892" s="10">
        <f t="shared" si="71"/>
        <v>0</v>
      </c>
    </row>
    <row r="893" spans="2:18">
      <c r="B893" s="172"/>
      <c r="C893" s="1"/>
      <c r="D893" s="1"/>
      <c r="E893" s="1" t="e">
        <f>VLOOKUP(D893,table[[Détails]:[epaisseur]],2,FALSE)</f>
        <v>#N/A</v>
      </c>
      <c r="F893" s="1" t="e">
        <f>VLOOKUP(D893,table[[Détails]:[epaisseur]],3,FALSE)</f>
        <v>#N/A</v>
      </c>
      <c r="G893" s="1" t="e">
        <f>VLOOKUP(D893,table[[Détails]:[epaisseur]],4,FALSE)</f>
        <v>#N/A</v>
      </c>
      <c r="H893" s="1" t="e">
        <f>VLOOKUP(D893,table[[Détails]:[epaisseur]],5,FALSE)</f>
        <v>#N/A</v>
      </c>
      <c r="I893" s="170" t="e">
        <f>VLOOKUP(D893,table[[Détails]:[prix HT]],6,FALSE)</f>
        <v>#N/A</v>
      </c>
      <c r="K893" s="1" t="e">
        <f t="shared" si="72"/>
        <v>#N/A</v>
      </c>
      <c r="L893" s="15" t="e">
        <f>VLOOKUP(D893,table[[Détails]:[Coefficient de vente]],7,FALSE)</f>
        <v>#N/A</v>
      </c>
      <c r="M893" s="1" t="e">
        <f t="shared" si="68"/>
        <v>#N/A</v>
      </c>
      <c r="N893" s="5" t="e">
        <f t="shared" si="69"/>
        <v>#N/A</v>
      </c>
      <c r="O893" s="17" t="e">
        <f>VLOOKUP(D893,table[[Détails]:[Coefficient de vente]],8,FALSE)</f>
        <v>#N/A</v>
      </c>
      <c r="P893" s="170" t="e">
        <f t="shared" si="70"/>
        <v>#N/A</v>
      </c>
      <c r="R893" s="10">
        <f t="shared" si="71"/>
        <v>0</v>
      </c>
    </row>
    <row r="894" spans="2:18">
      <c r="B894" s="172"/>
      <c r="C894" s="1"/>
      <c r="D894" s="1"/>
      <c r="E894" s="1" t="e">
        <f>VLOOKUP(D894,table[[Détails]:[epaisseur]],2,FALSE)</f>
        <v>#N/A</v>
      </c>
      <c r="F894" s="1" t="e">
        <f>VLOOKUP(D894,table[[Détails]:[epaisseur]],3,FALSE)</f>
        <v>#N/A</v>
      </c>
      <c r="G894" s="1" t="e">
        <f>VLOOKUP(D894,table[[Détails]:[epaisseur]],4,FALSE)</f>
        <v>#N/A</v>
      </c>
      <c r="H894" s="1" t="e">
        <f>VLOOKUP(D894,table[[Détails]:[epaisseur]],5,FALSE)</f>
        <v>#N/A</v>
      </c>
      <c r="I894" s="170" t="e">
        <f>VLOOKUP(D894,table[[Détails]:[prix HT]],6,FALSE)</f>
        <v>#N/A</v>
      </c>
      <c r="K894" s="1" t="e">
        <f t="shared" si="72"/>
        <v>#N/A</v>
      </c>
      <c r="L894" s="15" t="e">
        <f>VLOOKUP(D894,table[[Détails]:[Coefficient de vente]],7,FALSE)</f>
        <v>#N/A</v>
      </c>
      <c r="M894" s="1" t="e">
        <f t="shared" si="68"/>
        <v>#N/A</v>
      </c>
      <c r="N894" s="5" t="e">
        <f t="shared" si="69"/>
        <v>#N/A</v>
      </c>
      <c r="O894" s="17" t="e">
        <f>VLOOKUP(D894,table[[Détails]:[Coefficient de vente]],8,FALSE)</f>
        <v>#N/A</v>
      </c>
      <c r="P894" s="170" t="e">
        <f t="shared" si="70"/>
        <v>#N/A</v>
      </c>
      <c r="R894" s="10">
        <f t="shared" si="71"/>
        <v>0</v>
      </c>
    </row>
    <row r="895" spans="2:18">
      <c r="B895" s="172"/>
      <c r="C895" s="1"/>
      <c r="D895" s="1"/>
      <c r="E895" s="1" t="e">
        <f>VLOOKUP(D895,table[[Détails]:[epaisseur]],2,FALSE)</f>
        <v>#N/A</v>
      </c>
      <c r="F895" s="1" t="e">
        <f>VLOOKUP(D895,table[[Détails]:[epaisseur]],3,FALSE)</f>
        <v>#N/A</v>
      </c>
      <c r="G895" s="1" t="e">
        <f>VLOOKUP(D895,table[[Détails]:[epaisseur]],4,FALSE)</f>
        <v>#N/A</v>
      </c>
      <c r="H895" s="1" t="e">
        <f>VLOOKUP(D895,table[[Détails]:[epaisseur]],5,FALSE)</f>
        <v>#N/A</v>
      </c>
      <c r="I895" s="170" t="e">
        <f>VLOOKUP(D895,table[[Détails]:[prix HT]],6,FALSE)</f>
        <v>#N/A</v>
      </c>
      <c r="K895" s="1" t="e">
        <f t="shared" si="72"/>
        <v>#N/A</v>
      </c>
      <c r="L895" s="15" t="e">
        <f>VLOOKUP(D895,table[[Détails]:[Coefficient de vente]],7,FALSE)</f>
        <v>#N/A</v>
      </c>
      <c r="M895" s="1" t="e">
        <f t="shared" si="68"/>
        <v>#N/A</v>
      </c>
      <c r="N895" s="5" t="e">
        <f t="shared" si="69"/>
        <v>#N/A</v>
      </c>
      <c r="O895" s="17" t="e">
        <f>VLOOKUP(D895,table[[Détails]:[Coefficient de vente]],8,FALSE)</f>
        <v>#N/A</v>
      </c>
      <c r="P895" s="170" t="e">
        <f t="shared" si="70"/>
        <v>#N/A</v>
      </c>
      <c r="R895" s="10">
        <f t="shared" si="71"/>
        <v>0</v>
      </c>
    </row>
    <row r="896" spans="2:18">
      <c r="B896" s="172"/>
      <c r="C896" s="1"/>
      <c r="D896" s="1"/>
      <c r="E896" s="1" t="e">
        <f>VLOOKUP(D896,table[[Détails]:[epaisseur]],2,FALSE)</f>
        <v>#N/A</v>
      </c>
      <c r="F896" s="1" t="e">
        <f>VLOOKUP(D896,table[[Détails]:[epaisseur]],3,FALSE)</f>
        <v>#N/A</v>
      </c>
      <c r="G896" s="1" t="e">
        <f>VLOOKUP(D896,table[[Détails]:[epaisseur]],4,FALSE)</f>
        <v>#N/A</v>
      </c>
      <c r="H896" s="1" t="e">
        <f>VLOOKUP(D896,table[[Détails]:[epaisseur]],5,FALSE)</f>
        <v>#N/A</v>
      </c>
      <c r="I896" s="170" t="e">
        <f>VLOOKUP(D896,table[[Détails]:[prix HT]],6,FALSE)</f>
        <v>#N/A</v>
      </c>
      <c r="K896" s="1" t="e">
        <f t="shared" si="72"/>
        <v>#N/A</v>
      </c>
      <c r="L896" s="15" t="e">
        <f>VLOOKUP(D896,table[[Détails]:[Coefficient de vente]],7,FALSE)</f>
        <v>#N/A</v>
      </c>
      <c r="M896" s="1" t="e">
        <f t="shared" si="68"/>
        <v>#N/A</v>
      </c>
      <c r="N896" s="5" t="e">
        <f t="shared" si="69"/>
        <v>#N/A</v>
      </c>
      <c r="O896" s="17" t="e">
        <f>VLOOKUP(D896,table[[Détails]:[Coefficient de vente]],8,FALSE)</f>
        <v>#N/A</v>
      </c>
      <c r="P896" s="170" t="e">
        <f t="shared" si="70"/>
        <v>#N/A</v>
      </c>
      <c r="R896" s="10">
        <f t="shared" si="71"/>
        <v>0</v>
      </c>
    </row>
    <row r="897" spans="2:18">
      <c r="B897" s="172"/>
      <c r="C897" s="1"/>
      <c r="D897" s="1"/>
      <c r="E897" s="1" t="e">
        <f>VLOOKUP(D897,table[[Détails]:[epaisseur]],2,FALSE)</f>
        <v>#N/A</v>
      </c>
      <c r="F897" s="1" t="e">
        <f>VLOOKUP(D897,table[[Détails]:[epaisseur]],3,FALSE)</f>
        <v>#N/A</v>
      </c>
      <c r="G897" s="1" t="e">
        <f>VLOOKUP(D897,table[[Détails]:[epaisseur]],4,FALSE)</f>
        <v>#N/A</v>
      </c>
      <c r="H897" s="1" t="e">
        <f>VLOOKUP(D897,table[[Détails]:[epaisseur]],5,FALSE)</f>
        <v>#N/A</v>
      </c>
      <c r="I897" s="170" t="e">
        <f>VLOOKUP(D897,table[[Détails]:[prix HT]],6,FALSE)</f>
        <v>#N/A</v>
      </c>
      <c r="K897" s="1" t="e">
        <f t="shared" si="72"/>
        <v>#N/A</v>
      </c>
      <c r="L897" s="15" t="e">
        <f>VLOOKUP(D897,table[[Détails]:[Coefficient de vente]],7,FALSE)</f>
        <v>#N/A</v>
      </c>
      <c r="M897" s="1" t="e">
        <f t="shared" si="68"/>
        <v>#N/A</v>
      </c>
      <c r="N897" s="5" t="e">
        <f t="shared" si="69"/>
        <v>#N/A</v>
      </c>
      <c r="O897" s="17" t="e">
        <f>VLOOKUP(D897,table[[Détails]:[Coefficient de vente]],8,FALSE)</f>
        <v>#N/A</v>
      </c>
      <c r="P897" s="170" t="e">
        <f t="shared" si="70"/>
        <v>#N/A</v>
      </c>
      <c r="R897" s="10">
        <f t="shared" si="71"/>
        <v>0</v>
      </c>
    </row>
    <row r="898" spans="2:18">
      <c r="B898" s="172"/>
      <c r="C898" s="1"/>
      <c r="D898" s="1"/>
      <c r="E898" s="1" t="e">
        <f>VLOOKUP(D898,table[[Détails]:[epaisseur]],2,FALSE)</f>
        <v>#N/A</v>
      </c>
      <c r="F898" s="1" t="e">
        <f>VLOOKUP(D898,table[[Détails]:[epaisseur]],3,FALSE)</f>
        <v>#N/A</v>
      </c>
      <c r="G898" s="1" t="e">
        <f>VLOOKUP(D898,table[[Détails]:[epaisseur]],4,FALSE)</f>
        <v>#N/A</v>
      </c>
      <c r="H898" s="1" t="e">
        <f>VLOOKUP(D898,table[[Détails]:[epaisseur]],5,FALSE)</f>
        <v>#N/A</v>
      </c>
      <c r="I898" s="170" t="e">
        <f>VLOOKUP(D898,table[[Détails]:[prix HT]],6,FALSE)</f>
        <v>#N/A</v>
      </c>
      <c r="K898" s="1" t="e">
        <f t="shared" si="72"/>
        <v>#N/A</v>
      </c>
      <c r="L898" s="15" t="e">
        <f>VLOOKUP(D898,table[[Détails]:[Coefficient de vente]],7,FALSE)</f>
        <v>#N/A</v>
      </c>
      <c r="M898" s="1" t="e">
        <f t="shared" si="68"/>
        <v>#N/A</v>
      </c>
      <c r="N898" s="5" t="e">
        <f t="shared" si="69"/>
        <v>#N/A</v>
      </c>
      <c r="O898" s="17" t="e">
        <f>VLOOKUP(D898,table[[Détails]:[Coefficient de vente]],8,FALSE)</f>
        <v>#N/A</v>
      </c>
      <c r="P898" s="170" t="e">
        <f t="shared" si="70"/>
        <v>#N/A</v>
      </c>
      <c r="R898" s="10">
        <f t="shared" si="71"/>
        <v>0</v>
      </c>
    </row>
    <row r="899" spans="2:18">
      <c r="B899" s="172"/>
      <c r="C899" s="1"/>
      <c r="D899" s="1"/>
      <c r="E899" s="1" t="e">
        <f>VLOOKUP(D899,table[[Détails]:[epaisseur]],2,FALSE)</f>
        <v>#N/A</v>
      </c>
      <c r="F899" s="1" t="e">
        <f>VLOOKUP(D899,table[[Détails]:[epaisseur]],3,FALSE)</f>
        <v>#N/A</v>
      </c>
      <c r="G899" s="1" t="e">
        <f>VLOOKUP(D899,table[[Détails]:[epaisseur]],4,FALSE)</f>
        <v>#N/A</v>
      </c>
      <c r="H899" s="1" t="e">
        <f>VLOOKUP(D899,table[[Détails]:[epaisseur]],5,FALSE)</f>
        <v>#N/A</v>
      </c>
      <c r="I899" s="170" t="e">
        <f>VLOOKUP(D899,table[[Détails]:[prix HT]],6,FALSE)</f>
        <v>#N/A</v>
      </c>
      <c r="K899" s="1" t="e">
        <f t="shared" si="72"/>
        <v>#N/A</v>
      </c>
      <c r="L899" s="15" t="e">
        <f>VLOOKUP(D899,table[[Détails]:[Coefficient de vente]],7,FALSE)</f>
        <v>#N/A</v>
      </c>
      <c r="M899" s="1" t="e">
        <f t="shared" si="68"/>
        <v>#N/A</v>
      </c>
      <c r="N899" s="5" t="e">
        <f t="shared" si="69"/>
        <v>#N/A</v>
      </c>
      <c r="O899" s="17" t="e">
        <f>VLOOKUP(D899,table[[Détails]:[Coefficient de vente]],8,FALSE)</f>
        <v>#N/A</v>
      </c>
      <c r="P899" s="170" t="e">
        <f t="shared" si="70"/>
        <v>#N/A</v>
      </c>
      <c r="R899" s="10">
        <f t="shared" si="71"/>
        <v>0</v>
      </c>
    </row>
    <row r="900" spans="2:18">
      <c r="B900" s="172"/>
      <c r="C900" s="1"/>
      <c r="D900" s="1"/>
      <c r="E900" s="1" t="e">
        <f>VLOOKUP(D900,table[[Détails]:[epaisseur]],2,FALSE)</f>
        <v>#N/A</v>
      </c>
      <c r="F900" s="1" t="e">
        <f>VLOOKUP(D900,table[[Détails]:[epaisseur]],3,FALSE)</f>
        <v>#N/A</v>
      </c>
      <c r="G900" s="1" t="e">
        <f>VLOOKUP(D900,table[[Détails]:[epaisseur]],4,FALSE)</f>
        <v>#N/A</v>
      </c>
      <c r="H900" s="1" t="e">
        <f>VLOOKUP(D900,table[[Détails]:[epaisseur]],5,FALSE)</f>
        <v>#N/A</v>
      </c>
      <c r="I900" s="170" t="e">
        <f>VLOOKUP(D900,table[[Détails]:[prix HT]],6,FALSE)</f>
        <v>#N/A</v>
      </c>
      <c r="K900" s="1" t="e">
        <f t="shared" si="72"/>
        <v>#N/A</v>
      </c>
      <c r="L900" s="15" t="e">
        <f>VLOOKUP(D900,table[[Détails]:[Coefficient de vente]],7,FALSE)</f>
        <v>#N/A</v>
      </c>
      <c r="M900" s="1" t="e">
        <f t="shared" si="68"/>
        <v>#N/A</v>
      </c>
      <c r="N900" s="5" t="e">
        <f t="shared" si="69"/>
        <v>#N/A</v>
      </c>
      <c r="O900" s="17" t="e">
        <f>VLOOKUP(D900,table[[Détails]:[Coefficient de vente]],8,FALSE)</f>
        <v>#N/A</v>
      </c>
      <c r="P900" s="170" t="e">
        <f t="shared" si="70"/>
        <v>#N/A</v>
      </c>
      <c r="R900" s="10">
        <f t="shared" si="71"/>
        <v>0</v>
      </c>
    </row>
    <row r="901" spans="2:18">
      <c r="B901" s="172"/>
      <c r="C901" s="1"/>
      <c r="D901" s="1"/>
      <c r="E901" s="1" t="e">
        <f>VLOOKUP(D901,table[[Détails]:[epaisseur]],2,FALSE)</f>
        <v>#N/A</v>
      </c>
      <c r="F901" s="1" t="e">
        <f>VLOOKUP(D901,table[[Détails]:[epaisseur]],3,FALSE)</f>
        <v>#N/A</v>
      </c>
      <c r="G901" s="1" t="e">
        <f>VLOOKUP(D901,table[[Détails]:[epaisseur]],4,FALSE)</f>
        <v>#N/A</v>
      </c>
      <c r="H901" s="1" t="e">
        <f>VLOOKUP(D901,table[[Détails]:[epaisseur]],5,FALSE)</f>
        <v>#N/A</v>
      </c>
      <c r="I901" s="170" t="e">
        <f>VLOOKUP(D901,table[[Détails]:[prix HT]],6,FALSE)</f>
        <v>#N/A</v>
      </c>
      <c r="K901" s="1" t="e">
        <f t="shared" si="72"/>
        <v>#N/A</v>
      </c>
      <c r="L901" s="15" t="e">
        <f>VLOOKUP(D901,table[[Détails]:[Coefficient de vente]],7,FALSE)</f>
        <v>#N/A</v>
      </c>
      <c r="M901" s="1" t="e">
        <f t="shared" si="68"/>
        <v>#N/A</v>
      </c>
      <c r="N901" s="5" t="e">
        <f t="shared" si="69"/>
        <v>#N/A</v>
      </c>
      <c r="O901" s="17" t="e">
        <f>VLOOKUP(D901,table[[Détails]:[Coefficient de vente]],8,FALSE)</f>
        <v>#N/A</v>
      </c>
      <c r="P901" s="170" t="e">
        <f t="shared" si="70"/>
        <v>#N/A</v>
      </c>
      <c r="R901" s="10">
        <f t="shared" si="71"/>
        <v>0</v>
      </c>
    </row>
    <row r="902" spans="2:18">
      <c r="B902" s="172"/>
      <c r="C902" s="1"/>
      <c r="D902" s="1"/>
      <c r="E902" s="1" t="e">
        <f>VLOOKUP(D902,table[[Détails]:[epaisseur]],2,FALSE)</f>
        <v>#N/A</v>
      </c>
      <c r="F902" s="1" t="e">
        <f>VLOOKUP(D902,table[[Détails]:[epaisseur]],3,FALSE)</f>
        <v>#N/A</v>
      </c>
      <c r="G902" s="1" t="e">
        <f>VLOOKUP(D902,table[[Détails]:[epaisseur]],4,FALSE)</f>
        <v>#N/A</v>
      </c>
      <c r="H902" s="1" t="e">
        <f>VLOOKUP(D902,table[[Détails]:[epaisseur]],5,FALSE)</f>
        <v>#N/A</v>
      </c>
      <c r="I902" s="170" t="e">
        <f>VLOOKUP(D902,table[[Détails]:[prix HT]],6,FALSE)</f>
        <v>#N/A</v>
      </c>
      <c r="K902" s="1" t="e">
        <f t="shared" si="72"/>
        <v>#N/A</v>
      </c>
      <c r="L902" s="15" t="e">
        <f>VLOOKUP(D902,table[[Détails]:[Coefficient de vente]],7,FALSE)</f>
        <v>#N/A</v>
      </c>
      <c r="M902" s="1" t="e">
        <f t="shared" si="68"/>
        <v>#N/A</v>
      </c>
      <c r="N902" s="5" t="e">
        <f t="shared" si="69"/>
        <v>#N/A</v>
      </c>
      <c r="O902" s="17" t="e">
        <f>VLOOKUP(D902,table[[Détails]:[Coefficient de vente]],8,FALSE)</f>
        <v>#N/A</v>
      </c>
      <c r="P902" s="170" t="e">
        <f t="shared" si="70"/>
        <v>#N/A</v>
      </c>
      <c r="R902" s="10">
        <f t="shared" si="71"/>
        <v>0</v>
      </c>
    </row>
    <row r="903" spans="2:18">
      <c r="B903" s="172"/>
      <c r="C903" s="1"/>
      <c r="D903" s="1"/>
      <c r="E903" s="1" t="e">
        <f>VLOOKUP(D903,table[[Détails]:[epaisseur]],2,FALSE)</f>
        <v>#N/A</v>
      </c>
      <c r="F903" s="1" t="e">
        <f>VLOOKUP(D903,table[[Détails]:[epaisseur]],3,FALSE)</f>
        <v>#N/A</v>
      </c>
      <c r="G903" s="1" t="e">
        <f>VLOOKUP(D903,table[[Détails]:[epaisseur]],4,FALSE)</f>
        <v>#N/A</v>
      </c>
      <c r="H903" s="1" t="e">
        <f>VLOOKUP(D903,table[[Détails]:[epaisseur]],5,FALSE)</f>
        <v>#N/A</v>
      </c>
      <c r="I903" s="170" t="e">
        <f>VLOOKUP(D903,table[[Détails]:[prix HT]],6,FALSE)</f>
        <v>#N/A</v>
      </c>
      <c r="K903" s="1" t="e">
        <f t="shared" si="72"/>
        <v>#N/A</v>
      </c>
      <c r="L903" s="15" t="e">
        <f>VLOOKUP(D903,table[[Détails]:[Coefficient de vente]],7,FALSE)</f>
        <v>#N/A</v>
      </c>
      <c r="M903" s="1" t="e">
        <f t="shared" si="68"/>
        <v>#N/A</v>
      </c>
      <c r="N903" s="5" t="e">
        <f t="shared" si="69"/>
        <v>#N/A</v>
      </c>
      <c r="O903" s="17" t="e">
        <f>VLOOKUP(D903,table[[Détails]:[Coefficient de vente]],8,FALSE)</f>
        <v>#N/A</v>
      </c>
      <c r="P903" s="170" t="e">
        <f t="shared" si="70"/>
        <v>#N/A</v>
      </c>
      <c r="R903" s="10">
        <f t="shared" si="71"/>
        <v>0</v>
      </c>
    </row>
    <row r="904" spans="2:18">
      <c r="B904" s="172"/>
      <c r="C904" s="1"/>
      <c r="D904" s="1"/>
      <c r="E904" s="1" t="e">
        <f>VLOOKUP(D904,table[[Détails]:[epaisseur]],2,FALSE)</f>
        <v>#N/A</v>
      </c>
      <c r="F904" s="1" t="e">
        <f>VLOOKUP(D904,table[[Détails]:[epaisseur]],3,FALSE)</f>
        <v>#N/A</v>
      </c>
      <c r="G904" s="1" t="e">
        <f>VLOOKUP(D904,table[[Détails]:[epaisseur]],4,FALSE)</f>
        <v>#N/A</v>
      </c>
      <c r="H904" s="1" t="e">
        <f>VLOOKUP(D904,table[[Détails]:[epaisseur]],5,FALSE)</f>
        <v>#N/A</v>
      </c>
      <c r="I904" s="170" t="e">
        <f>VLOOKUP(D904,table[[Détails]:[prix HT]],6,FALSE)</f>
        <v>#N/A</v>
      </c>
      <c r="K904" s="1" t="e">
        <f t="shared" si="72"/>
        <v>#N/A</v>
      </c>
      <c r="L904" s="15" t="e">
        <f>VLOOKUP(D904,table[[Détails]:[Coefficient de vente]],7,FALSE)</f>
        <v>#N/A</v>
      </c>
      <c r="M904" s="1" t="e">
        <f t="shared" si="68"/>
        <v>#N/A</v>
      </c>
      <c r="N904" s="5" t="e">
        <f t="shared" si="69"/>
        <v>#N/A</v>
      </c>
      <c r="O904" s="17" t="e">
        <f>VLOOKUP(D904,table[[Détails]:[Coefficient de vente]],8,FALSE)</f>
        <v>#N/A</v>
      </c>
      <c r="P904" s="170" t="e">
        <f t="shared" si="70"/>
        <v>#N/A</v>
      </c>
      <c r="R904" s="10">
        <f t="shared" si="71"/>
        <v>0</v>
      </c>
    </row>
    <row r="905" spans="2:18">
      <c r="B905" s="172"/>
      <c r="C905" s="1"/>
      <c r="D905" s="1"/>
      <c r="E905" s="1" t="e">
        <f>VLOOKUP(D905,table[[Détails]:[epaisseur]],2,FALSE)</f>
        <v>#N/A</v>
      </c>
      <c r="F905" s="1" t="e">
        <f>VLOOKUP(D905,table[[Détails]:[epaisseur]],3,FALSE)</f>
        <v>#N/A</v>
      </c>
      <c r="G905" s="1" t="e">
        <f>VLOOKUP(D905,table[[Détails]:[epaisseur]],4,FALSE)</f>
        <v>#N/A</v>
      </c>
      <c r="H905" s="1" t="e">
        <f>VLOOKUP(D905,table[[Détails]:[epaisseur]],5,FALSE)</f>
        <v>#N/A</v>
      </c>
      <c r="I905" s="170" t="e">
        <f>VLOOKUP(D905,table[[Détails]:[prix HT]],6,FALSE)</f>
        <v>#N/A</v>
      </c>
      <c r="K905" s="1" t="e">
        <f t="shared" si="72"/>
        <v>#N/A</v>
      </c>
      <c r="L905" s="15" t="e">
        <f>VLOOKUP(D905,table[[Détails]:[Coefficient de vente]],7,FALSE)</f>
        <v>#N/A</v>
      </c>
      <c r="M905" s="1" t="e">
        <f t="shared" si="68"/>
        <v>#N/A</v>
      </c>
      <c r="N905" s="5" t="e">
        <f t="shared" si="69"/>
        <v>#N/A</v>
      </c>
      <c r="O905" s="17" t="e">
        <f>VLOOKUP(D905,table[[Détails]:[Coefficient de vente]],8,FALSE)</f>
        <v>#N/A</v>
      </c>
      <c r="P905" s="170" t="e">
        <f t="shared" si="70"/>
        <v>#N/A</v>
      </c>
      <c r="R905" s="10">
        <f t="shared" si="71"/>
        <v>0</v>
      </c>
    </row>
    <row r="906" spans="2:18">
      <c r="B906" s="172"/>
      <c r="C906" s="1"/>
      <c r="D906" s="1"/>
      <c r="E906" s="1" t="e">
        <f>VLOOKUP(D906,table[[Détails]:[epaisseur]],2,FALSE)</f>
        <v>#N/A</v>
      </c>
      <c r="F906" s="1" t="e">
        <f>VLOOKUP(D906,table[[Détails]:[epaisseur]],3,FALSE)</f>
        <v>#N/A</v>
      </c>
      <c r="G906" s="1" t="e">
        <f>VLOOKUP(D906,table[[Détails]:[epaisseur]],4,FALSE)</f>
        <v>#N/A</v>
      </c>
      <c r="H906" s="1" t="e">
        <f>VLOOKUP(D906,table[[Détails]:[epaisseur]],5,FALSE)</f>
        <v>#N/A</v>
      </c>
      <c r="I906" s="170" t="e">
        <f>VLOOKUP(D906,table[[Détails]:[prix HT]],6,FALSE)</f>
        <v>#N/A</v>
      </c>
      <c r="K906" s="1" t="e">
        <f t="shared" si="72"/>
        <v>#N/A</v>
      </c>
      <c r="L906" s="15" t="e">
        <f>VLOOKUP(D906,table[[Détails]:[Coefficient de vente]],7,FALSE)</f>
        <v>#N/A</v>
      </c>
      <c r="M906" s="1" t="e">
        <f t="shared" si="68"/>
        <v>#N/A</v>
      </c>
      <c r="N906" s="5" t="e">
        <f t="shared" si="69"/>
        <v>#N/A</v>
      </c>
      <c r="O906" s="17" t="e">
        <f>VLOOKUP(D906,table[[Détails]:[Coefficient de vente]],8,FALSE)</f>
        <v>#N/A</v>
      </c>
      <c r="P906" s="170" t="e">
        <f t="shared" si="70"/>
        <v>#N/A</v>
      </c>
      <c r="R906" s="10">
        <f t="shared" si="71"/>
        <v>0</v>
      </c>
    </row>
    <row r="907" spans="2:18">
      <c r="B907" s="172"/>
      <c r="C907" s="1"/>
      <c r="D907" s="1"/>
      <c r="E907" s="1" t="e">
        <f>VLOOKUP(D907,table[[Détails]:[epaisseur]],2,FALSE)</f>
        <v>#N/A</v>
      </c>
      <c r="F907" s="1" t="e">
        <f>VLOOKUP(D907,table[[Détails]:[epaisseur]],3,FALSE)</f>
        <v>#N/A</v>
      </c>
      <c r="G907" s="1" t="e">
        <f>VLOOKUP(D907,table[[Détails]:[epaisseur]],4,FALSE)</f>
        <v>#N/A</v>
      </c>
      <c r="H907" s="1" t="e">
        <f>VLOOKUP(D907,table[[Détails]:[epaisseur]],5,FALSE)</f>
        <v>#N/A</v>
      </c>
      <c r="I907" s="170" t="e">
        <f>VLOOKUP(D907,table[[Détails]:[prix HT]],6,FALSE)</f>
        <v>#N/A</v>
      </c>
      <c r="K907" s="1" t="e">
        <f t="shared" si="72"/>
        <v>#N/A</v>
      </c>
      <c r="L907" s="15" t="e">
        <f>VLOOKUP(D907,table[[Détails]:[Coefficient de vente]],7,FALSE)</f>
        <v>#N/A</v>
      </c>
      <c r="M907" s="1" t="e">
        <f t="shared" si="68"/>
        <v>#N/A</v>
      </c>
      <c r="N907" s="5" t="e">
        <f t="shared" si="69"/>
        <v>#N/A</v>
      </c>
      <c r="O907" s="17" t="e">
        <f>VLOOKUP(D907,table[[Détails]:[Coefficient de vente]],8,FALSE)</f>
        <v>#N/A</v>
      </c>
      <c r="P907" s="170" t="e">
        <f t="shared" si="70"/>
        <v>#N/A</v>
      </c>
      <c r="R907" s="10">
        <f t="shared" si="71"/>
        <v>0</v>
      </c>
    </row>
    <row r="908" spans="2:18">
      <c r="B908" s="172"/>
      <c r="C908" s="1"/>
      <c r="D908" s="1"/>
      <c r="E908" s="1" t="e">
        <f>VLOOKUP(D908,table[[Détails]:[epaisseur]],2,FALSE)</f>
        <v>#N/A</v>
      </c>
      <c r="F908" s="1" t="e">
        <f>VLOOKUP(D908,table[[Détails]:[epaisseur]],3,FALSE)</f>
        <v>#N/A</v>
      </c>
      <c r="G908" s="1" t="e">
        <f>VLOOKUP(D908,table[[Détails]:[epaisseur]],4,FALSE)</f>
        <v>#N/A</v>
      </c>
      <c r="H908" s="1" t="e">
        <f>VLOOKUP(D908,table[[Détails]:[epaisseur]],5,FALSE)</f>
        <v>#N/A</v>
      </c>
      <c r="I908" s="170" t="e">
        <f>VLOOKUP(D908,table[[Détails]:[prix HT]],6,FALSE)</f>
        <v>#N/A</v>
      </c>
      <c r="K908" s="1" t="e">
        <f t="shared" si="72"/>
        <v>#N/A</v>
      </c>
      <c r="L908" s="15" t="e">
        <f>VLOOKUP(D908,table[[Détails]:[Coefficient de vente]],7,FALSE)</f>
        <v>#N/A</v>
      </c>
      <c r="M908" s="1" t="e">
        <f t="shared" ref="M908:M971" si="73">(K908*L908)+K908</f>
        <v>#N/A</v>
      </c>
      <c r="N908" s="5" t="e">
        <f t="shared" ref="N908:N971" si="74">M908*I908</f>
        <v>#N/A</v>
      </c>
      <c r="O908" s="17" t="e">
        <f>VLOOKUP(D908,table[[Détails]:[Coefficient de vente]],8,FALSE)</f>
        <v>#N/A</v>
      </c>
      <c r="P908" s="170" t="e">
        <f t="shared" ref="P908:P971" si="75">(N908*O908)+N908</f>
        <v>#N/A</v>
      </c>
      <c r="R908" s="10">
        <f t="shared" ref="R908:R971" si="76">ROUNDUP(((($D$5*Q908)/100)+Q908),0)</f>
        <v>0</v>
      </c>
    </row>
    <row r="909" spans="2:18">
      <c r="B909" s="172"/>
      <c r="C909" s="1"/>
      <c r="D909" s="1"/>
      <c r="E909" s="1" t="e">
        <f>VLOOKUP(D909,table[[Détails]:[epaisseur]],2,FALSE)</f>
        <v>#N/A</v>
      </c>
      <c r="F909" s="1" t="e">
        <f>VLOOKUP(D909,table[[Détails]:[epaisseur]],3,FALSE)</f>
        <v>#N/A</v>
      </c>
      <c r="G909" s="1" t="e">
        <f>VLOOKUP(D909,table[[Détails]:[epaisseur]],4,FALSE)</f>
        <v>#N/A</v>
      </c>
      <c r="H909" s="1" t="e">
        <f>VLOOKUP(D909,table[[Détails]:[epaisseur]],5,FALSE)</f>
        <v>#N/A</v>
      </c>
      <c r="I909" s="170" t="e">
        <f>VLOOKUP(D909,table[[Détails]:[prix HT]],6,FALSE)</f>
        <v>#N/A</v>
      </c>
      <c r="K909" s="1" t="e">
        <f t="shared" ref="K909:K972" si="77">F909*G909*H909*J909</f>
        <v>#N/A</v>
      </c>
      <c r="L909" s="15" t="e">
        <f>VLOOKUP(D909,table[[Détails]:[Coefficient de vente]],7,FALSE)</f>
        <v>#N/A</v>
      </c>
      <c r="M909" s="1" t="e">
        <f t="shared" si="73"/>
        <v>#N/A</v>
      </c>
      <c r="N909" s="5" t="e">
        <f t="shared" si="74"/>
        <v>#N/A</v>
      </c>
      <c r="O909" s="17" t="e">
        <f>VLOOKUP(D909,table[[Détails]:[Coefficient de vente]],8,FALSE)</f>
        <v>#N/A</v>
      </c>
      <c r="P909" s="170" t="e">
        <f t="shared" si="75"/>
        <v>#N/A</v>
      </c>
      <c r="R909" s="10">
        <f t="shared" si="76"/>
        <v>0</v>
      </c>
    </row>
    <row r="910" spans="2:18">
      <c r="B910" s="172"/>
      <c r="C910" s="1"/>
      <c r="D910" s="1"/>
      <c r="E910" s="1" t="e">
        <f>VLOOKUP(D910,table[[Détails]:[epaisseur]],2,FALSE)</f>
        <v>#N/A</v>
      </c>
      <c r="F910" s="1" t="e">
        <f>VLOOKUP(D910,table[[Détails]:[epaisseur]],3,FALSE)</f>
        <v>#N/A</v>
      </c>
      <c r="G910" s="1" t="e">
        <f>VLOOKUP(D910,table[[Détails]:[epaisseur]],4,FALSE)</f>
        <v>#N/A</v>
      </c>
      <c r="H910" s="1" t="e">
        <f>VLOOKUP(D910,table[[Détails]:[epaisseur]],5,FALSE)</f>
        <v>#N/A</v>
      </c>
      <c r="I910" s="170" t="e">
        <f>VLOOKUP(D910,table[[Détails]:[prix HT]],6,FALSE)</f>
        <v>#N/A</v>
      </c>
      <c r="K910" s="1" t="e">
        <f t="shared" si="77"/>
        <v>#N/A</v>
      </c>
      <c r="L910" s="15" t="e">
        <f>VLOOKUP(D910,table[[Détails]:[Coefficient de vente]],7,FALSE)</f>
        <v>#N/A</v>
      </c>
      <c r="M910" s="1" t="e">
        <f t="shared" si="73"/>
        <v>#N/A</v>
      </c>
      <c r="N910" s="5" t="e">
        <f t="shared" si="74"/>
        <v>#N/A</v>
      </c>
      <c r="O910" s="17" t="e">
        <f>VLOOKUP(D910,table[[Détails]:[Coefficient de vente]],8,FALSE)</f>
        <v>#N/A</v>
      </c>
      <c r="P910" s="170" t="e">
        <f t="shared" si="75"/>
        <v>#N/A</v>
      </c>
      <c r="R910" s="10">
        <f t="shared" si="76"/>
        <v>0</v>
      </c>
    </row>
    <row r="911" spans="2:18">
      <c r="B911" s="172"/>
      <c r="C911" s="1"/>
      <c r="D911" s="1"/>
      <c r="E911" s="1" t="e">
        <f>VLOOKUP(D911,table[[Détails]:[epaisseur]],2,FALSE)</f>
        <v>#N/A</v>
      </c>
      <c r="F911" s="1" t="e">
        <f>VLOOKUP(D911,table[[Détails]:[epaisseur]],3,FALSE)</f>
        <v>#N/A</v>
      </c>
      <c r="G911" s="1" t="e">
        <f>VLOOKUP(D911,table[[Détails]:[epaisseur]],4,FALSE)</f>
        <v>#N/A</v>
      </c>
      <c r="H911" s="1" t="e">
        <f>VLOOKUP(D911,table[[Détails]:[epaisseur]],5,FALSE)</f>
        <v>#N/A</v>
      </c>
      <c r="I911" s="170" t="e">
        <f>VLOOKUP(D911,table[[Détails]:[prix HT]],6,FALSE)</f>
        <v>#N/A</v>
      </c>
      <c r="K911" s="1" t="e">
        <f t="shared" si="77"/>
        <v>#N/A</v>
      </c>
      <c r="L911" s="15" t="e">
        <f>VLOOKUP(D911,table[[Détails]:[Coefficient de vente]],7,FALSE)</f>
        <v>#N/A</v>
      </c>
      <c r="M911" s="1" t="e">
        <f t="shared" si="73"/>
        <v>#N/A</v>
      </c>
      <c r="N911" s="5" t="e">
        <f t="shared" si="74"/>
        <v>#N/A</v>
      </c>
      <c r="O911" s="17" t="e">
        <f>VLOOKUP(D911,table[[Détails]:[Coefficient de vente]],8,FALSE)</f>
        <v>#N/A</v>
      </c>
      <c r="P911" s="170" t="e">
        <f t="shared" si="75"/>
        <v>#N/A</v>
      </c>
      <c r="R911" s="10">
        <f t="shared" si="76"/>
        <v>0</v>
      </c>
    </row>
    <row r="912" spans="2:18">
      <c r="B912" s="172"/>
      <c r="C912" s="1"/>
      <c r="D912" s="1"/>
      <c r="E912" s="1" t="e">
        <f>VLOOKUP(D912,table[[Détails]:[epaisseur]],2,FALSE)</f>
        <v>#N/A</v>
      </c>
      <c r="F912" s="1" t="e">
        <f>VLOOKUP(D912,table[[Détails]:[epaisseur]],3,FALSE)</f>
        <v>#N/A</v>
      </c>
      <c r="G912" s="1" t="e">
        <f>VLOOKUP(D912,table[[Détails]:[epaisseur]],4,FALSE)</f>
        <v>#N/A</v>
      </c>
      <c r="H912" s="1" t="e">
        <f>VLOOKUP(D912,table[[Détails]:[epaisseur]],5,FALSE)</f>
        <v>#N/A</v>
      </c>
      <c r="I912" s="170" t="e">
        <f>VLOOKUP(D912,table[[Détails]:[prix HT]],6,FALSE)</f>
        <v>#N/A</v>
      </c>
      <c r="K912" s="1" t="e">
        <f t="shared" si="77"/>
        <v>#N/A</v>
      </c>
      <c r="L912" s="15" t="e">
        <f>VLOOKUP(D912,table[[Détails]:[Coefficient de vente]],7,FALSE)</f>
        <v>#N/A</v>
      </c>
      <c r="M912" s="1" t="e">
        <f t="shared" si="73"/>
        <v>#N/A</v>
      </c>
      <c r="N912" s="5" t="e">
        <f t="shared" si="74"/>
        <v>#N/A</v>
      </c>
      <c r="O912" s="17" t="e">
        <f>VLOOKUP(D912,table[[Détails]:[Coefficient de vente]],8,FALSE)</f>
        <v>#N/A</v>
      </c>
      <c r="P912" s="170" t="e">
        <f t="shared" si="75"/>
        <v>#N/A</v>
      </c>
      <c r="R912" s="10">
        <f t="shared" si="76"/>
        <v>0</v>
      </c>
    </row>
    <row r="913" spans="2:18">
      <c r="B913" s="172"/>
      <c r="C913" s="1"/>
      <c r="D913" s="1"/>
      <c r="E913" s="1" t="e">
        <f>VLOOKUP(D913,table[[Détails]:[epaisseur]],2,FALSE)</f>
        <v>#N/A</v>
      </c>
      <c r="F913" s="1" t="e">
        <f>VLOOKUP(D913,table[[Détails]:[epaisseur]],3,FALSE)</f>
        <v>#N/A</v>
      </c>
      <c r="G913" s="1" t="e">
        <f>VLOOKUP(D913,table[[Détails]:[epaisseur]],4,FALSE)</f>
        <v>#N/A</v>
      </c>
      <c r="H913" s="1" t="e">
        <f>VLOOKUP(D913,table[[Détails]:[epaisseur]],5,FALSE)</f>
        <v>#N/A</v>
      </c>
      <c r="I913" s="170" t="e">
        <f>VLOOKUP(D913,table[[Détails]:[prix HT]],6,FALSE)</f>
        <v>#N/A</v>
      </c>
      <c r="K913" s="1" t="e">
        <f t="shared" si="77"/>
        <v>#N/A</v>
      </c>
      <c r="L913" s="15" t="e">
        <f>VLOOKUP(D913,table[[Détails]:[Coefficient de vente]],7,FALSE)</f>
        <v>#N/A</v>
      </c>
      <c r="M913" s="1" t="e">
        <f t="shared" si="73"/>
        <v>#N/A</v>
      </c>
      <c r="N913" s="5" t="e">
        <f t="shared" si="74"/>
        <v>#N/A</v>
      </c>
      <c r="O913" s="17" t="e">
        <f>VLOOKUP(D913,table[[Détails]:[Coefficient de vente]],8,FALSE)</f>
        <v>#N/A</v>
      </c>
      <c r="P913" s="170" t="e">
        <f t="shared" si="75"/>
        <v>#N/A</v>
      </c>
      <c r="R913" s="10">
        <f t="shared" si="76"/>
        <v>0</v>
      </c>
    </row>
    <row r="914" spans="2:18">
      <c r="B914" s="172"/>
      <c r="C914" s="1"/>
      <c r="D914" s="1"/>
      <c r="E914" s="1" t="e">
        <f>VLOOKUP(D914,table[[Détails]:[epaisseur]],2,FALSE)</f>
        <v>#N/A</v>
      </c>
      <c r="F914" s="1" t="e">
        <f>VLOOKUP(D914,table[[Détails]:[epaisseur]],3,FALSE)</f>
        <v>#N/A</v>
      </c>
      <c r="G914" s="1" t="e">
        <f>VLOOKUP(D914,table[[Détails]:[epaisseur]],4,FALSE)</f>
        <v>#N/A</v>
      </c>
      <c r="H914" s="1" t="e">
        <f>VLOOKUP(D914,table[[Détails]:[epaisseur]],5,FALSE)</f>
        <v>#N/A</v>
      </c>
      <c r="I914" s="170" t="e">
        <f>VLOOKUP(D914,table[[Détails]:[prix HT]],6,FALSE)</f>
        <v>#N/A</v>
      </c>
      <c r="K914" s="1" t="e">
        <f t="shared" si="77"/>
        <v>#N/A</v>
      </c>
      <c r="L914" s="15" t="e">
        <f>VLOOKUP(D914,table[[Détails]:[Coefficient de vente]],7,FALSE)</f>
        <v>#N/A</v>
      </c>
      <c r="M914" s="1" t="e">
        <f t="shared" si="73"/>
        <v>#N/A</v>
      </c>
      <c r="N914" s="5" t="e">
        <f t="shared" si="74"/>
        <v>#N/A</v>
      </c>
      <c r="O914" s="17" t="e">
        <f>VLOOKUP(D914,table[[Détails]:[Coefficient de vente]],8,FALSE)</f>
        <v>#N/A</v>
      </c>
      <c r="P914" s="170" t="e">
        <f t="shared" si="75"/>
        <v>#N/A</v>
      </c>
      <c r="R914" s="10">
        <f t="shared" si="76"/>
        <v>0</v>
      </c>
    </row>
    <row r="915" spans="2:18">
      <c r="B915" s="172"/>
      <c r="C915" s="1"/>
      <c r="D915" s="1"/>
      <c r="E915" s="1" t="e">
        <f>VLOOKUP(D915,table[[Détails]:[epaisseur]],2,FALSE)</f>
        <v>#N/A</v>
      </c>
      <c r="F915" s="1" t="e">
        <f>VLOOKUP(D915,table[[Détails]:[epaisseur]],3,FALSE)</f>
        <v>#N/A</v>
      </c>
      <c r="G915" s="1" t="e">
        <f>VLOOKUP(D915,table[[Détails]:[epaisseur]],4,FALSE)</f>
        <v>#N/A</v>
      </c>
      <c r="H915" s="1" t="e">
        <f>VLOOKUP(D915,table[[Détails]:[epaisseur]],5,FALSE)</f>
        <v>#N/A</v>
      </c>
      <c r="I915" s="170" t="e">
        <f>VLOOKUP(D915,table[[Détails]:[prix HT]],6,FALSE)</f>
        <v>#N/A</v>
      </c>
      <c r="K915" s="1" t="e">
        <f t="shared" si="77"/>
        <v>#N/A</v>
      </c>
      <c r="L915" s="15" t="e">
        <f>VLOOKUP(D915,table[[Détails]:[Coefficient de vente]],7,FALSE)</f>
        <v>#N/A</v>
      </c>
      <c r="M915" s="1" t="e">
        <f t="shared" si="73"/>
        <v>#N/A</v>
      </c>
      <c r="N915" s="5" t="e">
        <f t="shared" si="74"/>
        <v>#N/A</v>
      </c>
      <c r="O915" s="17" t="e">
        <f>VLOOKUP(D915,table[[Détails]:[Coefficient de vente]],8,FALSE)</f>
        <v>#N/A</v>
      </c>
      <c r="P915" s="170" t="e">
        <f t="shared" si="75"/>
        <v>#N/A</v>
      </c>
      <c r="R915" s="10">
        <f t="shared" si="76"/>
        <v>0</v>
      </c>
    </row>
    <row r="916" spans="2:18">
      <c r="B916" s="172"/>
      <c r="C916" s="1"/>
      <c r="D916" s="1"/>
      <c r="E916" s="1" t="e">
        <f>VLOOKUP(D916,table[[Détails]:[epaisseur]],2,FALSE)</f>
        <v>#N/A</v>
      </c>
      <c r="F916" s="1" t="e">
        <f>VLOOKUP(D916,table[[Détails]:[epaisseur]],3,FALSE)</f>
        <v>#N/A</v>
      </c>
      <c r="G916" s="1" t="e">
        <f>VLOOKUP(D916,table[[Détails]:[epaisseur]],4,FALSE)</f>
        <v>#N/A</v>
      </c>
      <c r="H916" s="1" t="e">
        <f>VLOOKUP(D916,table[[Détails]:[epaisseur]],5,FALSE)</f>
        <v>#N/A</v>
      </c>
      <c r="I916" s="170" t="e">
        <f>VLOOKUP(D916,table[[Détails]:[prix HT]],6,FALSE)</f>
        <v>#N/A</v>
      </c>
      <c r="K916" s="1" t="e">
        <f t="shared" si="77"/>
        <v>#N/A</v>
      </c>
      <c r="L916" s="15" t="e">
        <f>VLOOKUP(D916,table[[Détails]:[Coefficient de vente]],7,FALSE)</f>
        <v>#N/A</v>
      </c>
      <c r="M916" s="1" t="e">
        <f t="shared" si="73"/>
        <v>#N/A</v>
      </c>
      <c r="N916" s="5" t="e">
        <f t="shared" si="74"/>
        <v>#N/A</v>
      </c>
      <c r="O916" s="17" t="e">
        <f>VLOOKUP(D916,table[[Détails]:[Coefficient de vente]],8,FALSE)</f>
        <v>#N/A</v>
      </c>
      <c r="P916" s="170" t="e">
        <f t="shared" si="75"/>
        <v>#N/A</v>
      </c>
      <c r="R916" s="10">
        <f t="shared" si="76"/>
        <v>0</v>
      </c>
    </row>
    <row r="917" spans="2:18">
      <c r="B917" s="172"/>
      <c r="C917" s="1"/>
      <c r="D917" s="1"/>
      <c r="E917" s="1" t="e">
        <f>VLOOKUP(D917,table[[Détails]:[epaisseur]],2,FALSE)</f>
        <v>#N/A</v>
      </c>
      <c r="F917" s="1" t="e">
        <f>VLOOKUP(D917,table[[Détails]:[epaisseur]],3,FALSE)</f>
        <v>#N/A</v>
      </c>
      <c r="G917" s="1" t="e">
        <f>VLOOKUP(D917,table[[Détails]:[epaisseur]],4,FALSE)</f>
        <v>#N/A</v>
      </c>
      <c r="H917" s="1" t="e">
        <f>VLOOKUP(D917,table[[Détails]:[epaisseur]],5,FALSE)</f>
        <v>#N/A</v>
      </c>
      <c r="I917" s="170" t="e">
        <f>VLOOKUP(D917,table[[Détails]:[prix HT]],6,FALSE)</f>
        <v>#N/A</v>
      </c>
      <c r="K917" s="1" t="e">
        <f t="shared" si="77"/>
        <v>#N/A</v>
      </c>
      <c r="L917" s="15" t="e">
        <f>VLOOKUP(D917,table[[Détails]:[Coefficient de vente]],7,FALSE)</f>
        <v>#N/A</v>
      </c>
      <c r="M917" s="1" t="e">
        <f t="shared" si="73"/>
        <v>#N/A</v>
      </c>
      <c r="N917" s="5" t="e">
        <f t="shared" si="74"/>
        <v>#N/A</v>
      </c>
      <c r="O917" s="17" t="e">
        <f>VLOOKUP(D917,table[[Détails]:[Coefficient de vente]],8,FALSE)</f>
        <v>#N/A</v>
      </c>
      <c r="P917" s="170" t="e">
        <f t="shared" si="75"/>
        <v>#N/A</v>
      </c>
      <c r="R917" s="10">
        <f t="shared" si="76"/>
        <v>0</v>
      </c>
    </row>
    <row r="918" spans="2:18">
      <c r="B918" s="172"/>
      <c r="C918" s="1"/>
      <c r="D918" s="1"/>
      <c r="E918" s="1" t="e">
        <f>VLOOKUP(D918,table[[Détails]:[epaisseur]],2,FALSE)</f>
        <v>#N/A</v>
      </c>
      <c r="F918" s="1" t="e">
        <f>VLOOKUP(D918,table[[Détails]:[epaisseur]],3,FALSE)</f>
        <v>#N/A</v>
      </c>
      <c r="G918" s="1" t="e">
        <f>VLOOKUP(D918,table[[Détails]:[epaisseur]],4,FALSE)</f>
        <v>#N/A</v>
      </c>
      <c r="H918" s="1" t="e">
        <f>VLOOKUP(D918,table[[Détails]:[epaisseur]],5,FALSE)</f>
        <v>#N/A</v>
      </c>
      <c r="I918" s="170" t="e">
        <f>VLOOKUP(D918,table[[Détails]:[prix HT]],6,FALSE)</f>
        <v>#N/A</v>
      </c>
      <c r="K918" s="1" t="e">
        <f t="shared" si="77"/>
        <v>#N/A</v>
      </c>
      <c r="L918" s="15" t="e">
        <f>VLOOKUP(D918,table[[Détails]:[Coefficient de vente]],7,FALSE)</f>
        <v>#N/A</v>
      </c>
      <c r="M918" s="1" t="e">
        <f t="shared" si="73"/>
        <v>#N/A</v>
      </c>
      <c r="N918" s="5" t="e">
        <f t="shared" si="74"/>
        <v>#N/A</v>
      </c>
      <c r="O918" s="17" t="e">
        <f>VLOOKUP(D918,table[[Détails]:[Coefficient de vente]],8,FALSE)</f>
        <v>#N/A</v>
      </c>
      <c r="P918" s="170" t="e">
        <f t="shared" si="75"/>
        <v>#N/A</v>
      </c>
      <c r="R918" s="10">
        <f t="shared" si="76"/>
        <v>0</v>
      </c>
    </row>
    <row r="919" spans="2:18">
      <c r="B919" s="172"/>
      <c r="C919" s="1"/>
      <c r="D919" s="1"/>
      <c r="E919" s="1" t="e">
        <f>VLOOKUP(D919,table[[Détails]:[epaisseur]],2,FALSE)</f>
        <v>#N/A</v>
      </c>
      <c r="F919" s="1" t="e">
        <f>VLOOKUP(D919,table[[Détails]:[epaisseur]],3,FALSE)</f>
        <v>#N/A</v>
      </c>
      <c r="G919" s="1" t="e">
        <f>VLOOKUP(D919,table[[Détails]:[epaisseur]],4,FALSE)</f>
        <v>#N/A</v>
      </c>
      <c r="H919" s="1" t="e">
        <f>VLOOKUP(D919,table[[Détails]:[epaisseur]],5,FALSE)</f>
        <v>#N/A</v>
      </c>
      <c r="I919" s="170" t="e">
        <f>VLOOKUP(D919,table[[Détails]:[prix HT]],6,FALSE)</f>
        <v>#N/A</v>
      </c>
      <c r="K919" s="1" t="e">
        <f t="shared" si="77"/>
        <v>#N/A</v>
      </c>
      <c r="L919" s="15" t="e">
        <f>VLOOKUP(D919,table[[Détails]:[Coefficient de vente]],7,FALSE)</f>
        <v>#N/A</v>
      </c>
      <c r="M919" s="1" t="e">
        <f t="shared" si="73"/>
        <v>#N/A</v>
      </c>
      <c r="N919" s="5" t="e">
        <f t="shared" si="74"/>
        <v>#N/A</v>
      </c>
      <c r="O919" s="17" t="e">
        <f>VLOOKUP(D919,table[[Détails]:[Coefficient de vente]],8,FALSE)</f>
        <v>#N/A</v>
      </c>
      <c r="P919" s="170" t="e">
        <f t="shared" si="75"/>
        <v>#N/A</v>
      </c>
      <c r="R919" s="10">
        <f t="shared" si="76"/>
        <v>0</v>
      </c>
    </row>
    <row r="920" spans="2:18">
      <c r="B920" s="172"/>
      <c r="C920" s="1"/>
      <c r="D920" s="1"/>
      <c r="E920" s="1" t="e">
        <f>VLOOKUP(D920,table[[Détails]:[epaisseur]],2,FALSE)</f>
        <v>#N/A</v>
      </c>
      <c r="F920" s="1" t="e">
        <f>VLOOKUP(D920,table[[Détails]:[epaisseur]],3,FALSE)</f>
        <v>#N/A</v>
      </c>
      <c r="G920" s="1" t="e">
        <f>VLOOKUP(D920,table[[Détails]:[epaisseur]],4,FALSE)</f>
        <v>#N/A</v>
      </c>
      <c r="H920" s="1" t="e">
        <f>VLOOKUP(D920,table[[Détails]:[epaisseur]],5,FALSE)</f>
        <v>#N/A</v>
      </c>
      <c r="I920" s="170" t="e">
        <f>VLOOKUP(D920,table[[Détails]:[prix HT]],6,FALSE)</f>
        <v>#N/A</v>
      </c>
      <c r="K920" s="1" t="e">
        <f t="shared" si="77"/>
        <v>#N/A</v>
      </c>
      <c r="L920" s="15" t="e">
        <f>VLOOKUP(D920,table[[Détails]:[Coefficient de vente]],7,FALSE)</f>
        <v>#N/A</v>
      </c>
      <c r="M920" s="1" t="e">
        <f t="shared" si="73"/>
        <v>#N/A</v>
      </c>
      <c r="N920" s="5" t="e">
        <f t="shared" si="74"/>
        <v>#N/A</v>
      </c>
      <c r="O920" s="17" t="e">
        <f>VLOOKUP(D920,table[[Détails]:[Coefficient de vente]],8,FALSE)</f>
        <v>#N/A</v>
      </c>
      <c r="P920" s="170" t="e">
        <f t="shared" si="75"/>
        <v>#N/A</v>
      </c>
      <c r="R920" s="10">
        <f t="shared" si="76"/>
        <v>0</v>
      </c>
    </row>
    <row r="921" spans="2:18">
      <c r="B921" s="172"/>
      <c r="C921" s="1"/>
      <c r="D921" s="1"/>
      <c r="E921" s="1" t="e">
        <f>VLOOKUP(D921,table[[Détails]:[epaisseur]],2,FALSE)</f>
        <v>#N/A</v>
      </c>
      <c r="F921" s="1" t="e">
        <f>VLOOKUP(D921,table[[Détails]:[epaisseur]],3,FALSE)</f>
        <v>#N/A</v>
      </c>
      <c r="G921" s="1" t="e">
        <f>VLOOKUP(D921,table[[Détails]:[epaisseur]],4,FALSE)</f>
        <v>#N/A</v>
      </c>
      <c r="H921" s="1" t="e">
        <f>VLOOKUP(D921,table[[Détails]:[epaisseur]],5,FALSE)</f>
        <v>#N/A</v>
      </c>
      <c r="I921" s="170" t="e">
        <f>VLOOKUP(D921,table[[Détails]:[prix HT]],6,FALSE)</f>
        <v>#N/A</v>
      </c>
      <c r="K921" s="1" t="e">
        <f t="shared" si="77"/>
        <v>#N/A</v>
      </c>
      <c r="L921" s="15" t="e">
        <f>VLOOKUP(D921,table[[Détails]:[Coefficient de vente]],7,FALSE)</f>
        <v>#N/A</v>
      </c>
      <c r="M921" s="1" t="e">
        <f t="shared" si="73"/>
        <v>#N/A</v>
      </c>
      <c r="N921" s="5" t="e">
        <f t="shared" si="74"/>
        <v>#N/A</v>
      </c>
      <c r="O921" s="17" t="e">
        <f>VLOOKUP(D921,table[[Détails]:[Coefficient de vente]],8,FALSE)</f>
        <v>#N/A</v>
      </c>
      <c r="P921" s="170" t="e">
        <f t="shared" si="75"/>
        <v>#N/A</v>
      </c>
      <c r="R921" s="10">
        <f t="shared" si="76"/>
        <v>0</v>
      </c>
    </row>
    <row r="922" spans="2:18">
      <c r="B922" s="172"/>
      <c r="C922" s="1"/>
      <c r="D922" s="1"/>
      <c r="E922" s="1" t="e">
        <f>VLOOKUP(D922,table[[Détails]:[epaisseur]],2,FALSE)</f>
        <v>#N/A</v>
      </c>
      <c r="F922" s="1" t="e">
        <f>VLOOKUP(D922,table[[Détails]:[epaisseur]],3,FALSE)</f>
        <v>#N/A</v>
      </c>
      <c r="G922" s="1" t="e">
        <f>VLOOKUP(D922,table[[Détails]:[epaisseur]],4,FALSE)</f>
        <v>#N/A</v>
      </c>
      <c r="H922" s="1" t="e">
        <f>VLOOKUP(D922,table[[Détails]:[epaisseur]],5,FALSE)</f>
        <v>#N/A</v>
      </c>
      <c r="I922" s="170" t="e">
        <f>VLOOKUP(D922,table[[Détails]:[prix HT]],6,FALSE)</f>
        <v>#N/A</v>
      </c>
      <c r="K922" s="1" t="e">
        <f t="shared" si="77"/>
        <v>#N/A</v>
      </c>
      <c r="L922" s="15" t="e">
        <f>VLOOKUP(D922,table[[Détails]:[Coefficient de vente]],7,FALSE)</f>
        <v>#N/A</v>
      </c>
      <c r="M922" s="1" t="e">
        <f t="shared" si="73"/>
        <v>#N/A</v>
      </c>
      <c r="N922" s="5" t="e">
        <f t="shared" si="74"/>
        <v>#N/A</v>
      </c>
      <c r="O922" s="17" t="e">
        <f>VLOOKUP(D922,table[[Détails]:[Coefficient de vente]],8,FALSE)</f>
        <v>#N/A</v>
      </c>
      <c r="P922" s="170" t="e">
        <f t="shared" si="75"/>
        <v>#N/A</v>
      </c>
      <c r="R922" s="10">
        <f t="shared" si="76"/>
        <v>0</v>
      </c>
    </row>
    <row r="923" spans="2:18">
      <c r="B923" s="172"/>
      <c r="C923" s="1"/>
      <c r="D923" s="1"/>
      <c r="E923" s="1" t="e">
        <f>VLOOKUP(D923,table[[Détails]:[epaisseur]],2,FALSE)</f>
        <v>#N/A</v>
      </c>
      <c r="F923" s="1" t="e">
        <f>VLOOKUP(D923,table[[Détails]:[epaisseur]],3,FALSE)</f>
        <v>#N/A</v>
      </c>
      <c r="G923" s="1" t="e">
        <f>VLOOKUP(D923,table[[Détails]:[epaisseur]],4,FALSE)</f>
        <v>#N/A</v>
      </c>
      <c r="H923" s="1" t="e">
        <f>VLOOKUP(D923,table[[Détails]:[epaisseur]],5,FALSE)</f>
        <v>#N/A</v>
      </c>
      <c r="I923" s="170" t="e">
        <f>VLOOKUP(D923,table[[Détails]:[prix HT]],6,FALSE)</f>
        <v>#N/A</v>
      </c>
      <c r="K923" s="1" t="e">
        <f t="shared" si="77"/>
        <v>#N/A</v>
      </c>
      <c r="L923" s="15" t="e">
        <f>VLOOKUP(D923,table[[Détails]:[Coefficient de vente]],7,FALSE)</f>
        <v>#N/A</v>
      </c>
      <c r="M923" s="1" t="e">
        <f t="shared" si="73"/>
        <v>#N/A</v>
      </c>
      <c r="N923" s="5" t="e">
        <f t="shared" si="74"/>
        <v>#N/A</v>
      </c>
      <c r="O923" s="17" t="e">
        <f>VLOOKUP(D923,table[[Détails]:[Coefficient de vente]],8,FALSE)</f>
        <v>#N/A</v>
      </c>
      <c r="P923" s="170" t="e">
        <f t="shared" si="75"/>
        <v>#N/A</v>
      </c>
      <c r="R923" s="10">
        <f t="shared" si="76"/>
        <v>0</v>
      </c>
    </row>
    <row r="924" spans="2:18">
      <c r="B924" s="172"/>
      <c r="C924" s="1"/>
      <c r="D924" s="1"/>
      <c r="E924" s="1" t="e">
        <f>VLOOKUP(D924,table[[Détails]:[epaisseur]],2,FALSE)</f>
        <v>#N/A</v>
      </c>
      <c r="F924" s="1" t="e">
        <f>VLOOKUP(D924,table[[Détails]:[epaisseur]],3,FALSE)</f>
        <v>#N/A</v>
      </c>
      <c r="G924" s="1" t="e">
        <f>VLOOKUP(D924,table[[Détails]:[epaisseur]],4,FALSE)</f>
        <v>#N/A</v>
      </c>
      <c r="H924" s="1" t="e">
        <f>VLOOKUP(D924,table[[Détails]:[epaisseur]],5,FALSE)</f>
        <v>#N/A</v>
      </c>
      <c r="I924" s="170" t="e">
        <f>VLOOKUP(D924,table[[Détails]:[prix HT]],6,FALSE)</f>
        <v>#N/A</v>
      </c>
      <c r="K924" s="1" t="e">
        <f t="shared" si="77"/>
        <v>#N/A</v>
      </c>
      <c r="L924" s="15" t="e">
        <f>VLOOKUP(D924,table[[Détails]:[Coefficient de vente]],7,FALSE)</f>
        <v>#N/A</v>
      </c>
      <c r="M924" s="1" t="e">
        <f t="shared" si="73"/>
        <v>#N/A</v>
      </c>
      <c r="N924" s="5" t="e">
        <f t="shared" si="74"/>
        <v>#N/A</v>
      </c>
      <c r="O924" s="17" t="e">
        <f>VLOOKUP(D924,table[[Détails]:[Coefficient de vente]],8,FALSE)</f>
        <v>#N/A</v>
      </c>
      <c r="P924" s="170" t="e">
        <f t="shared" si="75"/>
        <v>#N/A</v>
      </c>
      <c r="R924" s="10">
        <f t="shared" si="76"/>
        <v>0</v>
      </c>
    </row>
    <row r="925" spans="2:18">
      <c r="B925" s="172"/>
      <c r="C925" s="1"/>
      <c r="D925" s="1"/>
      <c r="E925" s="1" t="e">
        <f>VLOOKUP(D925,table[[Détails]:[epaisseur]],2,FALSE)</f>
        <v>#N/A</v>
      </c>
      <c r="F925" s="1" t="e">
        <f>VLOOKUP(D925,table[[Détails]:[epaisseur]],3,FALSE)</f>
        <v>#N/A</v>
      </c>
      <c r="G925" s="1" t="e">
        <f>VLOOKUP(D925,table[[Détails]:[epaisseur]],4,FALSE)</f>
        <v>#N/A</v>
      </c>
      <c r="H925" s="1" t="e">
        <f>VLOOKUP(D925,table[[Détails]:[epaisseur]],5,FALSE)</f>
        <v>#N/A</v>
      </c>
      <c r="I925" s="170" t="e">
        <f>VLOOKUP(D925,table[[Détails]:[prix HT]],6,FALSE)</f>
        <v>#N/A</v>
      </c>
      <c r="K925" s="1" t="e">
        <f t="shared" si="77"/>
        <v>#N/A</v>
      </c>
      <c r="L925" s="15" t="e">
        <f>VLOOKUP(D925,table[[Détails]:[Coefficient de vente]],7,FALSE)</f>
        <v>#N/A</v>
      </c>
      <c r="M925" s="1" t="e">
        <f t="shared" si="73"/>
        <v>#N/A</v>
      </c>
      <c r="N925" s="5" t="e">
        <f t="shared" si="74"/>
        <v>#N/A</v>
      </c>
      <c r="O925" s="17" t="e">
        <f>VLOOKUP(D925,table[[Détails]:[Coefficient de vente]],8,FALSE)</f>
        <v>#N/A</v>
      </c>
      <c r="P925" s="170" t="e">
        <f t="shared" si="75"/>
        <v>#N/A</v>
      </c>
      <c r="R925" s="10">
        <f t="shared" si="76"/>
        <v>0</v>
      </c>
    </row>
    <row r="926" spans="2:18">
      <c r="B926" s="172"/>
      <c r="C926" s="1"/>
      <c r="D926" s="1"/>
      <c r="E926" s="1" t="e">
        <f>VLOOKUP(D926,table[[Détails]:[epaisseur]],2,FALSE)</f>
        <v>#N/A</v>
      </c>
      <c r="F926" s="1" t="e">
        <f>VLOOKUP(D926,table[[Détails]:[epaisseur]],3,FALSE)</f>
        <v>#N/A</v>
      </c>
      <c r="G926" s="1" t="e">
        <f>VLOOKUP(D926,table[[Détails]:[epaisseur]],4,FALSE)</f>
        <v>#N/A</v>
      </c>
      <c r="H926" s="1" t="e">
        <f>VLOOKUP(D926,table[[Détails]:[epaisseur]],5,FALSE)</f>
        <v>#N/A</v>
      </c>
      <c r="I926" s="170" t="e">
        <f>VLOOKUP(D926,table[[Détails]:[prix HT]],6,FALSE)</f>
        <v>#N/A</v>
      </c>
      <c r="K926" s="1" t="e">
        <f t="shared" si="77"/>
        <v>#N/A</v>
      </c>
      <c r="L926" s="15" t="e">
        <f>VLOOKUP(D926,table[[Détails]:[Coefficient de vente]],7,FALSE)</f>
        <v>#N/A</v>
      </c>
      <c r="M926" s="1" t="e">
        <f t="shared" si="73"/>
        <v>#N/A</v>
      </c>
      <c r="N926" s="5" t="e">
        <f t="shared" si="74"/>
        <v>#N/A</v>
      </c>
      <c r="O926" s="17" t="e">
        <f>VLOOKUP(D926,table[[Détails]:[Coefficient de vente]],8,FALSE)</f>
        <v>#N/A</v>
      </c>
      <c r="P926" s="170" t="e">
        <f t="shared" si="75"/>
        <v>#N/A</v>
      </c>
      <c r="R926" s="10">
        <f t="shared" si="76"/>
        <v>0</v>
      </c>
    </row>
    <row r="927" spans="2:18">
      <c r="B927" s="172"/>
      <c r="C927" s="1"/>
      <c r="D927" s="1"/>
      <c r="E927" s="1" t="e">
        <f>VLOOKUP(D927,table[[Détails]:[epaisseur]],2,FALSE)</f>
        <v>#N/A</v>
      </c>
      <c r="F927" s="1" t="e">
        <f>VLOOKUP(D927,table[[Détails]:[epaisseur]],3,FALSE)</f>
        <v>#N/A</v>
      </c>
      <c r="G927" s="1" t="e">
        <f>VLOOKUP(D927,table[[Détails]:[epaisseur]],4,FALSE)</f>
        <v>#N/A</v>
      </c>
      <c r="H927" s="1" t="e">
        <f>VLOOKUP(D927,table[[Détails]:[epaisseur]],5,FALSE)</f>
        <v>#N/A</v>
      </c>
      <c r="I927" s="170" t="e">
        <f>VLOOKUP(D927,table[[Détails]:[prix HT]],6,FALSE)</f>
        <v>#N/A</v>
      </c>
      <c r="K927" s="1" t="e">
        <f t="shared" si="77"/>
        <v>#N/A</v>
      </c>
      <c r="L927" s="15" t="e">
        <f>VLOOKUP(D927,table[[Détails]:[Coefficient de vente]],7,FALSE)</f>
        <v>#N/A</v>
      </c>
      <c r="M927" s="1" t="e">
        <f t="shared" si="73"/>
        <v>#N/A</v>
      </c>
      <c r="N927" s="5" t="e">
        <f t="shared" si="74"/>
        <v>#N/A</v>
      </c>
      <c r="O927" s="17" t="e">
        <f>VLOOKUP(D927,table[[Détails]:[Coefficient de vente]],8,FALSE)</f>
        <v>#N/A</v>
      </c>
      <c r="P927" s="170" t="e">
        <f t="shared" si="75"/>
        <v>#N/A</v>
      </c>
      <c r="R927" s="10">
        <f t="shared" si="76"/>
        <v>0</v>
      </c>
    </row>
    <row r="928" spans="2:18">
      <c r="B928" s="172"/>
      <c r="C928" s="1"/>
      <c r="D928" s="1"/>
      <c r="E928" s="1" t="e">
        <f>VLOOKUP(D928,table[[Détails]:[epaisseur]],2,FALSE)</f>
        <v>#N/A</v>
      </c>
      <c r="F928" s="1" t="e">
        <f>VLOOKUP(D928,table[[Détails]:[epaisseur]],3,FALSE)</f>
        <v>#N/A</v>
      </c>
      <c r="G928" s="1" t="e">
        <f>VLOOKUP(D928,table[[Détails]:[epaisseur]],4,FALSE)</f>
        <v>#N/A</v>
      </c>
      <c r="H928" s="1" t="e">
        <f>VLOOKUP(D928,table[[Détails]:[epaisseur]],5,FALSE)</f>
        <v>#N/A</v>
      </c>
      <c r="I928" s="170" t="e">
        <f>VLOOKUP(D928,table[[Détails]:[prix HT]],6,FALSE)</f>
        <v>#N/A</v>
      </c>
      <c r="K928" s="1" t="e">
        <f t="shared" si="77"/>
        <v>#N/A</v>
      </c>
      <c r="L928" s="15" t="e">
        <f>VLOOKUP(D928,table[[Détails]:[Coefficient de vente]],7,FALSE)</f>
        <v>#N/A</v>
      </c>
      <c r="M928" s="1" t="e">
        <f t="shared" si="73"/>
        <v>#N/A</v>
      </c>
      <c r="N928" s="5" t="e">
        <f t="shared" si="74"/>
        <v>#N/A</v>
      </c>
      <c r="O928" s="17" t="e">
        <f>VLOOKUP(D928,table[[Détails]:[Coefficient de vente]],8,FALSE)</f>
        <v>#N/A</v>
      </c>
      <c r="P928" s="170" t="e">
        <f t="shared" si="75"/>
        <v>#N/A</v>
      </c>
      <c r="R928" s="10">
        <f t="shared" si="76"/>
        <v>0</v>
      </c>
    </row>
    <row r="929" spans="2:18">
      <c r="B929" s="172"/>
      <c r="C929" s="1"/>
      <c r="D929" s="1"/>
      <c r="E929" s="1" t="e">
        <f>VLOOKUP(D929,table[[Détails]:[epaisseur]],2,FALSE)</f>
        <v>#N/A</v>
      </c>
      <c r="F929" s="1" t="e">
        <f>VLOOKUP(D929,table[[Détails]:[epaisseur]],3,FALSE)</f>
        <v>#N/A</v>
      </c>
      <c r="G929" s="1" t="e">
        <f>VLOOKUP(D929,table[[Détails]:[epaisseur]],4,FALSE)</f>
        <v>#N/A</v>
      </c>
      <c r="H929" s="1" t="e">
        <f>VLOOKUP(D929,table[[Détails]:[epaisseur]],5,FALSE)</f>
        <v>#N/A</v>
      </c>
      <c r="I929" s="170" t="e">
        <f>VLOOKUP(D929,table[[Détails]:[prix HT]],6,FALSE)</f>
        <v>#N/A</v>
      </c>
      <c r="K929" s="1" t="e">
        <f t="shared" si="77"/>
        <v>#N/A</v>
      </c>
      <c r="L929" s="15" t="e">
        <f>VLOOKUP(D929,table[[Détails]:[Coefficient de vente]],7,FALSE)</f>
        <v>#N/A</v>
      </c>
      <c r="M929" s="1" t="e">
        <f t="shared" si="73"/>
        <v>#N/A</v>
      </c>
      <c r="N929" s="5" t="e">
        <f t="shared" si="74"/>
        <v>#N/A</v>
      </c>
      <c r="O929" s="17" t="e">
        <f>VLOOKUP(D929,table[[Détails]:[Coefficient de vente]],8,FALSE)</f>
        <v>#N/A</v>
      </c>
      <c r="P929" s="170" t="e">
        <f t="shared" si="75"/>
        <v>#N/A</v>
      </c>
      <c r="R929" s="10">
        <f t="shared" si="76"/>
        <v>0</v>
      </c>
    </row>
    <row r="930" spans="2:18">
      <c r="B930" s="172"/>
      <c r="C930" s="1"/>
      <c r="D930" s="1"/>
      <c r="E930" s="1" t="e">
        <f>VLOOKUP(D930,table[[Détails]:[epaisseur]],2,FALSE)</f>
        <v>#N/A</v>
      </c>
      <c r="F930" s="1" t="e">
        <f>VLOOKUP(D930,table[[Détails]:[epaisseur]],3,FALSE)</f>
        <v>#N/A</v>
      </c>
      <c r="G930" s="1" t="e">
        <f>VLOOKUP(D930,table[[Détails]:[epaisseur]],4,FALSE)</f>
        <v>#N/A</v>
      </c>
      <c r="H930" s="1" t="e">
        <f>VLOOKUP(D930,table[[Détails]:[epaisseur]],5,FALSE)</f>
        <v>#N/A</v>
      </c>
      <c r="I930" s="170" t="e">
        <f>VLOOKUP(D930,table[[Détails]:[prix HT]],6,FALSE)</f>
        <v>#N/A</v>
      </c>
      <c r="K930" s="1" t="e">
        <f t="shared" si="77"/>
        <v>#N/A</v>
      </c>
      <c r="L930" s="15" t="e">
        <f>VLOOKUP(D930,table[[Détails]:[Coefficient de vente]],7,FALSE)</f>
        <v>#N/A</v>
      </c>
      <c r="M930" s="1" t="e">
        <f t="shared" si="73"/>
        <v>#N/A</v>
      </c>
      <c r="N930" s="5" t="e">
        <f t="shared" si="74"/>
        <v>#N/A</v>
      </c>
      <c r="O930" s="17" t="e">
        <f>VLOOKUP(D930,table[[Détails]:[Coefficient de vente]],8,FALSE)</f>
        <v>#N/A</v>
      </c>
      <c r="P930" s="170" t="e">
        <f t="shared" si="75"/>
        <v>#N/A</v>
      </c>
      <c r="R930" s="10">
        <f t="shared" si="76"/>
        <v>0</v>
      </c>
    </row>
    <row r="931" spans="2:18">
      <c r="B931" s="172"/>
      <c r="C931" s="1"/>
      <c r="D931" s="1"/>
      <c r="E931" s="1" t="e">
        <f>VLOOKUP(D931,table[[Détails]:[epaisseur]],2,FALSE)</f>
        <v>#N/A</v>
      </c>
      <c r="F931" s="1" t="e">
        <f>VLOOKUP(D931,table[[Détails]:[epaisseur]],3,FALSE)</f>
        <v>#N/A</v>
      </c>
      <c r="G931" s="1" t="e">
        <f>VLOOKUP(D931,table[[Détails]:[epaisseur]],4,FALSE)</f>
        <v>#N/A</v>
      </c>
      <c r="H931" s="1" t="e">
        <f>VLOOKUP(D931,table[[Détails]:[epaisseur]],5,FALSE)</f>
        <v>#N/A</v>
      </c>
      <c r="I931" s="170" t="e">
        <f>VLOOKUP(D931,table[[Détails]:[prix HT]],6,FALSE)</f>
        <v>#N/A</v>
      </c>
      <c r="K931" s="1" t="e">
        <f t="shared" si="77"/>
        <v>#N/A</v>
      </c>
      <c r="L931" s="15" t="e">
        <f>VLOOKUP(D931,table[[Détails]:[Coefficient de vente]],7,FALSE)</f>
        <v>#N/A</v>
      </c>
      <c r="M931" s="1" t="e">
        <f t="shared" si="73"/>
        <v>#N/A</v>
      </c>
      <c r="N931" s="5" t="e">
        <f t="shared" si="74"/>
        <v>#N/A</v>
      </c>
      <c r="O931" s="17" t="e">
        <f>VLOOKUP(D931,table[[Détails]:[Coefficient de vente]],8,FALSE)</f>
        <v>#N/A</v>
      </c>
      <c r="P931" s="170" t="e">
        <f t="shared" si="75"/>
        <v>#N/A</v>
      </c>
      <c r="R931" s="10">
        <f t="shared" si="76"/>
        <v>0</v>
      </c>
    </row>
    <row r="932" spans="2:18">
      <c r="B932" s="172"/>
      <c r="C932" s="1"/>
      <c r="D932" s="1"/>
      <c r="E932" s="1" t="e">
        <f>VLOOKUP(D932,table[[Détails]:[epaisseur]],2,FALSE)</f>
        <v>#N/A</v>
      </c>
      <c r="F932" s="1" t="e">
        <f>VLOOKUP(D932,table[[Détails]:[epaisseur]],3,FALSE)</f>
        <v>#N/A</v>
      </c>
      <c r="G932" s="1" t="e">
        <f>VLOOKUP(D932,table[[Détails]:[epaisseur]],4,FALSE)</f>
        <v>#N/A</v>
      </c>
      <c r="H932" s="1" t="e">
        <f>VLOOKUP(D932,table[[Détails]:[epaisseur]],5,FALSE)</f>
        <v>#N/A</v>
      </c>
      <c r="I932" s="170" t="e">
        <f>VLOOKUP(D932,table[[Détails]:[prix HT]],6,FALSE)</f>
        <v>#N/A</v>
      </c>
      <c r="K932" s="1" t="e">
        <f t="shared" si="77"/>
        <v>#N/A</v>
      </c>
      <c r="L932" s="15" t="e">
        <f>VLOOKUP(D932,table[[Détails]:[Coefficient de vente]],7,FALSE)</f>
        <v>#N/A</v>
      </c>
      <c r="M932" s="1" t="e">
        <f t="shared" si="73"/>
        <v>#N/A</v>
      </c>
      <c r="N932" s="5" t="e">
        <f t="shared" si="74"/>
        <v>#N/A</v>
      </c>
      <c r="O932" s="17" t="e">
        <f>VLOOKUP(D932,table[[Détails]:[Coefficient de vente]],8,FALSE)</f>
        <v>#N/A</v>
      </c>
      <c r="P932" s="170" t="e">
        <f t="shared" si="75"/>
        <v>#N/A</v>
      </c>
      <c r="R932" s="10">
        <f t="shared" si="76"/>
        <v>0</v>
      </c>
    </row>
    <row r="933" spans="2:18">
      <c r="B933" s="172"/>
      <c r="C933" s="1"/>
      <c r="D933" s="1"/>
      <c r="E933" s="1" t="e">
        <f>VLOOKUP(D933,table[[Détails]:[epaisseur]],2,FALSE)</f>
        <v>#N/A</v>
      </c>
      <c r="F933" s="1" t="e">
        <f>VLOOKUP(D933,table[[Détails]:[epaisseur]],3,FALSE)</f>
        <v>#N/A</v>
      </c>
      <c r="G933" s="1" t="e">
        <f>VLOOKUP(D933,table[[Détails]:[epaisseur]],4,FALSE)</f>
        <v>#N/A</v>
      </c>
      <c r="H933" s="1" t="e">
        <f>VLOOKUP(D933,table[[Détails]:[epaisseur]],5,FALSE)</f>
        <v>#N/A</v>
      </c>
      <c r="I933" s="170" t="e">
        <f>VLOOKUP(D933,table[[Détails]:[prix HT]],6,FALSE)</f>
        <v>#N/A</v>
      </c>
      <c r="K933" s="1" t="e">
        <f t="shared" si="77"/>
        <v>#N/A</v>
      </c>
      <c r="L933" s="15" t="e">
        <f>VLOOKUP(D933,table[[Détails]:[Coefficient de vente]],7,FALSE)</f>
        <v>#N/A</v>
      </c>
      <c r="M933" s="1" t="e">
        <f t="shared" si="73"/>
        <v>#N/A</v>
      </c>
      <c r="N933" s="5" t="e">
        <f t="shared" si="74"/>
        <v>#N/A</v>
      </c>
      <c r="O933" s="17" t="e">
        <f>VLOOKUP(D933,table[[Détails]:[Coefficient de vente]],8,FALSE)</f>
        <v>#N/A</v>
      </c>
      <c r="P933" s="170" t="e">
        <f t="shared" si="75"/>
        <v>#N/A</v>
      </c>
      <c r="R933" s="10">
        <f t="shared" si="76"/>
        <v>0</v>
      </c>
    </row>
    <row r="934" spans="2:18">
      <c r="B934" s="172"/>
      <c r="C934" s="1"/>
      <c r="D934" s="1"/>
      <c r="E934" s="1" t="e">
        <f>VLOOKUP(D934,table[[Détails]:[epaisseur]],2,FALSE)</f>
        <v>#N/A</v>
      </c>
      <c r="F934" s="1" t="e">
        <f>VLOOKUP(D934,table[[Détails]:[epaisseur]],3,FALSE)</f>
        <v>#N/A</v>
      </c>
      <c r="G934" s="1" t="e">
        <f>VLOOKUP(D934,table[[Détails]:[epaisseur]],4,FALSE)</f>
        <v>#N/A</v>
      </c>
      <c r="H934" s="1" t="e">
        <f>VLOOKUP(D934,table[[Détails]:[epaisseur]],5,FALSE)</f>
        <v>#N/A</v>
      </c>
      <c r="I934" s="170" t="e">
        <f>VLOOKUP(D934,table[[Détails]:[prix HT]],6,FALSE)</f>
        <v>#N/A</v>
      </c>
      <c r="K934" s="1" t="e">
        <f t="shared" si="77"/>
        <v>#N/A</v>
      </c>
      <c r="L934" s="15" t="e">
        <f>VLOOKUP(D934,table[[Détails]:[Coefficient de vente]],7,FALSE)</f>
        <v>#N/A</v>
      </c>
      <c r="M934" s="1" t="e">
        <f t="shared" si="73"/>
        <v>#N/A</v>
      </c>
      <c r="N934" s="5" t="e">
        <f t="shared" si="74"/>
        <v>#N/A</v>
      </c>
      <c r="O934" s="17" t="e">
        <f>VLOOKUP(D934,table[[Détails]:[Coefficient de vente]],8,FALSE)</f>
        <v>#N/A</v>
      </c>
      <c r="P934" s="170" t="e">
        <f t="shared" si="75"/>
        <v>#N/A</v>
      </c>
      <c r="R934" s="10">
        <f t="shared" si="76"/>
        <v>0</v>
      </c>
    </row>
    <row r="935" spans="2:18">
      <c r="B935" s="172"/>
      <c r="C935" s="1"/>
      <c r="D935" s="1"/>
      <c r="E935" s="1" t="e">
        <f>VLOOKUP(D935,table[[Détails]:[epaisseur]],2,FALSE)</f>
        <v>#N/A</v>
      </c>
      <c r="F935" s="1" t="e">
        <f>VLOOKUP(D935,table[[Détails]:[epaisseur]],3,FALSE)</f>
        <v>#N/A</v>
      </c>
      <c r="G935" s="1" t="e">
        <f>VLOOKUP(D935,table[[Détails]:[epaisseur]],4,FALSE)</f>
        <v>#N/A</v>
      </c>
      <c r="H935" s="1" t="e">
        <f>VLOOKUP(D935,table[[Détails]:[epaisseur]],5,FALSE)</f>
        <v>#N/A</v>
      </c>
      <c r="I935" s="170" t="e">
        <f>VLOOKUP(D935,table[[Détails]:[prix HT]],6,FALSE)</f>
        <v>#N/A</v>
      </c>
      <c r="K935" s="1" t="e">
        <f t="shared" si="77"/>
        <v>#N/A</v>
      </c>
      <c r="L935" s="15" t="e">
        <f>VLOOKUP(D935,table[[Détails]:[Coefficient de vente]],7,FALSE)</f>
        <v>#N/A</v>
      </c>
      <c r="M935" s="1" t="e">
        <f t="shared" si="73"/>
        <v>#N/A</v>
      </c>
      <c r="N935" s="5" t="e">
        <f t="shared" si="74"/>
        <v>#N/A</v>
      </c>
      <c r="O935" s="17" t="e">
        <f>VLOOKUP(D935,table[[Détails]:[Coefficient de vente]],8,FALSE)</f>
        <v>#N/A</v>
      </c>
      <c r="P935" s="170" t="e">
        <f t="shared" si="75"/>
        <v>#N/A</v>
      </c>
      <c r="R935" s="10">
        <f t="shared" si="76"/>
        <v>0</v>
      </c>
    </row>
    <row r="936" spans="2:18">
      <c r="B936" s="172"/>
      <c r="C936" s="1"/>
      <c r="D936" s="1"/>
      <c r="E936" s="1" t="e">
        <f>VLOOKUP(D936,table[[Détails]:[epaisseur]],2,FALSE)</f>
        <v>#N/A</v>
      </c>
      <c r="F936" s="1" t="e">
        <f>VLOOKUP(D936,table[[Détails]:[epaisseur]],3,FALSE)</f>
        <v>#N/A</v>
      </c>
      <c r="G936" s="1" t="e">
        <f>VLOOKUP(D936,table[[Détails]:[epaisseur]],4,FALSE)</f>
        <v>#N/A</v>
      </c>
      <c r="H936" s="1" t="e">
        <f>VLOOKUP(D936,table[[Détails]:[epaisseur]],5,FALSE)</f>
        <v>#N/A</v>
      </c>
      <c r="I936" s="170" t="e">
        <f>VLOOKUP(D936,table[[Détails]:[prix HT]],6,FALSE)</f>
        <v>#N/A</v>
      </c>
      <c r="K936" s="1" t="e">
        <f t="shared" si="77"/>
        <v>#N/A</v>
      </c>
      <c r="L936" s="15" t="e">
        <f>VLOOKUP(D936,table[[Détails]:[Coefficient de vente]],7,FALSE)</f>
        <v>#N/A</v>
      </c>
      <c r="M936" s="1" t="e">
        <f t="shared" si="73"/>
        <v>#N/A</v>
      </c>
      <c r="N936" s="5" t="e">
        <f t="shared" si="74"/>
        <v>#N/A</v>
      </c>
      <c r="O936" s="17" t="e">
        <f>VLOOKUP(D936,table[[Détails]:[Coefficient de vente]],8,FALSE)</f>
        <v>#N/A</v>
      </c>
      <c r="P936" s="170" t="e">
        <f t="shared" si="75"/>
        <v>#N/A</v>
      </c>
      <c r="R936" s="10">
        <f t="shared" si="76"/>
        <v>0</v>
      </c>
    </row>
    <row r="937" spans="2:18">
      <c r="B937" s="172"/>
      <c r="C937" s="1"/>
      <c r="D937" s="1"/>
      <c r="E937" s="1" t="e">
        <f>VLOOKUP(D937,table[[Détails]:[epaisseur]],2,FALSE)</f>
        <v>#N/A</v>
      </c>
      <c r="F937" s="1" t="e">
        <f>VLOOKUP(D937,table[[Détails]:[epaisseur]],3,FALSE)</f>
        <v>#N/A</v>
      </c>
      <c r="G937" s="1" t="e">
        <f>VLOOKUP(D937,table[[Détails]:[epaisseur]],4,FALSE)</f>
        <v>#N/A</v>
      </c>
      <c r="H937" s="1" t="e">
        <f>VLOOKUP(D937,table[[Détails]:[epaisseur]],5,FALSE)</f>
        <v>#N/A</v>
      </c>
      <c r="I937" s="170" t="e">
        <f>VLOOKUP(D937,table[[Détails]:[prix HT]],6,FALSE)</f>
        <v>#N/A</v>
      </c>
      <c r="K937" s="1" t="e">
        <f t="shared" si="77"/>
        <v>#N/A</v>
      </c>
      <c r="L937" s="15" t="e">
        <f>VLOOKUP(D937,table[[Détails]:[Coefficient de vente]],7,FALSE)</f>
        <v>#N/A</v>
      </c>
      <c r="M937" s="1" t="e">
        <f t="shared" si="73"/>
        <v>#N/A</v>
      </c>
      <c r="N937" s="5" t="e">
        <f t="shared" si="74"/>
        <v>#N/A</v>
      </c>
      <c r="O937" s="17" t="e">
        <f>VLOOKUP(D937,table[[Détails]:[Coefficient de vente]],8,FALSE)</f>
        <v>#N/A</v>
      </c>
      <c r="P937" s="170" t="e">
        <f t="shared" si="75"/>
        <v>#N/A</v>
      </c>
      <c r="R937" s="10">
        <f t="shared" si="76"/>
        <v>0</v>
      </c>
    </row>
    <row r="938" spans="2:18">
      <c r="B938" s="172"/>
      <c r="C938" s="1"/>
      <c r="D938" s="1"/>
      <c r="E938" s="1" t="e">
        <f>VLOOKUP(D938,table[[Détails]:[epaisseur]],2,FALSE)</f>
        <v>#N/A</v>
      </c>
      <c r="F938" s="1" t="e">
        <f>VLOOKUP(D938,table[[Détails]:[epaisseur]],3,FALSE)</f>
        <v>#N/A</v>
      </c>
      <c r="G938" s="1" t="e">
        <f>VLOOKUP(D938,table[[Détails]:[epaisseur]],4,FALSE)</f>
        <v>#N/A</v>
      </c>
      <c r="H938" s="1" t="e">
        <f>VLOOKUP(D938,table[[Détails]:[epaisseur]],5,FALSE)</f>
        <v>#N/A</v>
      </c>
      <c r="I938" s="170" t="e">
        <f>VLOOKUP(D938,table[[Détails]:[prix HT]],6,FALSE)</f>
        <v>#N/A</v>
      </c>
      <c r="K938" s="1" t="e">
        <f t="shared" si="77"/>
        <v>#N/A</v>
      </c>
      <c r="L938" s="15" t="e">
        <f>VLOOKUP(D938,table[[Détails]:[Coefficient de vente]],7,FALSE)</f>
        <v>#N/A</v>
      </c>
      <c r="M938" s="1" t="e">
        <f t="shared" si="73"/>
        <v>#N/A</v>
      </c>
      <c r="N938" s="5" t="e">
        <f t="shared" si="74"/>
        <v>#N/A</v>
      </c>
      <c r="O938" s="17" t="e">
        <f>VLOOKUP(D938,table[[Détails]:[Coefficient de vente]],8,FALSE)</f>
        <v>#N/A</v>
      </c>
      <c r="P938" s="170" t="e">
        <f t="shared" si="75"/>
        <v>#N/A</v>
      </c>
      <c r="R938" s="10">
        <f t="shared" si="76"/>
        <v>0</v>
      </c>
    </row>
    <row r="939" spans="2:18">
      <c r="B939" s="172"/>
      <c r="C939" s="1"/>
      <c r="D939" s="1"/>
      <c r="E939" s="1" t="e">
        <f>VLOOKUP(D939,table[[Détails]:[epaisseur]],2,FALSE)</f>
        <v>#N/A</v>
      </c>
      <c r="F939" s="1" t="e">
        <f>VLOOKUP(D939,table[[Détails]:[epaisseur]],3,FALSE)</f>
        <v>#N/A</v>
      </c>
      <c r="G939" s="1" t="e">
        <f>VLOOKUP(D939,table[[Détails]:[epaisseur]],4,FALSE)</f>
        <v>#N/A</v>
      </c>
      <c r="H939" s="1" t="e">
        <f>VLOOKUP(D939,table[[Détails]:[epaisseur]],5,FALSE)</f>
        <v>#N/A</v>
      </c>
      <c r="I939" s="170" t="e">
        <f>VLOOKUP(D939,table[[Détails]:[prix HT]],6,FALSE)</f>
        <v>#N/A</v>
      </c>
      <c r="K939" s="1" t="e">
        <f t="shared" si="77"/>
        <v>#N/A</v>
      </c>
      <c r="L939" s="15" t="e">
        <f>VLOOKUP(D939,table[[Détails]:[Coefficient de vente]],7,FALSE)</f>
        <v>#N/A</v>
      </c>
      <c r="M939" s="1" t="e">
        <f t="shared" si="73"/>
        <v>#N/A</v>
      </c>
      <c r="N939" s="5" t="e">
        <f t="shared" si="74"/>
        <v>#N/A</v>
      </c>
      <c r="O939" s="17" t="e">
        <f>VLOOKUP(D939,table[[Détails]:[Coefficient de vente]],8,FALSE)</f>
        <v>#N/A</v>
      </c>
      <c r="P939" s="170" t="e">
        <f t="shared" si="75"/>
        <v>#N/A</v>
      </c>
      <c r="R939" s="10">
        <f t="shared" si="76"/>
        <v>0</v>
      </c>
    </row>
    <row r="940" spans="2:18">
      <c r="B940" s="172"/>
      <c r="C940" s="1"/>
      <c r="D940" s="1"/>
      <c r="E940" s="1" t="e">
        <f>VLOOKUP(D940,table[[Détails]:[epaisseur]],2,FALSE)</f>
        <v>#N/A</v>
      </c>
      <c r="F940" s="1" t="e">
        <f>VLOOKUP(D940,table[[Détails]:[epaisseur]],3,FALSE)</f>
        <v>#N/A</v>
      </c>
      <c r="G940" s="1" t="e">
        <f>VLOOKUP(D940,table[[Détails]:[epaisseur]],4,FALSE)</f>
        <v>#N/A</v>
      </c>
      <c r="H940" s="1" t="e">
        <f>VLOOKUP(D940,table[[Détails]:[epaisseur]],5,FALSE)</f>
        <v>#N/A</v>
      </c>
      <c r="I940" s="170" t="e">
        <f>VLOOKUP(D940,table[[Détails]:[prix HT]],6,FALSE)</f>
        <v>#N/A</v>
      </c>
      <c r="K940" s="1" t="e">
        <f t="shared" si="77"/>
        <v>#N/A</v>
      </c>
      <c r="L940" s="15" t="e">
        <f>VLOOKUP(D940,table[[Détails]:[Coefficient de vente]],7,FALSE)</f>
        <v>#N/A</v>
      </c>
      <c r="M940" s="1" t="e">
        <f t="shared" si="73"/>
        <v>#N/A</v>
      </c>
      <c r="N940" s="5" t="e">
        <f t="shared" si="74"/>
        <v>#N/A</v>
      </c>
      <c r="O940" s="17" t="e">
        <f>VLOOKUP(D940,table[[Détails]:[Coefficient de vente]],8,FALSE)</f>
        <v>#N/A</v>
      </c>
      <c r="P940" s="170" t="e">
        <f t="shared" si="75"/>
        <v>#N/A</v>
      </c>
      <c r="R940" s="10">
        <f t="shared" si="76"/>
        <v>0</v>
      </c>
    </row>
    <row r="941" spans="2:18">
      <c r="B941" s="172"/>
      <c r="C941" s="1"/>
      <c r="D941" s="1"/>
      <c r="E941" s="1" t="e">
        <f>VLOOKUP(D941,table[[Détails]:[epaisseur]],2,FALSE)</f>
        <v>#N/A</v>
      </c>
      <c r="F941" s="1" t="e">
        <f>VLOOKUP(D941,table[[Détails]:[epaisseur]],3,FALSE)</f>
        <v>#N/A</v>
      </c>
      <c r="G941" s="1" t="e">
        <f>VLOOKUP(D941,table[[Détails]:[epaisseur]],4,FALSE)</f>
        <v>#N/A</v>
      </c>
      <c r="H941" s="1" t="e">
        <f>VLOOKUP(D941,table[[Détails]:[epaisseur]],5,FALSE)</f>
        <v>#N/A</v>
      </c>
      <c r="I941" s="170" t="e">
        <f>VLOOKUP(D941,table[[Détails]:[prix HT]],6,FALSE)</f>
        <v>#N/A</v>
      </c>
      <c r="K941" s="1" t="e">
        <f t="shared" si="77"/>
        <v>#N/A</v>
      </c>
      <c r="L941" s="15" t="e">
        <f>VLOOKUP(D941,table[[Détails]:[Coefficient de vente]],7,FALSE)</f>
        <v>#N/A</v>
      </c>
      <c r="M941" s="1" t="e">
        <f t="shared" si="73"/>
        <v>#N/A</v>
      </c>
      <c r="N941" s="5" t="e">
        <f t="shared" si="74"/>
        <v>#N/A</v>
      </c>
      <c r="O941" s="17" t="e">
        <f>VLOOKUP(D941,table[[Détails]:[Coefficient de vente]],8,FALSE)</f>
        <v>#N/A</v>
      </c>
      <c r="P941" s="170" t="e">
        <f t="shared" si="75"/>
        <v>#N/A</v>
      </c>
      <c r="R941" s="10">
        <f t="shared" si="76"/>
        <v>0</v>
      </c>
    </row>
    <row r="942" spans="2:18">
      <c r="B942" s="172"/>
      <c r="C942" s="1"/>
      <c r="D942" s="1"/>
      <c r="E942" s="1" t="e">
        <f>VLOOKUP(D942,table[[Détails]:[epaisseur]],2,FALSE)</f>
        <v>#N/A</v>
      </c>
      <c r="F942" s="1" t="e">
        <f>VLOOKUP(D942,table[[Détails]:[epaisseur]],3,FALSE)</f>
        <v>#N/A</v>
      </c>
      <c r="G942" s="1" t="e">
        <f>VLOOKUP(D942,table[[Détails]:[epaisseur]],4,FALSE)</f>
        <v>#N/A</v>
      </c>
      <c r="H942" s="1" t="e">
        <f>VLOOKUP(D942,table[[Détails]:[epaisseur]],5,FALSE)</f>
        <v>#N/A</v>
      </c>
      <c r="I942" s="170" t="e">
        <f>VLOOKUP(D942,table[[Détails]:[prix HT]],6,FALSE)</f>
        <v>#N/A</v>
      </c>
      <c r="K942" s="1" t="e">
        <f t="shared" si="77"/>
        <v>#N/A</v>
      </c>
      <c r="L942" s="15" t="e">
        <f>VLOOKUP(D942,table[[Détails]:[Coefficient de vente]],7,FALSE)</f>
        <v>#N/A</v>
      </c>
      <c r="M942" s="1" t="e">
        <f t="shared" si="73"/>
        <v>#N/A</v>
      </c>
      <c r="N942" s="5" t="e">
        <f t="shared" si="74"/>
        <v>#N/A</v>
      </c>
      <c r="O942" s="17" t="e">
        <f>VLOOKUP(D942,table[[Détails]:[Coefficient de vente]],8,FALSE)</f>
        <v>#N/A</v>
      </c>
      <c r="P942" s="170" t="e">
        <f t="shared" si="75"/>
        <v>#N/A</v>
      </c>
      <c r="R942" s="10">
        <f t="shared" si="76"/>
        <v>0</v>
      </c>
    </row>
    <row r="943" spans="2:18">
      <c r="B943" s="172"/>
      <c r="C943" s="1"/>
      <c r="D943" s="1"/>
      <c r="E943" s="1" t="e">
        <f>VLOOKUP(D943,table[[Détails]:[epaisseur]],2,FALSE)</f>
        <v>#N/A</v>
      </c>
      <c r="F943" s="1" t="e">
        <f>VLOOKUP(D943,table[[Détails]:[epaisseur]],3,FALSE)</f>
        <v>#N/A</v>
      </c>
      <c r="G943" s="1" t="e">
        <f>VLOOKUP(D943,table[[Détails]:[epaisseur]],4,FALSE)</f>
        <v>#N/A</v>
      </c>
      <c r="H943" s="1" t="e">
        <f>VLOOKUP(D943,table[[Détails]:[epaisseur]],5,FALSE)</f>
        <v>#N/A</v>
      </c>
      <c r="I943" s="170" t="e">
        <f>VLOOKUP(D943,table[[Détails]:[prix HT]],6,FALSE)</f>
        <v>#N/A</v>
      </c>
      <c r="K943" s="1" t="e">
        <f t="shared" si="77"/>
        <v>#N/A</v>
      </c>
      <c r="L943" s="15" t="e">
        <f>VLOOKUP(D943,table[[Détails]:[Coefficient de vente]],7,FALSE)</f>
        <v>#N/A</v>
      </c>
      <c r="M943" s="1" t="e">
        <f t="shared" si="73"/>
        <v>#N/A</v>
      </c>
      <c r="N943" s="5" t="e">
        <f t="shared" si="74"/>
        <v>#N/A</v>
      </c>
      <c r="O943" s="17" t="e">
        <f>VLOOKUP(D943,table[[Détails]:[Coefficient de vente]],8,FALSE)</f>
        <v>#N/A</v>
      </c>
      <c r="P943" s="170" t="e">
        <f t="shared" si="75"/>
        <v>#N/A</v>
      </c>
      <c r="R943" s="10">
        <f t="shared" si="76"/>
        <v>0</v>
      </c>
    </row>
    <row r="944" spans="2:18">
      <c r="B944" s="172"/>
      <c r="C944" s="1"/>
      <c r="D944" s="1"/>
      <c r="E944" s="1" t="e">
        <f>VLOOKUP(D944,table[[Détails]:[epaisseur]],2,FALSE)</f>
        <v>#N/A</v>
      </c>
      <c r="F944" s="1" t="e">
        <f>VLOOKUP(D944,table[[Détails]:[epaisseur]],3,FALSE)</f>
        <v>#N/A</v>
      </c>
      <c r="G944" s="1" t="e">
        <f>VLOOKUP(D944,table[[Détails]:[epaisseur]],4,FALSE)</f>
        <v>#N/A</v>
      </c>
      <c r="H944" s="1" t="e">
        <f>VLOOKUP(D944,table[[Détails]:[epaisseur]],5,FALSE)</f>
        <v>#N/A</v>
      </c>
      <c r="I944" s="170" t="e">
        <f>VLOOKUP(D944,table[[Détails]:[prix HT]],6,FALSE)</f>
        <v>#N/A</v>
      </c>
      <c r="K944" s="1" t="e">
        <f t="shared" si="77"/>
        <v>#N/A</v>
      </c>
      <c r="L944" s="15" t="e">
        <f>VLOOKUP(D944,table[[Détails]:[Coefficient de vente]],7,FALSE)</f>
        <v>#N/A</v>
      </c>
      <c r="M944" s="1" t="e">
        <f t="shared" si="73"/>
        <v>#N/A</v>
      </c>
      <c r="N944" s="5" t="e">
        <f t="shared" si="74"/>
        <v>#N/A</v>
      </c>
      <c r="O944" s="17" t="e">
        <f>VLOOKUP(D944,table[[Détails]:[Coefficient de vente]],8,FALSE)</f>
        <v>#N/A</v>
      </c>
      <c r="P944" s="170" t="e">
        <f t="shared" si="75"/>
        <v>#N/A</v>
      </c>
      <c r="R944" s="10">
        <f t="shared" si="76"/>
        <v>0</v>
      </c>
    </row>
    <row r="945" spans="2:18">
      <c r="B945" s="172"/>
      <c r="C945" s="1"/>
      <c r="D945" s="1"/>
      <c r="E945" s="1" t="e">
        <f>VLOOKUP(D945,table[[Détails]:[epaisseur]],2,FALSE)</f>
        <v>#N/A</v>
      </c>
      <c r="F945" s="1" t="e">
        <f>VLOOKUP(D945,table[[Détails]:[epaisseur]],3,FALSE)</f>
        <v>#N/A</v>
      </c>
      <c r="G945" s="1" t="e">
        <f>VLOOKUP(D945,table[[Détails]:[epaisseur]],4,FALSE)</f>
        <v>#N/A</v>
      </c>
      <c r="H945" s="1" t="e">
        <f>VLOOKUP(D945,table[[Détails]:[epaisseur]],5,FALSE)</f>
        <v>#N/A</v>
      </c>
      <c r="I945" s="170" t="e">
        <f>VLOOKUP(D945,table[[Détails]:[prix HT]],6,FALSE)</f>
        <v>#N/A</v>
      </c>
      <c r="K945" s="1" t="e">
        <f t="shared" si="77"/>
        <v>#N/A</v>
      </c>
      <c r="L945" s="15" t="e">
        <f>VLOOKUP(D945,table[[Détails]:[Coefficient de vente]],7,FALSE)</f>
        <v>#N/A</v>
      </c>
      <c r="M945" s="1" t="e">
        <f t="shared" si="73"/>
        <v>#N/A</v>
      </c>
      <c r="N945" s="5" t="e">
        <f t="shared" si="74"/>
        <v>#N/A</v>
      </c>
      <c r="O945" s="17" t="e">
        <f>VLOOKUP(D945,table[[Détails]:[Coefficient de vente]],8,FALSE)</f>
        <v>#N/A</v>
      </c>
      <c r="P945" s="170" t="e">
        <f t="shared" si="75"/>
        <v>#N/A</v>
      </c>
      <c r="R945" s="10">
        <f t="shared" si="76"/>
        <v>0</v>
      </c>
    </row>
    <row r="946" spans="2:18">
      <c r="B946" s="172"/>
      <c r="C946" s="1"/>
      <c r="D946" s="1"/>
      <c r="E946" s="1" t="e">
        <f>VLOOKUP(D946,table[[Détails]:[epaisseur]],2,FALSE)</f>
        <v>#N/A</v>
      </c>
      <c r="F946" s="1" t="e">
        <f>VLOOKUP(D946,table[[Détails]:[epaisseur]],3,FALSE)</f>
        <v>#N/A</v>
      </c>
      <c r="G946" s="1" t="e">
        <f>VLOOKUP(D946,table[[Détails]:[epaisseur]],4,FALSE)</f>
        <v>#N/A</v>
      </c>
      <c r="H946" s="1" t="e">
        <f>VLOOKUP(D946,table[[Détails]:[epaisseur]],5,FALSE)</f>
        <v>#N/A</v>
      </c>
      <c r="I946" s="170" t="e">
        <f>VLOOKUP(D946,table[[Détails]:[prix HT]],6,FALSE)</f>
        <v>#N/A</v>
      </c>
      <c r="K946" s="1" t="e">
        <f t="shared" si="77"/>
        <v>#N/A</v>
      </c>
      <c r="L946" s="15" t="e">
        <f>VLOOKUP(D946,table[[Détails]:[Coefficient de vente]],7,FALSE)</f>
        <v>#N/A</v>
      </c>
      <c r="M946" s="1" t="e">
        <f t="shared" si="73"/>
        <v>#N/A</v>
      </c>
      <c r="N946" s="5" t="e">
        <f t="shared" si="74"/>
        <v>#N/A</v>
      </c>
      <c r="O946" s="17" t="e">
        <f>VLOOKUP(D946,table[[Détails]:[Coefficient de vente]],8,FALSE)</f>
        <v>#N/A</v>
      </c>
      <c r="P946" s="170" t="e">
        <f t="shared" si="75"/>
        <v>#N/A</v>
      </c>
      <c r="R946" s="10">
        <f t="shared" si="76"/>
        <v>0</v>
      </c>
    </row>
    <row r="947" spans="2:18">
      <c r="B947" s="172"/>
      <c r="C947" s="1"/>
      <c r="D947" s="1"/>
      <c r="E947" s="1" t="e">
        <f>VLOOKUP(D947,table[[Détails]:[epaisseur]],2,FALSE)</f>
        <v>#N/A</v>
      </c>
      <c r="F947" s="1" t="e">
        <f>VLOOKUP(D947,table[[Détails]:[epaisseur]],3,FALSE)</f>
        <v>#N/A</v>
      </c>
      <c r="G947" s="1" t="e">
        <f>VLOOKUP(D947,table[[Détails]:[epaisseur]],4,FALSE)</f>
        <v>#N/A</v>
      </c>
      <c r="H947" s="1" t="e">
        <f>VLOOKUP(D947,table[[Détails]:[epaisseur]],5,FALSE)</f>
        <v>#N/A</v>
      </c>
      <c r="I947" s="170" t="e">
        <f>VLOOKUP(D947,table[[Détails]:[prix HT]],6,FALSE)</f>
        <v>#N/A</v>
      </c>
      <c r="K947" s="1" t="e">
        <f t="shared" si="77"/>
        <v>#N/A</v>
      </c>
      <c r="L947" s="15" t="e">
        <f>VLOOKUP(D947,table[[Détails]:[Coefficient de vente]],7,FALSE)</f>
        <v>#N/A</v>
      </c>
      <c r="M947" s="1" t="e">
        <f t="shared" si="73"/>
        <v>#N/A</v>
      </c>
      <c r="N947" s="5" t="e">
        <f t="shared" si="74"/>
        <v>#N/A</v>
      </c>
      <c r="O947" s="17" t="e">
        <f>VLOOKUP(D947,table[[Détails]:[Coefficient de vente]],8,FALSE)</f>
        <v>#N/A</v>
      </c>
      <c r="P947" s="170" t="e">
        <f t="shared" si="75"/>
        <v>#N/A</v>
      </c>
      <c r="R947" s="10">
        <f t="shared" si="76"/>
        <v>0</v>
      </c>
    </row>
    <row r="948" spans="2:18">
      <c r="B948" s="172"/>
      <c r="C948" s="1"/>
      <c r="D948" s="1"/>
      <c r="E948" s="1" t="e">
        <f>VLOOKUP(D948,table[[Détails]:[epaisseur]],2,FALSE)</f>
        <v>#N/A</v>
      </c>
      <c r="F948" s="1" t="e">
        <f>VLOOKUP(D948,table[[Détails]:[epaisseur]],3,FALSE)</f>
        <v>#N/A</v>
      </c>
      <c r="G948" s="1" t="e">
        <f>VLOOKUP(D948,table[[Détails]:[epaisseur]],4,FALSE)</f>
        <v>#N/A</v>
      </c>
      <c r="H948" s="1" t="e">
        <f>VLOOKUP(D948,table[[Détails]:[epaisseur]],5,FALSE)</f>
        <v>#N/A</v>
      </c>
      <c r="I948" s="170" t="e">
        <f>VLOOKUP(D948,table[[Détails]:[prix HT]],6,FALSE)</f>
        <v>#N/A</v>
      </c>
      <c r="K948" s="1" t="e">
        <f t="shared" si="77"/>
        <v>#N/A</v>
      </c>
      <c r="L948" s="15" t="e">
        <f>VLOOKUP(D948,table[[Détails]:[Coefficient de vente]],7,FALSE)</f>
        <v>#N/A</v>
      </c>
      <c r="M948" s="1" t="e">
        <f t="shared" si="73"/>
        <v>#N/A</v>
      </c>
      <c r="N948" s="5" t="e">
        <f t="shared" si="74"/>
        <v>#N/A</v>
      </c>
      <c r="O948" s="17" t="e">
        <f>VLOOKUP(D948,table[[Détails]:[Coefficient de vente]],8,FALSE)</f>
        <v>#N/A</v>
      </c>
      <c r="P948" s="170" t="e">
        <f t="shared" si="75"/>
        <v>#N/A</v>
      </c>
      <c r="R948" s="10">
        <f t="shared" si="76"/>
        <v>0</v>
      </c>
    </row>
    <row r="949" spans="2:18">
      <c r="B949" s="172"/>
      <c r="C949" s="1"/>
      <c r="D949" s="1"/>
      <c r="E949" s="1" t="e">
        <f>VLOOKUP(D949,table[[Détails]:[epaisseur]],2,FALSE)</f>
        <v>#N/A</v>
      </c>
      <c r="F949" s="1" t="e">
        <f>VLOOKUP(D949,table[[Détails]:[epaisseur]],3,FALSE)</f>
        <v>#N/A</v>
      </c>
      <c r="G949" s="1" t="e">
        <f>VLOOKUP(D949,table[[Détails]:[epaisseur]],4,FALSE)</f>
        <v>#N/A</v>
      </c>
      <c r="H949" s="1" t="e">
        <f>VLOOKUP(D949,table[[Détails]:[epaisseur]],5,FALSE)</f>
        <v>#N/A</v>
      </c>
      <c r="I949" s="170" t="e">
        <f>VLOOKUP(D949,table[[Détails]:[prix HT]],6,FALSE)</f>
        <v>#N/A</v>
      </c>
      <c r="K949" s="1" t="e">
        <f t="shared" si="77"/>
        <v>#N/A</v>
      </c>
      <c r="L949" s="15" t="e">
        <f>VLOOKUP(D949,table[[Détails]:[Coefficient de vente]],7,FALSE)</f>
        <v>#N/A</v>
      </c>
      <c r="M949" s="1" t="e">
        <f t="shared" si="73"/>
        <v>#N/A</v>
      </c>
      <c r="N949" s="5" t="e">
        <f t="shared" si="74"/>
        <v>#N/A</v>
      </c>
      <c r="O949" s="17" t="e">
        <f>VLOOKUP(D949,table[[Détails]:[Coefficient de vente]],8,FALSE)</f>
        <v>#N/A</v>
      </c>
      <c r="P949" s="170" t="e">
        <f t="shared" si="75"/>
        <v>#N/A</v>
      </c>
      <c r="R949" s="10">
        <f t="shared" si="76"/>
        <v>0</v>
      </c>
    </row>
    <row r="950" spans="2:18">
      <c r="B950" s="172"/>
      <c r="C950" s="1"/>
      <c r="D950" s="1"/>
      <c r="E950" s="1" t="e">
        <f>VLOOKUP(D950,table[[Détails]:[epaisseur]],2,FALSE)</f>
        <v>#N/A</v>
      </c>
      <c r="F950" s="1" t="e">
        <f>VLOOKUP(D950,table[[Détails]:[epaisseur]],3,FALSE)</f>
        <v>#N/A</v>
      </c>
      <c r="G950" s="1" t="e">
        <f>VLOOKUP(D950,table[[Détails]:[epaisseur]],4,FALSE)</f>
        <v>#N/A</v>
      </c>
      <c r="H950" s="1" t="e">
        <f>VLOOKUP(D950,table[[Détails]:[epaisseur]],5,FALSE)</f>
        <v>#N/A</v>
      </c>
      <c r="I950" s="170" t="e">
        <f>VLOOKUP(D950,table[[Détails]:[prix HT]],6,FALSE)</f>
        <v>#N/A</v>
      </c>
      <c r="K950" s="1" t="e">
        <f t="shared" si="77"/>
        <v>#N/A</v>
      </c>
      <c r="L950" s="15" t="e">
        <f>VLOOKUP(D950,table[[Détails]:[Coefficient de vente]],7,FALSE)</f>
        <v>#N/A</v>
      </c>
      <c r="M950" s="1" t="e">
        <f t="shared" si="73"/>
        <v>#N/A</v>
      </c>
      <c r="N950" s="5" t="e">
        <f t="shared" si="74"/>
        <v>#N/A</v>
      </c>
      <c r="O950" s="17" t="e">
        <f>VLOOKUP(D950,table[[Détails]:[Coefficient de vente]],8,FALSE)</f>
        <v>#N/A</v>
      </c>
      <c r="P950" s="170" t="e">
        <f t="shared" si="75"/>
        <v>#N/A</v>
      </c>
      <c r="R950" s="10">
        <f t="shared" si="76"/>
        <v>0</v>
      </c>
    </row>
    <row r="951" spans="2:18">
      <c r="B951" s="172"/>
      <c r="C951" s="1"/>
      <c r="D951" s="1"/>
      <c r="E951" s="1" t="e">
        <f>VLOOKUP(D951,table[[Détails]:[epaisseur]],2,FALSE)</f>
        <v>#N/A</v>
      </c>
      <c r="F951" s="1" t="e">
        <f>VLOOKUP(D951,table[[Détails]:[epaisseur]],3,FALSE)</f>
        <v>#N/A</v>
      </c>
      <c r="G951" s="1" t="e">
        <f>VLOOKUP(D951,table[[Détails]:[epaisseur]],4,FALSE)</f>
        <v>#N/A</v>
      </c>
      <c r="H951" s="1" t="e">
        <f>VLOOKUP(D951,table[[Détails]:[epaisseur]],5,FALSE)</f>
        <v>#N/A</v>
      </c>
      <c r="I951" s="170" t="e">
        <f>VLOOKUP(D951,table[[Détails]:[prix HT]],6,FALSE)</f>
        <v>#N/A</v>
      </c>
      <c r="K951" s="1" t="e">
        <f t="shared" si="77"/>
        <v>#N/A</v>
      </c>
      <c r="L951" s="15" t="e">
        <f>VLOOKUP(D951,table[[Détails]:[Coefficient de vente]],7,FALSE)</f>
        <v>#N/A</v>
      </c>
      <c r="M951" s="1" t="e">
        <f t="shared" si="73"/>
        <v>#N/A</v>
      </c>
      <c r="N951" s="5" t="e">
        <f t="shared" si="74"/>
        <v>#N/A</v>
      </c>
      <c r="O951" s="17" t="e">
        <f>VLOOKUP(D951,table[[Détails]:[Coefficient de vente]],8,FALSE)</f>
        <v>#N/A</v>
      </c>
      <c r="P951" s="170" t="e">
        <f t="shared" si="75"/>
        <v>#N/A</v>
      </c>
      <c r="R951" s="10">
        <f t="shared" si="76"/>
        <v>0</v>
      </c>
    </row>
    <row r="952" spans="2:18">
      <c r="B952" s="172"/>
      <c r="C952" s="1"/>
      <c r="D952" s="1"/>
      <c r="E952" s="1" t="e">
        <f>VLOOKUP(D952,table[[Détails]:[epaisseur]],2,FALSE)</f>
        <v>#N/A</v>
      </c>
      <c r="F952" s="1" t="e">
        <f>VLOOKUP(D952,table[[Détails]:[epaisseur]],3,FALSE)</f>
        <v>#N/A</v>
      </c>
      <c r="G952" s="1" t="e">
        <f>VLOOKUP(D952,table[[Détails]:[epaisseur]],4,FALSE)</f>
        <v>#N/A</v>
      </c>
      <c r="H952" s="1" t="e">
        <f>VLOOKUP(D952,table[[Détails]:[epaisseur]],5,FALSE)</f>
        <v>#N/A</v>
      </c>
      <c r="I952" s="170" t="e">
        <f>VLOOKUP(D952,table[[Détails]:[prix HT]],6,FALSE)</f>
        <v>#N/A</v>
      </c>
      <c r="K952" s="1" t="e">
        <f t="shared" si="77"/>
        <v>#N/A</v>
      </c>
      <c r="L952" s="15" t="e">
        <f>VLOOKUP(D952,table[[Détails]:[Coefficient de vente]],7,FALSE)</f>
        <v>#N/A</v>
      </c>
      <c r="M952" s="1" t="e">
        <f t="shared" si="73"/>
        <v>#N/A</v>
      </c>
      <c r="N952" s="5" t="e">
        <f t="shared" si="74"/>
        <v>#N/A</v>
      </c>
      <c r="O952" s="17" t="e">
        <f>VLOOKUP(D952,table[[Détails]:[Coefficient de vente]],8,FALSE)</f>
        <v>#N/A</v>
      </c>
      <c r="P952" s="170" t="e">
        <f t="shared" si="75"/>
        <v>#N/A</v>
      </c>
      <c r="R952" s="10">
        <f t="shared" si="76"/>
        <v>0</v>
      </c>
    </row>
    <row r="953" spans="2:18">
      <c r="B953" s="172"/>
      <c r="C953" s="1"/>
      <c r="D953" s="1"/>
      <c r="E953" s="1" t="e">
        <f>VLOOKUP(D953,table[[Détails]:[epaisseur]],2,FALSE)</f>
        <v>#N/A</v>
      </c>
      <c r="F953" s="1" t="e">
        <f>VLOOKUP(D953,table[[Détails]:[epaisseur]],3,FALSE)</f>
        <v>#N/A</v>
      </c>
      <c r="G953" s="1" t="e">
        <f>VLOOKUP(D953,table[[Détails]:[epaisseur]],4,FALSE)</f>
        <v>#N/A</v>
      </c>
      <c r="H953" s="1" t="e">
        <f>VLOOKUP(D953,table[[Détails]:[epaisseur]],5,FALSE)</f>
        <v>#N/A</v>
      </c>
      <c r="I953" s="170" t="e">
        <f>VLOOKUP(D953,table[[Détails]:[prix HT]],6,FALSE)</f>
        <v>#N/A</v>
      </c>
      <c r="K953" s="1" t="e">
        <f t="shared" si="77"/>
        <v>#N/A</v>
      </c>
      <c r="L953" s="15" t="e">
        <f>VLOOKUP(D953,table[[Détails]:[Coefficient de vente]],7,FALSE)</f>
        <v>#N/A</v>
      </c>
      <c r="M953" s="1" t="e">
        <f t="shared" si="73"/>
        <v>#N/A</v>
      </c>
      <c r="N953" s="5" t="e">
        <f t="shared" si="74"/>
        <v>#N/A</v>
      </c>
      <c r="O953" s="17" t="e">
        <f>VLOOKUP(D953,table[[Détails]:[Coefficient de vente]],8,FALSE)</f>
        <v>#N/A</v>
      </c>
      <c r="P953" s="170" t="e">
        <f t="shared" si="75"/>
        <v>#N/A</v>
      </c>
      <c r="R953" s="10">
        <f t="shared" si="76"/>
        <v>0</v>
      </c>
    </row>
    <row r="954" spans="2:18">
      <c r="B954" s="172"/>
      <c r="C954" s="1"/>
      <c r="D954" s="1"/>
      <c r="E954" s="1" t="e">
        <f>VLOOKUP(D954,table[[Détails]:[epaisseur]],2,FALSE)</f>
        <v>#N/A</v>
      </c>
      <c r="F954" s="1" t="e">
        <f>VLOOKUP(D954,table[[Détails]:[epaisseur]],3,FALSE)</f>
        <v>#N/A</v>
      </c>
      <c r="G954" s="1" t="e">
        <f>VLOOKUP(D954,table[[Détails]:[epaisseur]],4,FALSE)</f>
        <v>#N/A</v>
      </c>
      <c r="H954" s="1" t="e">
        <f>VLOOKUP(D954,table[[Détails]:[epaisseur]],5,FALSE)</f>
        <v>#N/A</v>
      </c>
      <c r="I954" s="170" t="e">
        <f>VLOOKUP(D954,table[[Détails]:[prix HT]],6,FALSE)</f>
        <v>#N/A</v>
      </c>
      <c r="K954" s="1" t="e">
        <f t="shared" si="77"/>
        <v>#N/A</v>
      </c>
      <c r="L954" s="15" t="e">
        <f>VLOOKUP(D954,table[[Détails]:[Coefficient de vente]],7,FALSE)</f>
        <v>#N/A</v>
      </c>
      <c r="M954" s="1" t="e">
        <f t="shared" si="73"/>
        <v>#N/A</v>
      </c>
      <c r="N954" s="5" t="e">
        <f t="shared" si="74"/>
        <v>#N/A</v>
      </c>
      <c r="O954" s="17" t="e">
        <f>VLOOKUP(D954,table[[Détails]:[Coefficient de vente]],8,FALSE)</f>
        <v>#N/A</v>
      </c>
      <c r="P954" s="170" t="e">
        <f t="shared" si="75"/>
        <v>#N/A</v>
      </c>
      <c r="R954" s="10">
        <f t="shared" si="76"/>
        <v>0</v>
      </c>
    </row>
    <row r="955" spans="2:18">
      <c r="B955" s="172"/>
      <c r="C955" s="1"/>
      <c r="D955" s="1"/>
      <c r="E955" s="1" t="e">
        <f>VLOOKUP(D955,table[[Détails]:[epaisseur]],2,FALSE)</f>
        <v>#N/A</v>
      </c>
      <c r="F955" s="1" t="e">
        <f>VLOOKUP(D955,table[[Détails]:[epaisseur]],3,FALSE)</f>
        <v>#N/A</v>
      </c>
      <c r="G955" s="1" t="e">
        <f>VLOOKUP(D955,table[[Détails]:[epaisseur]],4,FALSE)</f>
        <v>#N/A</v>
      </c>
      <c r="H955" s="1" t="e">
        <f>VLOOKUP(D955,table[[Détails]:[epaisseur]],5,FALSE)</f>
        <v>#N/A</v>
      </c>
      <c r="I955" s="170" t="e">
        <f>VLOOKUP(D955,table[[Détails]:[prix HT]],6,FALSE)</f>
        <v>#N/A</v>
      </c>
      <c r="K955" s="1" t="e">
        <f t="shared" si="77"/>
        <v>#N/A</v>
      </c>
      <c r="L955" s="15" t="e">
        <f>VLOOKUP(D955,table[[Détails]:[Coefficient de vente]],7,FALSE)</f>
        <v>#N/A</v>
      </c>
      <c r="M955" s="1" t="e">
        <f t="shared" si="73"/>
        <v>#N/A</v>
      </c>
      <c r="N955" s="5" t="e">
        <f t="shared" si="74"/>
        <v>#N/A</v>
      </c>
      <c r="O955" s="17" t="e">
        <f>VLOOKUP(D955,table[[Détails]:[Coefficient de vente]],8,FALSE)</f>
        <v>#N/A</v>
      </c>
      <c r="P955" s="170" t="e">
        <f t="shared" si="75"/>
        <v>#N/A</v>
      </c>
      <c r="R955" s="10">
        <f t="shared" si="76"/>
        <v>0</v>
      </c>
    </row>
    <row r="956" spans="2:18">
      <c r="B956" s="172"/>
      <c r="C956" s="1"/>
      <c r="D956" s="1"/>
      <c r="E956" s="1" t="e">
        <f>VLOOKUP(D956,table[[Détails]:[epaisseur]],2,FALSE)</f>
        <v>#N/A</v>
      </c>
      <c r="F956" s="1" t="e">
        <f>VLOOKUP(D956,table[[Détails]:[epaisseur]],3,FALSE)</f>
        <v>#N/A</v>
      </c>
      <c r="G956" s="1" t="e">
        <f>VLOOKUP(D956,table[[Détails]:[epaisseur]],4,FALSE)</f>
        <v>#N/A</v>
      </c>
      <c r="H956" s="1" t="e">
        <f>VLOOKUP(D956,table[[Détails]:[epaisseur]],5,FALSE)</f>
        <v>#N/A</v>
      </c>
      <c r="I956" s="170" t="e">
        <f>VLOOKUP(D956,table[[Détails]:[prix HT]],6,FALSE)</f>
        <v>#N/A</v>
      </c>
      <c r="K956" s="1" t="e">
        <f t="shared" si="77"/>
        <v>#N/A</v>
      </c>
      <c r="L956" s="15" t="e">
        <f>VLOOKUP(D956,table[[Détails]:[Coefficient de vente]],7,FALSE)</f>
        <v>#N/A</v>
      </c>
      <c r="M956" s="1" t="e">
        <f t="shared" si="73"/>
        <v>#N/A</v>
      </c>
      <c r="N956" s="5" t="e">
        <f t="shared" si="74"/>
        <v>#N/A</v>
      </c>
      <c r="O956" s="17" t="e">
        <f>VLOOKUP(D956,table[[Détails]:[Coefficient de vente]],8,FALSE)</f>
        <v>#N/A</v>
      </c>
      <c r="P956" s="170" t="e">
        <f t="shared" si="75"/>
        <v>#N/A</v>
      </c>
      <c r="R956" s="10">
        <f t="shared" si="76"/>
        <v>0</v>
      </c>
    </row>
    <row r="957" spans="2:18">
      <c r="B957" s="172"/>
      <c r="C957" s="1"/>
      <c r="D957" s="1"/>
      <c r="E957" s="1" t="e">
        <f>VLOOKUP(D957,table[[Détails]:[epaisseur]],2,FALSE)</f>
        <v>#N/A</v>
      </c>
      <c r="F957" s="1" t="e">
        <f>VLOOKUP(D957,table[[Détails]:[epaisseur]],3,FALSE)</f>
        <v>#N/A</v>
      </c>
      <c r="G957" s="1" t="e">
        <f>VLOOKUP(D957,table[[Détails]:[epaisseur]],4,FALSE)</f>
        <v>#N/A</v>
      </c>
      <c r="H957" s="1" t="e">
        <f>VLOOKUP(D957,table[[Détails]:[epaisseur]],5,FALSE)</f>
        <v>#N/A</v>
      </c>
      <c r="I957" s="170" t="e">
        <f>VLOOKUP(D957,table[[Détails]:[prix HT]],6,FALSE)</f>
        <v>#N/A</v>
      </c>
      <c r="K957" s="1" t="e">
        <f t="shared" si="77"/>
        <v>#N/A</v>
      </c>
      <c r="L957" s="15" t="e">
        <f>VLOOKUP(D957,table[[Détails]:[Coefficient de vente]],7,FALSE)</f>
        <v>#N/A</v>
      </c>
      <c r="M957" s="1" t="e">
        <f t="shared" si="73"/>
        <v>#N/A</v>
      </c>
      <c r="N957" s="5" t="e">
        <f t="shared" si="74"/>
        <v>#N/A</v>
      </c>
      <c r="O957" s="17" t="e">
        <f>VLOOKUP(D957,table[[Détails]:[Coefficient de vente]],8,FALSE)</f>
        <v>#N/A</v>
      </c>
      <c r="P957" s="170" t="e">
        <f t="shared" si="75"/>
        <v>#N/A</v>
      </c>
      <c r="R957" s="10">
        <f t="shared" si="76"/>
        <v>0</v>
      </c>
    </row>
    <row r="958" spans="2:18">
      <c r="B958" s="172"/>
      <c r="C958" s="1"/>
      <c r="D958" s="1"/>
      <c r="E958" s="1" t="e">
        <f>VLOOKUP(D958,table[[Détails]:[epaisseur]],2,FALSE)</f>
        <v>#N/A</v>
      </c>
      <c r="F958" s="1" t="e">
        <f>VLOOKUP(D958,table[[Détails]:[epaisseur]],3,FALSE)</f>
        <v>#N/A</v>
      </c>
      <c r="G958" s="1" t="e">
        <f>VLOOKUP(D958,table[[Détails]:[epaisseur]],4,FALSE)</f>
        <v>#N/A</v>
      </c>
      <c r="H958" s="1" t="e">
        <f>VLOOKUP(D958,table[[Détails]:[epaisseur]],5,FALSE)</f>
        <v>#N/A</v>
      </c>
      <c r="I958" s="170" t="e">
        <f>VLOOKUP(D958,table[[Détails]:[prix HT]],6,FALSE)</f>
        <v>#N/A</v>
      </c>
      <c r="K958" s="1" t="e">
        <f t="shared" si="77"/>
        <v>#N/A</v>
      </c>
      <c r="L958" s="15" t="e">
        <f>VLOOKUP(D958,table[[Détails]:[Coefficient de vente]],7,FALSE)</f>
        <v>#N/A</v>
      </c>
      <c r="M958" s="1" t="e">
        <f t="shared" si="73"/>
        <v>#N/A</v>
      </c>
      <c r="N958" s="5" t="e">
        <f t="shared" si="74"/>
        <v>#N/A</v>
      </c>
      <c r="O958" s="17" t="e">
        <f>VLOOKUP(D958,table[[Détails]:[Coefficient de vente]],8,FALSE)</f>
        <v>#N/A</v>
      </c>
      <c r="P958" s="170" t="e">
        <f t="shared" si="75"/>
        <v>#N/A</v>
      </c>
      <c r="R958" s="10">
        <f t="shared" si="76"/>
        <v>0</v>
      </c>
    </row>
    <row r="959" spans="2:18">
      <c r="B959" s="172"/>
      <c r="C959" s="1"/>
      <c r="D959" s="1"/>
      <c r="E959" s="1" t="e">
        <f>VLOOKUP(D959,table[[Détails]:[epaisseur]],2,FALSE)</f>
        <v>#N/A</v>
      </c>
      <c r="F959" s="1" t="e">
        <f>VLOOKUP(D959,table[[Détails]:[epaisseur]],3,FALSE)</f>
        <v>#N/A</v>
      </c>
      <c r="G959" s="1" t="e">
        <f>VLOOKUP(D959,table[[Détails]:[epaisseur]],4,FALSE)</f>
        <v>#N/A</v>
      </c>
      <c r="H959" s="1" t="e">
        <f>VLOOKUP(D959,table[[Détails]:[epaisseur]],5,FALSE)</f>
        <v>#N/A</v>
      </c>
      <c r="I959" s="170" t="e">
        <f>VLOOKUP(D959,table[[Détails]:[prix HT]],6,FALSE)</f>
        <v>#N/A</v>
      </c>
      <c r="K959" s="1" t="e">
        <f t="shared" si="77"/>
        <v>#N/A</v>
      </c>
      <c r="L959" s="15" t="e">
        <f>VLOOKUP(D959,table[[Détails]:[Coefficient de vente]],7,FALSE)</f>
        <v>#N/A</v>
      </c>
      <c r="M959" s="1" t="e">
        <f t="shared" si="73"/>
        <v>#N/A</v>
      </c>
      <c r="N959" s="5" t="e">
        <f t="shared" si="74"/>
        <v>#N/A</v>
      </c>
      <c r="O959" s="17" t="e">
        <f>VLOOKUP(D959,table[[Détails]:[Coefficient de vente]],8,FALSE)</f>
        <v>#N/A</v>
      </c>
      <c r="P959" s="170" t="e">
        <f t="shared" si="75"/>
        <v>#N/A</v>
      </c>
      <c r="R959" s="10">
        <f t="shared" si="76"/>
        <v>0</v>
      </c>
    </row>
    <row r="960" spans="2:18">
      <c r="B960" s="172"/>
      <c r="C960" s="1"/>
      <c r="D960" s="1"/>
      <c r="E960" s="1" t="e">
        <f>VLOOKUP(D960,table[[Détails]:[epaisseur]],2,FALSE)</f>
        <v>#N/A</v>
      </c>
      <c r="F960" s="1" t="e">
        <f>VLOOKUP(D960,table[[Détails]:[epaisseur]],3,FALSE)</f>
        <v>#N/A</v>
      </c>
      <c r="G960" s="1" t="e">
        <f>VLOOKUP(D960,table[[Détails]:[epaisseur]],4,FALSE)</f>
        <v>#N/A</v>
      </c>
      <c r="H960" s="1" t="e">
        <f>VLOOKUP(D960,table[[Détails]:[epaisseur]],5,FALSE)</f>
        <v>#N/A</v>
      </c>
      <c r="I960" s="170" t="e">
        <f>VLOOKUP(D960,table[[Détails]:[prix HT]],6,FALSE)</f>
        <v>#N/A</v>
      </c>
      <c r="K960" s="1" t="e">
        <f t="shared" si="77"/>
        <v>#N/A</v>
      </c>
      <c r="L960" s="15" t="e">
        <f>VLOOKUP(D960,table[[Détails]:[Coefficient de vente]],7,FALSE)</f>
        <v>#N/A</v>
      </c>
      <c r="M960" s="1" t="e">
        <f t="shared" si="73"/>
        <v>#N/A</v>
      </c>
      <c r="N960" s="5" t="e">
        <f t="shared" si="74"/>
        <v>#N/A</v>
      </c>
      <c r="O960" s="17" t="e">
        <f>VLOOKUP(D960,table[[Détails]:[Coefficient de vente]],8,FALSE)</f>
        <v>#N/A</v>
      </c>
      <c r="P960" s="170" t="e">
        <f t="shared" si="75"/>
        <v>#N/A</v>
      </c>
      <c r="R960" s="10">
        <f t="shared" si="76"/>
        <v>0</v>
      </c>
    </row>
    <row r="961" spans="2:18">
      <c r="B961" s="172"/>
      <c r="C961" s="1"/>
      <c r="D961" s="1"/>
      <c r="E961" s="1" t="e">
        <f>VLOOKUP(D961,table[[Détails]:[epaisseur]],2,FALSE)</f>
        <v>#N/A</v>
      </c>
      <c r="F961" s="1" t="e">
        <f>VLOOKUP(D961,table[[Détails]:[epaisseur]],3,FALSE)</f>
        <v>#N/A</v>
      </c>
      <c r="G961" s="1" t="e">
        <f>VLOOKUP(D961,table[[Détails]:[epaisseur]],4,FALSE)</f>
        <v>#N/A</v>
      </c>
      <c r="H961" s="1" t="e">
        <f>VLOOKUP(D961,table[[Détails]:[epaisseur]],5,FALSE)</f>
        <v>#N/A</v>
      </c>
      <c r="I961" s="170" t="e">
        <f>VLOOKUP(D961,table[[Détails]:[prix HT]],6,FALSE)</f>
        <v>#N/A</v>
      </c>
      <c r="K961" s="1" t="e">
        <f t="shared" si="77"/>
        <v>#N/A</v>
      </c>
      <c r="L961" s="15" t="e">
        <f>VLOOKUP(D961,table[[Détails]:[Coefficient de vente]],7,FALSE)</f>
        <v>#N/A</v>
      </c>
      <c r="M961" s="1" t="e">
        <f t="shared" si="73"/>
        <v>#N/A</v>
      </c>
      <c r="N961" s="5" t="e">
        <f t="shared" si="74"/>
        <v>#N/A</v>
      </c>
      <c r="O961" s="17" t="e">
        <f>VLOOKUP(D961,table[[Détails]:[Coefficient de vente]],8,FALSE)</f>
        <v>#N/A</v>
      </c>
      <c r="P961" s="170" t="e">
        <f t="shared" si="75"/>
        <v>#N/A</v>
      </c>
      <c r="R961" s="10">
        <f t="shared" si="76"/>
        <v>0</v>
      </c>
    </row>
    <row r="962" spans="2:18">
      <c r="B962" s="172"/>
      <c r="C962" s="1"/>
      <c r="D962" s="1"/>
      <c r="E962" s="1" t="e">
        <f>VLOOKUP(D962,table[[Détails]:[epaisseur]],2,FALSE)</f>
        <v>#N/A</v>
      </c>
      <c r="F962" s="1" t="e">
        <f>VLOOKUP(D962,table[[Détails]:[epaisseur]],3,FALSE)</f>
        <v>#N/A</v>
      </c>
      <c r="G962" s="1" t="e">
        <f>VLOOKUP(D962,table[[Détails]:[epaisseur]],4,FALSE)</f>
        <v>#N/A</v>
      </c>
      <c r="H962" s="1" t="e">
        <f>VLOOKUP(D962,table[[Détails]:[epaisseur]],5,FALSE)</f>
        <v>#N/A</v>
      </c>
      <c r="I962" s="170" t="e">
        <f>VLOOKUP(D962,table[[Détails]:[prix HT]],6,FALSE)</f>
        <v>#N/A</v>
      </c>
      <c r="K962" s="1" t="e">
        <f t="shared" si="77"/>
        <v>#N/A</v>
      </c>
      <c r="L962" s="15" t="e">
        <f>VLOOKUP(D962,table[[Détails]:[Coefficient de vente]],7,FALSE)</f>
        <v>#N/A</v>
      </c>
      <c r="M962" s="1" t="e">
        <f t="shared" si="73"/>
        <v>#N/A</v>
      </c>
      <c r="N962" s="5" t="e">
        <f t="shared" si="74"/>
        <v>#N/A</v>
      </c>
      <c r="O962" s="17" t="e">
        <f>VLOOKUP(D962,table[[Détails]:[Coefficient de vente]],8,FALSE)</f>
        <v>#N/A</v>
      </c>
      <c r="P962" s="170" t="e">
        <f t="shared" si="75"/>
        <v>#N/A</v>
      </c>
      <c r="R962" s="10">
        <f t="shared" si="76"/>
        <v>0</v>
      </c>
    </row>
    <row r="963" spans="2:18">
      <c r="B963" s="172"/>
      <c r="C963" s="1"/>
      <c r="D963" s="1"/>
      <c r="E963" s="1" t="e">
        <f>VLOOKUP(D963,table[[Détails]:[epaisseur]],2,FALSE)</f>
        <v>#N/A</v>
      </c>
      <c r="F963" s="1" t="e">
        <f>VLOOKUP(D963,table[[Détails]:[epaisseur]],3,FALSE)</f>
        <v>#N/A</v>
      </c>
      <c r="G963" s="1" t="e">
        <f>VLOOKUP(D963,table[[Détails]:[epaisseur]],4,FALSE)</f>
        <v>#N/A</v>
      </c>
      <c r="H963" s="1" t="e">
        <f>VLOOKUP(D963,table[[Détails]:[epaisseur]],5,FALSE)</f>
        <v>#N/A</v>
      </c>
      <c r="I963" s="170" t="e">
        <f>VLOOKUP(D963,table[[Détails]:[prix HT]],6,FALSE)</f>
        <v>#N/A</v>
      </c>
      <c r="K963" s="1" t="e">
        <f t="shared" si="77"/>
        <v>#N/A</v>
      </c>
      <c r="L963" s="15" t="e">
        <f>VLOOKUP(D963,table[[Détails]:[Coefficient de vente]],7,FALSE)</f>
        <v>#N/A</v>
      </c>
      <c r="M963" s="1" t="e">
        <f t="shared" si="73"/>
        <v>#N/A</v>
      </c>
      <c r="N963" s="5" t="e">
        <f t="shared" si="74"/>
        <v>#N/A</v>
      </c>
      <c r="O963" s="17" t="e">
        <f>VLOOKUP(D963,table[[Détails]:[Coefficient de vente]],8,FALSE)</f>
        <v>#N/A</v>
      </c>
      <c r="P963" s="170" t="e">
        <f t="shared" si="75"/>
        <v>#N/A</v>
      </c>
      <c r="R963" s="10">
        <f t="shared" si="76"/>
        <v>0</v>
      </c>
    </row>
    <row r="964" spans="2:18">
      <c r="B964" s="172"/>
      <c r="C964" s="1"/>
      <c r="D964" s="1"/>
      <c r="E964" s="1" t="e">
        <f>VLOOKUP(D964,table[[Détails]:[epaisseur]],2,FALSE)</f>
        <v>#N/A</v>
      </c>
      <c r="F964" s="1" t="e">
        <f>VLOOKUP(D964,table[[Détails]:[epaisseur]],3,FALSE)</f>
        <v>#N/A</v>
      </c>
      <c r="G964" s="1" t="e">
        <f>VLOOKUP(D964,table[[Détails]:[epaisseur]],4,FALSE)</f>
        <v>#N/A</v>
      </c>
      <c r="H964" s="1" t="e">
        <f>VLOOKUP(D964,table[[Détails]:[epaisseur]],5,FALSE)</f>
        <v>#N/A</v>
      </c>
      <c r="I964" s="170" t="e">
        <f>VLOOKUP(D964,table[[Détails]:[prix HT]],6,FALSE)</f>
        <v>#N/A</v>
      </c>
      <c r="K964" s="1" t="e">
        <f t="shared" si="77"/>
        <v>#N/A</v>
      </c>
      <c r="L964" s="15" t="e">
        <f>VLOOKUP(D964,table[[Détails]:[Coefficient de vente]],7,FALSE)</f>
        <v>#N/A</v>
      </c>
      <c r="M964" s="1" t="e">
        <f t="shared" si="73"/>
        <v>#N/A</v>
      </c>
      <c r="N964" s="5" t="e">
        <f t="shared" si="74"/>
        <v>#N/A</v>
      </c>
      <c r="O964" s="17" t="e">
        <f>VLOOKUP(D964,table[[Détails]:[Coefficient de vente]],8,FALSE)</f>
        <v>#N/A</v>
      </c>
      <c r="P964" s="170" t="e">
        <f t="shared" si="75"/>
        <v>#N/A</v>
      </c>
      <c r="R964" s="10">
        <f t="shared" si="76"/>
        <v>0</v>
      </c>
    </row>
    <row r="965" spans="2:18">
      <c r="B965" s="172"/>
      <c r="C965" s="1"/>
      <c r="D965" s="1"/>
      <c r="E965" s="1" t="e">
        <f>VLOOKUP(D965,table[[Détails]:[epaisseur]],2,FALSE)</f>
        <v>#N/A</v>
      </c>
      <c r="F965" s="1" t="e">
        <f>VLOOKUP(D965,table[[Détails]:[epaisseur]],3,FALSE)</f>
        <v>#N/A</v>
      </c>
      <c r="G965" s="1" t="e">
        <f>VLOOKUP(D965,table[[Détails]:[epaisseur]],4,FALSE)</f>
        <v>#N/A</v>
      </c>
      <c r="H965" s="1" t="e">
        <f>VLOOKUP(D965,table[[Détails]:[epaisseur]],5,FALSE)</f>
        <v>#N/A</v>
      </c>
      <c r="I965" s="170" t="e">
        <f>VLOOKUP(D965,table[[Détails]:[prix HT]],6,FALSE)</f>
        <v>#N/A</v>
      </c>
      <c r="K965" s="1" t="e">
        <f t="shared" si="77"/>
        <v>#N/A</v>
      </c>
      <c r="L965" s="15" t="e">
        <f>VLOOKUP(D965,table[[Détails]:[Coefficient de vente]],7,FALSE)</f>
        <v>#N/A</v>
      </c>
      <c r="M965" s="1" t="e">
        <f t="shared" si="73"/>
        <v>#N/A</v>
      </c>
      <c r="N965" s="5" t="e">
        <f t="shared" si="74"/>
        <v>#N/A</v>
      </c>
      <c r="O965" s="17" t="e">
        <f>VLOOKUP(D965,table[[Détails]:[Coefficient de vente]],8,FALSE)</f>
        <v>#N/A</v>
      </c>
      <c r="P965" s="170" t="e">
        <f t="shared" si="75"/>
        <v>#N/A</v>
      </c>
      <c r="R965" s="10">
        <f t="shared" si="76"/>
        <v>0</v>
      </c>
    </row>
    <row r="966" spans="2:18">
      <c r="B966" s="172"/>
      <c r="C966" s="1"/>
      <c r="D966" s="1"/>
      <c r="E966" s="1" t="e">
        <f>VLOOKUP(D966,table[[Détails]:[epaisseur]],2,FALSE)</f>
        <v>#N/A</v>
      </c>
      <c r="F966" s="1" t="e">
        <f>VLOOKUP(D966,table[[Détails]:[epaisseur]],3,FALSE)</f>
        <v>#N/A</v>
      </c>
      <c r="G966" s="1" t="e">
        <f>VLOOKUP(D966,table[[Détails]:[epaisseur]],4,FALSE)</f>
        <v>#N/A</v>
      </c>
      <c r="H966" s="1" t="e">
        <f>VLOOKUP(D966,table[[Détails]:[epaisseur]],5,FALSE)</f>
        <v>#N/A</v>
      </c>
      <c r="I966" s="170" t="e">
        <f>VLOOKUP(D966,table[[Détails]:[prix HT]],6,FALSE)</f>
        <v>#N/A</v>
      </c>
      <c r="K966" s="1" t="e">
        <f t="shared" si="77"/>
        <v>#N/A</v>
      </c>
      <c r="L966" s="15" t="e">
        <f>VLOOKUP(D966,table[[Détails]:[Coefficient de vente]],7,FALSE)</f>
        <v>#N/A</v>
      </c>
      <c r="M966" s="1" t="e">
        <f t="shared" si="73"/>
        <v>#N/A</v>
      </c>
      <c r="N966" s="5" t="e">
        <f t="shared" si="74"/>
        <v>#N/A</v>
      </c>
      <c r="O966" s="17" t="e">
        <f>VLOOKUP(D966,table[[Détails]:[Coefficient de vente]],8,FALSE)</f>
        <v>#N/A</v>
      </c>
      <c r="P966" s="170" t="e">
        <f t="shared" si="75"/>
        <v>#N/A</v>
      </c>
      <c r="R966" s="10">
        <f t="shared" si="76"/>
        <v>0</v>
      </c>
    </row>
    <row r="967" spans="2:18">
      <c r="B967" s="172"/>
      <c r="C967" s="1"/>
      <c r="D967" s="1"/>
      <c r="E967" s="1" t="e">
        <f>VLOOKUP(D967,table[[Détails]:[epaisseur]],2,FALSE)</f>
        <v>#N/A</v>
      </c>
      <c r="F967" s="1" t="e">
        <f>VLOOKUP(D967,table[[Détails]:[epaisseur]],3,FALSE)</f>
        <v>#N/A</v>
      </c>
      <c r="G967" s="1" t="e">
        <f>VLOOKUP(D967,table[[Détails]:[epaisseur]],4,FALSE)</f>
        <v>#N/A</v>
      </c>
      <c r="H967" s="1" t="e">
        <f>VLOOKUP(D967,table[[Détails]:[epaisseur]],5,FALSE)</f>
        <v>#N/A</v>
      </c>
      <c r="I967" s="170" t="e">
        <f>VLOOKUP(D967,table[[Détails]:[prix HT]],6,FALSE)</f>
        <v>#N/A</v>
      </c>
      <c r="K967" s="1" t="e">
        <f t="shared" si="77"/>
        <v>#N/A</v>
      </c>
      <c r="L967" s="15" t="e">
        <f>VLOOKUP(D967,table[[Détails]:[Coefficient de vente]],7,FALSE)</f>
        <v>#N/A</v>
      </c>
      <c r="M967" s="1" t="e">
        <f t="shared" si="73"/>
        <v>#N/A</v>
      </c>
      <c r="N967" s="5" t="e">
        <f t="shared" si="74"/>
        <v>#N/A</v>
      </c>
      <c r="O967" s="17" t="e">
        <f>VLOOKUP(D967,table[[Détails]:[Coefficient de vente]],8,FALSE)</f>
        <v>#N/A</v>
      </c>
      <c r="P967" s="170" t="e">
        <f t="shared" si="75"/>
        <v>#N/A</v>
      </c>
      <c r="R967" s="10">
        <f t="shared" si="76"/>
        <v>0</v>
      </c>
    </row>
    <row r="968" spans="2:18">
      <c r="B968" s="172"/>
      <c r="C968" s="1"/>
      <c r="D968" s="1"/>
      <c r="E968" s="1" t="e">
        <f>VLOOKUP(D968,table[[Détails]:[epaisseur]],2,FALSE)</f>
        <v>#N/A</v>
      </c>
      <c r="F968" s="1" t="e">
        <f>VLOOKUP(D968,table[[Détails]:[epaisseur]],3,FALSE)</f>
        <v>#N/A</v>
      </c>
      <c r="G968" s="1" t="e">
        <f>VLOOKUP(D968,table[[Détails]:[epaisseur]],4,FALSE)</f>
        <v>#N/A</v>
      </c>
      <c r="H968" s="1" t="e">
        <f>VLOOKUP(D968,table[[Détails]:[epaisseur]],5,FALSE)</f>
        <v>#N/A</v>
      </c>
      <c r="I968" s="170" t="e">
        <f>VLOOKUP(D968,table[[Détails]:[prix HT]],6,FALSE)</f>
        <v>#N/A</v>
      </c>
      <c r="K968" s="1" t="e">
        <f t="shared" si="77"/>
        <v>#N/A</v>
      </c>
      <c r="L968" s="15" t="e">
        <f>VLOOKUP(D968,table[[Détails]:[Coefficient de vente]],7,FALSE)</f>
        <v>#N/A</v>
      </c>
      <c r="M968" s="1" t="e">
        <f t="shared" si="73"/>
        <v>#N/A</v>
      </c>
      <c r="N968" s="5" t="e">
        <f t="shared" si="74"/>
        <v>#N/A</v>
      </c>
      <c r="O968" s="17" t="e">
        <f>VLOOKUP(D968,table[[Détails]:[Coefficient de vente]],8,FALSE)</f>
        <v>#N/A</v>
      </c>
      <c r="P968" s="170" t="e">
        <f t="shared" si="75"/>
        <v>#N/A</v>
      </c>
      <c r="R968" s="10">
        <f t="shared" si="76"/>
        <v>0</v>
      </c>
    </row>
    <row r="969" spans="2:18">
      <c r="B969" s="172"/>
      <c r="C969" s="1"/>
      <c r="D969" s="1"/>
      <c r="E969" s="1" t="e">
        <f>VLOOKUP(D969,table[[Détails]:[epaisseur]],2,FALSE)</f>
        <v>#N/A</v>
      </c>
      <c r="F969" s="1" t="e">
        <f>VLOOKUP(D969,table[[Détails]:[epaisseur]],3,FALSE)</f>
        <v>#N/A</v>
      </c>
      <c r="G969" s="1" t="e">
        <f>VLOOKUP(D969,table[[Détails]:[epaisseur]],4,FALSE)</f>
        <v>#N/A</v>
      </c>
      <c r="H969" s="1" t="e">
        <f>VLOOKUP(D969,table[[Détails]:[epaisseur]],5,FALSE)</f>
        <v>#N/A</v>
      </c>
      <c r="I969" s="170" t="e">
        <f>VLOOKUP(D969,table[[Détails]:[prix HT]],6,FALSE)</f>
        <v>#N/A</v>
      </c>
      <c r="K969" s="1" t="e">
        <f t="shared" si="77"/>
        <v>#N/A</v>
      </c>
      <c r="L969" s="15" t="e">
        <f>VLOOKUP(D969,table[[Détails]:[Coefficient de vente]],7,FALSE)</f>
        <v>#N/A</v>
      </c>
      <c r="M969" s="1" t="e">
        <f t="shared" si="73"/>
        <v>#N/A</v>
      </c>
      <c r="N969" s="5" t="e">
        <f t="shared" si="74"/>
        <v>#N/A</v>
      </c>
      <c r="O969" s="17" t="e">
        <f>VLOOKUP(D969,table[[Détails]:[Coefficient de vente]],8,FALSE)</f>
        <v>#N/A</v>
      </c>
      <c r="P969" s="170" t="e">
        <f t="shared" si="75"/>
        <v>#N/A</v>
      </c>
      <c r="R969" s="10">
        <f t="shared" si="76"/>
        <v>0</v>
      </c>
    </row>
    <row r="970" spans="2:18">
      <c r="B970" s="172"/>
      <c r="C970" s="1"/>
      <c r="D970" s="1"/>
      <c r="E970" s="1" t="e">
        <f>VLOOKUP(D970,table[[Détails]:[epaisseur]],2,FALSE)</f>
        <v>#N/A</v>
      </c>
      <c r="F970" s="1" t="e">
        <f>VLOOKUP(D970,table[[Détails]:[epaisseur]],3,FALSE)</f>
        <v>#N/A</v>
      </c>
      <c r="G970" s="1" t="e">
        <f>VLOOKUP(D970,table[[Détails]:[epaisseur]],4,FALSE)</f>
        <v>#N/A</v>
      </c>
      <c r="H970" s="1" t="e">
        <f>VLOOKUP(D970,table[[Détails]:[epaisseur]],5,FALSE)</f>
        <v>#N/A</v>
      </c>
      <c r="I970" s="170" t="e">
        <f>VLOOKUP(D970,table[[Détails]:[prix HT]],6,FALSE)</f>
        <v>#N/A</v>
      </c>
      <c r="K970" s="1" t="e">
        <f t="shared" si="77"/>
        <v>#N/A</v>
      </c>
      <c r="L970" s="15" t="e">
        <f>VLOOKUP(D970,table[[Détails]:[Coefficient de vente]],7,FALSE)</f>
        <v>#N/A</v>
      </c>
      <c r="M970" s="1" t="e">
        <f t="shared" si="73"/>
        <v>#N/A</v>
      </c>
      <c r="N970" s="5" t="e">
        <f t="shared" si="74"/>
        <v>#N/A</v>
      </c>
      <c r="O970" s="17" t="e">
        <f>VLOOKUP(D970,table[[Détails]:[Coefficient de vente]],8,FALSE)</f>
        <v>#N/A</v>
      </c>
      <c r="P970" s="170" t="e">
        <f t="shared" si="75"/>
        <v>#N/A</v>
      </c>
      <c r="R970" s="10">
        <f t="shared" si="76"/>
        <v>0</v>
      </c>
    </row>
    <row r="971" spans="2:18">
      <c r="B971" s="172"/>
      <c r="C971" s="1"/>
      <c r="D971" s="1"/>
      <c r="E971" s="1" t="e">
        <f>VLOOKUP(D971,table[[Détails]:[epaisseur]],2,FALSE)</f>
        <v>#N/A</v>
      </c>
      <c r="F971" s="1" t="e">
        <f>VLOOKUP(D971,table[[Détails]:[epaisseur]],3,FALSE)</f>
        <v>#N/A</v>
      </c>
      <c r="G971" s="1" t="e">
        <f>VLOOKUP(D971,table[[Détails]:[epaisseur]],4,FALSE)</f>
        <v>#N/A</v>
      </c>
      <c r="H971" s="1" t="e">
        <f>VLOOKUP(D971,table[[Détails]:[epaisseur]],5,FALSE)</f>
        <v>#N/A</v>
      </c>
      <c r="I971" s="170" t="e">
        <f>VLOOKUP(D971,table[[Détails]:[prix HT]],6,FALSE)</f>
        <v>#N/A</v>
      </c>
      <c r="K971" s="1" t="e">
        <f t="shared" si="77"/>
        <v>#N/A</v>
      </c>
      <c r="L971" s="15" t="e">
        <f>VLOOKUP(D971,table[[Détails]:[Coefficient de vente]],7,FALSE)</f>
        <v>#N/A</v>
      </c>
      <c r="M971" s="1" t="e">
        <f t="shared" si="73"/>
        <v>#N/A</v>
      </c>
      <c r="N971" s="5" t="e">
        <f t="shared" si="74"/>
        <v>#N/A</v>
      </c>
      <c r="O971" s="17" t="e">
        <f>VLOOKUP(D971,table[[Détails]:[Coefficient de vente]],8,FALSE)</f>
        <v>#N/A</v>
      </c>
      <c r="P971" s="170" t="e">
        <f t="shared" si="75"/>
        <v>#N/A</v>
      </c>
      <c r="R971" s="10">
        <f t="shared" si="76"/>
        <v>0</v>
      </c>
    </row>
    <row r="972" spans="2:18">
      <c r="B972" s="172"/>
      <c r="C972" s="1"/>
      <c r="D972" s="1"/>
      <c r="E972" s="1" t="e">
        <f>VLOOKUP(D972,table[[Détails]:[epaisseur]],2,FALSE)</f>
        <v>#N/A</v>
      </c>
      <c r="F972" s="1" t="e">
        <f>VLOOKUP(D972,table[[Détails]:[epaisseur]],3,FALSE)</f>
        <v>#N/A</v>
      </c>
      <c r="G972" s="1" t="e">
        <f>VLOOKUP(D972,table[[Détails]:[epaisseur]],4,FALSE)</f>
        <v>#N/A</v>
      </c>
      <c r="H972" s="1" t="e">
        <f>VLOOKUP(D972,table[[Détails]:[epaisseur]],5,FALSE)</f>
        <v>#N/A</v>
      </c>
      <c r="I972" s="170" t="e">
        <f>VLOOKUP(D972,table[[Détails]:[prix HT]],6,FALSE)</f>
        <v>#N/A</v>
      </c>
      <c r="K972" s="1" t="e">
        <f t="shared" si="77"/>
        <v>#N/A</v>
      </c>
      <c r="L972" s="15" t="e">
        <f>VLOOKUP(D972,table[[Détails]:[Coefficient de vente]],7,FALSE)</f>
        <v>#N/A</v>
      </c>
      <c r="M972" s="1" t="e">
        <f t="shared" ref="M972:M1000" si="78">(K972*L972)+K972</f>
        <v>#N/A</v>
      </c>
      <c r="N972" s="5" t="e">
        <f t="shared" ref="N972:N1000" si="79">M972*I972</f>
        <v>#N/A</v>
      </c>
      <c r="O972" s="17" t="e">
        <f>VLOOKUP(D972,table[[Détails]:[Coefficient de vente]],8,FALSE)</f>
        <v>#N/A</v>
      </c>
      <c r="P972" s="170" t="e">
        <f t="shared" ref="P972:P1000" si="80">(N972*O972)+N972</f>
        <v>#N/A</v>
      </c>
      <c r="R972" s="10">
        <f t="shared" ref="R972:R1000" si="81">ROUNDUP(((($D$5*Q972)/100)+Q972),0)</f>
        <v>0</v>
      </c>
    </row>
    <row r="973" spans="2:18">
      <c r="B973" s="172"/>
      <c r="C973" s="1"/>
      <c r="D973" s="1"/>
      <c r="E973" s="1" t="e">
        <f>VLOOKUP(D973,table[[Détails]:[epaisseur]],2,FALSE)</f>
        <v>#N/A</v>
      </c>
      <c r="F973" s="1" t="e">
        <f>VLOOKUP(D973,table[[Détails]:[epaisseur]],3,FALSE)</f>
        <v>#N/A</v>
      </c>
      <c r="G973" s="1" t="e">
        <f>VLOOKUP(D973,table[[Détails]:[epaisseur]],4,FALSE)</f>
        <v>#N/A</v>
      </c>
      <c r="H973" s="1" t="e">
        <f>VLOOKUP(D973,table[[Détails]:[epaisseur]],5,FALSE)</f>
        <v>#N/A</v>
      </c>
      <c r="I973" s="170" t="e">
        <f>VLOOKUP(D973,table[[Détails]:[prix HT]],6,FALSE)</f>
        <v>#N/A</v>
      </c>
      <c r="K973" s="1" t="e">
        <f t="shared" ref="K973:K1000" si="82">F973*G973*H973*J973</f>
        <v>#N/A</v>
      </c>
      <c r="L973" s="15" t="e">
        <f>VLOOKUP(D973,table[[Détails]:[Coefficient de vente]],7,FALSE)</f>
        <v>#N/A</v>
      </c>
      <c r="M973" s="1" t="e">
        <f t="shared" si="78"/>
        <v>#N/A</v>
      </c>
      <c r="N973" s="5" t="e">
        <f t="shared" si="79"/>
        <v>#N/A</v>
      </c>
      <c r="O973" s="17" t="e">
        <f>VLOOKUP(D973,table[[Détails]:[Coefficient de vente]],8,FALSE)</f>
        <v>#N/A</v>
      </c>
      <c r="P973" s="170" t="e">
        <f t="shared" si="80"/>
        <v>#N/A</v>
      </c>
      <c r="R973" s="10">
        <f t="shared" si="81"/>
        <v>0</v>
      </c>
    </row>
    <row r="974" spans="2:18">
      <c r="B974" s="172"/>
      <c r="C974" s="1"/>
      <c r="D974" s="1"/>
      <c r="E974" s="1" t="e">
        <f>VLOOKUP(D974,table[[Détails]:[epaisseur]],2,FALSE)</f>
        <v>#N/A</v>
      </c>
      <c r="F974" s="1" t="e">
        <f>VLOOKUP(D974,table[[Détails]:[epaisseur]],3,FALSE)</f>
        <v>#N/A</v>
      </c>
      <c r="G974" s="1" t="e">
        <f>VLOOKUP(D974,table[[Détails]:[epaisseur]],4,FALSE)</f>
        <v>#N/A</v>
      </c>
      <c r="H974" s="1" t="e">
        <f>VLOOKUP(D974,table[[Détails]:[epaisseur]],5,FALSE)</f>
        <v>#N/A</v>
      </c>
      <c r="I974" s="170" t="e">
        <f>VLOOKUP(D974,table[[Détails]:[prix HT]],6,FALSE)</f>
        <v>#N/A</v>
      </c>
      <c r="K974" s="1" t="e">
        <f t="shared" si="82"/>
        <v>#N/A</v>
      </c>
      <c r="L974" s="15" t="e">
        <f>VLOOKUP(D974,table[[Détails]:[Coefficient de vente]],7,FALSE)</f>
        <v>#N/A</v>
      </c>
      <c r="M974" s="1" t="e">
        <f t="shared" si="78"/>
        <v>#N/A</v>
      </c>
      <c r="N974" s="5" t="e">
        <f t="shared" si="79"/>
        <v>#N/A</v>
      </c>
      <c r="O974" s="17" t="e">
        <f>VLOOKUP(D974,table[[Détails]:[Coefficient de vente]],8,FALSE)</f>
        <v>#N/A</v>
      </c>
      <c r="P974" s="170" t="e">
        <f t="shared" si="80"/>
        <v>#N/A</v>
      </c>
      <c r="R974" s="10">
        <f t="shared" si="81"/>
        <v>0</v>
      </c>
    </row>
    <row r="975" spans="2:18">
      <c r="B975" s="172"/>
      <c r="C975" s="1"/>
      <c r="D975" s="1"/>
      <c r="E975" s="1" t="e">
        <f>VLOOKUP(D975,table[[Détails]:[epaisseur]],2,FALSE)</f>
        <v>#N/A</v>
      </c>
      <c r="F975" s="1" t="e">
        <f>VLOOKUP(D975,table[[Détails]:[epaisseur]],3,FALSE)</f>
        <v>#N/A</v>
      </c>
      <c r="G975" s="1" t="e">
        <f>VLOOKUP(D975,table[[Détails]:[epaisseur]],4,FALSE)</f>
        <v>#N/A</v>
      </c>
      <c r="H975" s="1" t="e">
        <f>VLOOKUP(D975,table[[Détails]:[epaisseur]],5,FALSE)</f>
        <v>#N/A</v>
      </c>
      <c r="I975" s="170" t="e">
        <f>VLOOKUP(D975,table[[Détails]:[prix HT]],6,FALSE)</f>
        <v>#N/A</v>
      </c>
      <c r="K975" s="1" t="e">
        <f t="shared" si="82"/>
        <v>#N/A</v>
      </c>
      <c r="L975" s="15" t="e">
        <f>VLOOKUP(D975,table[[Détails]:[Coefficient de vente]],7,FALSE)</f>
        <v>#N/A</v>
      </c>
      <c r="M975" s="1" t="e">
        <f t="shared" si="78"/>
        <v>#N/A</v>
      </c>
      <c r="N975" s="5" t="e">
        <f t="shared" si="79"/>
        <v>#N/A</v>
      </c>
      <c r="O975" s="17" t="e">
        <f>VLOOKUP(D975,table[[Détails]:[Coefficient de vente]],8,FALSE)</f>
        <v>#N/A</v>
      </c>
      <c r="P975" s="170" t="e">
        <f t="shared" si="80"/>
        <v>#N/A</v>
      </c>
      <c r="R975" s="10">
        <f t="shared" si="81"/>
        <v>0</v>
      </c>
    </row>
    <row r="976" spans="2:18">
      <c r="B976" s="172"/>
      <c r="C976" s="1"/>
      <c r="D976" s="1"/>
      <c r="E976" s="1" t="e">
        <f>VLOOKUP(D976,table[[Détails]:[epaisseur]],2,FALSE)</f>
        <v>#N/A</v>
      </c>
      <c r="F976" s="1" t="e">
        <f>VLOOKUP(D976,table[[Détails]:[epaisseur]],3,FALSE)</f>
        <v>#N/A</v>
      </c>
      <c r="G976" s="1" t="e">
        <f>VLOOKUP(D976,table[[Détails]:[epaisseur]],4,FALSE)</f>
        <v>#N/A</v>
      </c>
      <c r="H976" s="1" t="e">
        <f>VLOOKUP(D976,table[[Détails]:[epaisseur]],5,FALSE)</f>
        <v>#N/A</v>
      </c>
      <c r="I976" s="170" t="e">
        <f>VLOOKUP(D976,table[[Détails]:[prix HT]],6,FALSE)</f>
        <v>#N/A</v>
      </c>
      <c r="K976" s="1" t="e">
        <f t="shared" si="82"/>
        <v>#N/A</v>
      </c>
      <c r="L976" s="15" t="e">
        <f>VLOOKUP(D976,table[[Détails]:[Coefficient de vente]],7,FALSE)</f>
        <v>#N/A</v>
      </c>
      <c r="M976" s="1" t="e">
        <f t="shared" si="78"/>
        <v>#N/A</v>
      </c>
      <c r="N976" s="5" t="e">
        <f t="shared" si="79"/>
        <v>#N/A</v>
      </c>
      <c r="O976" s="17" t="e">
        <f>VLOOKUP(D976,table[[Détails]:[Coefficient de vente]],8,FALSE)</f>
        <v>#N/A</v>
      </c>
      <c r="P976" s="170" t="e">
        <f t="shared" si="80"/>
        <v>#N/A</v>
      </c>
      <c r="R976" s="10">
        <f t="shared" si="81"/>
        <v>0</v>
      </c>
    </row>
    <row r="977" spans="2:18">
      <c r="B977" s="172"/>
      <c r="C977" s="1"/>
      <c r="D977" s="1"/>
      <c r="E977" s="1" t="e">
        <f>VLOOKUP(D977,table[[Détails]:[epaisseur]],2,FALSE)</f>
        <v>#N/A</v>
      </c>
      <c r="F977" s="1" t="e">
        <f>VLOOKUP(D977,table[[Détails]:[epaisseur]],3,FALSE)</f>
        <v>#N/A</v>
      </c>
      <c r="G977" s="1" t="e">
        <f>VLOOKUP(D977,table[[Détails]:[epaisseur]],4,FALSE)</f>
        <v>#N/A</v>
      </c>
      <c r="H977" s="1" t="e">
        <f>VLOOKUP(D977,table[[Détails]:[epaisseur]],5,FALSE)</f>
        <v>#N/A</v>
      </c>
      <c r="I977" s="170" t="e">
        <f>VLOOKUP(D977,table[[Détails]:[prix HT]],6,FALSE)</f>
        <v>#N/A</v>
      </c>
      <c r="K977" s="1" t="e">
        <f t="shared" si="82"/>
        <v>#N/A</v>
      </c>
      <c r="L977" s="15" t="e">
        <f>VLOOKUP(D977,table[[Détails]:[Coefficient de vente]],7,FALSE)</f>
        <v>#N/A</v>
      </c>
      <c r="M977" s="1" t="e">
        <f t="shared" si="78"/>
        <v>#N/A</v>
      </c>
      <c r="N977" s="5" t="e">
        <f t="shared" si="79"/>
        <v>#N/A</v>
      </c>
      <c r="O977" s="17" t="e">
        <f>VLOOKUP(D977,table[[Détails]:[Coefficient de vente]],8,FALSE)</f>
        <v>#N/A</v>
      </c>
      <c r="P977" s="170" t="e">
        <f t="shared" si="80"/>
        <v>#N/A</v>
      </c>
      <c r="R977" s="10">
        <f t="shared" si="81"/>
        <v>0</v>
      </c>
    </row>
    <row r="978" spans="2:18">
      <c r="B978" s="172"/>
      <c r="C978" s="1"/>
      <c r="D978" s="1"/>
      <c r="E978" s="1" t="e">
        <f>VLOOKUP(D978,table[[Détails]:[epaisseur]],2,FALSE)</f>
        <v>#N/A</v>
      </c>
      <c r="F978" s="1" t="e">
        <f>VLOOKUP(D978,table[[Détails]:[epaisseur]],3,FALSE)</f>
        <v>#N/A</v>
      </c>
      <c r="G978" s="1" t="e">
        <f>VLOOKUP(D978,table[[Détails]:[epaisseur]],4,FALSE)</f>
        <v>#N/A</v>
      </c>
      <c r="H978" s="1" t="e">
        <f>VLOOKUP(D978,table[[Détails]:[epaisseur]],5,FALSE)</f>
        <v>#N/A</v>
      </c>
      <c r="I978" s="170" t="e">
        <f>VLOOKUP(D978,table[[Détails]:[prix HT]],6,FALSE)</f>
        <v>#N/A</v>
      </c>
      <c r="K978" s="1" t="e">
        <f t="shared" si="82"/>
        <v>#N/A</v>
      </c>
      <c r="L978" s="15" t="e">
        <f>VLOOKUP(D978,table[[Détails]:[Coefficient de vente]],7,FALSE)</f>
        <v>#N/A</v>
      </c>
      <c r="M978" s="1" t="e">
        <f t="shared" si="78"/>
        <v>#N/A</v>
      </c>
      <c r="N978" s="5" t="e">
        <f t="shared" si="79"/>
        <v>#N/A</v>
      </c>
      <c r="O978" s="17" t="e">
        <f>VLOOKUP(D978,table[[Détails]:[Coefficient de vente]],8,FALSE)</f>
        <v>#N/A</v>
      </c>
      <c r="P978" s="170" t="e">
        <f t="shared" si="80"/>
        <v>#N/A</v>
      </c>
      <c r="R978" s="10">
        <f t="shared" si="81"/>
        <v>0</v>
      </c>
    </row>
    <row r="979" spans="2:18">
      <c r="B979" s="172"/>
      <c r="C979" s="1"/>
      <c r="D979" s="1"/>
      <c r="E979" s="1" t="e">
        <f>VLOOKUP(D979,table[[Détails]:[epaisseur]],2,FALSE)</f>
        <v>#N/A</v>
      </c>
      <c r="F979" s="1" t="e">
        <f>VLOOKUP(D979,table[[Détails]:[epaisseur]],3,FALSE)</f>
        <v>#N/A</v>
      </c>
      <c r="G979" s="1" t="e">
        <f>VLOOKUP(D979,table[[Détails]:[epaisseur]],4,FALSE)</f>
        <v>#N/A</v>
      </c>
      <c r="H979" s="1" t="e">
        <f>VLOOKUP(D979,table[[Détails]:[epaisseur]],5,FALSE)</f>
        <v>#N/A</v>
      </c>
      <c r="I979" s="170" t="e">
        <f>VLOOKUP(D979,table[[Détails]:[prix HT]],6,FALSE)</f>
        <v>#N/A</v>
      </c>
      <c r="K979" s="1" t="e">
        <f t="shared" si="82"/>
        <v>#N/A</v>
      </c>
      <c r="L979" s="15" t="e">
        <f>VLOOKUP(D979,table[[Détails]:[Coefficient de vente]],7,FALSE)</f>
        <v>#N/A</v>
      </c>
      <c r="M979" s="1" t="e">
        <f t="shared" si="78"/>
        <v>#N/A</v>
      </c>
      <c r="N979" s="5" t="e">
        <f t="shared" si="79"/>
        <v>#N/A</v>
      </c>
      <c r="O979" s="17" t="e">
        <f>VLOOKUP(D979,table[[Détails]:[Coefficient de vente]],8,FALSE)</f>
        <v>#N/A</v>
      </c>
      <c r="P979" s="170" t="e">
        <f t="shared" si="80"/>
        <v>#N/A</v>
      </c>
      <c r="R979" s="10">
        <f t="shared" si="81"/>
        <v>0</v>
      </c>
    </row>
    <row r="980" spans="2:18">
      <c r="B980" s="172"/>
      <c r="C980" s="1"/>
      <c r="D980" s="1"/>
      <c r="E980" s="1" t="e">
        <f>VLOOKUP(D980,table[[Détails]:[epaisseur]],2,FALSE)</f>
        <v>#N/A</v>
      </c>
      <c r="F980" s="1" t="e">
        <f>VLOOKUP(D980,table[[Détails]:[epaisseur]],3,FALSE)</f>
        <v>#N/A</v>
      </c>
      <c r="G980" s="1" t="e">
        <f>VLOOKUP(D980,table[[Détails]:[epaisseur]],4,FALSE)</f>
        <v>#N/A</v>
      </c>
      <c r="H980" s="1" t="e">
        <f>VLOOKUP(D980,table[[Détails]:[epaisseur]],5,FALSE)</f>
        <v>#N/A</v>
      </c>
      <c r="I980" s="170" t="e">
        <f>VLOOKUP(D980,table[[Détails]:[prix HT]],6,FALSE)</f>
        <v>#N/A</v>
      </c>
      <c r="K980" s="1" t="e">
        <f t="shared" si="82"/>
        <v>#N/A</v>
      </c>
      <c r="L980" s="15" t="e">
        <f>VLOOKUP(D980,table[[Détails]:[Coefficient de vente]],7,FALSE)</f>
        <v>#N/A</v>
      </c>
      <c r="M980" s="1" t="e">
        <f t="shared" si="78"/>
        <v>#N/A</v>
      </c>
      <c r="N980" s="5" t="e">
        <f t="shared" si="79"/>
        <v>#N/A</v>
      </c>
      <c r="O980" s="17" t="e">
        <f>VLOOKUP(D980,table[[Détails]:[Coefficient de vente]],8,FALSE)</f>
        <v>#N/A</v>
      </c>
      <c r="P980" s="170" t="e">
        <f t="shared" si="80"/>
        <v>#N/A</v>
      </c>
      <c r="R980" s="10">
        <f t="shared" si="81"/>
        <v>0</v>
      </c>
    </row>
    <row r="981" spans="2:18">
      <c r="B981" s="172"/>
      <c r="C981" s="1"/>
      <c r="D981" s="1"/>
      <c r="E981" s="1" t="e">
        <f>VLOOKUP(D981,table[[Détails]:[epaisseur]],2,FALSE)</f>
        <v>#N/A</v>
      </c>
      <c r="F981" s="1" t="e">
        <f>VLOOKUP(D981,table[[Détails]:[epaisseur]],3,FALSE)</f>
        <v>#N/A</v>
      </c>
      <c r="G981" s="1" t="e">
        <f>VLOOKUP(D981,table[[Détails]:[epaisseur]],4,FALSE)</f>
        <v>#N/A</v>
      </c>
      <c r="H981" s="1" t="e">
        <f>VLOOKUP(D981,table[[Détails]:[epaisseur]],5,FALSE)</f>
        <v>#N/A</v>
      </c>
      <c r="I981" s="170" t="e">
        <f>VLOOKUP(D981,table[[Détails]:[prix HT]],6,FALSE)</f>
        <v>#N/A</v>
      </c>
      <c r="K981" s="1" t="e">
        <f t="shared" si="82"/>
        <v>#N/A</v>
      </c>
      <c r="L981" s="15" t="e">
        <f>VLOOKUP(D981,table[[Détails]:[Coefficient de vente]],7,FALSE)</f>
        <v>#N/A</v>
      </c>
      <c r="M981" s="1" t="e">
        <f t="shared" si="78"/>
        <v>#N/A</v>
      </c>
      <c r="N981" s="5" t="e">
        <f t="shared" si="79"/>
        <v>#N/A</v>
      </c>
      <c r="O981" s="17" t="e">
        <f>VLOOKUP(D981,table[[Détails]:[Coefficient de vente]],8,FALSE)</f>
        <v>#N/A</v>
      </c>
      <c r="P981" s="170" t="e">
        <f t="shared" si="80"/>
        <v>#N/A</v>
      </c>
      <c r="R981" s="10">
        <f t="shared" si="81"/>
        <v>0</v>
      </c>
    </row>
    <row r="982" spans="2:18">
      <c r="B982" s="172"/>
      <c r="C982" s="1"/>
      <c r="D982" s="1"/>
      <c r="E982" s="1" t="e">
        <f>VLOOKUP(D982,table[[Détails]:[epaisseur]],2,FALSE)</f>
        <v>#N/A</v>
      </c>
      <c r="F982" s="1" t="e">
        <f>VLOOKUP(D982,table[[Détails]:[epaisseur]],3,FALSE)</f>
        <v>#N/A</v>
      </c>
      <c r="G982" s="1" t="e">
        <f>VLOOKUP(D982,table[[Détails]:[epaisseur]],4,FALSE)</f>
        <v>#N/A</v>
      </c>
      <c r="H982" s="1" t="e">
        <f>VLOOKUP(D982,table[[Détails]:[epaisseur]],5,FALSE)</f>
        <v>#N/A</v>
      </c>
      <c r="I982" s="170" t="e">
        <f>VLOOKUP(D982,table[[Détails]:[prix HT]],6,FALSE)</f>
        <v>#N/A</v>
      </c>
      <c r="K982" s="1" t="e">
        <f t="shared" si="82"/>
        <v>#N/A</v>
      </c>
      <c r="L982" s="15" t="e">
        <f>VLOOKUP(D982,table[[Détails]:[Coefficient de vente]],7,FALSE)</f>
        <v>#N/A</v>
      </c>
      <c r="M982" s="1" t="e">
        <f t="shared" si="78"/>
        <v>#N/A</v>
      </c>
      <c r="N982" s="5" t="e">
        <f t="shared" si="79"/>
        <v>#N/A</v>
      </c>
      <c r="O982" s="17" t="e">
        <f>VLOOKUP(D982,table[[Détails]:[Coefficient de vente]],8,FALSE)</f>
        <v>#N/A</v>
      </c>
      <c r="P982" s="170" t="e">
        <f t="shared" si="80"/>
        <v>#N/A</v>
      </c>
      <c r="R982" s="10">
        <f t="shared" si="81"/>
        <v>0</v>
      </c>
    </row>
    <row r="983" spans="2:18">
      <c r="B983" s="172"/>
      <c r="C983" s="1"/>
      <c r="D983" s="1"/>
      <c r="E983" s="1" t="e">
        <f>VLOOKUP(D983,table[[Détails]:[epaisseur]],2,FALSE)</f>
        <v>#N/A</v>
      </c>
      <c r="F983" s="1" t="e">
        <f>VLOOKUP(D983,table[[Détails]:[epaisseur]],3,FALSE)</f>
        <v>#N/A</v>
      </c>
      <c r="G983" s="1" t="e">
        <f>VLOOKUP(D983,table[[Détails]:[epaisseur]],4,FALSE)</f>
        <v>#N/A</v>
      </c>
      <c r="H983" s="1" t="e">
        <f>VLOOKUP(D983,table[[Détails]:[epaisseur]],5,FALSE)</f>
        <v>#N/A</v>
      </c>
      <c r="I983" s="170" t="e">
        <f>VLOOKUP(D983,table[[Détails]:[prix HT]],6,FALSE)</f>
        <v>#N/A</v>
      </c>
      <c r="K983" s="1" t="e">
        <f t="shared" si="82"/>
        <v>#N/A</v>
      </c>
      <c r="L983" s="15" t="e">
        <f>VLOOKUP(D983,table[[Détails]:[Coefficient de vente]],7,FALSE)</f>
        <v>#N/A</v>
      </c>
      <c r="M983" s="1" t="e">
        <f t="shared" si="78"/>
        <v>#N/A</v>
      </c>
      <c r="N983" s="5" t="e">
        <f t="shared" si="79"/>
        <v>#N/A</v>
      </c>
      <c r="O983" s="17" t="e">
        <f>VLOOKUP(D983,table[[Détails]:[Coefficient de vente]],8,FALSE)</f>
        <v>#N/A</v>
      </c>
      <c r="P983" s="170" t="e">
        <f t="shared" si="80"/>
        <v>#N/A</v>
      </c>
      <c r="R983" s="10">
        <f t="shared" si="81"/>
        <v>0</v>
      </c>
    </row>
    <row r="984" spans="2:18">
      <c r="B984" s="172"/>
      <c r="C984" s="1"/>
      <c r="D984" s="1"/>
      <c r="E984" s="1" t="e">
        <f>VLOOKUP(D984,table[[Détails]:[epaisseur]],2,FALSE)</f>
        <v>#N/A</v>
      </c>
      <c r="F984" s="1" t="e">
        <f>VLOOKUP(D984,table[[Détails]:[epaisseur]],3,FALSE)</f>
        <v>#N/A</v>
      </c>
      <c r="G984" s="1" t="e">
        <f>VLOOKUP(D984,table[[Détails]:[epaisseur]],4,FALSE)</f>
        <v>#N/A</v>
      </c>
      <c r="H984" s="1" t="e">
        <f>VLOOKUP(D984,table[[Détails]:[epaisseur]],5,FALSE)</f>
        <v>#N/A</v>
      </c>
      <c r="I984" s="170" t="e">
        <f>VLOOKUP(D984,table[[Détails]:[prix HT]],6,FALSE)</f>
        <v>#N/A</v>
      </c>
      <c r="K984" s="1" t="e">
        <f t="shared" si="82"/>
        <v>#N/A</v>
      </c>
      <c r="L984" s="15" t="e">
        <f>VLOOKUP(D984,table[[Détails]:[Coefficient de vente]],7,FALSE)</f>
        <v>#N/A</v>
      </c>
      <c r="M984" s="1" t="e">
        <f t="shared" si="78"/>
        <v>#N/A</v>
      </c>
      <c r="N984" s="5" t="e">
        <f t="shared" si="79"/>
        <v>#N/A</v>
      </c>
      <c r="O984" s="17" t="e">
        <f>VLOOKUP(D984,table[[Détails]:[Coefficient de vente]],8,FALSE)</f>
        <v>#N/A</v>
      </c>
      <c r="P984" s="170" t="e">
        <f t="shared" si="80"/>
        <v>#N/A</v>
      </c>
      <c r="R984" s="10">
        <f t="shared" si="81"/>
        <v>0</v>
      </c>
    </row>
    <row r="985" spans="2:18">
      <c r="B985" s="172"/>
      <c r="C985" s="1"/>
      <c r="D985" s="1"/>
      <c r="E985" s="1" t="e">
        <f>VLOOKUP(D985,table[[Détails]:[epaisseur]],2,FALSE)</f>
        <v>#N/A</v>
      </c>
      <c r="F985" s="1" t="e">
        <f>VLOOKUP(D985,table[[Détails]:[epaisseur]],3,FALSE)</f>
        <v>#N/A</v>
      </c>
      <c r="G985" s="1" t="e">
        <f>VLOOKUP(D985,table[[Détails]:[epaisseur]],4,FALSE)</f>
        <v>#N/A</v>
      </c>
      <c r="H985" s="1" t="e">
        <f>VLOOKUP(D985,table[[Détails]:[epaisseur]],5,FALSE)</f>
        <v>#N/A</v>
      </c>
      <c r="I985" s="170" t="e">
        <f>VLOOKUP(D985,table[[Détails]:[prix HT]],6,FALSE)</f>
        <v>#N/A</v>
      </c>
      <c r="K985" s="1" t="e">
        <f t="shared" si="82"/>
        <v>#N/A</v>
      </c>
      <c r="L985" s="15" t="e">
        <f>VLOOKUP(D985,table[[Détails]:[Coefficient de vente]],7,FALSE)</f>
        <v>#N/A</v>
      </c>
      <c r="M985" s="1" t="e">
        <f t="shared" si="78"/>
        <v>#N/A</v>
      </c>
      <c r="N985" s="5" t="e">
        <f t="shared" si="79"/>
        <v>#N/A</v>
      </c>
      <c r="O985" s="17" t="e">
        <f>VLOOKUP(D985,table[[Détails]:[Coefficient de vente]],8,FALSE)</f>
        <v>#N/A</v>
      </c>
      <c r="P985" s="170" t="e">
        <f t="shared" si="80"/>
        <v>#N/A</v>
      </c>
      <c r="R985" s="10">
        <f t="shared" si="81"/>
        <v>0</v>
      </c>
    </row>
    <row r="986" spans="2:18">
      <c r="B986" s="172"/>
      <c r="C986" s="1"/>
      <c r="D986" s="1"/>
      <c r="E986" s="1" t="e">
        <f>VLOOKUP(D986,table[[Détails]:[epaisseur]],2,FALSE)</f>
        <v>#N/A</v>
      </c>
      <c r="F986" s="1" t="e">
        <f>VLOOKUP(D986,table[[Détails]:[epaisseur]],3,FALSE)</f>
        <v>#N/A</v>
      </c>
      <c r="G986" s="1" t="e">
        <f>VLOOKUP(D986,table[[Détails]:[epaisseur]],4,FALSE)</f>
        <v>#N/A</v>
      </c>
      <c r="H986" s="1" t="e">
        <f>VLOOKUP(D986,table[[Détails]:[epaisseur]],5,FALSE)</f>
        <v>#N/A</v>
      </c>
      <c r="I986" s="170" t="e">
        <f>VLOOKUP(D986,table[[Détails]:[prix HT]],6,FALSE)</f>
        <v>#N/A</v>
      </c>
      <c r="K986" s="1" t="e">
        <f t="shared" si="82"/>
        <v>#N/A</v>
      </c>
      <c r="L986" s="15" t="e">
        <f>VLOOKUP(D986,table[[Détails]:[Coefficient de vente]],7,FALSE)</f>
        <v>#N/A</v>
      </c>
      <c r="M986" s="1" t="e">
        <f t="shared" si="78"/>
        <v>#N/A</v>
      </c>
      <c r="N986" s="5" t="e">
        <f t="shared" si="79"/>
        <v>#N/A</v>
      </c>
      <c r="O986" s="17" t="e">
        <f>VLOOKUP(D986,table[[Détails]:[Coefficient de vente]],8,FALSE)</f>
        <v>#N/A</v>
      </c>
      <c r="P986" s="170" t="e">
        <f t="shared" si="80"/>
        <v>#N/A</v>
      </c>
      <c r="R986" s="10">
        <f t="shared" si="81"/>
        <v>0</v>
      </c>
    </row>
    <row r="987" spans="2:18">
      <c r="B987" s="172"/>
      <c r="C987" s="1"/>
      <c r="D987" s="1"/>
      <c r="E987" s="1" t="e">
        <f>VLOOKUP(D987,table[[Détails]:[epaisseur]],2,FALSE)</f>
        <v>#N/A</v>
      </c>
      <c r="F987" s="1" t="e">
        <f>VLOOKUP(D987,table[[Détails]:[epaisseur]],3,FALSE)</f>
        <v>#N/A</v>
      </c>
      <c r="G987" s="1" t="e">
        <f>VLOOKUP(D987,table[[Détails]:[epaisseur]],4,FALSE)</f>
        <v>#N/A</v>
      </c>
      <c r="H987" s="1" t="e">
        <f>VLOOKUP(D987,table[[Détails]:[epaisseur]],5,FALSE)</f>
        <v>#N/A</v>
      </c>
      <c r="I987" s="170" t="e">
        <f>VLOOKUP(D987,table[[Détails]:[prix HT]],6,FALSE)</f>
        <v>#N/A</v>
      </c>
      <c r="K987" s="1" t="e">
        <f t="shared" si="82"/>
        <v>#N/A</v>
      </c>
      <c r="L987" s="15" t="e">
        <f>VLOOKUP(D987,table[[Détails]:[Coefficient de vente]],7,FALSE)</f>
        <v>#N/A</v>
      </c>
      <c r="M987" s="1" t="e">
        <f t="shared" si="78"/>
        <v>#N/A</v>
      </c>
      <c r="N987" s="5" t="e">
        <f t="shared" si="79"/>
        <v>#N/A</v>
      </c>
      <c r="O987" s="17" t="e">
        <f>VLOOKUP(D987,table[[Détails]:[Coefficient de vente]],8,FALSE)</f>
        <v>#N/A</v>
      </c>
      <c r="P987" s="170" t="e">
        <f t="shared" si="80"/>
        <v>#N/A</v>
      </c>
      <c r="R987" s="10">
        <f t="shared" si="81"/>
        <v>0</v>
      </c>
    </row>
    <row r="988" spans="2:18">
      <c r="B988" s="172"/>
      <c r="C988" s="1"/>
      <c r="D988" s="1"/>
      <c r="E988" s="1" t="e">
        <f>VLOOKUP(D988,table[[Détails]:[epaisseur]],2,FALSE)</f>
        <v>#N/A</v>
      </c>
      <c r="F988" s="1" t="e">
        <f>VLOOKUP(D988,table[[Détails]:[epaisseur]],3,FALSE)</f>
        <v>#N/A</v>
      </c>
      <c r="G988" s="1" t="e">
        <f>VLOOKUP(D988,table[[Détails]:[epaisseur]],4,FALSE)</f>
        <v>#N/A</v>
      </c>
      <c r="H988" s="1" t="e">
        <f>VLOOKUP(D988,table[[Détails]:[epaisseur]],5,FALSE)</f>
        <v>#N/A</v>
      </c>
      <c r="I988" s="170" t="e">
        <f>VLOOKUP(D988,table[[Détails]:[prix HT]],6,FALSE)</f>
        <v>#N/A</v>
      </c>
      <c r="K988" s="1" t="e">
        <f t="shared" si="82"/>
        <v>#N/A</v>
      </c>
      <c r="L988" s="15" t="e">
        <f>VLOOKUP(D988,table[[Détails]:[Coefficient de vente]],7,FALSE)</f>
        <v>#N/A</v>
      </c>
      <c r="M988" s="1" t="e">
        <f t="shared" si="78"/>
        <v>#N/A</v>
      </c>
      <c r="N988" s="5" t="e">
        <f t="shared" si="79"/>
        <v>#N/A</v>
      </c>
      <c r="O988" s="17" t="e">
        <f>VLOOKUP(D988,table[[Détails]:[Coefficient de vente]],8,FALSE)</f>
        <v>#N/A</v>
      </c>
      <c r="P988" s="170" t="e">
        <f t="shared" si="80"/>
        <v>#N/A</v>
      </c>
      <c r="R988" s="10">
        <f t="shared" si="81"/>
        <v>0</v>
      </c>
    </row>
    <row r="989" spans="2:18">
      <c r="B989" s="172"/>
      <c r="C989" s="1"/>
      <c r="D989" s="1"/>
      <c r="E989" s="1" t="e">
        <f>VLOOKUP(D989,table[[Détails]:[epaisseur]],2,FALSE)</f>
        <v>#N/A</v>
      </c>
      <c r="F989" s="1" t="e">
        <f>VLOOKUP(D989,table[[Détails]:[epaisseur]],3,FALSE)</f>
        <v>#N/A</v>
      </c>
      <c r="G989" s="1" t="e">
        <f>VLOOKUP(D989,table[[Détails]:[epaisseur]],4,FALSE)</f>
        <v>#N/A</v>
      </c>
      <c r="H989" s="1" t="e">
        <f>VLOOKUP(D989,table[[Détails]:[epaisseur]],5,FALSE)</f>
        <v>#N/A</v>
      </c>
      <c r="I989" s="170" t="e">
        <f>VLOOKUP(D989,table[[Détails]:[prix HT]],6,FALSE)</f>
        <v>#N/A</v>
      </c>
      <c r="K989" s="1" t="e">
        <f t="shared" si="82"/>
        <v>#N/A</v>
      </c>
      <c r="L989" s="15" t="e">
        <f>VLOOKUP(D989,table[[Détails]:[Coefficient de vente]],7,FALSE)</f>
        <v>#N/A</v>
      </c>
      <c r="M989" s="1" t="e">
        <f t="shared" si="78"/>
        <v>#N/A</v>
      </c>
      <c r="N989" s="5" t="e">
        <f t="shared" si="79"/>
        <v>#N/A</v>
      </c>
      <c r="O989" s="17" t="e">
        <f>VLOOKUP(D989,table[[Détails]:[Coefficient de vente]],8,FALSE)</f>
        <v>#N/A</v>
      </c>
      <c r="P989" s="170" t="e">
        <f t="shared" si="80"/>
        <v>#N/A</v>
      </c>
      <c r="R989" s="10">
        <f t="shared" si="81"/>
        <v>0</v>
      </c>
    </row>
    <row r="990" spans="2:18">
      <c r="B990" s="172"/>
      <c r="C990" s="1"/>
      <c r="D990" s="1"/>
      <c r="E990" s="1" t="e">
        <f>VLOOKUP(D990,table[[Détails]:[epaisseur]],2,FALSE)</f>
        <v>#N/A</v>
      </c>
      <c r="F990" s="1" t="e">
        <f>VLOOKUP(D990,table[[Détails]:[epaisseur]],3,FALSE)</f>
        <v>#N/A</v>
      </c>
      <c r="G990" s="1" t="e">
        <f>VLOOKUP(D990,table[[Détails]:[epaisseur]],4,FALSE)</f>
        <v>#N/A</v>
      </c>
      <c r="H990" s="1" t="e">
        <f>VLOOKUP(D990,table[[Détails]:[epaisseur]],5,FALSE)</f>
        <v>#N/A</v>
      </c>
      <c r="I990" s="170" t="e">
        <f>VLOOKUP(D990,table[[Détails]:[prix HT]],6,FALSE)</f>
        <v>#N/A</v>
      </c>
      <c r="K990" s="1" t="e">
        <f t="shared" si="82"/>
        <v>#N/A</v>
      </c>
      <c r="L990" s="15" t="e">
        <f>VLOOKUP(D990,table[[Détails]:[Coefficient de vente]],7,FALSE)</f>
        <v>#N/A</v>
      </c>
      <c r="M990" s="1" t="e">
        <f t="shared" si="78"/>
        <v>#N/A</v>
      </c>
      <c r="N990" s="5" t="e">
        <f t="shared" si="79"/>
        <v>#N/A</v>
      </c>
      <c r="O990" s="17" t="e">
        <f>VLOOKUP(D990,table[[Détails]:[Coefficient de vente]],8,FALSE)</f>
        <v>#N/A</v>
      </c>
      <c r="P990" s="170" t="e">
        <f t="shared" si="80"/>
        <v>#N/A</v>
      </c>
      <c r="R990" s="10">
        <f t="shared" si="81"/>
        <v>0</v>
      </c>
    </row>
    <row r="991" spans="2:18">
      <c r="B991" s="172"/>
      <c r="C991" s="1"/>
      <c r="D991" s="1"/>
      <c r="E991" s="1" t="e">
        <f>VLOOKUP(D991,table[[Détails]:[epaisseur]],2,FALSE)</f>
        <v>#N/A</v>
      </c>
      <c r="F991" s="1" t="e">
        <f>VLOOKUP(D991,table[[Détails]:[epaisseur]],3,FALSE)</f>
        <v>#N/A</v>
      </c>
      <c r="G991" s="1" t="e">
        <f>VLOOKUP(D991,table[[Détails]:[epaisseur]],4,FALSE)</f>
        <v>#N/A</v>
      </c>
      <c r="H991" s="1" t="e">
        <f>VLOOKUP(D991,table[[Détails]:[epaisseur]],5,FALSE)</f>
        <v>#N/A</v>
      </c>
      <c r="I991" s="170" t="e">
        <f>VLOOKUP(D991,table[[Détails]:[prix HT]],6,FALSE)</f>
        <v>#N/A</v>
      </c>
      <c r="K991" s="1" t="e">
        <f t="shared" si="82"/>
        <v>#N/A</v>
      </c>
      <c r="L991" s="15" t="e">
        <f>VLOOKUP(D991,table[[Détails]:[Coefficient de vente]],7,FALSE)</f>
        <v>#N/A</v>
      </c>
      <c r="M991" s="1" t="e">
        <f t="shared" si="78"/>
        <v>#N/A</v>
      </c>
      <c r="N991" s="5" t="e">
        <f t="shared" si="79"/>
        <v>#N/A</v>
      </c>
      <c r="O991" s="17" t="e">
        <f>VLOOKUP(D991,table[[Détails]:[Coefficient de vente]],8,FALSE)</f>
        <v>#N/A</v>
      </c>
      <c r="P991" s="170" t="e">
        <f t="shared" si="80"/>
        <v>#N/A</v>
      </c>
      <c r="R991" s="10">
        <f t="shared" si="81"/>
        <v>0</v>
      </c>
    </row>
    <row r="992" spans="2:18">
      <c r="B992" s="172"/>
      <c r="C992" s="1"/>
      <c r="D992" s="1"/>
      <c r="E992" s="1" t="e">
        <f>VLOOKUP(D992,table[[Détails]:[epaisseur]],2,FALSE)</f>
        <v>#N/A</v>
      </c>
      <c r="F992" s="1" t="e">
        <f>VLOOKUP(D992,table[[Détails]:[epaisseur]],3,FALSE)</f>
        <v>#N/A</v>
      </c>
      <c r="G992" s="1" t="e">
        <f>VLOOKUP(D992,table[[Détails]:[epaisseur]],4,FALSE)</f>
        <v>#N/A</v>
      </c>
      <c r="H992" s="1" t="e">
        <f>VLOOKUP(D992,table[[Détails]:[epaisseur]],5,FALSE)</f>
        <v>#N/A</v>
      </c>
      <c r="I992" s="170" t="e">
        <f>VLOOKUP(D992,table[[Détails]:[prix HT]],6,FALSE)</f>
        <v>#N/A</v>
      </c>
      <c r="K992" s="1" t="e">
        <f t="shared" si="82"/>
        <v>#N/A</v>
      </c>
      <c r="L992" s="15" t="e">
        <f>VLOOKUP(D992,table[[Détails]:[Coefficient de vente]],7,FALSE)</f>
        <v>#N/A</v>
      </c>
      <c r="M992" s="1" t="e">
        <f t="shared" si="78"/>
        <v>#N/A</v>
      </c>
      <c r="N992" s="5" t="e">
        <f t="shared" si="79"/>
        <v>#N/A</v>
      </c>
      <c r="O992" s="17" t="e">
        <f>VLOOKUP(D992,table[[Détails]:[Coefficient de vente]],8,FALSE)</f>
        <v>#N/A</v>
      </c>
      <c r="P992" s="170" t="e">
        <f t="shared" si="80"/>
        <v>#N/A</v>
      </c>
      <c r="R992" s="10">
        <f t="shared" si="81"/>
        <v>0</v>
      </c>
    </row>
    <row r="993" spans="2:18">
      <c r="B993" s="172"/>
      <c r="C993" s="1"/>
      <c r="D993" s="1"/>
      <c r="E993" s="1" t="e">
        <f>VLOOKUP(D993,table[[Détails]:[epaisseur]],2,FALSE)</f>
        <v>#N/A</v>
      </c>
      <c r="F993" s="1" t="e">
        <f>VLOOKUP(D993,table[[Détails]:[epaisseur]],3,FALSE)</f>
        <v>#N/A</v>
      </c>
      <c r="G993" s="1" t="e">
        <f>VLOOKUP(D993,table[[Détails]:[epaisseur]],4,FALSE)</f>
        <v>#N/A</v>
      </c>
      <c r="H993" s="1" t="e">
        <f>VLOOKUP(D993,table[[Détails]:[epaisseur]],5,FALSE)</f>
        <v>#N/A</v>
      </c>
      <c r="I993" s="170" t="e">
        <f>VLOOKUP(D993,table[[Détails]:[prix HT]],6,FALSE)</f>
        <v>#N/A</v>
      </c>
      <c r="K993" s="1" t="e">
        <f t="shared" si="82"/>
        <v>#N/A</v>
      </c>
      <c r="L993" s="15" t="e">
        <f>VLOOKUP(D993,table[[Détails]:[Coefficient de vente]],7,FALSE)</f>
        <v>#N/A</v>
      </c>
      <c r="M993" s="1" t="e">
        <f t="shared" si="78"/>
        <v>#N/A</v>
      </c>
      <c r="N993" s="5" t="e">
        <f t="shared" si="79"/>
        <v>#N/A</v>
      </c>
      <c r="O993" s="17" t="e">
        <f>VLOOKUP(D993,table[[Détails]:[Coefficient de vente]],8,FALSE)</f>
        <v>#N/A</v>
      </c>
      <c r="P993" s="170" t="e">
        <f t="shared" si="80"/>
        <v>#N/A</v>
      </c>
      <c r="R993" s="10">
        <f t="shared" si="81"/>
        <v>0</v>
      </c>
    </row>
    <row r="994" spans="2:18">
      <c r="B994" s="172"/>
      <c r="C994" s="1"/>
      <c r="D994" s="1"/>
      <c r="E994" s="1" t="e">
        <f>VLOOKUP(D994,table[[Détails]:[epaisseur]],2,FALSE)</f>
        <v>#N/A</v>
      </c>
      <c r="F994" s="1" t="e">
        <f>VLOOKUP(D994,table[[Détails]:[epaisseur]],3,FALSE)</f>
        <v>#N/A</v>
      </c>
      <c r="G994" s="1" t="e">
        <f>VLOOKUP(D994,table[[Détails]:[epaisseur]],4,FALSE)</f>
        <v>#N/A</v>
      </c>
      <c r="H994" s="1" t="e">
        <f>VLOOKUP(D994,table[[Détails]:[epaisseur]],5,FALSE)</f>
        <v>#N/A</v>
      </c>
      <c r="I994" s="170" t="e">
        <f>VLOOKUP(D994,table[[Détails]:[prix HT]],6,FALSE)</f>
        <v>#N/A</v>
      </c>
      <c r="K994" s="1" t="e">
        <f t="shared" si="82"/>
        <v>#N/A</v>
      </c>
      <c r="L994" s="15" t="e">
        <f>VLOOKUP(D994,table[[Détails]:[Coefficient de vente]],7,FALSE)</f>
        <v>#N/A</v>
      </c>
      <c r="M994" s="1" t="e">
        <f t="shared" si="78"/>
        <v>#N/A</v>
      </c>
      <c r="N994" s="5" t="e">
        <f t="shared" si="79"/>
        <v>#N/A</v>
      </c>
      <c r="O994" s="17" t="e">
        <f>VLOOKUP(D994,table[[Détails]:[Coefficient de vente]],8,FALSE)</f>
        <v>#N/A</v>
      </c>
      <c r="P994" s="170" t="e">
        <f t="shared" si="80"/>
        <v>#N/A</v>
      </c>
      <c r="R994" s="10">
        <f t="shared" si="81"/>
        <v>0</v>
      </c>
    </row>
    <row r="995" spans="2:18">
      <c r="B995" s="172"/>
      <c r="C995" s="1"/>
      <c r="D995" s="1"/>
      <c r="E995" s="1" t="e">
        <f>VLOOKUP(D995,table[[Détails]:[epaisseur]],2,FALSE)</f>
        <v>#N/A</v>
      </c>
      <c r="F995" s="1" t="e">
        <f>VLOOKUP(D995,table[[Détails]:[epaisseur]],3,FALSE)</f>
        <v>#N/A</v>
      </c>
      <c r="G995" s="1" t="e">
        <f>VLOOKUP(D995,table[[Détails]:[epaisseur]],4,FALSE)</f>
        <v>#N/A</v>
      </c>
      <c r="H995" s="1" t="e">
        <f>VLOOKUP(D995,table[[Détails]:[epaisseur]],5,FALSE)</f>
        <v>#N/A</v>
      </c>
      <c r="I995" s="170" t="e">
        <f>VLOOKUP(D995,table[[Détails]:[prix HT]],6,FALSE)</f>
        <v>#N/A</v>
      </c>
      <c r="K995" s="1" t="e">
        <f t="shared" si="82"/>
        <v>#N/A</v>
      </c>
      <c r="L995" s="15" t="e">
        <f>VLOOKUP(D995,table[[Détails]:[Coefficient de vente]],7,FALSE)</f>
        <v>#N/A</v>
      </c>
      <c r="M995" s="1" t="e">
        <f t="shared" si="78"/>
        <v>#N/A</v>
      </c>
      <c r="N995" s="5" t="e">
        <f t="shared" si="79"/>
        <v>#N/A</v>
      </c>
      <c r="O995" s="17" t="e">
        <f>VLOOKUP(D995,table[[Détails]:[Coefficient de vente]],8,FALSE)</f>
        <v>#N/A</v>
      </c>
      <c r="P995" s="170" t="e">
        <f t="shared" si="80"/>
        <v>#N/A</v>
      </c>
      <c r="R995" s="10">
        <f t="shared" si="81"/>
        <v>0</v>
      </c>
    </row>
    <row r="996" spans="2:18">
      <c r="B996" s="172"/>
      <c r="C996" s="1"/>
      <c r="D996" s="1"/>
      <c r="E996" s="1" t="e">
        <f>VLOOKUP(D996,table[[Détails]:[epaisseur]],2,FALSE)</f>
        <v>#N/A</v>
      </c>
      <c r="F996" s="1" t="e">
        <f>VLOOKUP(D996,table[[Détails]:[epaisseur]],3,FALSE)</f>
        <v>#N/A</v>
      </c>
      <c r="G996" s="1" t="e">
        <f>VLOOKUP(D996,table[[Détails]:[epaisseur]],4,FALSE)</f>
        <v>#N/A</v>
      </c>
      <c r="H996" s="1" t="e">
        <f>VLOOKUP(D996,table[[Détails]:[epaisseur]],5,FALSE)</f>
        <v>#N/A</v>
      </c>
      <c r="I996" s="170" t="e">
        <f>VLOOKUP(D996,table[[Détails]:[prix HT]],6,FALSE)</f>
        <v>#N/A</v>
      </c>
      <c r="K996" s="1" t="e">
        <f t="shared" si="82"/>
        <v>#N/A</v>
      </c>
      <c r="L996" s="15" t="e">
        <f>VLOOKUP(D996,table[[Détails]:[Coefficient de vente]],7,FALSE)</f>
        <v>#N/A</v>
      </c>
      <c r="M996" s="1" t="e">
        <f t="shared" si="78"/>
        <v>#N/A</v>
      </c>
      <c r="N996" s="5" t="e">
        <f t="shared" si="79"/>
        <v>#N/A</v>
      </c>
      <c r="O996" s="17" t="e">
        <f>VLOOKUP(D996,table[[Détails]:[Coefficient de vente]],8,FALSE)</f>
        <v>#N/A</v>
      </c>
      <c r="P996" s="170" t="e">
        <f t="shared" si="80"/>
        <v>#N/A</v>
      </c>
      <c r="R996" s="10">
        <f t="shared" si="81"/>
        <v>0</v>
      </c>
    </row>
    <row r="997" spans="2:18">
      <c r="B997" s="172"/>
      <c r="C997" s="1"/>
      <c r="D997" s="1"/>
      <c r="E997" s="1" t="e">
        <f>VLOOKUP(D997,table[[Détails]:[epaisseur]],2,FALSE)</f>
        <v>#N/A</v>
      </c>
      <c r="F997" s="1" t="e">
        <f>VLOOKUP(D997,table[[Détails]:[epaisseur]],3,FALSE)</f>
        <v>#N/A</v>
      </c>
      <c r="G997" s="1" t="e">
        <f>VLOOKUP(D997,table[[Détails]:[epaisseur]],4,FALSE)</f>
        <v>#N/A</v>
      </c>
      <c r="H997" s="1" t="e">
        <f>VLOOKUP(D997,table[[Détails]:[epaisseur]],5,FALSE)</f>
        <v>#N/A</v>
      </c>
      <c r="I997" s="170" t="e">
        <f>VLOOKUP(D997,table[[Détails]:[prix HT]],6,FALSE)</f>
        <v>#N/A</v>
      </c>
      <c r="K997" s="1" t="e">
        <f t="shared" si="82"/>
        <v>#N/A</v>
      </c>
      <c r="L997" s="15" t="e">
        <f>VLOOKUP(D997,table[[Détails]:[Coefficient de vente]],7,FALSE)</f>
        <v>#N/A</v>
      </c>
      <c r="M997" s="1" t="e">
        <f t="shared" si="78"/>
        <v>#N/A</v>
      </c>
      <c r="N997" s="5" t="e">
        <f t="shared" si="79"/>
        <v>#N/A</v>
      </c>
      <c r="O997" s="17" t="e">
        <f>VLOOKUP(D997,table[[Détails]:[Coefficient de vente]],8,FALSE)</f>
        <v>#N/A</v>
      </c>
      <c r="P997" s="170" t="e">
        <f t="shared" si="80"/>
        <v>#N/A</v>
      </c>
      <c r="R997" s="10">
        <f t="shared" si="81"/>
        <v>0</v>
      </c>
    </row>
    <row r="998" spans="2:18">
      <c r="B998" s="172"/>
      <c r="C998" s="1"/>
      <c r="D998" s="1"/>
      <c r="E998" s="1" t="e">
        <f>VLOOKUP(D998,table[[Détails]:[epaisseur]],2,FALSE)</f>
        <v>#N/A</v>
      </c>
      <c r="F998" s="1" t="e">
        <f>VLOOKUP(D998,table[[Détails]:[epaisseur]],3,FALSE)</f>
        <v>#N/A</v>
      </c>
      <c r="G998" s="1" t="e">
        <f>VLOOKUP(D998,table[[Détails]:[epaisseur]],4,FALSE)</f>
        <v>#N/A</v>
      </c>
      <c r="H998" s="1" t="e">
        <f>VLOOKUP(D998,table[[Détails]:[epaisseur]],5,FALSE)</f>
        <v>#N/A</v>
      </c>
      <c r="I998" s="170" t="e">
        <f>VLOOKUP(D998,table[[Détails]:[prix HT]],6,FALSE)</f>
        <v>#N/A</v>
      </c>
      <c r="K998" s="1" t="e">
        <f t="shared" si="82"/>
        <v>#N/A</v>
      </c>
      <c r="L998" s="15" t="e">
        <f>VLOOKUP(D998,table[[Détails]:[Coefficient de vente]],7,FALSE)</f>
        <v>#N/A</v>
      </c>
      <c r="M998" s="1" t="e">
        <f t="shared" si="78"/>
        <v>#N/A</v>
      </c>
      <c r="N998" s="5" t="e">
        <f t="shared" si="79"/>
        <v>#N/A</v>
      </c>
      <c r="O998" s="17" t="e">
        <f>VLOOKUP(D998,table[[Détails]:[Coefficient de vente]],8,FALSE)</f>
        <v>#N/A</v>
      </c>
      <c r="P998" s="170" t="e">
        <f t="shared" si="80"/>
        <v>#N/A</v>
      </c>
      <c r="R998" s="10">
        <f t="shared" si="81"/>
        <v>0</v>
      </c>
    </row>
    <row r="999" spans="2:18">
      <c r="B999" s="172"/>
      <c r="C999" s="1"/>
      <c r="D999" s="1"/>
      <c r="E999" s="1" t="e">
        <f>VLOOKUP(D999,table[[Détails]:[epaisseur]],2,FALSE)</f>
        <v>#N/A</v>
      </c>
      <c r="F999" s="1" t="e">
        <f>VLOOKUP(D999,table[[Détails]:[epaisseur]],3,FALSE)</f>
        <v>#N/A</v>
      </c>
      <c r="G999" s="1" t="e">
        <f>VLOOKUP(D999,table[[Détails]:[epaisseur]],4,FALSE)</f>
        <v>#N/A</v>
      </c>
      <c r="H999" s="1" t="e">
        <f>VLOOKUP(D999,table[[Détails]:[epaisseur]],5,FALSE)</f>
        <v>#N/A</v>
      </c>
      <c r="I999" s="170" t="e">
        <f>VLOOKUP(D999,table[[Détails]:[prix HT]],6,FALSE)</f>
        <v>#N/A</v>
      </c>
      <c r="K999" s="1" t="e">
        <f t="shared" si="82"/>
        <v>#N/A</v>
      </c>
      <c r="L999" s="15" t="e">
        <f>VLOOKUP(D999,table[[Détails]:[Coefficient de vente]],7,FALSE)</f>
        <v>#N/A</v>
      </c>
      <c r="M999" s="1" t="e">
        <f t="shared" si="78"/>
        <v>#N/A</v>
      </c>
      <c r="N999" s="5" t="e">
        <f t="shared" si="79"/>
        <v>#N/A</v>
      </c>
      <c r="O999" s="17" t="e">
        <f>VLOOKUP(D999,table[[Détails]:[Coefficient de vente]],8,FALSE)</f>
        <v>#N/A</v>
      </c>
      <c r="P999" s="170" t="e">
        <f t="shared" si="80"/>
        <v>#N/A</v>
      </c>
      <c r="R999" s="10">
        <f t="shared" si="81"/>
        <v>0</v>
      </c>
    </row>
    <row r="1000" spans="2:18">
      <c r="B1000" s="172"/>
      <c r="C1000" s="1"/>
      <c r="D1000" s="1"/>
      <c r="E1000" s="1" t="e">
        <f>VLOOKUP(D1000,table[[Détails]:[epaisseur]],2,FALSE)</f>
        <v>#N/A</v>
      </c>
      <c r="F1000" s="1" t="e">
        <f>VLOOKUP(D1000,table[[Détails]:[epaisseur]],3,FALSE)</f>
        <v>#N/A</v>
      </c>
      <c r="G1000" s="1" t="e">
        <f>VLOOKUP(D1000,table[[Détails]:[epaisseur]],4,FALSE)</f>
        <v>#N/A</v>
      </c>
      <c r="H1000" s="1" t="e">
        <f>VLOOKUP(D1000,table[[Détails]:[epaisseur]],5,FALSE)</f>
        <v>#N/A</v>
      </c>
      <c r="I1000" s="170" t="e">
        <f>VLOOKUP(D1000,table[[Détails]:[prix HT]],6,FALSE)</f>
        <v>#N/A</v>
      </c>
      <c r="K1000" s="1" t="e">
        <f t="shared" si="82"/>
        <v>#N/A</v>
      </c>
      <c r="L1000" s="15" t="e">
        <f>VLOOKUP(D1000,table[[Détails]:[Coefficient de vente]],7,FALSE)</f>
        <v>#N/A</v>
      </c>
      <c r="M1000" s="1" t="e">
        <f t="shared" si="78"/>
        <v>#N/A</v>
      </c>
      <c r="N1000" s="5" t="e">
        <f t="shared" si="79"/>
        <v>#N/A</v>
      </c>
      <c r="O1000" s="17" t="e">
        <f>VLOOKUP(D1000,table[[Détails]:[Coefficient de vente]],8,FALSE)</f>
        <v>#N/A</v>
      </c>
      <c r="P1000" s="170" t="e">
        <f t="shared" si="80"/>
        <v>#N/A</v>
      </c>
      <c r="R1000" s="10">
        <f t="shared" si="81"/>
        <v>0</v>
      </c>
    </row>
  </sheetData>
  <dataConsolidate/>
  <mergeCells count="6">
    <mergeCell ref="F3:H3"/>
    <mergeCell ref="F4:G4"/>
    <mergeCell ref="F5:G5"/>
    <mergeCell ref="B11:D11"/>
    <mergeCell ref="B1:E1"/>
    <mergeCell ref="B2:E2"/>
  </mergeCells>
  <conditionalFormatting sqref="R9 Q14:Q18 Q11 R11:R1048576">
    <cfRule type="cellIs" dxfId="36" priority="21" operator="greaterThan">
      <formula>0</formula>
    </cfRule>
  </conditionalFormatting>
  <conditionalFormatting sqref="S9 U2 U5 H7:H8">
    <cfRule type="cellIs" dxfId="35" priority="20" operator="greaterThan">
      <formula>0.01</formula>
    </cfRule>
  </conditionalFormatting>
  <conditionalFormatting sqref="R9">
    <cfRule type="cellIs" dxfId="34" priority="19" operator="greaterThan">
      <formula>0</formula>
    </cfRule>
  </conditionalFormatting>
  <conditionalFormatting sqref="S9 S11:S13 S15:S1048576">
    <cfRule type="cellIs" dxfId="33" priority="18" operator="greaterThan">
      <formula>0</formula>
    </cfRule>
  </conditionalFormatting>
  <conditionalFormatting sqref="H7">
    <cfRule type="cellIs" dxfId="32" priority="13" operator="greaterThan">
      <formula>0</formula>
    </cfRule>
  </conditionalFormatting>
  <conditionalFormatting sqref="T2:T3 T5:T7">
    <cfRule type="cellIs" dxfId="31" priority="15" operator="greaterThan">
      <formula>0</formula>
    </cfRule>
  </conditionalFormatting>
  <conditionalFormatting sqref="Q20:Q1000">
    <cfRule type="cellIs" dxfId="30" priority="12" operator="greaterThan">
      <formula>0</formula>
    </cfRule>
  </conditionalFormatting>
  <conditionalFormatting sqref="R11:R1000">
    <cfRule type="cellIs" dxfId="29" priority="11" operator="greaterThan">
      <formula>0</formula>
    </cfRule>
  </conditionalFormatting>
  <conditionalFormatting sqref="D3:D1048576">
    <cfRule type="containsText" dxfId="28" priority="1" operator="containsText" text="Pose">
      <formula>NOT(ISERROR(SEARCH("Pose",D3)))</formula>
    </cfRule>
    <cfRule type="containsText" dxfId="27" priority="2" operator="containsText" text="Programmation">
      <formula>NOT(ISERROR(SEARCH("Programmation",D3)))</formula>
    </cfRule>
    <cfRule type="containsText" dxfId="26" priority="3" operator="containsText" text="Mise à plat">
      <formula>NOT(ISERROR(SEARCH("Mise à plat",D3)))</formula>
    </cfRule>
    <cfRule type="containsText" dxfId="25" priority="4" operator="containsText" text="BE">
      <formula>NOT(ISERROR(SEARCH("BE",D3)))</formula>
    </cfRule>
    <cfRule type="containsText" dxfId="24" priority="5" operator="containsText" text="Emballage">
      <formula>NOT(ISERROR(SEARCH("Emballage",D3)))</formula>
    </cfRule>
    <cfRule type="containsText" dxfId="23" priority="6" operator="containsText" text="Re-montage">
      <formula>NOT(ISERROR(SEARCH("Re-montage",D3)))</formula>
    </cfRule>
    <cfRule type="containsText" dxfId="22" priority="7" operator="containsText" text="Laque">
      <formula>NOT(ISERROR(SEARCH("Laque",D3)))</formula>
    </cfRule>
    <cfRule type="containsText" dxfId="21" priority="8" operator="containsText" text="Montage">
      <formula>NOT(ISERROR(SEARCH("Montage",D3)))</formula>
    </cfRule>
    <cfRule type="containsText" dxfId="20" priority="9" operator="containsText" text="Usinage">
      <formula>NOT(ISERROR(SEARCH("Usinage",D3)))</formula>
    </cfRule>
    <cfRule type="containsText" dxfId="19" priority="10" operator="containsText" text="Collage">
      <formula>NOT(ISERROR(SEARCH("Collage",D3)))</formula>
    </cfRule>
  </conditionalFormatting>
  <dataValidations count="1">
    <dataValidation type="list" allowBlank="1" showInputMessage="1" showErrorMessage="1" sqref="B12:B1000" xr:uid="{00000000-0002-0000-0000-000000000000}">
      <formula1>_Désignation</formula1>
    </dataValidation>
  </dataValidations>
  <pageMargins left="0.7" right="0.7" top="0.75" bottom="0.75" header="0.3" footer="0.3"/>
  <pageSetup paperSize="9" orientation="portrait" horizontalDpi="4294967292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OFFSET(Paramètres!$G$2,MATCH(B12&amp;C12,Paramètres!$J$3:$J$411,0),2,COUNTIF(Paramètres!$J$3:$J$411,B12&amp;C12))</xm:f>
          </x14:formula1>
          <xm:sqref>D12:D1000</xm:sqref>
        </x14:dataValidation>
        <x14:dataValidation type="list" allowBlank="1" showInputMessage="1" showErrorMessage="1" xr:uid="{38828E4B-6F05-4628-B9D1-233BF1DAB182}">
          <x14:formula1>
            <xm:f>OFFSET(Paramètres!$D$2,MATCH(B12,Paramètres!$D$3:$D$53,0),1,COUNTIF(Paramètres!$D$3:$D$53,B12))</xm:f>
          </x14:formula1>
          <xm:sqref>C12:C1000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13"/>
  <sheetViews>
    <sheetView showGridLines="0" topLeftCell="B400" zoomScale="120" zoomScaleNormal="120" workbookViewId="0">
      <selection activeCell="C409" sqref="C409"/>
    </sheetView>
  </sheetViews>
  <sheetFormatPr baseColWidth="10" defaultColWidth="11.44140625" defaultRowHeight="14.4"/>
  <cols>
    <col min="1" max="1" width="16.44140625" customWidth="1"/>
    <col min="2" max="2" width="21.77734375" customWidth="1"/>
    <col min="3" max="3" width="35.6640625" customWidth="1"/>
    <col min="4" max="4" width="14.6640625" customWidth="1"/>
    <col min="5" max="5" width="12.109375" customWidth="1"/>
    <col min="6" max="6" width="10.44140625" customWidth="1"/>
    <col min="7" max="7" width="13.33203125" customWidth="1"/>
    <col min="8" max="8" width="14.77734375" style="28" customWidth="1"/>
    <col min="9" max="9" width="19.44140625" style="16" customWidth="1"/>
    <col min="10" max="10" width="20" style="16" customWidth="1"/>
    <col min="11" max="11" width="11.44140625" style="134"/>
  </cols>
  <sheetData>
    <row r="1" spans="1:13">
      <c r="A1" s="183" t="s">
        <v>28</v>
      </c>
      <c r="B1" s="184"/>
      <c r="C1" s="184"/>
      <c r="D1" s="184"/>
      <c r="E1" s="184"/>
      <c r="F1" s="184"/>
      <c r="G1" s="184"/>
      <c r="H1" s="184"/>
      <c r="I1" s="184"/>
      <c r="J1" s="185"/>
    </row>
    <row r="2" spans="1:13">
      <c r="A2" s="186"/>
      <c r="B2" s="187"/>
      <c r="C2" s="187"/>
      <c r="D2" s="187"/>
      <c r="E2" s="187"/>
      <c r="F2" s="187"/>
      <c r="G2" s="187"/>
      <c r="H2" s="187"/>
      <c r="I2" s="187"/>
      <c r="J2" s="188"/>
    </row>
    <row r="4" spans="1:13" ht="40.049999999999997" customHeight="1">
      <c r="A4" s="22" t="s">
        <v>7</v>
      </c>
      <c r="B4" s="22" t="s">
        <v>564</v>
      </c>
      <c r="C4" s="22" t="s">
        <v>9</v>
      </c>
      <c r="D4" s="164" t="s">
        <v>10</v>
      </c>
      <c r="E4" s="23" t="s">
        <v>11</v>
      </c>
      <c r="F4" s="23" t="s">
        <v>12</v>
      </c>
      <c r="G4" s="23" t="s">
        <v>13</v>
      </c>
      <c r="H4" s="23" t="s">
        <v>14</v>
      </c>
      <c r="I4" s="86" t="s">
        <v>17</v>
      </c>
      <c r="J4" s="86" t="s">
        <v>20</v>
      </c>
      <c r="K4" s="135" t="s">
        <v>566</v>
      </c>
      <c r="L4" s="163" t="s">
        <v>572</v>
      </c>
      <c r="M4" s="163" t="s">
        <v>573</v>
      </c>
    </row>
    <row r="5" spans="1:13" ht="15">
      <c r="A5" s="81" t="s">
        <v>23</v>
      </c>
      <c r="B5" s="82" t="s">
        <v>29</v>
      </c>
      <c r="C5" s="82" t="s">
        <v>30</v>
      </c>
      <c r="D5" s="82"/>
      <c r="E5" s="83">
        <v>3.05</v>
      </c>
      <c r="F5" s="83">
        <v>1.3</v>
      </c>
      <c r="G5" s="83">
        <v>1</v>
      </c>
      <c r="H5" s="84">
        <v>35</v>
      </c>
      <c r="I5" s="85">
        <v>0</v>
      </c>
      <c r="J5" s="85">
        <f>Devis!$D$7</f>
        <v>0.1</v>
      </c>
      <c r="K5" s="133">
        <f>IF(COUNTIF(A$4:A5,table[[#This Row],[Désignation]])=1,MAX(K$4:K4)+1)</f>
        <v>1</v>
      </c>
      <c r="L5" s="133">
        <f>IF(COUNTIF(B$4:B5,table[[#This Row],[Fournisseur ]])=1,MAX(L$4:L4)+1)</f>
        <v>1</v>
      </c>
      <c r="M5" s="133">
        <f>IF(COUNTIF(C$4:C5,table[[#This Row],[Détails]])=1,MAX(M$4:M4)+1)</f>
        <v>1</v>
      </c>
    </row>
    <row r="6" spans="1:13" ht="15">
      <c r="A6" s="29" t="s">
        <v>23</v>
      </c>
      <c r="B6" s="50" t="s">
        <v>29</v>
      </c>
      <c r="C6" s="50" t="s">
        <v>31</v>
      </c>
      <c r="D6" s="50">
        <v>2902</v>
      </c>
      <c r="E6" s="51">
        <v>3.05</v>
      </c>
      <c r="F6" s="51">
        <v>1.3</v>
      </c>
      <c r="G6" s="51">
        <v>1</v>
      </c>
      <c r="H6" s="19">
        <v>24</v>
      </c>
      <c r="I6" s="52">
        <v>1</v>
      </c>
      <c r="J6" s="52">
        <f>Devis!$D$7</f>
        <v>0.1</v>
      </c>
      <c r="K6" s="133" t="b">
        <f>IF(COUNTIF(A$4:A6,table[[#This Row],[Désignation]])=1,MAX(K$4:K5)+1)</f>
        <v>0</v>
      </c>
      <c r="L6" s="162" t="b">
        <f>IF(COUNTIF(B$4:B6,table[[#This Row],[Fournisseur ]])=1,MAX(L$4:L5)+1)</f>
        <v>0</v>
      </c>
      <c r="M6" s="162">
        <f>IF(COUNTIF(C$4:C6,table[[#This Row],[Détails]])=1,MAX(M$4:M5)+1)</f>
        <v>2</v>
      </c>
    </row>
    <row r="7" spans="1:13" ht="15">
      <c r="A7" s="45" t="s">
        <v>23</v>
      </c>
      <c r="B7" s="46" t="s">
        <v>29</v>
      </c>
      <c r="C7" s="46" t="s">
        <v>32</v>
      </c>
      <c r="D7" s="46"/>
      <c r="E7" s="47">
        <v>3.05</v>
      </c>
      <c r="F7" s="47">
        <v>1.3</v>
      </c>
      <c r="G7" s="47">
        <v>1</v>
      </c>
      <c r="H7" s="48">
        <v>11.1</v>
      </c>
      <c r="I7" s="49">
        <v>0</v>
      </c>
      <c r="J7" s="49">
        <f>Devis!$D$7</f>
        <v>0.1</v>
      </c>
      <c r="K7" s="133" t="b">
        <f>IF(COUNTIF(A$4:A7,table[[#This Row],[Désignation]])=1,MAX(K$4:K6)+1)</f>
        <v>0</v>
      </c>
      <c r="L7" s="162" t="b">
        <f>IF(COUNTIF(B$4:B7,table[[#This Row],[Fournisseur ]])=1,MAX(L$4:L6)+1)</f>
        <v>0</v>
      </c>
      <c r="M7" s="162">
        <f>IF(COUNTIF(C$4:C7,table[[#This Row],[Détails]])=1,MAX(M$4:M6)+1)</f>
        <v>3</v>
      </c>
    </row>
    <row r="8" spans="1:13" ht="15">
      <c r="A8" s="29" t="s">
        <v>26</v>
      </c>
      <c r="B8" s="50" t="s">
        <v>33</v>
      </c>
      <c r="C8" s="50" t="s">
        <v>34</v>
      </c>
      <c r="D8" s="50">
        <v>252752</v>
      </c>
      <c r="E8" s="51">
        <v>1</v>
      </c>
      <c r="F8" s="51">
        <v>1</v>
      </c>
      <c r="G8" s="51">
        <v>1</v>
      </c>
      <c r="H8" s="19">
        <v>17.64</v>
      </c>
      <c r="I8" s="52">
        <v>0</v>
      </c>
      <c r="J8" s="52">
        <f>Devis!$D$7</f>
        <v>0.1</v>
      </c>
      <c r="K8" s="133">
        <f>IF(COUNTIF(A$4:A8,table[[#This Row],[Désignation]])=1,MAX(K$4:K7)+1)</f>
        <v>2</v>
      </c>
      <c r="L8" s="162">
        <f>IF(COUNTIF(B$4:B8,table[[#This Row],[Fournisseur ]])=1,MAX(L$4:L7)+1)</f>
        <v>2</v>
      </c>
      <c r="M8" s="162">
        <f>IF(COUNTIF(C$4:C8,table[[#This Row],[Détails]])=1,MAX(M$4:M7)+1)</f>
        <v>4</v>
      </c>
    </row>
    <row r="9" spans="1:13" ht="15">
      <c r="A9" s="45" t="s">
        <v>26</v>
      </c>
      <c r="B9" s="46" t="s">
        <v>33</v>
      </c>
      <c r="C9" s="46" t="s">
        <v>35</v>
      </c>
      <c r="D9" s="46">
        <v>252738</v>
      </c>
      <c r="E9" s="47">
        <v>1</v>
      </c>
      <c r="F9" s="47">
        <v>1</v>
      </c>
      <c r="G9" s="47">
        <v>1</v>
      </c>
      <c r="H9" s="48">
        <v>14.66</v>
      </c>
      <c r="I9" s="49">
        <v>0</v>
      </c>
      <c r="J9" s="49">
        <f>Devis!$D$7</f>
        <v>0.1</v>
      </c>
      <c r="K9" s="133" t="b">
        <f>IF(COUNTIF(A$4:A9,table[[#This Row],[Désignation]])=1,MAX(K$4:K8)+1)</f>
        <v>0</v>
      </c>
      <c r="L9" s="162" t="b">
        <f>IF(COUNTIF(B$4:B9,table[[#This Row],[Fournisseur ]])=1,MAX(L$4:L8)+1)</f>
        <v>0</v>
      </c>
      <c r="M9" s="162">
        <f>IF(COUNTIF(C$4:C9,table[[#This Row],[Détails]])=1,MAX(M$4:M8)+1)</f>
        <v>5</v>
      </c>
    </row>
    <row r="10" spans="1:13" ht="15">
      <c r="A10" s="30" t="s">
        <v>26</v>
      </c>
      <c r="B10" s="50" t="s">
        <v>33</v>
      </c>
      <c r="C10" s="50" t="s">
        <v>36</v>
      </c>
      <c r="D10" s="50" t="s">
        <v>37</v>
      </c>
      <c r="E10" s="51">
        <v>1</v>
      </c>
      <c r="F10" s="51">
        <v>1</v>
      </c>
      <c r="G10" s="51">
        <v>1</v>
      </c>
      <c r="H10" s="19">
        <v>17.52</v>
      </c>
      <c r="I10" s="52">
        <v>0</v>
      </c>
      <c r="J10" s="52">
        <f>Devis!$D$7</f>
        <v>0.1</v>
      </c>
      <c r="K10" s="133" t="b">
        <f>IF(COUNTIF(A$4:A10,table[[#This Row],[Désignation]])=1,MAX(K$4:K9)+1)</f>
        <v>0</v>
      </c>
      <c r="L10" s="162" t="b">
        <f>IF(COUNTIF(B$4:B10,table[[#This Row],[Fournisseur ]])=1,MAX(L$4:L9)+1)</f>
        <v>0</v>
      </c>
      <c r="M10" s="162">
        <f>IF(COUNTIF(C$4:C10,table[[#This Row],[Détails]])=1,MAX(M$4:M9)+1)</f>
        <v>6</v>
      </c>
    </row>
    <row r="11" spans="1:13" ht="15">
      <c r="A11" s="45" t="s">
        <v>23</v>
      </c>
      <c r="B11" s="46" t="s">
        <v>38</v>
      </c>
      <c r="C11" s="46" t="s">
        <v>39</v>
      </c>
      <c r="D11" s="46" t="s">
        <v>40</v>
      </c>
      <c r="E11" s="47">
        <v>1</v>
      </c>
      <c r="F11" s="47">
        <v>1</v>
      </c>
      <c r="G11" s="47">
        <v>1</v>
      </c>
      <c r="H11" s="48">
        <v>125.36</v>
      </c>
      <c r="I11" s="49">
        <v>0</v>
      </c>
      <c r="J11" s="49">
        <f>Devis!$D$7</f>
        <v>0.1</v>
      </c>
      <c r="K11" s="133" t="b">
        <f>IF(COUNTIF(A$4:A11,table[[#This Row],[Désignation]])=1,MAX(K$4:K10)+1)</f>
        <v>0</v>
      </c>
      <c r="L11" s="162">
        <f>IF(COUNTIF(B$4:B11,table[[#This Row],[Fournisseur ]])=1,MAX(L$4:L10)+1)</f>
        <v>3</v>
      </c>
      <c r="M11" s="162">
        <f>IF(COUNTIF(C$4:C11,table[[#This Row],[Détails]])=1,MAX(M$4:M10)+1)</f>
        <v>7</v>
      </c>
    </row>
    <row r="12" spans="1:13" ht="15">
      <c r="A12" s="29" t="s">
        <v>23</v>
      </c>
      <c r="B12" s="50" t="s">
        <v>38</v>
      </c>
      <c r="C12" s="50" t="s">
        <v>41</v>
      </c>
      <c r="D12" s="50" t="s">
        <v>42</v>
      </c>
      <c r="E12" s="51">
        <v>1</v>
      </c>
      <c r="F12" s="51">
        <v>1</v>
      </c>
      <c r="G12" s="51">
        <v>1</v>
      </c>
      <c r="H12" s="19">
        <v>98.33</v>
      </c>
      <c r="I12" s="52">
        <v>0</v>
      </c>
      <c r="J12" s="52">
        <f>Devis!$D$7</f>
        <v>0.1</v>
      </c>
      <c r="K12" s="133" t="b">
        <f>IF(COUNTIF(A$4:A12,table[[#This Row],[Désignation]])=1,MAX(K$4:K11)+1)</f>
        <v>0</v>
      </c>
      <c r="L12" s="162" t="b">
        <f>IF(COUNTIF(B$4:B12,table[[#This Row],[Fournisseur ]])=1,MAX(L$4:L11)+1)</f>
        <v>0</v>
      </c>
      <c r="M12" s="162">
        <f>IF(COUNTIF(C$4:C12,table[[#This Row],[Détails]])=1,MAX(M$4:M11)+1)</f>
        <v>8</v>
      </c>
    </row>
    <row r="13" spans="1:13" ht="15">
      <c r="A13" s="53" t="s">
        <v>23</v>
      </c>
      <c r="B13" s="46" t="s">
        <v>38</v>
      </c>
      <c r="C13" s="46" t="s">
        <v>43</v>
      </c>
      <c r="D13" s="46" t="s">
        <v>44</v>
      </c>
      <c r="E13" s="47">
        <v>2.44</v>
      </c>
      <c r="F13" s="47">
        <v>1.22</v>
      </c>
      <c r="G13" s="47">
        <v>1</v>
      </c>
      <c r="H13" s="48">
        <v>10.45</v>
      </c>
      <c r="I13" s="49">
        <v>0</v>
      </c>
      <c r="J13" s="49">
        <f>Devis!$D$7</f>
        <v>0.1</v>
      </c>
      <c r="K13" s="133" t="b">
        <f>IF(COUNTIF(A$4:A13,table[[#This Row],[Désignation]])=1,MAX(K$4:K12)+1)</f>
        <v>0</v>
      </c>
      <c r="L13" s="162" t="b">
        <f>IF(COUNTIF(B$4:B13,table[[#This Row],[Fournisseur ]])=1,MAX(L$4:L12)+1)</f>
        <v>0</v>
      </c>
      <c r="M13" s="162">
        <f>IF(COUNTIF(C$4:C13,table[[#This Row],[Détails]])=1,MAX(M$4:M12)+1)</f>
        <v>9</v>
      </c>
    </row>
    <row r="14" spans="1:13" ht="15">
      <c r="A14" s="30" t="s">
        <v>23</v>
      </c>
      <c r="B14" s="50" t="s">
        <v>45</v>
      </c>
      <c r="C14" s="50" t="s">
        <v>46</v>
      </c>
      <c r="D14" s="50"/>
      <c r="E14" s="51">
        <v>1</v>
      </c>
      <c r="F14" s="51">
        <v>1</v>
      </c>
      <c r="G14" s="51">
        <v>1</v>
      </c>
      <c r="H14" s="19">
        <v>575</v>
      </c>
      <c r="I14" s="52">
        <v>0</v>
      </c>
      <c r="J14" s="52">
        <f>Devis!$D$7</f>
        <v>0.1</v>
      </c>
      <c r="K14" s="133" t="b">
        <f>IF(COUNTIF(A$4:A14,table[[#This Row],[Désignation]])=1,MAX(K$4:K13)+1)</f>
        <v>0</v>
      </c>
      <c r="L14" s="162">
        <f>IF(COUNTIF(B$4:B14,table[[#This Row],[Fournisseur ]])=1,MAX(L$4:L13)+1)</f>
        <v>4</v>
      </c>
      <c r="M14" s="162">
        <f>IF(COUNTIF(C$4:C14,table[[#This Row],[Détails]])=1,MAX(M$4:M13)+1)</f>
        <v>10</v>
      </c>
    </row>
    <row r="15" spans="1:13" ht="15">
      <c r="A15" s="53" t="s">
        <v>23</v>
      </c>
      <c r="B15" s="46" t="s">
        <v>45</v>
      </c>
      <c r="C15" s="54" t="s">
        <v>47</v>
      </c>
      <c r="D15" s="46" t="s">
        <v>48</v>
      </c>
      <c r="E15" s="47">
        <v>2.5</v>
      </c>
      <c r="F15" s="47">
        <v>1.22</v>
      </c>
      <c r="G15" s="47">
        <v>1</v>
      </c>
      <c r="H15" s="48">
        <v>23.49</v>
      </c>
      <c r="I15" s="49">
        <v>0</v>
      </c>
      <c r="J15" s="49">
        <f>Devis!$D$7</f>
        <v>0.1</v>
      </c>
      <c r="K15" s="133" t="b">
        <f>IF(COUNTIF(A$4:A15,table[[#This Row],[Désignation]])=1,MAX(K$4:K14)+1)</f>
        <v>0</v>
      </c>
      <c r="L15" s="162" t="b">
        <f>IF(COUNTIF(B$4:B15,table[[#This Row],[Fournisseur ]])=1,MAX(L$4:L14)+1)</f>
        <v>0</v>
      </c>
      <c r="M15" s="162">
        <f>IF(COUNTIF(C$4:C15,table[[#This Row],[Détails]])=1,MAX(M$4:M14)+1)</f>
        <v>11</v>
      </c>
    </row>
    <row r="16" spans="1:13" ht="15">
      <c r="A16" s="30" t="s">
        <v>23</v>
      </c>
      <c r="B16" s="50" t="s">
        <v>45</v>
      </c>
      <c r="C16" s="55" t="s">
        <v>49</v>
      </c>
      <c r="D16" s="50" t="s">
        <v>50</v>
      </c>
      <c r="E16" s="51">
        <v>3.1</v>
      </c>
      <c r="F16" s="51">
        <v>1.53</v>
      </c>
      <c r="G16" s="51">
        <v>1</v>
      </c>
      <c r="H16" s="19">
        <v>33.700000000000003</v>
      </c>
      <c r="I16" s="52">
        <v>0</v>
      </c>
      <c r="J16" s="52">
        <f>Devis!$D$7</f>
        <v>0.1</v>
      </c>
      <c r="K16" s="133" t="b">
        <f>IF(COUNTIF(A$4:A16,table[[#This Row],[Désignation]])=1,MAX(K$4:K15)+1)</f>
        <v>0</v>
      </c>
      <c r="L16" s="162" t="b">
        <f>IF(COUNTIF(B$4:B16,table[[#This Row],[Fournisseur ]])=1,MAX(L$4:L15)+1)</f>
        <v>0</v>
      </c>
      <c r="M16" s="162">
        <f>IF(COUNTIF(C$4:C16,table[[#This Row],[Détails]])=1,MAX(M$4:M15)+1)</f>
        <v>12</v>
      </c>
    </row>
    <row r="17" spans="1:13" ht="15">
      <c r="A17" s="53" t="s">
        <v>23</v>
      </c>
      <c r="B17" s="46" t="s">
        <v>45</v>
      </c>
      <c r="C17" s="54" t="s">
        <v>51</v>
      </c>
      <c r="D17" s="46" t="s">
        <v>50</v>
      </c>
      <c r="E17" s="47">
        <v>3.1</v>
      </c>
      <c r="F17" s="47">
        <v>1.53</v>
      </c>
      <c r="G17" s="47">
        <v>1</v>
      </c>
      <c r="H17" s="48">
        <v>16.989999999999998</v>
      </c>
      <c r="I17" s="49">
        <v>0</v>
      </c>
      <c r="J17" s="49">
        <f>Devis!$D$7</f>
        <v>0.1</v>
      </c>
      <c r="K17" s="133" t="b">
        <f>IF(COUNTIF(A$4:A17,table[[#This Row],[Désignation]])=1,MAX(K$4:K16)+1)</f>
        <v>0</v>
      </c>
      <c r="L17" s="162" t="b">
        <f>IF(COUNTIF(B$4:B17,table[[#This Row],[Fournisseur ]])=1,MAX(L$4:L16)+1)</f>
        <v>0</v>
      </c>
      <c r="M17" s="162">
        <f>IF(COUNTIF(C$4:C17,table[[#This Row],[Détails]])=1,MAX(M$4:M16)+1)</f>
        <v>13</v>
      </c>
    </row>
    <row r="18" spans="1:13" ht="15">
      <c r="A18" s="30" t="s">
        <v>23</v>
      </c>
      <c r="B18" s="50" t="s">
        <v>45</v>
      </c>
      <c r="C18" s="55" t="s">
        <v>52</v>
      </c>
      <c r="D18" s="50" t="s">
        <v>50</v>
      </c>
      <c r="E18" s="51">
        <v>3.1</v>
      </c>
      <c r="F18" s="51">
        <v>1.53</v>
      </c>
      <c r="G18" s="51">
        <v>1</v>
      </c>
      <c r="H18" s="19">
        <v>14.1</v>
      </c>
      <c r="I18" s="52">
        <v>0</v>
      </c>
      <c r="J18" s="52">
        <f>Devis!$D$7</f>
        <v>0.1</v>
      </c>
      <c r="K18" s="133" t="b">
        <f>IF(COUNTIF(A$4:A18,table[[#This Row],[Désignation]])=1,MAX(K$4:K17)+1)</f>
        <v>0</v>
      </c>
      <c r="L18" s="162" t="b">
        <f>IF(COUNTIF(B$4:B18,table[[#This Row],[Fournisseur ]])=1,MAX(L$4:L17)+1)</f>
        <v>0</v>
      </c>
      <c r="M18" s="162">
        <f>IF(COUNTIF(C$4:C18,table[[#This Row],[Détails]])=1,MAX(M$4:M17)+1)</f>
        <v>14</v>
      </c>
    </row>
    <row r="19" spans="1:13" ht="15">
      <c r="A19" s="53" t="s">
        <v>23</v>
      </c>
      <c r="B19" s="46" t="s">
        <v>45</v>
      </c>
      <c r="C19" s="54" t="s">
        <v>53</v>
      </c>
      <c r="D19" s="46" t="s">
        <v>44</v>
      </c>
      <c r="E19" s="47">
        <v>2.5</v>
      </c>
      <c r="F19" s="47">
        <v>1.22</v>
      </c>
      <c r="G19" s="47">
        <v>1</v>
      </c>
      <c r="H19" s="48">
        <v>30.1</v>
      </c>
      <c r="I19" s="49">
        <v>0</v>
      </c>
      <c r="J19" s="49">
        <f>Devis!$D$7</f>
        <v>0.1</v>
      </c>
      <c r="K19" s="133" t="b">
        <f>IF(COUNTIF(A$4:A19,table[[#This Row],[Désignation]])=1,MAX(K$4:K18)+1)</f>
        <v>0</v>
      </c>
      <c r="L19" s="162" t="b">
        <f>IF(COUNTIF(B$4:B19,table[[#This Row],[Fournisseur ]])=1,MAX(L$4:L18)+1)</f>
        <v>0</v>
      </c>
      <c r="M19" s="162">
        <f>IF(COUNTIF(C$4:C19,table[[#This Row],[Détails]])=1,MAX(M$4:M18)+1)</f>
        <v>15</v>
      </c>
    </row>
    <row r="20" spans="1:13" ht="15">
      <c r="A20" s="30" t="s">
        <v>23</v>
      </c>
      <c r="B20" s="50" t="s">
        <v>45</v>
      </c>
      <c r="C20" s="55" t="s">
        <v>54</v>
      </c>
      <c r="D20" s="50" t="s">
        <v>55</v>
      </c>
      <c r="E20" s="51">
        <v>3.06</v>
      </c>
      <c r="F20" s="51">
        <v>2.0699999999999998</v>
      </c>
      <c r="G20" s="51">
        <v>1</v>
      </c>
      <c r="H20" s="19">
        <v>14.6</v>
      </c>
      <c r="I20" s="52">
        <v>0</v>
      </c>
      <c r="J20" s="52">
        <f>Devis!$D$7</f>
        <v>0.1</v>
      </c>
      <c r="K20" s="133" t="b">
        <f>IF(COUNTIF(A$4:A20,table[[#This Row],[Désignation]])=1,MAX(K$4:K19)+1)</f>
        <v>0</v>
      </c>
      <c r="L20" s="162" t="b">
        <f>IF(COUNTIF(B$4:B20,table[[#This Row],[Fournisseur ]])=1,MAX(L$4:L19)+1)</f>
        <v>0</v>
      </c>
      <c r="M20" s="162">
        <f>IF(COUNTIF(C$4:C20,table[[#This Row],[Détails]])=1,MAX(M$4:M19)+1)</f>
        <v>16</v>
      </c>
    </row>
    <row r="21" spans="1:13" ht="15">
      <c r="A21" s="53" t="s">
        <v>23</v>
      </c>
      <c r="B21" s="46" t="s">
        <v>45</v>
      </c>
      <c r="C21" s="54" t="s">
        <v>56</v>
      </c>
      <c r="D21" s="46" t="s">
        <v>55</v>
      </c>
      <c r="E21" s="47">
        <v>3.06</v>
      </c>
      <c r="F21" s="47">
        <v>2.0699999999999998</v>
      </c>
      <c r="G21" s="47">
        <v>1</v>
      </c>
      <c r="H21" s="48">
        <v>13.6</v>
      </c>
      <c r="I21" s="49">
        <v>0</v>
      </c>
      <c r="J21" s="49">
        <f>Devis!$D$7</f>
        <v>0.1</v>
      </c>
      <c r="K21" s="133" t="b">
        <f>IF(COUNTIF(A$4:A21,table[[#This Row],[Désignation]])=1,MAX(K$4:K20)+1)</f>
        <v>0</v>
      </c>
      <c r="L21" s="162" t="b">
        <f>IF(COUNTIF(B$4:B21,table[[#This Row],[Fournisseur ]])=1,MAX(L$4:L20)+1)</f>
        <v>0</v>
      </c>
      <c r="M21" s="162">
        <f>IF(COUNTIF(C$4:C21,table[[#This Row],[Détails]])=1,MAX(M$4:M20)+1)</f>
        <v>17</v>
      </c>
    </row>
    <row r="22" spans="1:13" ht="15">
      <c r="A22" s="30" t="s">
        <v>23</v>
      </c>
      <c r="B22" s="50" t="s">
        <v>45</v>
      </c>
      <c r="C22" s="55" t="s">
        <v>57</v>
      </c>
      <c r="D22" s="50" t="s">
        <v>55</v>
      </c>
      <c r="E22" s="51">
        <v>3.06</v>
      </c>
      <c r="F22" s="51">
        <v>1.85</v>
      </c>
      <c r="G22" s="51">
        <v>1</v>
      </c>
      <c r="H22" s="19">
        <v>6.75</v>
      </c>
      <c r="I22" s="52">
        <v>0</v>
      </c>
      <c r="J22" s="52">
        <f>Devis!$D$7</f>
        <v>0.1</v>
      </c>
      <c r="K22" s="133" t="b">
        <f>IF(COUNTIF(A$4:A22,table[[#This Row],[Désignation]])=1,MAX(K$4:K21)+1)</f>
        <v>0</v>
      </c>
      <c r="L22" s="162" t="b">
        <f>IF(COUNTIF(B$4:B22,table[[#This Row],[Fournisseur ]])=1,MAX(L$4:L21)+1)</f>
        <v>0</v>
      </c>
      <c r="M22" s="162">
        <f>IF(COUNTIF(C$4:C22,table[[#This Row],[Détails]])=1,MAX(M$4:M21)+1)</f>
        <v>18</v>
      </c>
    </row>
    <row r="23" spans="1:13" ht="15">
      <c r="A23" s="53" t="s">
        <v>23</v>
      </c>
      <c r="B23" s="46" t="s">
        <v>45</v>
      </c>
      <c r="C23" s="54" t="s">
        <v>58</v>
      </c>
      <c r="D23" s="46" t="s">
        <v>55</v>
      </c>
      <c r="E23" s="47">
        <v>2.8</v>
      </c>
      <c r="F23" s="47">
        <v>2.0699999999999998</v>
      </c>
      <c r="G23" s="47">
        <v>1</v>
      </c>
      <c r="H23" s="48">
        <v>6.5</v>
      </c>
      <c r="I23" s="49">
        <v>0</v>
      </c>
      <c r="J23" s="49">
        <f>Devis!$D$7</f>
        <v>0.1</v>
      </c>
      <c r="K23" s="133" t="b">
        <f>IF(COUNTIF(A$4:A23,table[[#This Row],[Désignation]])=1,MAX(K$4:K22)+1)</f>
        <v>0</v>
      </c>
      <c r="L23" s="162" t="b">
        <f>IF(COUNTIF(B$4:B23,table[[#This Row],[Fournisseur ]])=1,MAX(L$4:L22)+1)</f>
        <v>0</v>
      </c>
      <c r="M23" s="162">
        <f>IF(COUNTIF(C$4:C23,table[[#This Row],[Détails]])=1,MAX(M$4:M22)+1)</f>
        <v>19</v>
      </c>
    </row>
    <row r="24" spans="1:13" ht="15">
      <c r="A24" s="30" t="s">
        <v>23</v>
      </c>
      <c r="B24" s="50" t="s">
        <v>45</v>
      </c>
      <c r="C24" s="55" t="s">
        <v>59</v>
      </c>
      <c r="D24" s="50" t="s">
        <v>55</v>
      </c>
      <c r="E24" s="51">
        <v>3.05</v>
      </c>
      <c r="F24" s="51">
        <v>1.85</v>
      </c>
      <c r="G24" s="51">
        <v>1</v>
      </c>
      <c r="H24" s="19">
        <v>6.98</v>
      </c>
      <c r="I24" s="52">
        <v>0</v>
      </c>
      <c r="J24" s="52">
        <f>Devis!$D$7</f>
        <v>0.1</v>
      </c>
      <c r="K24" s="133" t="b">
        <f>IF(COUNTIF(A$4:A24,table[[#This Row],[Désignation]])=1,MAX(K$4:K23)+1)</f>
        <v>0</v>
      </c>
      <c r="L24" s="162" t="b">
        <f>IF(COUNTIF(B$4:B24,table[[#This Row],[Fournisseur ]])=1,MAX(L$4:L23)+1)</f>
        <v>0</v>
      </c>
      <c r="M24" s="162">
        <f>IF(COUNTIF(C$4:C24,table[[#This Row],[Détails]])=1,MAX(M$4:M23)+1)</f>
        <v>20</v>
      </c>
    </row>
    <row r="25" spans="1:13" ht="15">
      <c r="A25" s="53" t="s">
        <v>23</v>
      </c>
      <c r="B25" s="46" t="s">
        <v>45</v>
      </c>
      <c r="C25" s="54" t="s">
        <v>60</v>
      </c>
      <c r="D25" s="46" t="s">
        <v>61</v>
      </c>
      <c r="E25" s="47">
        <v>2.8</v>
      </c>
      <c r="F25" s="47">
        <v>2.0699999999999998</v>
      </c>
      <c r="G25" s="47">
        <v>1</v>
      </c>
      <c r="H25" s="48">
        <v>6.9</v>
      </c>
      <c r="I25" s="49">
        <v>0</v>
      </c>
      <c r="J25" s="49">
        <f>Devis!$D$7</f>
        <v>0.1</v>
      </c>
      <c r="K25" s="133" t="b">
        <f>IF(COUNTIF(A$4:A25,table[[#This Row],[Désignation]])=1,MAX(K$4:K24)+1)</f>
        <v>0</v>
      </c>
      <c r="L25" s="162" t="b">
        <f>IF(COUNTIF(B$4:B25,table[[#This Row],[Fournisseur ]])=1,MAX(L$4:L24)+1)</f>
        <v>0</v>
      </c>
      <c r="M25" s="162">
        <f>IF(COUNTIF(C$4:C25,table[[#This Row],[Détails]])=1,MAX(M$4:M24)+1)</f>
        <v>21</v>
      </c>
    </row>
    <row r="26" spans="1:13" ht="15">
      <c r="A26" s="30" t="s">
        <v>23</v>
      </c>
      <c r="B26" s="50" t="s">
        <v>45</v>
      </c>
      <c r="C26" s="55" t="s">
        <v>62</v>
      </c>
      <c r="D26" s="50" t="s">
        <v>61</v>
      </c>
      <c r="E26" s="51">
        <v>2.8</v>
      </c>
      <c r="F26" s="51">
        <v>2.0699999999999998</v>
      </c>
      <c r="G26" s="51">
        <v>1</v>
      </c>
      <c r="H26" s="19">
        <v>4.75</v>
      </c>
      <c r="I26" s="52">
        <v>0</v>
      </c>
      <c r="J26" s="52">
        <f>Devis!$D$7</f>
        <v>0.1</v>
      </c>
      <c r="K26" s="133" t="b">
        <f>IF(COUNTIF(A$4:A26,table[[#This Row],[Désignation]])=1,MAX(K$4:K25)+1)</f>
        <v>0</v>
      </c>
      <c r="L26" s="162" t="b">
        <f>IF(COUNTIF(B$4:B26,table[[#This Row],[Fournisseur ]])=1,MAX(L$4:L25)+1)</f>
        <v>0</v>
      </c>
      <c r="M26" s="162">
        <f>IF(COUNTIF(C$4:C26,table[[#This Row],[Détails]])=1,MAX(M$4:M25)+1)</f>
        <v>22</v>
      </c>
    </row>
    <row r="27" spans="1:13" ht="15">
      <c r="A27" s="53" t="s">
        <v>23</v>
      </c>
      <c r="B27" s="46" t="s">
        <v>45</v>
      </c>
      <c r="C27" s="54" t="s">
        <v>63</v>
      </c>
      <c r="D27" s="46" t="s">
        <v>61</v>
      </c>
      <c r="E27" s="47">
        <v>3.05</v>
      </c>
      <c r="F27" s="47">
        <v>1.85</v>
      </c>
      <c r="G27" s="47">
        <v>1</v>
      </c>
      <c r="H27" s="48">
        <v>5.72</v>
      </c>
      <c r="I27" s="49">
        <v>0</v>
      </c>
      <c r="J27" s="49">
        <f>Devis!$D$7</f>
        <v>0.1</v>
      </c>
      <c r="K27" s="133" t="b">
        <f>IF(COUNTIF(A$4:A27,table[[#This Row],[Désignation]])=1,MAX(K$4:K26)+1)</f>
        <v>0</v>
      </c>
      <c r="L27" s="162" t="b">
        <f>IF(COUNTIF(B$4:B27,table[[#This Row],[Fournisseur ]])=1,MAX(L$4:L26)+1)</f>
        <v>0</v>
      </c>
      <c r="M27" s="162">
        <f>IF(COUNTIF(C$4:C27,table[[#This Row],[Détails]])=1,MAX(M$4:M26)+1)</f>
        <v>23</v>
      </c>
    </row>
    <row r="28" spans="1:13" ht="15">
      <c r="A28" s="30" t="s">
        <v>23</v>
      </c>
      <c r="B28" s="50" t="s">
        <v>45</v>
      </c>
      <c r="C28" s="50" t="s">
        <v>64</v>
      </c>
      <c r="D28" s="50"/>
      <c r="E28" s="51">
        <v>1</v>
      </c>
      <c r="F28" s="51">
        <v>1</v>
      </c>
      <c r="G28" s="51">
        <v>1</v>
      </c>
      <c r="H28" s="19">
        <v>1250</v>
      </c>
      <c r="I28" s="52">
        <v>0</v>
      </c>
      <c r="J28" s="52">
        <f>Devis!$D$7</f>
        <v>0.1</v>
      </c>
      <c r="K28" s="133" t="b">
        <f>IF(COUNTIF(A$4:A28,table[[#This Row],[Désignation]])=1,MAX(K$4:K27)+1)</f>
        <v>0</v>
      </c>
      <c r="L28" s="162" t="b">
        <f>IF(COUNTIF(B$4:B28,table[[#This Row],[Fournisseur ]])=1,MAX(L$4:L27)+1)</f>
        <v>0</v>
      </c>
      <c r="M28" s="162">
        <f>IF(COUNTIF(C$4:C28,table[[#This Row],[Détails]])=1,MAX(M$4:M27)+1)</f>
        <v>24</v>
      </c>
    </row>
    <row r="29" spans="1:13" ht="15">
      <c r="A29" s="53" t="s">
        <v>23</v>
      </c>
      <c r="B29" s="46" t="s">
        <v>45</v>
      </c>
      <c r="C29" s="46" t="s">
        <v>65</v>
      </c>
      <c r="D29" s="46"/>
      <c r="E29" s="47">
        <v>2.5</v>
      </c>
      <c r="F29" s="47">
        <v>1.22</v>
      </c>
      <c r="G29" s="47">
        <v>1</v>
      </c>
      <c r="H29" s="48">
        <v>14</v>
      </c>
      <c r="I29" s="49">
        <v>0</v>
      </c>
      <c r="J29" s="49">
        <f>Devis!$D$7</f>
        <v>0.1</v>
      </c>
      <c r="K29" s="133" t="b">
        <f>IF(COUNTIF(A$4:A29,table[[#This Row],[Désignation]])=1,MAX(K$4:K28)+1)</f>
        <v>0</v>
      </c>
      <c r="L29" s="162" t="b">
        <f>IF(COUNTIF(B$4:B29,table[[#This Row],[Fournisseur ]])=1,MAX(L$4:L28)+1)</f>
        <v>0</v>
      </c>
      <c r="M29" s="162">
        <f>IF(COUNTIF(C$4:C29,table[[#This Row],[Détails]])=1,MAX(M$4:M28)+1)</f>
        <v>25</v>
      </c>
    </row>
    <row r="30" spans="1:13" ht="15">
      <c r="A30" s="30" t="s">
        <v>23</v>
      </c>
      <c r="B30" s="50" t="s">
        <v>45</v>
      </c>
      <c r="C30" s="50" t="s">
        <v>66</v>
      </c>
      <c r="D30" s="50"/>
      <c r="E30" s="51">
        <v>2.5</v>
      </c>
      <c r="F30" s="51">
        <v>1.53</v>
      </c>
      <c r="G30" s="51">
        <v>1</v>
      </c>
      <c r="H30" s="19">
        <v>25.85</v>
      </c>
      <c r="I30" s="52">
        <v>0</v>
      </c>
      <c r="J30" s="52">
        <f>Devis!$D$7</f>
        <v>0.1</v>
      </c>
      <c r="K30" s="133" t="b">
        <f>IF(COUNTIF(A$4:A30,table[[#This Row],[Désignation]])=1,MAX(K$4:K29)+1)</f>
        <v>0</v>
      </c>
      <c r="L30" s="162" t="b">
        <f>IF(COUNTIF(B$4:B30,table[[#This Row],[Fournisseur ]])=1,MAX(L$4:L29)+1)</f>
        <v>0</v>
      </c>
      <c r="M30" s="162">
        <f>IF(COUNTIF(C$4:C30,table[[#This Row],[Détails]])=1,MAX(M$4:M29)+1)</f>
        <v>26</v>
      </c>
    </row>
    <row r="31" spans="1:13" ht="15">
      <c r="A31" s="53" t="s">
        <v>23</v>
      </c>
      <c r="B31" s="46" t="s">
        <v>45</v>
      </c>
      <c r="C31" s="46" t="s">
        <v>67</v>
      </c>
      <c r="D31" s="46"/>
      <c r="E31" s="47">
        <v>3.05</v>
      </c>
      <c r="F31" s="47">
        <v>1.32</v>
      </c>
      <c r="G31" s="47">
        <v>1</v>
      </c>
      <c r="H31" s="48">
        <v>3.97</v>
      </c>
      <c r="I31" s="49">
        <v>0</v>
      </c>
      <c r="J31" s="49">
        <f>Devis!$D$7</f>
        <v>0.1</v>
      </c>
      <c r="K31" s="133" t="b">
        <f>IF(COUNTIF(A$4:A31,table[[#This Row],[Désignation]])=1,MAX(K$4:K30)+1)</f>
        <v>0</v>
      </c>
      <c r="L31" s="162" t="b">
        <f>IF(COUNTIF(B$4:B31,table[[#This Row],[Fournisseur ]])=1,MAX(L$4:L30)+1)</f>
        <v>0</v>
      </c>
      <c r="M31" s="162">
        <f>IF(COUNTIF(C$4:C31,table[[#This Row],[Détails]])=1,MAX(M$4:M30)+1)</f>
        <v>27</v>
      </c>
    </row>
    <row r="32" spans="1:13" ht="15">
      <c r="A32" s="30" t="s">
        <v>23</v>
      </c>
      <c r="B32" s="50" t="s">
        <v>45</v>
      </c>
      <c r="C32" s="50" t="s">
        <v>68</v>
      </c>
      <c r="D32" s="50" t="s">
        <v>69</v>
      </c>
      <c r="E32" s="51">
        <v>5</v>
      </c>
      <c r="F32" s="51">
        <v>1.25</v>
      </c>
      <c r="G32" s="51">
        <v>1</v>
      </c>
      <c r="H32" s="19">
        <v>17.8</v>
      </c>
      <c r="I32" s="52">
        <v>0</v>
      </c>
      <c r="J32" s="52">
        <f>Devis!$D$7</f>
        <v>0.1</v>
      </c>
      <c r="K32" s="133" t="b">
        <f>IF(COUNTIF(A$4:A32,table[[#This Row],[Désignation]])=1,MAX(K$4:K31)+1)</f>
        <v>0</v>
      </c>
      <c r="L32" s="162" t="b">
        <f>IF(COUNTIF(B$4:B32,table[[#This Row],[Fournisseur ]])=1,MAX(L$4:L31)+1)</f>
        <v>0</v>
      </c>
      <c r="M32" s="162">
        <f>IF(COUNTIF(C$4:C32,table[[#This Row],[Détails]])=1,MAX(M$4:M31)+1)</f>
        <v>28</v>
      </c>
    </row>
    <row r="33" spans="1:13" ht="15">
      <c r="A33" s="53" t="s">
        <v>23</v>
      </c>
      <c r="B33" s="46" t="s">
        <v>45</v>
      </c>
      <c r="C33" s="46" t="s">
        <v>70</v>
      </c>
      <c r="D33" s="46" t="s">
        <v>71</v>
      </c>
      <c r="E33" s="47">
        <v>1</v>
      </c>
      <c r="F33" s="47">
        <v>1</v>
      </c>
      <c r="G33" s="47">
        <v>1</v>
      </c>
      <c r="H33" s="48">
        <v>1210</v>
      </c>
      <c r="I33" s="49">
        <v>0</v>
      </c>
      <c r="J33" s="49">
        <f>Devis!$D$7</f>
        <v>0.1</v>
      </c>
      <c r="K33" s="133" t="b">
        <f>IF(COUNTIF(A$4:A33,table[[#This Row],[Désignation]])=1,MAX(K$4:K32)+1)</f>
        <v>0</v>
      </c>
      <c r="L33" s="162" t="b">
        <f>IF(COUNTIF(B$4:B33,table[[#This Row],[Fournisseur ]])=1,MAX(L$4:L32)+1)</f>
        <v>0</v>
      </c>
      <c r="M33" s="162">
        <f>IF(COUNTIF(C$4:C33,table[[#This Row],[Détails]])=1,MAX(M$4:M32)+1)</f>
        <v>29</v>
      </c>
    </row>
    <row r="34" spans="1:13" ht="15">
      <c r="A34" s="30" t="s">
        <v>23</v>
      </c>
      <c r="B34" s="50" t="s">
        <v>45</v>
      </c>
      <c r="C34" s="50" t="s">
        <v>72</v>
      </c>
      <c r="D34" s="50" t="s">
        <v>73</v>
      </c>
      <c r="E34" s="51">
        <v>5.4</v>
      </c>
      <c r="F34" s="51">
        <v>1</v>
      </c>
      <c r="G34" s="51">
        <v>1</v>
      </c>
      <c r="H34" s="19">
        <v>1.76</v>
      </c>
      <c r="I34" s="52">
        <v>0</v>
      </c>
      <c r="J34" s="52">
        <f>Devis!$D$7</f>
        <v>0.1</v>
      </c>
      <c r="K34" s="133" t="b">
        <f>IF(COUNTIF(A$4:A34,table[[#This Row],[Désignation]])=1,MAX(K$4:K33)+1)</f>
        <v>0</v>
      </c>
      <c r="L34" s="162" t="b">
        <f>IF(COUNTIF(B$4:B34,table[[#This Row],[Fournisseur ]])=1,MAX(L$4:L33)+1)</f>
        <v>0</v>
      </c>
      <c r="M34" s="162">
        <f>IF(COUNTIF(C$4:C34,table[[#This Row],[Détails]])=1,MAX(M$4:M33)+1)</f>
        <v>30</v>
      </c>
    </row>
    <row r="35" spans="1:13" ht="15">
      <c r="A35" s="45" t="s">
        <v>23</v>
      </c>
      <c r="B35" s="46" t="s">
        <v>45</v>
      </c>
      <c r="C35" s="46" t="s">
        <v>74</v>
      </c>
      <c r="D35" s="46" t="s">
        <v>75</v>
      </c>
      <c r="E35" s="47">
        <v>1</v>
      </c>
      <c r="F35" s="47">
        <v>1</v>
      </c>
      <c r="G35" s="47">
        <v>1</v>
      </c>
      <c r="H35" s="48">
        <v>3.58</v>
      </c>
      <c r="I35" s="49">
        <v>0</v>
      </c>
      <c r="J35" s="49">
        <f>Devis!$D$7</f>
        <v>0.1</v>
      </c>
      <c r="K35" s="133" t="b">
        <f>IF(COUNTIF(A$4:A35,table[[#This Row],[Désignation]])=1,MAX(K$4:K34)+1)</f>
        <v>0</v>
      </c>
      <c r="L35" s="162" t="b">
        <f>IF(COUNTIF(B$4:B35,table[[#This Row],[Fournisseur ]])=1,MAX(L$4:L34)+1)</f>
        <v>0</v>
      </c>
      <c r="M35" s="162">
        <f>IF(COUNTIF(C$4:C35,table[[#This Row],[Détails]])=1,MAX(M$4:M34)+1)</f>
        <v>31</v>
      </c>
    </row>
    <row r="36" spans="1:13" ht="15">
      <c r="A36" s="29" t="s">
        <v>23</v>
      </c>
      <c r="B36" s="50" t="s">
        <v>45</v>
      </c>
      <c r="C36" s="50" t="s">
        <v>76</v>
      </c>
      <c r="D36" s="50"/>
      <c r="E36" s="51">
        <v>1</v>
      </c>
      <c r="F36" s="51">
        <v>1</v>
      </c>
      <c r="G36" s="51">
        <v>1</v>
      </c>
      <c r="H36" s="19"/>
      <c r="I36" s="52">
        <v>0</v>
      </c>
      <c r="J36" s="52">
        <f>Devis!$D$7</f>
        <v>0.1</v>
      </c>
      <c r="K36" s="133" t="b">
        <f>IF(COUNTIF(A$4:A36,table[[#This Row],[Désignation]])=1,MAX(K$4:K35)+1)</f>
        <v>0</v>
      </c>
      <c r="L36" s="162" t="b">
        <f>IF(COUNTIF(B$4:B36,table[[#This Row],[Fournisseur ]])=1,MAX(L$4:L35)+1)</f>
        <v>0</v>
      </c>
      <c r="M36" s="162">
        <f>IF(COUNTIF(C$4:C36,table[[#This Row],[Détails]])=1,MAX(M$4:M35)+1)</f>
        <v>32</v>
      </c>
    </row>
    <row r="37" spans="1:13" ht="15">
      <c r="A37" s="45" t="s">
        <v>23</v>
      </c>
      <c r="B37" s="46" t="s">
        <v>45</v>
      </c>
      <c r="C37" s="46" t="s">
        <v>77</v>
      </c>
      <c r="D37" s="46"/>
      <c r="E37" s="47">
        <v>1</v>
      </c>
      <c r="F37" s="47">
        <v>1</v>
      </c>
      <c r="G37" s="47">
        <v>1</v>
      </c>
      <c r="H37" s="48"/>
      <c r="I37" s="49">
        <v>0</v>
      </c>
      <c r="J37" s="49">
        <f>Devis!$D$7</f>
        <v>0.1</v>
      </c>
      <c r="K37" s="133" t="b">
        <f>IF(COUNTIF(A$4:A37,table[[#This Row],[Désignation]])=1,MAX(K$4:K36)+1)</f>
        <v>0</v>
      </c>
      <c r="L37" s="162" t="b">
        <f>IF(COUNTIF(B$4:B37,table[[#This Row],[Fournisseur ]])=1,MAX(L$4:L36)+1)</f>
        <v>0</v>
      </c>
      <c r="M37" s="162">
        <f>IF(COUNTIF(C$4:C37,table[[#This Row],[Détails]])=1,MAX(M$4:M36)+1)</f>
        <v>33</v>
      </c>
    </row>
    <row r="38" spans="1:13" ht="15">
      <c r="A38" s="29" t="s">
        <v>23</v>
      </c>
      <c r="B38" s="50" t="s">
        <v>45</v>
      </c>
      <c r="C38" s="50" t="s">
        <v>78</v>
      </c>
      <c r="D38" s="50" t="s">
        <v>79</v>
      </c>
      <c r="E38" s="51">
        <v>2.8</v>
      </c>
      <c r="F38" s="51">
        <v>2.0699999999999998</v>
      </c>
      <c r="G38" s="51">
        <v>1</v>
      </c>
      <c r="H38" s="19">
        <v>14.7</v>
      </c>
      <c r="I38" s="52">
        <v>0</v>
      </c>
      <c r="J38" s="52">
        <f>Devis!$D$7</f>
        <v>0.1</v>
      </c>
      <c r="K38" s="133" t="b">
        <f>IF(COUNTIF(A$4:A38,table[[#This Row],[Désignation]])=1,MAX(K$4:K37)+1)</f>
        <v>0</v>
      </c>
      <c r="L38" s="162" t="b">
        <f>IF(COUNTIF(B$4:B38,table[[#This Row],[Fournisseur ]])=1,MAX(L$4:L37)+1)</f>
        <v>0</v>
      </c>
      <c r="M38" s="162">
        <f>IF(COUNTIF(C$4:C38,table[[#This Row],[Détails]])=1,MAX(M$4:M37)+1)</f>
        <v>34</v>
      </c>
    </row>
    <row r="39" spans="1:13" ht="15">
      <c r="A39" s="45" t="s">
        <v>23</v>
      </c>
      <c r="B39" s="46" t="s">
        <v>45</v>
      </c>
      <c r="C39" s="46" t="s">
        <v>586</v>
      </c>
      <c r="D39" s="46" t="s">
        <v>80</v>
      </c>
      <c r="E39" s="47">
        <v>2.8</v>
      </c>
      <c r="F39" s="47">
        <v>1.31</v>
      </c>
      <c r="G39" s="47">
        <v>1</v>
      </c>
      <c r="H39" s="48">
        <v>19.7</v>
      </c>
      <c r="I39" s="49">
        <v>0</v>
      </c>
      <c r="J39" s="49">
        <f>Devis!$D$7</f>
        <v>0.1</v>
      </c>
      <c r="K39" s="133" t="b">
        <f>IF(COUNTIF(A$4:A39,table[[#This Row],[Désignation]])=1,MAX(K$4:K38)+1)</f>
        <v>0</v>
      </c>
      <c r="L39" s="162" t="b">
        <f>IF(COUNTIF(B$4:B39,table[[#This Row],[Fournisseur ]])=1,MAX(L$4:L38)+1)</f>
        <v>0</v>
      </c>
      <c r="M39" s="162">
        <f>IF(COUNTIF(C$4:C39,table[[#This Row],[Détails]])=1,MAX(M$4:M38)+1)</f>
        <v>35</v>
      </c>
    </row>
    <row r="40" spans="1:13" ht="15">
      <c r="A40" s="29" t="s">
        <v>23</v>
      </c>
      <c r="B40" s="50" t="s">
        <v>45</v>
      </c>
      <c r="C40" s="50" t="s">
        <v>81</v>
      </c>
      <c r="D40" s="50" t="s">
        <v>82</v>
      </c>
      <c r="E40" s="51">
        <v>2.5</v>
      </c>
      <c r="F40" s="51">
        <v>1.25</v>
      </c>
      <c r="G40" s="51">
        <v>1</v>
      </c>
      <c r="H40" s="19">
        <v>11.15</v>
      </c>
      <c r="I40" s="52">
        <v>0</v>
      </c>
      <c r="J40" s="52">
        <f>Devis!$D$7</f>
        <v>0.1</v>
      </c>
      <c r="K40" s="133" t="b">
        <f>IF(COUNTIF(A$4:A40,table[[#This Row],[Désignation]])=1,MAX(K$4:K39)+1)</f>
        <v>0</v>
      </c>
      <c r="L40" s="162" t="b">
        <f>IF(COUNTIF(B$4:B40,table[[#This Row],[Fournisseur ]])=1,MAX(L$4:L39)+1)</f>
        <v>0</v>
      </c>
      <c r="M40" s="162">
        <f>IF(COUNTIF(C$4:C40,table[[#This Row],[Détails]])=1,MAX(M$4:M39)+1)</f>
        <v>36</v>
      </c>
    </row>
    <row r="41" spans="1:13" ht="15">
      <c r="A41" s="45" t="s">
        <v>23</v>
      </c>
      <c r="B41" s="46" t="s">
        <v>45</v>
      </c>
      <c r="C41" s="46" t="s">
        <v>587</v>
      </c>
      <c r="D41" s="46" t="s">
        <v>83</v>
      </c>
      <c r="E41" s="47">
        <v>2.5</v>
      </c>
      <c r="F41" s="47">
        <v>1.25</v>
      </c>
      <c r="G41" s="47">
        <v>1</v>
      </c>
      <c r="H41" s="48">
        <v>12.9</v>
      </c>
      <c r="I41" s="49">
        <v>0</v>
      </c>
      <c r="J41" s="49">
        <f>Devis!$D$7</f>
        <v>0.1</v>
      </c>
      <c r="K41" s="133" t="b">
        <f>IF(COUNTIF(A$4:A41,table[[#This Row],[Désignation]])=1,MAX(K$4:K40)+1)</f>
        <v>0</v>
      </c>
      <c r="L41" s="162" t="b">
        <f>IF(COUNTIF(B$4:B41,table[[#This Row],[Fournisseur ]])=1,MAX(L$4:L40)+1)</f>
        <v>0</v>
      </c>
      <c r="M41" s="162">
        <f>IF(COUNTIF(C$4:C41,table[[#This Row],[Détails]])=1,MAX(M$4:M40)+1)</f>
        <v>37</v>
      </c>
    </row>
    <row r="42" spans="1:13" ht="15">
      <c r="A42" s="29" t="s">
        <v>23</v>
      </c>
      <c r="B42" s="50" t="s">
        <v>45</v>
      </c>
      <c r="C42" s="50" t="s">
        <v>84</v>
      </c>
      <c r="D42" s="50"/>
      <c r="E42" s="51">
        <v>3.04</v>
      </c>
      <c r="F42" s="51">
        <v>1.53</v>
      </c>
      <c r="G42" s="51">
        <v>1</v>
      </c>
      <c r="H42" s="19">
        <v>19.22</v>
      </c>
      <c r="I42" s="52">
        <v>0</v>
      </c>
      <c r="J42" s="52">
        <f>Devis!$D$7</f>
        <v>0.1</v>
      </c>
      <c r="K42" s="133" t="b">
        <f>IF(COUNTIF(A$4:A42,table[[#This Row],[Désignation]])=1,MAX(K$4:K41)+1)</f>
        <v>0</v>
      </c>
      <c r="L42" s="162" t="b">
        <f>IF(COUNTIF(B$4:B42,table[[#This Row],[Fournisseur ]])=1,MAX(L$4:L41)+1)</f>
        <v>0</v>
      </c>
      <c r="M42" s="162">
        <f>IF(COUNTIF(C$4:C42,table[[#This Row],[Détails]])=1,MAX(M$4:M41)+1)</f>
        <v>38</v>
      </c>
    </row>
    <row r="43" spans="1:13" ht="15">
      <c r="A43" s="45" t="s">
        <v>23</v>
      </c>
      <c r="B43" s="46" t="s">
        <v>45</v>
      </c>
      <c r="C43" s="46" t="s">
        <v>85</v>
      </c>
      <c r="D43" s="46"/>
      <c r="E43" s="47">
        <v>3.04</v>
      </c>
      <c r="F43" s="47">
        <v>1.53</v>
      </c>
      <c r="G43" s="47">
        <v>1</v>
      </c>
      <c r="H43" s="48">
        <v>41</v>
      </c>
      <c r="I43" s="49">
        <v>0</v>
      </c>
      <c r="J43" s="49">
        <f>Devis!$D$7</f>
        <v>0.1</v>
      </c>
      <c r="K43" s="133" t="b">
        <f>IF(COUNTIF(A$4:A43,table[[#This Row],[Désignation]])=1,MAX(K$4:K42)+1)</f>
        <v>0</v>
      </c>
      <c r="L43" s="162" t="b">
        <f>IF(COUNTIF(B$4:B43,table[[#This Row],[Fournisseur ]])=1,MAX(L$4:L42)+1)</f>
        <v>0</v>
      </c>
      <c r="M43" s="162">
        <f>IF(COUNTIF(C$4:C43,table[[#This Row],[Détails]])=1,MAX(M$4:M42)+1)</f>
        <v>39</v>
      </c>
    </row>
    <row r="44" spans="1:13" ht="15">
      <c r="A44" s="29" t="s">
        <v>23</v>
      </c>
      <c r="B44" s="50" t="s">
        <v>45</v>
      </c>
      <c r="C44" s="50" t="s">
        <v>86</v>
      </c>
      <c r="D44" s="50" t="s">
        <v>87</v>
      </c>
      <c r="E44" s="51">
        <v>3.07</v>
      </c>
      <c r="F44" s="51">
        <v>1.32</v>
      </c>
      <c r="G44" s="51">
        <v>1</v>
      </c>
      <c r="H44" s="19">
        <v>96.7</v>
      </c>
      <c r="I44" s="52">
        <v>0</v>
      </c>
      <c r="J44" s="52">
        <f>Devis!$D$7</f>
        <v>0.1</v>
      </c>
      <c r="K44" s="133" t="b">
        <f>IF(COUNTIF(A$4:A44,table[[#This Row],[Désignation]])=1,MAX(K$4:K43)+1)</f>
        <v>0</v>
      </c>
      <c r="L44" s="162" t="b">
        <f>IF(COUNTIF(B$4:B44,table[[#This Row],[Fournisseur ]])=1,MAX(L$4:L43)+1)</f>
        <v>0</v>
      </c>
      <c r="M44" s="162">
        <f>IF(COUNTIF(C$4:C44,table[[#This Row],[Détails]])=1,MAX(M$4:M43)+1)</f>
        <v>40</v>
      </c>
    </row>
    <row r="45" spans="1:13" ht="15">
      <c r="A45" s="45" t="s">
        <v>23</v>
      </c>
      <c r="B45" s="46" t="s">
        <v>45</v>
      </c>
      <c r="C45" s="46" t="s">
        <v>88</v>
      </c>
      <c r="D45" s="46" t="s">
        <v>89</v>
      </c>
      <c r="E45" s="47">
        <v>2.5</v>
      </c>
      <c r="F45" s="47">
        <v>1.22</v>
      </c>
      <c r="G45" s="47">
        <v>1</v>
      </c>
      <c r="H45" s="48">
        <v>32.17</v>
      </c>
      <c r="I45" s="49">
        <v>0</v>
      </c>
      <c r="J45" s="49">
        <f>Devis!$D$7</f>
        <v>0.1</v>
      </c>
      <c r="K45" s="133" t="b">
        <f>IF(COUNTIF(A$4:A45,table[[#This Row],[Désignation]])=1,MAX(K$4:K44)+1)</f>
        <v>0</v>
      </c>
      <c r="L45" s="162" t="b">
        <f>IF(COUNTIF(B$4:B45,table[[#This Row],[Fournisseur ]])=1,MAX(L$4:L44)+1)</f>
        <v>0</v>
      </c>
      <c r="M45" s="162">
        <f>IF(COUNTIF(C$4:C45,table[[#This Row],[Détails]])=1,MAX(M$4:M44)+1)</f>
        <v>41</v>
      </c>
    </row>
    <row r="46" spans="1:13" ht="15">
      <c r="A46" s="29" t="s">
        <v>23</v>
      </c>
      <c r="B46" s="50" t="s">
        <v>45</v>
      </c>
      <c r="C46" s="50" t="s">
        <v>588</v>
      </c>
      <c r="D46" s="50" t="s">
        <v>82</v>
      </c>
      <c r="E46" s="51">
        <v>2.5</v>
      </c>
      <c r="F46" s="51">
        <v>1.24</v>
      </c>
      <c r="G46" s="51">
        <v>1</v>
      </c>
      <c r="H46" s="19">
        <v>23.12</v>
      </c>
      <c r="I46" s="52">
        <v>0</v>
      </c>
      <c r="J46" s="52">
        <f>Devis!$D$7</f>
        <v>0.1</v>
      </c>
      <c r="K46" s="133" t="b">
        <f>IF(COUNTIF(A$4:A46,table[[#This Row],[Désignation]])=1,MAX(K$4:K45)+1)</f>
        <v>0</v>
      </c>
      <c r="L46" s="162" t="b">
        <f>IF(COUNTIF(B$4:B46,table[[#This Row],[Fournisseur ]])=1,MAX(L$4:L45)+1)</f>
        <v>0</v>
      </c>
      <c r="M46" s="162">
        <f>IF(COUNTIF(C$4:C46,table[[#This Row],[Détails]])=1,MAX(M$4:M45)+1)</f>
        <v>42</v>
      </c>
    </row>
    <row r="47" spans="1:13" ht="15">
      <c r="A47" s="53" t="s">
        <v>23</v>
      </c>
      <c r="B47" s="46" t="s">
        <v>45</v>
      </c>
      <c r="C47" s="46" t="s">
        <v>90</v>
      </c>
      <c r="D47" s="46" t="s">
        <v>89</v>
      </c>
      <c r="E47" s="47">
        <v>2.5</v>
      </c>
      <c r="F47" s="47">
        <v>1.22</v>
      </c>
      <c r="G47" s="47">
        <v>1</v>
      </c>
      <c r="H47" s="48">
        <v>13.8</v>
      </c>
      <c r="I47" s="49">
        <v>0</v>
      </c>
      <c r="J47" s="49">
        <f>Devis!$D$7</f>
        <v>0.1</v>
      </c>
      <c r="K47" s="133" t="b">
        <f>IF(COUNTIF(A$4:A47,table[[#This Row],[Désignation]])=1,MAX(K$4:K46)+1)</f>
        <v>0</v>
      </c>
      <c r="L47" s="162" t="b">
        <f>IF(COUNTIF(B$4:B47,table[[#This Row],[Fournisseur ]])=1,MAX(L$4:L46)+1)</f>
        <v>0</v>
      </c>
      <c r="M47" s="162">
        <f>IF(COUNTIF(C$4:C47,table[[#This Row],[Détails]])=1,MAX(M$4:M46)+1)</f>
        <v>43</v>
      </c>
    </row>
    <row r="48" spans="1:13" ht="15">
      <c r="A48" s="30" t="s">
        <v>23</v>
      </c>
      <c r="B48" s="50" t="s">
        <v>45</v>
      </c>
      <c r="C48" s="50" t="s">
        <v>91</v>
      </c>
      <c r="D48" s="50" t="s">
        <v>69</v>
      </c>
      <c r="E48" s="51">
        <v>5</v>
      </c>
      <c r="F48" s="51">
        <v>2.0499999999999998</v>
      </c>
      <c r="G48" s="51">
        <v>1</v>
      </c>
      <c r="H48" s="19">
        <v>26.55</v>
      </c>
      <c r="I48" s="52">
        <v>0</v>
      </c>
      <c r="J48" s="52">
        <f>Devis!$D$7</f>
        <v>0.1</v>
      </c>
      <c r="K48" s="133" t="b">
        <f>IF(COUNTIF(A$4:A48,table[[#This Row],[Désignation]])=1,MAX(K$4:K47)+1)</f>
        <v>0</v>
      </c>
      <c r="L48" s="162" t="b">
        <f>IF(COUNTIF(B$4:B48,table[[#This Row],[Fournisseur ]])=1,MAX(L$4:L47)+1)</f>
        <v>0</v>
      </c>
      <c r="M48" s="162">
        <f>IF(COUNTIF(C$4:C48,table[[#This Row],[Détails]])=1,MAX(M$4:M47)+1)</f>
        <v>44</v>
      </c>
    </row>
    <row r="49" spans="1:13" ht="15">
      <c r="A49" s="45" t="s">
        <v>23</v>
      </c>
      <c r="B49" s="46" t="s">
        <v>45</v>
      </c>
      <c r="C49" s="46" t="s">
        <v>92</v>
      </c>
      <c r="D49" s="46" t="s">
        <v>93</v>
      </c>
      <c r="E49" s="47">
        <v>5.0999999999999996</v>
      </c>
      <c r="F49" s="47">
        <v>1</v>
      </c>
      <c r="G49" s="47">
        <v>1</v>
      </c>
      <c r="H49" s="48">
        <v>2.16</v>
      </c>
      <c r="I49" s="49">
        <v>0</v>
      </c>
      <c r="J49" s="49">
        <f>Devis!$D$7</f>
        <v>0.1</v>
      </c>
      <c r="K49" s="133" t="b">
        <f>IF(COUNTIF(A$4:A49,table[[#This Row],[Désignation]])=1,MAX(K$4:K48)+1)</f>
        <v>0</v>
      </c>
      <c r="L49" s="162" t="b">
        <f>IF(COUNTIF(B$4:B49,table[[#This Row],[Fournisseur ]])=1,MAX(L$4:L48)+1)</f>
        <v>0</v>
      </c>
      <c r="M49" s="162">
        <f>IF(COUNTIF(C$4:C49,table[[#This Row],[Détails]])=1,MAX(M$4:M48)+1)</f>
        <v>45</v>
      </c>
    </row>
    <row r="50" spans="1:13" ht="15">
      <c r="A50" s="29" t="s">
        <v>23</v>
      </c>
      <c r="B50" s="50" t="s">
        <v>45</v>
      </c>
      <c r="C50" s="50" t="s">
        <v>94</v>
      </c>
      <c r="D50" s="50" t="s">
        <v>89</v>
      </c>
      <c r="E50" s="51">
        <v>2.5</v>
      </c>
      <c r="F50" s="51">
        <v>1.22</v>
      </c>
      <c r="G50" s="51">
        <v>1</v>
      </c>
      <c r="H50" s="19">
        <v>16.25</v>
      </c>
      <c r="I50" s="52">
        <v>0</v>
      </c>
      <c r="J50" s="52">
        <f>Devis!$D$7</f>
        <v>0.1</v>
      </c>
      <c r="K50" s="133" t="b">
        <f>IF(COUNTIF(A$4:A50,table[[#This Row],[Désignation]])=1,MAX(K$4:K49)+1)</f>
        <v>0</v>
      </c>
      <c r="L50" s="162" t="b">
        <f>IF(COUNTIF(B$4:B50,table[[#This Row],[Fournisseur ]])=1,MAX(L$4:L49)+1)</f>
        <v>0</v>
      </c>
      <c r="M50" s="162">
        <f>IF(COUNTIF(C$4:C50,table[[#This Row],[Détails]])=1,MAX(M$4:M49)+1)</f>
        <v>46</v>
      </c>
    </row>
    <row r="51" spans="1:13" ht="15">
      <c r="A51" s="45" t="s">
        <v>23</v>
      </c>
      <c r="B51" s="46" t="s">
        <v>45</v>
      </c>
      <c r="C51" s="46" t="s">
        <v>95</v>
      </c>
      <c r="D51" s="46" t="s">
        <v>96</v>
      </c>
      <c r="E51" s="47">
        <v>1</v>
      </c>
      <c r="F51" s="47">
        <v>5.4</v>
      </c>
      <c r="G51" s="47">
        <v>1</v>
      </c>
      <c r="H51" s="48">
        <v>4.16</v>
      </c>
      <c r="I51" s="49">
        <v>0</v>
      </c>
      <c r="J51" s="49">
        <f>Devis!$D$7</f>
        <v>0.1</v>
      </c>
      <c r="K51" s="133" t="b">
        <f>IF(COUNTIF(A$4:A51,table[[#This Row],[Désignation]])=1,MAX(K$4:K50)+1)</f>
        <v>0</v>
      </c>
      <c r="L51" s="162" t="b">
        <f>IF(COUNTIF(B$4:B51,table[[#This Row],[Fournisseur ]])=1,MAX(L$4:L50)+1)</f>
        <v>0</v>
      </c>
      <c r="M51" s="162">
        <f>IF(COUNTIF(C$4:C51,table[[#This Row],[Détails]])=1,MAX(M$4:M50)+1)</f>
        <v>47</v>
      </c>
    </row>
    <row r="52" spans="1:13" ht="15">
      <c r="A52" s="29" t="s">
        <v>23</v>
      </c>
      <c r="B52" s="50" t="s">
        <v>45</v>
      </c>
      <c r="C52" s="50" t="s">
        <v>97</v>
      </c>
      <c r="D52" s="50" t="s">
        <v>98</v>
      </c>
      <c r="E52" s="51">
        <v>3.1</v>
      </c>
      <c r="F52" s="51">
        <v>1.53</v>
      </c>
      <c r="G52" s="51">
        <v>1</v>
      </c>
      <c r="H52" s="19">
        <v>7</v>
      </c>
      <c r="I52" s="52">
        <v>0</v>
      </c>
      <c r="J52" s="52">
        <f>Devis!$D$7</f>
        <v>0.1</v>
      </c>
      <c r="K52" s="133" t="b">
        <f>IF(COUNTIF(A$4:A52,table[[#This Row],[Désignation]])=1,MAX(K$4:K51)+1)</f>
        <v>0</v>
      </c>
      <c r="L52" s="162" t="b">
        <f>IF(COUNTIF(B$4:B52,table[[#This Row],[Fournisseur ]])=1,MAX(L$4:L51)+1)</f>
        <v>0</v>
      </c>
      <c r="M52" s="162">
        <f>IF(COUNTIF(C$4:C52,table[[#This Row],[Détails]])=1,MAX(M$4:M51)+1)</f>
        <v>48</v>
      </c>
    </row>
    <row r="53" spans="1:13" ht="15">
      <c r="A53" s="29" t="s">
        <v>26</v>
      </c>
      <c r="B53" s="50" t="s">
        <v>99</v>
      </c>
      <c r="C53" s="55" t="s">
        <v>100</v>
      </c>
      <c r="D53" s="50">
        <v>55451</v>
      </c>
      <c r="E53" s="51">
        <v>1</v>
      </c>
      <c r="F53" s="51">
        <v>1</v>
      </c>
      <c r="G53" s="51">
        <v>1</v>
      </c>
      <c r="H53" s="19">
        <v>7.99</v>
      </c>
      <c r="I53" s="52">
        <v>0</v>
      </c>
      <c r="J53" s="52">
        <f>Devis!$D$7</f>
        <v>0.1</v>
      </c>
      <c r="K53" s="133" t="b">
        <f>IF(COUNTIF(A$4:A53,table[[#This Row],[Désignation]])=1,MAX(K$4:K52)+1)</f>
        <v>0</v>
      </c>
      <c r="L53" s="162">
        <f>IF(COUNTIF(B$4:B53,table[[#This Row],[Fournisseur ]])=1,MAX(L$4:L52)+1)</f>
        <v>5</v>
      </c>
      <c r="M53" s="162">
        <f>IF(COUNTIF(C$4:C53,table[[#This Row],[Détails]])=1,MAX(M$4:M52)+1)</f>
        <v>49</v>
      </c>
    </row>
    <row r="54" spans="1:13" ht="15">
      <c r="A54" s="45" t="s">
        <v>26</v>
      </c>
      <c r="B54" s="46" t="s">
        <v>99</v>
      </c>
      <c r="C54" s="46" t="s">
        <v>101</v>
      </c>
      <c r="D54" s="46"/>
      <c r="E54" s="47">
        <v>1</v>
      </c>
      <c r="F54" s="47">
        <v>1</v>
      </c>
      <c r="G54" s="47">
        <v>1</v>
      </c>
      <c r="H54" s="48">
        <v>1.6</v>
      </c>
      <c r="I54" s="49">
        <v>0</v>
      </c>
      <c r="J54" s="49">
        <f>Devis!$D$7</f>
        <v>0.1</v>
      </c>
      <c r="K54" s="133" t="b">
        <f>IF(COUNTIF(A$4:A54,table[[#This Row],[Désignation]])=1,MAX(K$4:K53)+1)</f>
        <v>0</v>
      </c>
      <c r="L54" s="162" t="b">
        <f>IF(COUNTIF(B$4:B54,table[[#This Row],[Fournisseur ]])=1,MAX(L$4:L53)+1)</f>
        <v>0</v>
      </c>
      <c r="M54" s="162">
        <f>IF(COUNTIF(C$4:C54,table[[#This Row],[Détails]])=1,MAX(M$4:M53)+1)</f>
        <v>50</v>
      </c>
    </row>
    <row r="55" spans="1:13" ht="15">
      <c r="A55" s="29" t="s">
        <v>26</v>
      </c>
      <c r="B55" s="50" t="s">
        <v>99</v>
      </c>
      <c r="C55" s="50" t="s">
        <v>102</v>
      </c>
      <c r="D55" s="50" t="s">
        <v>103</v>
      </c>
      <c r="E55" s="51">
        <v>1</v>
      </c>
      <c r="F55" s="51">
        <v>1</v>
      </c>
      <c r="G55" s="51">
        <v>1</v>
      </c>
      <c r="H55" s="19">
        <v>15</v>
      </c>
      <c r="I55" s="52">
        <v>0</v>
      </c>
      <c r="J55" s="52">
        <f>Devis!$D$7</f>
        <v>0.1</v>
      </c>
      <c r="K55" s="133" t="b">
        <f>IF(COUNTIF(A$4:A55,table[[#This Row],[Désignation]])=1,MAX(K$4:K54)+1)</f>
        <v>0</v>
      </c>
      <c r="L55" s="162" t="b">
        <f>IF(COUNTIF(B$4:B55,table[[#This Row],[Fournisseur ]])=1,MAX(L$4:L54)+1)</f>
        <v>0</v>
      </c>
      <c r="M55" s="162">
        <f>IF(COUNTIF(C$4:C55,table[[#This Row],[Détails]])=1,MAX(M$4:M54)+1)</f>
        <v>51</v>
      </c>
    </row>
    <row r="56" spans="1:13" ht="15">
      <c r="A56" s="45" t="s">
        <v>27</v>
      </c>
      <c r="B56" s="46" t="s">
        <v>99</v>
      </c>
      <c r="C56" s="46" t="s">
        <v>104</v>
      </c>
      <c r="D56" s="56"/>
      <c r="E56" s="47">
        <v>1</v>
      </c>
      <c r="F56" s="47">
        <v>1</v>
      </c>
      <c r="G56" s="47">
        <v>1</v>
      </c>
      <c r="H56" s="48">
        <v>0.41</v>
      </c>
      <c r="I56" s="49">
        <v>0</v>
      </c>
      <c r="J56" s="49">
        <f>Devis!$D$7</f>
        <v>0.1</v>
      </c>
      <c r="K56" s="133">
        <f>IF(COUNTIF(A$4:A56,table[[#This Row],[Désignation]])=1,MAX(K$4:K55)+1)</f>
        <v>3</v>
      </c>
      <c r="L56" s="162" t="b">
        <f>IF(COUNTIF(B$4:B56,table[[#This Row],[Fournisseur ]])=1,MAX(L$4:L55)+1)</f>
        <v>0</v>
      </c>
      <c r="M56" s="162">
        <f>IF(COUNTIF(C$4:C56,table[[#This Row],[Détails]])=1,MAX(M$4:M55)+1)</f>
        <v>52</v>
      </c>
    </row>
    <row r="57" spans="1:13" ht="15">
      <c r="A57" s="29" t="s">
        <v>26</v>
      </c>
      <c r="B57" s="50" t="s">
        <v>99</v>
      </c>
      <c r="C57" s="50" t="s">
        <v>105</v>
      </c>
      <c r="D57" s="50">
        <v>31797</v>
      </c>
      <c r="E57" s="51">
        <v>1</v>
      </c>
      <c r="F57" s="51">
        <v>1</v>
      </c>
      <c r="G57" s="51">
        <v>1</v>
      </c>
      <c r="H57" s="19">
        <v>7.24</v>
      </c>
      <c r="I57" s="52">
        <v>0</v>
      </c>
      <c r="J57" s="52">
        <f>Devis!$D$7</f>
        <v>0.1</v>
      </c>
      <c r="K57" s="133" t="b">
        <f>IF(COUNTIF(A$4:A57,table[[#This Row],[Désignation]])=1,MAX(K$4:K56)+1)</f>
        <v>0</v>
      </c>
      <c r="L57" s="162" t="b">
        <f>IF(COUNTIF(B$4:B57,table[[#This Row],[Fournisseur ]])=1,MAX(L$4:L56)+1)</f>
        <v>0</v>
      </c>
      <c r="M57" s="162">
        <f>IF(COUNTIF(C$4:C57,table[[#This Row],[Détails]])=1,MAX(M$4:M56)+1)</f>
        <v>53</v>
      </c>
    </row>
    <row r="58" spans="1:13" ht="15">
      <c r="A58" s="45" t="s">
        <v>26</v>
      </c>
      <c r="B58" s="46" t="s">
        <v>99</v>
      </c>
      <c r="C58" s="46" t="s">
        <v>106</v>
      </c>
      <c r="D58" s="46">
        <v>22902</v>
      </c>
      <c r="E58" s="47">
        <v>1</v>
      </c>
      <c r="F58" s="47">
        <v>1</v>
      </c>
      <c r="G58" s="47">
        <v>1</v>
      </c>
      <c r="H58" s="48">
        <v>77.849999999999994</v>
      </c>
      <c r="I58" s="49">
        <v>0</v>
      </c>
      <c r="J58" s="49">
        <f>Devis!$D$7</f>
        <v>0.1</v>
      </c>
      <c r="K58" s="133" t="b">
        <f>IF(COUNTIF(A$4:A58,table[[#This Row],[Désignation]])=1,MAX(K$4:K57)+1)</f>
        <v>0</v>
      </c>
      <c r="L58" s="162" t="b">
        <f>IF(COUNTIF(B$4:B58,table[[#This Row],[Fournisseur ]])=1,MAX(L$4:L57)+1)</f>
        <v>0</v>
      </c>
      <c r="M58" s="162">
        <f>IF(COUNTIF(C$4:C58,table[[#This Row],[Détails]])=1,MAX(M$4:M57)+1)</f>
        <v>54</v>
      </c>
    </row>
    <row r="59" spans="1:13" ht="15">
      <c r="A59" s="29" t="s">
        <v>26</v>
      </c>
      <c r="B59" s="50" t="s">
        <v>99</v>
      </c>
      <c r="C59" s="50" t="s">
        <v>107</v>
      </c>
      <c r="D59" s="50">
        <v>999996</v>
      </c>
      <c r="E59" s="51">
        <v>1</v>
      </c>
      <c r="F59" s="51">
        <v>1</v>
      </c>
      <c r="G59" s="51">
        <v>1</v>
      </c>
      <c r="H59" s="19">
        <v>18.28</v>
      </c>
      <c r="I59" s="52">
        <v>0</v>
      </c>
      <c r="J59" s="52">
        <f>Devis!$D$7</f>
        <v>0.1</v>
      </c>
      <c r="K59" s="133" t="b">
        <f>IF(COUNTIF(A$4:A59,table[[#This Row],[Désignation]])=1,MAX(K$4:K58)+1)</f>
        <v>0</v>
      </c>
      <c r="L59" s="162" t="b">
        <f>IF(COUNTIF(B$4:B59,table[[#This Row],[Fournisseur ]])=1,MAX(L$4:L58)+1)</f>
        <v>0</v>
      </c>
      <c r="M59" s="162">
        <f>IF(COUNTIF(C$4:C59,table[[#This Row],[Détails]])=1,MAX(M$4:M58)+1)</f>
        <v>55</v>
      </c>
    </row>
    <row r="60" spans="1:13" ht="15">
      <c r="A60" s="45" t="s">
        <v>26</v>
      </c>
      <c r="B60" s="46" t="s">
        <v>99</v>
      </c>
      <c r="C60" s="46" t="s">
        <v>108</v>
      </c>
      <c r="D60" s="46">
        <v>4332</v>
      </c>
      <c r="E60" s="47">
        <v>1</v>
      </c>
      <c r="F60" s="47">
        <v>1</v>
      </c>
      <c r="G60" s="47">
        <v>1</v>
      </c>
      <c r="H60" s="48">
        <v>3.85</v>
      </c>
      <c r="I60" s="49">
        <v>0</v>
      </c>
      <c r="J60" s="49">
        <f>Devis!$D$7</f>
        <v>0.1</v>
      </c>
      <c r="K60" s="133" t="b">
        <f>IF(COUNTIF(A$4:A60,table[[#This Row],[Désignation]])=1,MAX(K$4:K59)+1)</f>
        <v>0</v>
      </c>
      <c r="L60" s="162" t="b">
        <f>IF(COUNTIF(B$4:B60,table[[#This Row],[Fournisseur ]])=1,MAX(L$4:L59)+1)</f>
        <v>0</v>
      </c>
      <c r="M60" s="162">
        <f>IF(COUNTIF(C$4:C60,table[[#This Row],[Détails]])=1,MAX(M$4:M59)+1)</f>
        <v>56</v>
      </c>
    </row>
    <row r="61" spans="1:13" ht="15">
      <c r="A61" s="30" t="s">
        <v>26</v>
      </c>
      <c r="B61" s="50" t="s">
        <v>99</v>
      </c>
      <c r="C61" s="55" t="s">
        <v>109</v>
      </c>
      <c r="D61" s="50"/>
      <c r="E61" s="51">
        <v>1</v>
      </c>
      <c r="F61" s="51">
        <v>1</v>
      </c>
      <c r="G61" s="51">
        <v>1</v>
      </c>
      <c r="H61" s="19">
        <v>38.33</v>
      </c>
      <c r="I61" s="52">
        <v>0</v>
      </c>
      <c r="J61" s="52">
        <f>Devis!$D$7</f>
        <v>0.1</v>
      </c>
      <c r="K61" s="133" t="b">
        <f>IF(COUNTIF(A$4:A61,table[[#This Row],[Désignation]])=1,MAX(K$4:K60)+1)</f>
        <v>0</v>
      </c>
      <c r="L61" s="162" t="b">
        <f>IF(COUNTIF(B$4:B61,table[[#This Row],[Fournisseur ]])=1,MAX(L$4:L60)+1)</f>
        <v>0</v>
      </c>
      <c r="M61" s="162">
        <f>IF(COUNTIF(C$4:C61,table[[#This Row],[Détails]])=1,MAX(M$4:M60)+1)</f>
        <v>57</v>
      </c>
    </row>
    <row r="62" spans="1:13" ht="15">
      <c r="A62" s="45" t="s">
        <v>26</v>
      </c>
      <c r="B62" s="46" t="s">
        <v>99</v>
      </c>
      <c r="C62" s="46" t="s">
        <v>110</v>
      </c>
      <c r="D62" s="46"/>
      <c r="E62" s="47">
        <v>1</v>
      </c>
      <c r="F62" s="47">
        <v>1</v>
      </c>
      <c r="G62" s="47">
        <v>1</v>
      </c>
      <c r="H62" s="48">
        <v>229</v>
      </c>
      <c r="I62" s="49">
        <v>0</v>
      </c>
      <c r="J62" s="49">
        <f>Devis!$D$7</f>
        <v>0.1</v>
      </c>
      <c r="K62" s="133" t="b">
        <f>IF(COUNTIF(A$4:A62,table[[#This Row],[Désignation]])=1,MAX(K$4:K61)+1)</f>
        <v>0</v>
      </c>
      <c r="L62" s="162" t="b">
        <f>IF(COUNTIF(B$4:B62,table[[#This Row],[Fournisseur ]])=1,MAX(L$4:L61)+1)</f>
        <v>0</v>
      </c>
      <c r="M62" s="162">
        <f>IF(COUNTIF(C$4:C62,table[[#This Row],[Détails]])=1,MAX(M$4:M61)+1)</f>
        <v>58</v>
      </c>
    </row>
    <row r="63" spans="1:13">
      <c r="A63" s="30" t="s">
        <v>24</v>
      </c>
      <c r="B63" s="50" t="s">
        <v>111</v>
      </c>
      <c r="C63" s="57" t="s">
        <v>112</v>
      </c>
      <c r="D63" s="58" t="s">
        <v>113</v>
      </c>
      <c r="E63" s="59">
        <v>1</v>
      </c>
      <c r="F63" s="59">
        <v>1</v>
      </c>
      <c r="G63" s="59">
        <v>1</v>
      </c>
      <c r="H63" s="89">
        <v>55</v>
      </c>
      <c r="I63" s="52">
        <v>0</v>
      </c>
      <c r="J63" s="52">
        <v>0</v>
      </c>
      <c r="K63" s="133">
        <f>IF(COUNTIF(A$4:A63,table[[#This Row],[Désignation]])=1,MAX(K$4:K62)+1)</f>
        <v>4</v>
      </c>
      <c r="L63" s="162">
        <f>IF(COUNTIF(B$4:B63,table[[#This Row],[Fournisseur ]])=1,MAX(L$4:L62)+1)</f>
        <v>6</v>
      </c>
      <c r="M63" s="162">
        <f>IF(COUNTIF(C$4:C63,table[[#This Row],[Détails]])=1,MAX(M$4:M62)+1)</f>
        <v>59</v>
      </c>
    </row>
    <row r="64" spans="1:13">
      <c r="A64" s="53" t="s">
        <v>24</v>
      </c>
      <c r="B64" s="46" t="s">
        <v>111</v>
      </c>
      <c r="C64" s="57" t="s">
        <v>114</v>
      </c>
      <c r="D64" s="58" t="s">
        <v>113</v>
      </c>
      <c r="E64" s="59">
        <v>1</v>
      </c>
      <c r="F64" s="59">
        <v>1</v>
      </c>
      <c r="G64" s="59">
        <v>1</v>
      </c>
      <c r="H64" s="89">
        <f>Devis!$Q$3</f>
        <v>0</v>
      </c>
      <c r="I64" s="49">
        <v>0</v>
      </c>
      <c r="J64" s="52">
        <v>0</v>
      </c>
      <c r="K64" s="133" t="b">
        <f>IF(COUNTIF(A$4:A64,table[[#This Row],[Désignation]])=1,MAX(K$4:K63)+1)</f>
        <v>0</v>
      </c>
      <c r="L64" s="162" t="b">
        <f>IF(COUNTIF(B$4:B64,table[[#This Row],[Fournisseur ]])=1,MAX(L$4:L63)+1)</f>
        <v>0</v>
      </c>
      <c r="M64" s="162">
        <f>IF(COUNTIF(C$4:C64,table[[#This Row],[Détails]])=1,MAX(M$4:M63)+1)</f>
        <v>60</v>
      </c>
    </row>
    <row r="65" spans="1:13">
      <c r="A65" s="30" t="s">
        <v>24</v>
      </c>
      <c r="B65" s="50" t="s">
        <v>111</v>
      </c>
      <c r="C65" s="97" t="s">
        <v>115</v>
      </c>
      <c r="D65" s="97" t="s">
        <v>113</v>
      </c>
      <c r="E65" s="98">
        <v>1</v>
      </c>
      <c r="F65" s="98">
        <v>1</v>
      </c>
      <c r="G65" s="98">
        <v>1</v>
      </c>
      <c r="H65" s="99">
        <f>Devis!$Q$4</f>
        <v>0</v>
      </c>
      <c r="I65" s="52">
        <v>0</v>
      </c>
      <c r="J65" s="52">
        <v>0</v>
      </c>
      <c r="K65" s="133" t="b">
        <f>IF(COUNTIF(A$4:A65,table[[#This Row],[Désignation]])=1,MAX(K$4:K64)+1)</f>
        <v>0</v>
      </c>
      <c r="L65" s="162" t="b">
        <f>IF(COUNTIF(B$4:B65,table[[#This Row],[Fournisseur ]])=1,MAX(L$4:L64)+1)</f>
        <v>0</v>
      </c>
      <c r="M65" s="162">
        <f>IF(COUNTIF(C$4:C65,table[[#This Row],[Détails]])=1,MAX(M$4:M64)+1)</f>
        <v>61</v>
      </c>
    </row>
    <row r="66" spans="1:13">
      <c r="A66" s="53" t="s">
        <v>24</v>
      </c>
      <c r="B66" s="46" t="s">
        <v>111</v>
      </c>
      <c r="C66" s="60" t="s">
        <v>565</v>
      </c>
      <c r="D66" s="61" t="s">
        <v>113</v>
      </c>
      <c r="E66" s="62">
        <v>1</v>
      </c>
      <c r="F66" s="62">
        <v>1</v>
      </c>
      <c r="G66" s="62">
        <v>1</v>
      </c>
      <c r="H66" s="90">
        <f>Devis!$Q$5</f>
        <v>0</v>
      </c>
      <c r="I66" s="49">
        <v>0</v>
      </c>
      <c r="J66" s="52">
        <v>0</v>
      </c>
      <c r="K66" s="133" t="b">
        <f>IF(COUNTIF(A$4:A66,table[[#This Row],[Désignation]])=1,MAX(K$4:K65)+1)</f>
        <v>0</v>
      </c>
      <c r="L66" s="162" t="b">
        <f>IF(COUNTIF(B$4:B66,table[[#This Row],[Fournisseur ]])=1,MAX(L$4:L65)+1)</f>
        <v>0</v>
      </c>
      <c r="M66" s="162">
        <f>IF(COUNTIF(C$4:C66,table[[#This Row],[Détails]])=1,MAX(M$4:M65)+1)</f>
        <v>62</v>
      </c>
    </row>
    <row r="67" spans="1:13">
      <c r="A67" s="30" t="s">
        <v>24</v>
      </c>
      <c r="B67" s="50" t="s">
        <v>111</v>
      </c>
      <c r="C67" s="126" t="s">
        <v>567</v>
      </c>
      <c r="D67" s="127" t="s">
        <v>113</v>
      </c>
      <c r="E67" s="128">
        <v>1</v>
      </c>
      <c r="F67" s="128">
        <v>1</v>
      </c>
      <c r="G67" s="128">
        <v>1</v>
      </c>
      <c r="H67" s="129">
        <f>Devis!$L$2</f>
        <v>60</v>
      </c>
      <c r="I67" s="52">
        <v>0</v>
      </c>
      <c r="J67" s="52">
        <v>0</v>
      </c>
      <c r="K67" s="133" t="b">
        <f>IF(COUNTIF(A$4:A67,table[[#This Row],[Désignation]])=1,MAX(K$4:K66)+1)</f>
        <v>0</v>
      </c>
      <c r="L67" s="162" t="b">
        <f>IF(COUNTIF(B$4:B67,table[[#This Row],[Fournisseur ]])=1,MAX(L$4:L66)+1)</f>
        <v>0</v>
      </c>
      <c r="M67" s="162">
        <f>IF(COUNTIF(C$4:C67,table[[#This Row],[Détails]])=1,MAX(M$4:M66)+1)</f>
        <v>63</v>
      </c>
    </row>
    <row r="68" spans="1:13">
      <c r="A68" s="53" t="s">
        <v>24</v>
      </c>
      <c r="B68" s="46" t="s">
        <v>111</v>
      </c>
      <c r="C68" s="119" t="s">
        <v>568</v>
      </c>
      <c r="D68" s="120" t="s">
        <v>113</v>
      </c>
      <c r="E68" s="121">
        <v>1</v>
      </c>
      <c r="F68" s="121">
        <v>1</v>
      </c>
      <c r="G68" s="121">
        <v>1</v>
      </c>
      <c r="H68" s="122">
        <f>Devis!$L$3</f>
        <v>80</v>
      </c>
      <c r="I68" s="49">
        <v>0</v>
      </c>
      <c r="J68" s="52">
        <v>0</v>
      </c>
      <c r="K68" s="133" t="b">
        <f>IF(COUNTIF(A$4:A68,table[[#This Row],[Désignation]])=1,MAX(K$4:K67)+1)</f>
        <v>0</v>
      </c>
      <c r="L68" s="162" t="b">
        <f>IF(COUNTIF(B$4:B68,table[[#This Row],[Fournisseur ]])=1,MAX(L$4:L67)+1)</f>
        <v>0</v>
      </c>
      <c r="M68" s="162">
        <f>IF(COUNTIF(C$4:C68,table[[#This Row],[Détails]])=1,MAX(M$4:M67)+1)</f>
        <v>64</v>
      </c>
    </row>
    <row r="69" spans="1:13">
      <c r="A69" s="30" t="s">
        <v>24</v>
      </c>
      <c r="B69" s="50" t="s">
        <v>111</v>
      </c>
      <c r="C69" s="112" t="s">
        <v>569</v>
      </c>
      <c r="D69" s="113" t="s">
        <v>113</v>
      </c>
      <c r="E69" s="114">
        <v>1</v>
      </c>
      <c r="F69" s="114">
        <v>1</v>
      </c>
      <c r="G69" s="114">
        <v>1</v>
      </c>
      <c r="H69" s="115">
        <f>Devis!$L$4</f>
        <v>60</v>
      </c>
      <c r="I69" s="52">
        <v>0</v>
      </c>
      <c r="J69" s="52">
        <v>0</v>
      </c>
      <c r="K69" s="133" t="b">
        <f>IF(COUNTIF(A$4:A69,table[[#This Row],[Désignation]])=1,MAX(K$4:K68)+1)</f>
        <v>0</v>
      </c>
      <c r="L69" s="162" t="b">
        <f>IF(COUNTIF(B$4:B69,table[[#This Row],[Fournisseur ]])=1,MAX(L$4:L68)+1)</f>
        <v>0</v>
      </c>
      <c r="M69" s="162">
        <f>IF(COUNTIF(C$4:C69,table[[#This Row],[Détails]])=1,MAX(M$4:M68)+1)</f>
        <v>65</v>
      </c>
    </row>
    <row r="70" spans="1:13">
      <c r="A70" s="53" t="s">
        <v>24</v>
      </c>
      <c r="B70" s="46" t="s">
        <v>111</v>
      </c>
      <c r="C70" s="66" t="s">
        <v>561</v>
      </c>
      <c r="D70" s="67" t="s">
        <v>113</v>
      </c>
      <c r="E70" s="68">
        <v>1</v>
      </c>
      <c r="F70" s="68">
        <v>1</v>
      </c>
      <c r="G70" s="68">
        <v>1</v>
      </c>
      <c r="H70" s="92">
        <f>Devis!$L$5</f>
        <v>60</v>
      </c>
      <c r="I70" s="49">
        <v>0</v>
      </c>
      <c r="J70" s="52">
        <v>0</v>
      </c>
      <c r="K70" s="133" t="b">
        <f>IF(COUNTIF(A$4:A70,table[[#This Row],[Désignation]])=1,MAX(K$4:K69)+1)</f>
        <v>0</v>
      </c>
      <c r="L70" s="162" t="b">
        <f>IF(COUNTIF(B$4:B70,table[[#This Row],[Fournisseur ]])=1,MAX(L$4:L69)+1)</f>
        <v>0</v>
      </c>
      <c r="M70" s="162">
        <f>IF(COUNTIF(C$4:C70,table[[#This Row],[Détails]])=1,MAX(M$4:M69)+1)</f>
        <v>66</v>
      </c>
    </row>
    <row r="71" spans="1:13">
      <c r="A71" s="53" t="s">
        <v>24</v>
      </c>
      <c r="B71" s="46" t="s">
        <v>111</v>
      </c>
      <c r="C71" s="69" t="s">
        <v>570</v>
      </c>
      <c r="D71" s="70" t="s">
        <v>113</v>
      </c>
      <c r="E71" s="71">
        <v>1</v>
      </c>
      <c r="F71" s="71">
        <v>1</v>
      </c>
      <c r="G71" s="71">
        <v>1</v>
      </c>
      <c r="H71" s="93">
        <f>Devis!$L$6</f>
        <v>60</v>
      </c>
      <c r="I71" s="49">
        <v>0</v>
      </c>
      <c r="J71" s="52">
        <v>0</v>
      </c>
      <c r="K71" s="133" t="b">
        <f>IF(COUNTIF(A$4:A71,table[[#This Row],[Désignation]])=1,MAX(K$4:K70)+1)</f>
        <v>0</v>
      </c>
      <c r="L71" s="162" t="b">
        <f>IF(COUNTIF(B$4:B71,table[[#This Row],[Fournisseur ]])=1,MAX(L$4:L70)+1)</f>
        <v>0</v>
      </c>
      <c r="M71" s="162">
        <f>IF(COUNTIF(C$4:C71,table[[#This Row],[Détails]])=1,MAX(M$4:M70)+1)</f>
        <v>67</v>
      </c>
    </row>
    <row r="72" spans="1:13">
      <c r="A72" s="30" t="s">
        <v>24</v>
      </c>
      <c r="B72" s="50" t="s">
        <v>111</v>
      </c>
      <c r="C72" s="72" t="s">
        <v>571</v>
      </c>
      <c r="D72" s="73" t="s">
        <v>113</v>
      </c>
      <c r="E72" s="74">
        <v>1</v>
      </c>
      <c r="F72" s="74">
        <v>1</v>
      </c>
      <c r="G72" s="74">
        <v>1</v>
      </c>
      <c r="H72" s="94">
        <f>Devis!$L$7</f>
        <v>30</v>
      </c>
      <c r="I72" s="52">
        <v>0</v>
      </c>
      <c r="J72" s="52">
        <v>0</v>
      </c>
      <c r="K72" s="133" t="b">
        <f>IF(COUNTIF(A$4:A72,table[[#This Row],[Désignation]])=1,MAX(K$4:K71)+1)</f>
        <v>0</v>
      </c>
      <c r="L72" s="162" t="b">
        <f>IF(COUNTIF(B$4:B72,table[[#This Row],[Fournisseur ]])=1,MAX(L$4:L71)+1)</f>
        <v>0</v>
      </c>
      <c r="M72" s="162">
        <f>IF(COUNTIF(C$4:C72,table[[#This Row],[Détails]])=1,MAX(M$4:M71)+1)</f>
        <v>68</v>
      </c>
    </row>
    <row r="73" spans="1:13">
      <c r="A73" s="53" t="s">
        <v>24</v>
      </c>
      <c r="B73" s="46" t="s">
        <v>111</v>
      </c>
      <c r="C73" s="63" t="s">
        <v>562</v>
      </c>
      <c r="D73" s="64" t="s">
        <v>113</v>
      </c>
      <c r="E73" s="65">
        <v>1</v>
      </c>
      <c r="F73" s="65">
        <v>1</v>
      </c>
      <c r="G73" s="65">
        <v>1</v>
      </c>
      <c r="H73" s="91">
        <f>Devis!$Q$7</f>
        <v>60</v>
      </c>
      <c r="I73" s="49">
        <v>0</v>
      </c>
      <c r="J73" s="52">
        <v>0</v>
      </c>
      <c r="K73" s="133" t="b">
        <f>IF(COUNTIF(A$4:A73,table[[#This Row],[Désignation]])=1,MAX(K$4:K72)+1)</f>
        <v>0</v>
      </c>
      <c r="L73" s="162" t="b">
        <f>IF(COUNTIF(B$4:B73,table[[#This Row],[Fournisseur ]])=1,MAX(L$4:L72)+1)</f>
        <v>0</v>
      </c>
      <c r="M73" s="162">
        <f>IF(COUNTIF(C$4:C73,table[[#This Row],[Détails]])=1,MAX(M$4:M72)+1)</f>
        <v>69</v>
      </c>
    </row>
    <row r="74" spans="1:13">
      <c r="A74" s="30" t="s">
        <v>24</v>
      </c>
      <c r="B74" s="50" t="s">
        <v>111</v>
      </c>
      <c r="C74" s="104" t="s">
        <v>563</v>
      </c>
      <c r="D74" s="105" t="s">
        <v>113</v>
      </c>
      <c r="E74" s="106">
        <v>1</v>
      </c>
      <c r="F74" s="106">
        <v>1</v>
      </c>
      <c r="G74" s="106">
        <v>1</v>
      </c>
      <c r="H74" s="107">
        <f>Devis!$Q$8</f>
        <v>60</v>
      </c>
      <c r="I74" s="52">
        <v>0</v>
      </c>
      <c r="J74" s="52">
        <v>0</v>
      </c>
      <c r="K74" s="133" t="b">
        <f>IF(COUNTIF(A$4:A74,table[[#This Row],[Désignation]])=1,MAX(K$4:K73)+1)</f>
        <v>0</v>
      </c>
      <c r="L74" s="162" t="b">
        <f>IF(COUNTIF(B$4:B74,table[[#This Row],[Fournisseur ]])=1,MAX(L$4:L73)+1)</f>
        <v>0</v>
      </c>
      <c r="M74" s="162">
        <f>IF(COUNTIF(C$4:C74,table[[#This Row],[Détails]])=1,MAX(M$4:M73)+1)</f>
        <v>70</v>
      </c>
    </row>
    <row r="75" spans="1:13" ht="15">
      <c r="A75" s="53" t="s">
        <v>24</v>
      </c>
      <c r="B75" s="46" t="s">
        <v>111</v>
      </c>
      <c r="C75" s="54" t="s">
        <v>116</v>
      </c>
      <c r="D75" s="46" t="s">
        <v>117</v>
      </c>
      <c r="E75" s="47">
        <v>1</v>
      </c>
      <c r="F75" s="47">
        <v>1</v>
      </c>
      <c r="G75" s="47">
        <v>1</v>
      </c>
      <c r="H75" s="48">
        <v>0</v>
      </c>
      <c r="I75" s="49">
        <v>0</v>
      </c>
      <c r="J75" s="49">
        <v>0</v>
      </c>
      <c r="K75" s="133" t="b">
        <f>IF(COUNTIF(A$4:A75,table[[#This Row],[Désignation]])=1,MAX(K$4:K74)+1)</f>
        <v>0</v>
      </c>
      <c r="L75" s="162" t="b">
        <f>IF(COUNTIF(B$4:B75,table[[#This Row],[Fournisseur ]])=1,MAX(L$4:L74)+1)</f>
        <v>0</v>
      </c>
      <c r="M75" s="162">
        <f>IF(COUNTIF(C$4:C75,table[[#This Row],[Détails]])=1,MAX(M$4:M74)+1)</f>
        <v>71</v>
      </c>
    </row>
    <row r="76" spans="1:13" ht="15">
      <c r="A76" s="30" t="s">
        <v>24</v>
      </c>
      <c r="B76" s="50" t="s">
        <v>111</v>
      </c>
      <c r="C76" s="55" t="s">
        <v>121</v>
      </c>
      <c r="D76" s="50" t="s">
        <v>117</v>
      </c>
      <c r="E76" s="51">
        <v>1</v>
      </c>
      <c r="F76" s="51">
        <v>1</v>
      </c>
      <c r="G76" s="51">
        <v>1</v>
      </c>
      <c r="H76" s="19">
        <v>75</v>
      </c>
      <c r="I76" s="52">
        <v>0</v>
      </c>
      <c r="J76" s="52">
        <v>0</v>
      </c>
      <c r="K76" s="133" t="b">
        <f>IF(COUNTIF(A$4:A76,table[[#This Row],[Désignation]])=1,MAX(K$4:K75)+1)</f>
        <v>0</v>
      </c>
      <c r="L76" s="162" t="b">
        <f>IF(COUNTIF(B$4:B76,table[[#This Row],[Fournisseur ]])=1,MAX(L$4:L75)+1)</f>
        <v>0</v>
      </c>
      <c r="M76" s="162">
        <f>IF(COUNTIF(C$4:C76,table[[#This Row],[Détails]])=1,MAX(M$4:M75)+1)</f>
        <v>72</v>
      </c>
    </row>
    <row r="77" spans="1:13" ht="15">
      <c r="A77" s="53" t="s">
        <v>24</v>
      </c>
      <c r="B77" s="46" t="s">
        <v>111</v>
      </c>
      <c r="C77" s="54" t="s">
        <v>122</v>
      </c>
      <c r="D77" s="46" t="s">
        <v>117</v>
      </c>
      <c r="E77" s="47">
        <v>1</v>
      </c>
      <c r="F77" s="47">
        <v>1</v>
      </c>
      <c r="G77" s="47">
        <v>1</v>
      </c>
      <c r="H77" s="48">
        <v>17</v>
      </c>
      <c r="I77" s="49">
        <v>0</v>
      </c>
      <c r="J77" s="49">
        <v>0</v>
      </c>
      <c r="K77" s="133" t="b">
        <f>IF(COUNTIF(A$4:A77,table[[#This Row],[Désignation]])=1,MAX(K$4:K76)+1)</f>
        <v>0</v>
      </c>
      <c r="L77" s="162" t="b">
        <f>IF(COUNTIF(B$4:B77,table[[#This Row],[Fournisseur ]])=1,MAX(L$4:L76)+1)</f>
        <v>0</v>
      </c>
      <c r="M77" s="162">
        <f>IF(COUNTIF(C$4:C77,table[[#This Row],[Détails]])=1,MAX(M$4:M76)+1)</f>
        <v>73</v>
      </c>
    </row>
    <row r="78" spans="1:13" ht="15">
      <c r="A78" s="29" t="s">
        <v>25</v>
      </c>
      <c r="B78" s="50" t="s">
        <v>111</v>
      </c>
      <c r="C78" s="50" t="s">
        <v>123</v>
      </c>
      <c r="D78" s="50" t="s">
        <v>124</v>
      </c>
      <c r="E78" s="51">
        <v>1</v>
      </c>
      <c r="F78" s="51">
        <v>1</v>
      </c>
      <c r="G78" s="51">
        <v>1</v>
      </c>
      <c r="H78" s="19">
        <v>291.66000000000003</v>
      </c>
      <c r="I78" s="52">
        <v>0</v>
      </c>
      <c r="J78" s="52">
        <f>Devis!$D$7</f>
        <v>0.1</v>
      </c>
      <c r="K78" s="133">
        <f>IF(COUNTIF(A$4:A78,table[[#This Row],[Désignation]])=1,MAX(K$4:K77)+1)</f>
        <v>5</v>
      </c>
      <c r="L78" s="162" t="b">
        <f>IF(COUNTIF(B$4:B78,table[[#This Row],[Fournisseur ]])=1,MAX(L$4:L77)+1)</f>
        <v>0</v>
      </c>
      <c r="M78" s="162">
        <f>IF(COUNTIF(C$4:C78,table[[#This Row],[Détails]])=1,MAX(M$4:M77)+1)</f>
        <v>74</v>
      </c>
    </row>
    <row r="79" spans="1:13" ht="15">
      <c r="A79" s="45" t="s">
        <v>25</v>
      </c>
      <c r="B79" s="46" t="s">
        <v>111</v>
      </c>
      <c r="C79" s="46" t="s">
        <v>125</v>
      </c>
      <c r="D79" s="46" t="s">
        <v>126</v>
      </c>
      <c r="E79" s="47">
        <v>1</v>
      </c>
      <c r="F79" s="47">
        <v>1</v>
      </c>
      <c r="G79" s="47">
        <v>1</v>
      </c>
      <c r="H79" s="48">
        <v>70</v>
      </c>
      <c r="I79" s="49">
        <v>0</v>
      </c>
      <c r="J79" s="49">
        <f>Devis!$D$7</f>
        <v>0.1</v>
      </c>
      <c r="K79" s="133" t="b">
        <f>IF(COUNTIF(A$4:A79,table[[#This Row],[Désignation]])=1,MAX(K$4:K78)+1)</f>
        <v>0</v>
      </c>
      <c r="L79" s="162" t="b">
        <f>IF(COUNTIF(B$4:B79,table[[#This Row],[Fournisseur ]])=1,MAX(L$4:L78)+1)</f>
        <v>0</v>
      </c>
      <c r="M79" s="162">
        <f>IF(COUNTIF(C$4:C79,table[[#This Row],[Détails]])=1,MAX(M$4:M78)+1)</f>
        <v>75</v>
      </c>
    </row>
    <row r="80" spans="1:13" ht="15">
      <c r="A80" s="29" t="s">
        <v>25</v>
      </c>
      <c r="B80" s="50" t="s">
        <v>111</v>
      </c>
      <c r="C80" s="50" t="s">
        <v>127</v>
      </c>
      <c r="D80" s="50" t="s">
        <v>126</v>
      </c>
      <c r="E80" s="51">
        <v>1</v>
      </c>
      <c r="F80" s="51">
        <v>1</v>
      </c>
      <c r="G80" s="51">
        <v>1</v>
      </c>
      <c r="H80" s="19"/>
      <c r="I80" s="52">
        <v>0</v>
      </c>
      <c r="J80" s="52">
        <f>Devis!$D$7</f>
        <v>0.1</v>
      </c>
      <c r="K80" s="133" t="b">
        <f>IF(COUNTIF(A$4:A80,table[[#This Row],[Désignation]])=1,MAX(K$4:K79)+1)</f>
        <v>0</v>
      </c>
      <c r="L80" s="162" t="b">
        <f>IF(COUNTIF(B$4:B80,table[[#This Row],[Fournisseur ]])=1,MAX(L$4:L79)+1)</f>
        <v>0</v>
      </c>
      <c r="M80" s="162">
        <f>IF(COUNTIF(C$4:C80,table[[#This Row],[Détails]])=1,MAX(M$4:M79)+1)</f>
        <v>76</v>
      </c>
    </row>
    <row r="81" spans="1:13" ht="15">
      <c r="A81" s="53" t="s">
        <v>25</v>
      </c>
      <c r="B81" s="46" t="s">
        <v>111</v>
      </c>
      <c r="C81" s="46" t="s">
        <v>128</v>
      </c>
      <c r="D81" s="46"/>
      <c r="E81" s="47">
        <v>1</v>
      </c>
      <c r="F81" s="47">
        <v>1</v>
      </c>
      <c r="G81" s="47">
        <v>1</v>
      </c>
      <c r="H81" s="48" t="s">
        <v>129</v>
      </c>
      <c r="I81" s="49">
        <v>0</v>
      </c>
      <c r="J81" s="49">
        <f>Devis!$D$7</f>
        <v>0.1</v>
      </c>
      <c r="K81" s="133" t="b">
        <f>IF(COUNTIF(A$4:A81,table[[#This Row],[Désignation]])=1,MAX(K$4:K80)+1)</f>
        <v>0</v>
      </c>
      <c r="L81" s="162" t="b">
        <f>IF(COUNTIF(B$4:B81,table[[#This Row],[Fournisseur ]])=1,MAX(L$4:L80)+1)</f>
        <v>0</v>
      </c>
      <c r="M81" s="162">
        <f>IF(COUNTIF(C$4:C81,table[[#This Row],[Détails]])=1,MAX(M$4:M80)+1)</f>
        <v>77</v>
      </c>
    </row>
    <row r="82" spans="1:13" ht="15">
      <c r="A82" s="30" t="s">
        <v>25</v>
      </c>
      <c r="B82" s="50" t="s">
        <v>111</v>
      </c>
      <c r="C82" s="50" t="s">
        <v>130</v>
      </c>
      <c r="D82" s="50"/>
      <c r="E82" s="51">
        <v>1</v>
      </c>
      <c r="F82" s="51">
        <v>1</v>
      </c>
      <c r="G82" s="51">
        <v>1</v>
      </c>
      <c r="H82" s="19">
        <v>41.58</v>
      </c>
      <c r="I82" s="52">
        <v>0</v>
      </c>
      <c r="J82" s="52">
        <f>Devis!$D$7</f>
        <v>0.1</v>
      </c>
      <c r="K82" s="133" t="b">
        <f>IF(COUNTIF(A$4:A82,table[[#This Row],[Désignation]])=1,MAX(K$4:K81)+1)</f>
        <v>0</v>
      </c>
      <c r="L82" s="162" t="b">
        <f>IF(COUNTIF(B$4:B82,table[[#This Row],[Fournisseur ]])=1,MAX(L$4:L81)+1)</f>
        <v>0</v>
      </c>
      <c r="M82" s="162">
        <f>IF(COUNTIF(C$4:C82,table[[#This Row],[Détails]])=1,MAX(M$4:M81)+1)</f>
        <v>78</v>
      </c>
    </row>
    <row r="83" spans="1:13" ht="15">
      <c r="A83" s="53" t="s">
        <v>25</v>
      </c>
      <c r="B83" s="46" t="s">
        <v>111</v>
      </c>
      <c r="C83" s="46" t="s">
        <v>131</v>
      </c>
      <c r="D83" s="46"/>
      <c r="E83" s="47">
        <v>1</v>
      </c>
      <c r="F83" s="47">
        <v>1</v>
      </c>
      <c r="G83" s="47">
        <v>1</v>
      </c>
      <c r="H83" s="48">
        <v>200</v>
      </c>
      <c r="I83" s="49">
        <v>0</v>
      </c>
      <c r="J83" s="49">
        <f>Devis!$D$7</f>
        <v>0.1</v>
      </c>
      <c r="K83" s="133" t="b">
        <f>IF(COUNTIF(A$4:A83,table[[#This Row],[Désignation]])=1,MAX(K$4:K82)+1)</f>
        <v>0</v>
      </c>
      <c r="L83" s="162" t="b">
        <f>IF(COUNTIF(B$4:B83,table[[#This Row],[Fournisseur ]])=1,MAX(L$4:L82)+1)</f>
        <v>0</v>
      </c>
      <c r="M83" s="162">
        <f>IF(COUNTIF(C$4:C83,table[[#This Row],[Détails]])=1,MAX(M$4:M82)+1)</f>
        <v>79</v>
      </c>
    </row>
    <row r="84" spans="1:13" ht="15">
      <c r="A84" s="29" t="s">
        <v>25</v>
      </c>
      <c r="B84" s="50" t="s">
        <v>111</v>
      </c>
      <c r="C84" s="50" t="s">
        <v>132</v>
      </c>
      <c r="D84" s="50"/>
      <c r="E84" s="51">
        <v>1</v>
      </c>
      <c r="F84" s="51">
        <v>1</v>
      </c>
      <c r="G84" s="51">
        <v>1</v>
      </c>
      <c r="H84" s="19">
        <v>57.83</v>
      </c>
      <c r="I84" s="52">
        <v>0</v>
      </c>
      <c r="J84" s="52">
        <f>Devis!$D$7</f>
        <v>0.1</v>
      </c>
      <c r="K84" s="133" t="b">
        <f>IF(COUNTIF(A$4:A84,table[[#This Row],[Désignation]])=1,MAX(K$4:K83)+1)</f>
        <v>0</v>
      </c>
      <c r="L84" s="162" t="b">
        <f>IF(COUNTIF(B$4:B84,table[[#This Row],[Fournisseur ]])=1,MAX(L$4:L83)+1)</f>
        <v>0</v>
      </c>
      <c r="M84" s="162">
        <f>IF(COUNTIF(C$4:C84,table[[#This Row],[Détails]])=1,MAX(M$4:M83)+1)</f>
        <v>80</v>
      </c>
    </row>
    <row r="85" spans="1:13" ht="15">
      <c r="A85" s="45" t="s">
        <v>25</v>
      </c>
      <c r="B85" s="46" t="s">
        <v>111</v>
      </c>
      <c r="C85" s="54" t="s">
        <v>133</v>
      </c>
      <c r="D85" s="46"/>
      <c r="E85" s="47">
        <v>1</v>
      </c>
      <c r="F85" s="47">
        <v>1</v>
      </c>
      <c r="G85" s="47">
        <v>1</v>
      </c>
      <c r="H85" s="48">
        <v>55.87</v>
      </c>
      <c r="I85" s="49">
        <v>0</v>
      </c>
      <c r="J85" s="49">
        <f>Devis!$D$7</f>
        <v>0.1</v>
      </c>
      <c r="K85" s="133" t="b">
        <f>IF(COUNTIF(A$4:A85,table[[#This Row],[Désignation]])=1,MAX(K$4:K84)+1)</f>
        <v>0</v>
      </c>
      <c r="L85" s="162" t="b">
        <f>IF(COUNTIF(B$4:B85,table[[#This Row],[Fournisseur ]])=1,MAX(L$4:L84)+1)</f>
        <v>0</v>
      </c>
      <c r="M85" s="162">
        <f>IF(COUNTIF(C$4:C85,table[[#This Row],[Détails]])=1,MAX(M$4:M84)+1)</f>
        <v>81</v>
      </c>
    </row>
    <row r="86" spans="1:13" ht="15">
      <c r="A86" s="29" t="s">
        <v>25</v>
      </c>
      <c r="B86" s="50" t="s">
        <v>111</v>
      </c>
      <c r="C86" s="50" t="s">
        <v>134</v>
      </c>
      <c r="D86" s="50"/>
      <c r="E86" s="51">
        <v>1</v>
      </c>
      <c r="F86" s="51">
        <v>1</v>
      </c>
      <c r="G86" s="51">
        <v>1</v>
      </c>
      <c r="H86" s="19">
        <v>24.16</v>
      </c>
      <c r="I86" s="52">
        <v>0</v>
      </c>
      <c r="J86" s="52">
        <f>Devis!$D$7</f>
        <v>0.1</v>
      </c>
      <c r="K86" s="133" t="b">
        <f>IF(COUNTIF(A$4:A86,table[[#This Row],[Désignation]])=1,MAX(K$4:K85)+1)</f>
        <v>0</v>
      </c>
      <c r="L86" s="162" t="b">
        <f>IF(COUNTIF(B$4:B86,table[[#This Row],[Fournisseur ]])=1,MAX(L$4:L85)+1)</f>
        <v>0</v>
      </c>
      <c r="M86" s="162">
        <f>IF(COUNTIF(C$4:C86,table[[#This Row],[Détails]])=1,MAX(M$4:M85)+1)</f>
        <v>82</v>
      </c>
    </row>
    <row r="87" spans="1:13" ht="15">
      <c r="A87" s="45" t="s">
        <v>24</v>
      </c>
      <c r="B87" s="46" t="s">
        <v>111</v>
      </c>
      <c r="C87" s="46" t="s">
        <v>135</v>
      </c>
      <c r="D87" s="46"/>
      <c r="E87" s="47">
        <v>1</v>
      </c>
      <c r="F87" s="47">
        <v>1</v>
      </c>
      <c r="G87" s="47">
        <v>1</v>
      </c>
      <c r="H87" s="48">
        <v>1500</v>
      </c>
      <c r="I87" s="49">
        <v>0</v>
      </c>
      <c r="J87" s="49">
        <f>Devis!$D$7</f>
        <v>0.1</v>
      </c>
      <c r="K87" s="133" t="b">
        <f>IF(COUNTIF(A$4:A87,table[[#This Row],[Désignation]])=1,MAX(K$4:K86)+1)</f>
        <v>0</v>
      </c>
      <c r="L87" s="162" t="b">
        <f>IF(COUNTIF(B$4:B87,table[[#This Row],[Fournisseur ]])=1,MAX(L$4:L86)+1)</f>
        <v>0</v>
      </c>
      <c r="M87" s="162">
        <f>IF(COUNTIF(C$4:C87,table[[#This Row],[Détails]])=1,MAX(M$4:M86)+1)</f>
        <v>83</v>
      </c>
    </row>
    <row r="88" spans="1:13" ht="15">
      <c r="A88" s="30" t="s">
        <v>26</v>
      </c>
      <c r="B88" s="50" t="s">
        <v>136</v>
      </c>
      <c r="C88" s="50" t="s">
        <v>137</v>
      </c>
      <c r="D88" s="50">
        <v>216468</v>
      </c>
      <c r="E88" s="51">
        <v>1</v>
      </c>
      <c r="F88" s="51">
        <v>1</v>
      </c>
      <c r="G88" s="51">
        <v>1</v>
      </c>
      <c r="H88" s="19">
        <v>2.1800000000000002</v>
      </c>
      <c r="I88" s="52">
        <v>0</v>
      </c>
      <c r="J88" s="52">
        <f>Devis!$D$7</f>
        <v>0.1</v>
      </c>
      <c r="K88" s="133" t="b">
        <f>IF(COUNTIF(A$4:A88,table[[#This Row],[Désignation]])=1,MAX(K$4:K87)+1)</f>
        <v>0</v>
      </c>
      <c r="L88" s="162">
        <f>IF(COUNTIF(B$4:B88,table[[#This Row],[Fournisseur ]])=1,MAX(L$4:L87)+1)</f>
        <v>7</v>
      </c>
      <c r="M88" s="162">
        <f>IF(COUNTIF(C$4:C88,table[[#This Row],[Détails]])=1,MAX(M$4:M87)+1)</f>
        <v>84</v>
      </c>
    </row>
    <row r="89" spans="1:13" ht="15">
      <c r="A89" s="53" t="s">
        <v>26</v>
      </c>
      <c r="B89" s="46" t="s">
        <v>136</v>
      </c>
      <c r="C89" s="46" t="s">
        <v>138</v>
      </c>
      <c r="D89" s="46">
        <v>247957</v>
      </c>
      <c r="E89" s="47">
        <v>1</v>
      </c>
      <c r="F89" s="47">
        <v>1</v>
      </c>
      <c r="G89" s="47">
        <v>1</v>
      </c>
      <c r="H89" s="48">
        <v>0.35</v>
      </c>
      <c r="I89" s="49">
        <v>0</v>
      </c>
      <c r="J89" s="49">
        <f>Devis!$D$7</f>
        <v>0.1</v>
      </c>
      <c r="K89" s="133" t="b">
        <f>IF(COUNTIF(A$4:A89,table[[#This Row],[Désignation]])=1,MAX(K$4:K88)+1)</f>
        <v>0</v>
      </c>
      <c r="L89" s="162" t="b">
        <f>IF(COUNTIF(B$4:B89,table[[#This Row],[Fournisseur ]])=1,MAX(L$4:L88)+1)</f>
        <v>0</v>
      </c>
      <c r="M89" s="162">
        <f>IF(COUNTIF(C$4:C89,table[[#This Row],[Détails]])=1,MAX(M$4:M88)+1)</f>
        <v>85</v>
      </c>
    </row>
    <row r="90" spans="1:13" ht="15">
      <c r="A90" s="30" t="s">
        <v>26</v>
      </c>
      <c r="B90" s="50" t="s">
        <v>136</v>
      </c>
      <c r="C90" s="55" t="s">
        <v>139</v>
      </c>
      <c r="D90" s="50">
        <v>216468</v>
      </c>
      <c r="E90" s="51">
        <v>1</v>
      </c>
      <c r="F90" s="51">
        <v>1</v>
      </c>
      <c r="G90" s="51">
        <v>1</v>
      </c>
      <c r="H90" s="19">
        <v>2.1800000000000002</v>
      </c>
      <c r="I90" s="52">
        <v>0</v>
      </c>
      <c r="J90" s="52">
        <f>Devis!$D$7</f>
        <v>0.1</v>
      </c>
      <c r="K90" s="133" t="b">
        <f>IF(COUNTIF(A$4:A90,table[[#This Row],[Désignation]])=1,MAX(K$4:K89)+1)</f>
        <v>0</v>
      </c>
      <c r="L90" s="162" t="b">
        <f>IF(COUNTIF(B$4:B90,table[[#This Row],[Fournisseur ]])=1,MAX(L$4:L89)+1)</f>
        <v>0</v>
      </c>
      <c r="M90" s="162">
        <f>IF(COUNTIF(C$4:C90,table[[#This Row],[Détails]])=1,MAX(M$4:M89)+1)</f>
        <v>86</v>
      </c>
    </row>
    <row r="91" spans="1:13" ht="15">
      <c r="A91" s="45" t="s">
        <v>26</v>
      </c>
      <c r="B91" s="46" t="s">
        <v>136</v>
      </c>
      <c r="C91" s="46" t="s">
        <v>140</v>
      </c>
      <c r="D91" s="46" t="s">
        <v>141</v>
      </c>
      <c r="E91" s="47">
        <v>1</v>
      </c>
      <c r="F91" s="47">
        <v>1</v>
      </c>
      <c r="G91" s="47">
        <v>1</v>
      </c>
      <c r="H91" s="48">
        <v>0.69</v>
      </c>
      <c r="I91" s="49">
        <v>0</v>
      </c>
      <c r="J91" s="49">
        <f>Devis!$D$7</f>
        <v>0.1</v>
      </c>
      <c r="K91" s="133" t="b">
        <f>IF(COUNTIF(A$4:A91,table[[#This Row],[Désignation]])=1,MAX(K$4:K90)+1)</f>
        <v>0</v>
      </c>
      <c r="L91" s="162" t="b">
        <f>IF(COUNTIF(B$4:B91,table[[#This Row],[Fournisseur ]])=1,MAX(L$4:L90)+1)</f>
        <v>0</v>
      </c>
      <c r="M91" s="162">
        <f>IF(COUNTIF(C$4:C91,table[[#This Row],[Détails]])=1,MAX(M$4:M90)+1)</f>
        <v>87</v>
      </c>
    </row>
    <row r="92" spans="1:13" ht="15">
      <c r="A92" s="29" t="s">
        <v>26</v>
      </c>
      <c r="B92" s="50" t="s">
        <v>136</v>
      </c>
      <c r="C92" s="50" t="s">
        <v>142</v>
      </c>
      <c r="D92" s="50" t="s">
        <v>143</v>
      </c>
      <c r="E92" s="51">
        <v>1</v>
      </c>
      <c r="F92" s="51">
        <v>1</v>
      </c>
      <c r="G92" s="51">
        <v>1</v>
      </c>
      <c r="H92" s="19">
        <v>2.8</v>
      </c>
      <c r="I92" s="52">
        <v>0</v>
      </c>
      <c r="J92" s="52">
        <f>Devis!$D$7</f>
        <v>0.1</v>
      </c>
      <c r="K92" s="133" t="b">
        <f>IF(COUNTIF(A$4:A92,table[[#This Row],[Désignation]])=1,MAX(K$4:K91)+1)</f>
        <v>0</v>
      </c>
      <c r="L92" s="162" t="b">
        <f>IF(COUNTIF(B$4:B92,table[[#This Row],[Fournisseur ]])=1,MAX(L$4:L91)+1)</f>
        <v>0</v>
      </c>
      <c r="M92" s="162">
        <f>IF(COUNTIF(C$4:C92,table[[#This Row],[Détails]])=1,MAX(M$4:M91)+1)</f>
        <v>88</v>
      </c>
    </row>
    <row r="93" spans="1:13" ht="15">
      <c r="A93" s="45" t="s">
        <v>26</v>
      </c>
      <c r="B93" s="46" t="s">
        <v>136</v>
      </c>
      <c r="C93" s="46" t="s">
        <v>144</v>
      </c>
      <c r="D93" s="46"/>
      <c r="E93" s="47">
        <v>1</v>
      </c>
      <c r="F93" s="47">
        <v>1</v>
      </c>
      <c r="G93" s="47">
        <v>1</v>
      </c>
      <c r="H93" s="48">
        <v>80</v>
      </c>
      <c r="I93" s="49">
        <v>0</v>
      </c>
      <c r="J93" s="49">
        <f>Devis!$D$7</f>
        <v>0.1</v>
      </c>
      <c r="K93" s="133" t="b">
        <f>IF(COUNTIF(A$4:A93,table[[#This Row],[Désignation]])=1,MAX(K$4:K92)+1)</f>
        <v>0</v>
      </c>
      <c r="L93" s="162" t="b">
        <f>IF(COUNTIF(B$4:B93,table[[#This Row],[Fournisseur ]])=1,MAX(L$4:L92)+1)</f>
        <v>0</v>
      </c>
      <c r="M93" s="162">
        <f>IF(COUNTIF(C$4:C93,table[[#This Row],[Détails]])=1,MAX(M$4:M92)+1)</f>
        <v>89</v>
      </c>
    </row>
    <row r="94" spans="1:13" ht="15">
      <c r="A94" s="29" t="s">
        <v>26</v>
      </c>
      <c r="B94" s="50" t="s">
        <v>136</v>
      </c>
      <c r="C94" s="50" t="s">
        <v>145</v>
      </c>
      <c r="D94" s="50">
        <v>213738</v>
      </c>
      <c r="E94" s="51">
        <v>1</v>
      </c>
      <c r="F94" s="51">
        <v>1</v>
      </c>
      <c r="G94" s="51">
        <v>1</v>
      </c>
      <c r="H94" s="19">
        <v>0.43</v>
      </c>
      <c r="I94" s="52">
        <v>0</v>
      </c>
      <c r="J94" s="52">
        <f>Devis!$D$7</f>
        <v>0.1</v>
      </c>
      <c r="K94" s="133" t="b">
        <f>IF(COUNTIF(A$4:A94,table[[#This Row],[Désignation]])=1,MAX(K$4:K93)+1)</f>
        <v>0</v>
      </c>
      <c r="L94" s="162" t="b">
        <f>IF(COUNTIF(B$4:B94,table[[#This Row],[Fournisseur ]])=1,MAX(L$4:L93)+1)</f>
        <v>0</v>
      </c>
      <c r="M94" s="162">
        <f>IF(COUNTIF(C$4:C94,table[[#This Row],[Détails]])=1,MAX(M$4:M93)+1)</f>
        <v>90</v>
      </c>
    </row>
    <row r="95" spans="1:13" ht="15">
      <c r="A95" s="45" t="s">
        <v>26</v>
      </c>
      <c r="B95" s="46" t="s">
        <v>136</v>
      </c>
      <c r="C95" s="46" t="s">
        <v>146</v>
      </c>
      <c r="D95" s="46">
        <v>213738</v>
      </c>
      <c r="E95" s="47">
        <v>1</v>
      </c>
      <c r="F95" s="47">
        <v>1</v>
      </c>
      <c r="G95" s="47">
        <v>1</v>
      </c>
      <c r="H95" s="48">
        <v>4.8899999999999997</v>
      </c>
      <c r="I95" s="49">
        <v>0</v>
      </c>
      <c r="J95" s="49">
        <f>Devis!$D$7</f>
        <v>0.1</v>
      </c>
      <c r="K95" s="133" t="b">
        <f>IF(COUNTIF(A$4:A95,table[[#This Row],[Désignation]])=1,MAX(K$4:K94)+1)</f>
        <v>0</v>
      </c>
      <c r="L95" s="162" t="b">
        <f>IF(COUNTIF(B$4:B95,table[[#This Row],[Fournisseur ]])=1,MAX(L$4:L94)+1)</f>
        <v>0</v>
      </c>
      <c r="M95" s="162">
        <f>IF(COUNTIF(C$4:C95,table[[#This Row],[Détails]])=1,MAX(M$4:M94)+1)</f>
        <v>91</v>
      </c>
    </row>
    <row r="96" spans="1:13" ht="15">
      <c r="A96" s="29" t="s">
        <v>26</v>
      </c>
      <c r="B96" s="50" t="s">
        <v>136</v>
      </c>
      <c r="C96" s="50" t="s">
        <v>147</v>
      </c>
      <c r="D96" s="50">
        <v>213857</v>
      </c>
      <c r="E96" s="51">
        <v>1</v>
      </c>
      <c r="F96" s="51">
        <v>1</v>
      </c>
      <c r="G96" s="51">
        <v>1</v>
      </c>
      <c r="H96" s="19">
        <v>0.36</v>
      </c>
      <c r="I96" s="52">
        <v>0</v>
      </c>
      <c r="J96" s="52">
        <f>Devis!$D$7</f>
        <v>0.1</v>
      </c>
      <c r="K96" s="133" t="b">
        <f>IF(COUNTIF(A$4:A96,table[[#This Row],[Désignation]])=1,MAX(K$4:K95)+1)</f>
        <v>0</v>
      </c>
      <c r="L96" s="162" t="b">
        <f>IF(COUNTIF(B$4:B96,table[[#This Row],[Fournisseur ]])=1,MAX(L$4:L95)+1)</f>
        <v>0</v>
      </c>
      <c r="M96" s="162">
        <f>IF(COUNTIF(C$4:C96,table[[#This Row],[Détails]])=1,MAX(M$4:M95)+1)</f>
        <v>92</v>
      </c>
    </row>
    <row r="97" spans="1:13" ht="15">
      <c r="A97" s="45" t="s">
        <v>26</v>
      </c>
      <c r="B97" s="46" t="s">
        <v>136</v>
      </c>
      <c r="C97" s="46" t="s">
        <v>148</v>
      </c>
      <c r="D97" s="46">
        <v>241167</v>
      </c>
      <c r="E97" s="47">
        <v>1</v>
      </c>
      <c r="F97" s="47">
        <v>1</v>
      </c>
      <c r="G97" s="47">
        <v>1</v>
      </c>
      <c r="H97" s="48">
        <v>88.69</v>
      </c>
      <c r="I97" s="49">
        <v>0</v>
      </c>
      <c r="J97" s="49">
        <f>Devis!$D$7</f>
        <v>0.1</v>
      </c>
      <c r="K97" s="133" t="b">
        <f>IF(COUNTIF(A$4:A97,table[[#This Row],[Désignation]])=1,MAX(K$4:K96)+1)</f>
        <v>0</v>
      </c>
      <c r="L97" s="162" t="b">
        <f>IF(COUNTIF(B$4:B97,table[[#This Row],[Fournisseur ]])=1,MAX(L$4:L96)+1)</f>
        <v>0</v>
      </c>
      <c r="M97" s="162">
        <f>IF(COUNTIF(C$4:C97,table[[#This Row],[Détails]])=1,MAX(M$4:M96)+1)</f>
        <v>93</v>
      </c>
    </row>
    <row r="98" spans="1:13" ht="15">
      <c r="A98" s="29" t="s">
        <v>26</v>
      </c>
      <c r="B98" s="50" t="s">
        <v>136</v>
      </c>
      <c r="C98" s="50" t="s">
        <v>589</v>
      </c>
      <c r="D98" s="50" t="s">
        <v>149</v>
      </c>
      <c r="E98" s="51">
        <v>1</v>
      </c>
      <c r="F98" s="51">
        <v>1</v>
      </c>
      <c r="G98" s="51">
        <v>1</v>
      </c>
      <c r="H98" s="19">
        <v>2.57</v>
      </c>
      <c r="I98" s="52">
        <v>0</v>
      </c>
      <c r="J98" s="52">
        <f>Devis!$D$7</f>
        <v>0.1</v>
      </c>
      <c r="K98" s="133" t="b">
        <f>IF(COUNTIF(A$4:A98,table[[#This Row],[Désignation]])=1,MAX(K$4:K97)+1)</f>
        <v>0</v>
      </c>
      <c r="L98" s="162" t="b">
        <f>IF(COUNTIF(B$4:B98,table[[#This Row],[Fournisseur ]])=1,MAX(L$4:L97)+1)</f>
        <v>0</v>
      </c>
      <c r="M98" s="162">
        <f>IF(COUNTIF(C$4:C98,table[[#This Row],[Détails]])=1,MAX(M$4:M97)+1)</f>
        <v>94</v>
      </c>
    </row>
    <row r="99" spans="1:13" ht="15">
      <c r="A99" s="45" t="s">
        <v>26</v>
      </c>
      <c r="B99" s="46" t="s">
        <v>136</v>
      </c>
      <c r="C99" s="54" t="s">
        <v>590</v>
      </c>
      <c r="D99" s="46" t="s">
        <v>149</v>
      </c>
      <c r="E99" s="47">
        <v>1</v>
      </c>
      <c r="F99" s="47">
        <v>1</v>
      </c>
      <c r="G99" s="47">
        <v>1</v>
      </c>
      <c r="H99" s="48">
        <v>2.58</v>
      </c>
      <c r="I99" s="49">
        <v>0</v>
      </c>
      <c r="J99" s="49">
        <f>Devis!$D$7</f>
        <v>0.1</v>
      </c>
      <c r="K99" s="133" t="b">
        <f>IF(COUNTIF(A$4:A99,table[[#This Row],[Désignation]])=1,MAX(K$4:K98)+1)</f>
        <v>0</v>
      </c>
      <c r="L99" s="162" t="b">
        <f>IF(COUNTIF(B$4:B99,table[[#This Row],[Fournisseur ]])=1,MAX(L$4:L98)+1)</f>
        <v>0</v>
      </c>
      <c r="M99" s="162">
        <f>IF(COUNTIF(C$4:C99,table[[#This Row],[Détails]])=1,MAX(M$4:M98)+1)</f>
        <v>95</v>
      </c>
    </row>
    <row r="100" spans="1:13" ht="15">
      <c r="A100" s="29" t="s">
        <v>26</v>
      </c>
      <c r="B100" s="50" t="s">
        <v>136</v>
      </c>
      <c r="C100" s="55" t="s">
        <v>591</v>
      </c>
      <c r="D100" s="50" t="s">
        <v>149</v>
      </c>
      <c r="E100" s="51">
        <v>1</v>
      </c>
      <c r="F100" s="51">
        <v>1</v>
      </c>
      <c r="G100" s="51">
        <v>1</v>
      </c>
      <c r="H100" s="19">
        <v>0.38</v>
      </c>
      <c r="I100" s="52">
        <v>0</v>
      </c>
      <c r="J100" s="52">
        <f>Devis!$D$7</f>
        <v>0.1</v>
      </c>
      <c r="K100" s="133" t="b">
        <f>IF(COUNTIF(A$4:A100,table[[#This Row],[Désignation]])=1,MAX(K$4:K99)+1)</f>
        <v>0</v>
      </c>
      <c r="L100" s="162" t="b">
        <f>IF(COUNTIF(B$4:B100,table[[#This Row],[Fournisseur ]])=1,MAX(L$4:L99)+1)</f>
        <v>0</v>
      </c>
      <c r="M100" s="162">
        <f>IF(COUNTIF(C$4:C100,table[[#This Row],[Détails]])=1,MAX(M$4:M99)+1)</f>
        <v>96</v>
      </c>
    </row>
    <row r="101" spans="1:13" ht="15">
      <c r="A101" s="45" t="s">
        <v>26</v>
      </c>
      <c r="B101" s="46" t="s">
        <v>150</v>
      </c>
      <c r="C101" s="46" t="s">
        <v>151</v>
      </c>
      <c r="D101" s="46"/>
      <c r="E101" s="47">
        <v>1</v>
      </c>
      <c r="F101" s="47">
        <v>1</v>
      </c>
      <c r="G101" s="47">
        <v>1</v>
      </c>
      <c r="H101" s="48">
        <v>426.67</v>
      </c>
      <c r="I101" s="49">
        <v>0</v>
      </c>
      <c r="J101" s="49">
        <f>Devis!$D$7</f>
        <v>0.1</v>
      </c>
      <c r="K101" s="133" t="b">
        <f>IF(COUNTIF(A$4:A101,table[[#This Row],[Désignation]])=1,MAX(K$4:K100)+1)</f>
        <v>0</v>
      </c>
      <c r="L101" s="162">
        <f>IF(COUNTIF(B$4:B101,table[[#This Row],[Fournisseur ]])=1,MAX(L$4:L100)+1)</f>
        <v>8</v>
      </c>
      <c r="M101" s="162">
        <f>IF(COUNTIF(C$4:C101,table[[#This Row],[Détails]])=1,MAX(M$4:M100)+1)</f>
        <v>97</v>
      </c>
    </row>
    <row r="102" spans="1:13" ht="15">
      <c r="A102" s="29" t="s">
        <v>26</v>
      </c>
      <c r="B102" s="50" t="s">
        <v>150</v>
      </c>
      <c r="C102" s="50" t="s">
        <v>152</v>
      </c>
      <c r="D102" s="50"/>
      <c r="E102" s="51">
        <v>1</v>
      </c>
      <c r="F102" s="51">
        <v>1</v>
      </c>
      <c r="G102" s="51">
        <v>1</v>
      </c>
      <c r="H102" s="19">
        <v>485</v>
      </c>
      <c r="I102" s="52">
        <v>0</v>
      </c>
      <c r="J102" s="52">
        <f>Devis!$D$7</f>
        <v>0.1</v>
      </c>
      <c r="K102" s="133" t="b">
        <f>IF(COUNTIF(A$4:A102,table[[#This Row],[Désignation]])=1,MAX(K$4:K101)+1)</f>
        <v>0</v>
      </c>
      <c r="L102" s="162" t="b">
        <f>IF(COUNTIF(B$4:B102,table[[#This Row],[Fournisseur ]])=1,MAX(L$4:L101)+1)</f>
        <v>0</v>
      </c>
      <c r="M102" s="162">
        <f>IF(COUNTIF(C$4:C102,table[[#This Row],[Détails]])=1,MAX(M$4:M101)+1)</f>
        <v>98</v>
      </c>
    </row>
    <row r="103" spans="1:13" ht="15">
      <c r="A103" s="53" t="s">
        <v>26</v>
      </c>
      <c r="B103" s="46" t="s">
        <v>153</v>
      </c>
      <c r="C103" s="54" t="s">
        <v>154</v>
      </c>
      <c r="D103" s="46">
        <v>420035</v>
      </c>
      <c r="E103" s="47">
        <v>1</v>
      </c>
      <c r="F103" s="47">
        <v>1</v>
      </c>
      <c r="G103" s="47">
        <v>1</v>
      </c>
      <c r="H103" s="48">
        <v>0.73</v>
      </c>
      <c r="I103" s="49">
        <v>0</v>
      </c>
      <c r="J103" s="49">
        <f>Devis!$D$7</f>
        <v>0.1</v>
      </c>
      <c r="K103" s="133" t="b">
        <f>IF(COUNTIF(A$4:A103,table[[#This Row],[Désignation]])=1,MAX(K$4:K102)+1)</f>
        <v>0</v>
      </c>
      <c r="L103" s="162">
        <f>IF(COUNTIF(B$4:B103,table[[#This Row],[Fournisseur ]])=1,MAX(L$4:L102)+1)</f>
        <v>9</v>
      </c>
      <c r="M103" s="162">
        <f>IF(COUNTIF(C$4:C103,table[[#This Row],[Détails]])=1,MAX(M$4:M102)+1)</f>
        <v>99</v>
      </c>
    </row>
    <row r="104" spans="1:13" ht="15">
      <c r="A104" s="29" t="s">
        <v>26</v>
      </c>
      <c r="B104" s="50" t="s">
        <v>153</v>
      </c>
      <c r="C104" s="50" t="s">
        <v>155</v>
      </c>
      <c r="D104" s="50">
        <v>420049</v>
      </c>
      <c r="E104" s="51">
        <v>1</v>
      </c>
      <c r="F104" s="51">
        <v>1</v>
      </c>
      <c r="G104" s="51">
        <v>1</v>
      </c>
      <c r="H104" s="19">
        <v>9.15</v>
      </c>
      <c r="I104" s="52">
        <v>0</v>
      </c>
      <c r="J104" s="52">
        <f>Devis!$D$7</f>
        <v>0.1</v>
      </c>
      <c r="K104" s="133" t="b">
        <f>IF(COUNTIF(A$4:A104,table[[#This Row],[Désignation]])=1,MAX(K$4:K103)+1)</f>
        <v>0</v>
      </c>
      <c r="L104" s="162" t="b">
        <f>IF(COUNTIF(B$4:B104,table[[#This Row],[Fournisseur ]])=1,MAX(L$4:L103)+1)</f>
        <v>0</v>
      </c>
      <c r="M104" s="162">
        <f>IF(COUNTIF(C$4:C104,table[[#This Row],[Détails]])=1,MAX(M$4:M103)+1)</f>
        <v>100</v>
      </c>
    </row>
    <row r="105" spans="1:13" ht="15">
      <c r="A105" s="45" t="s">
        <v>26</v>
      </c>
      <c r="B105" s="46" t="s">
        <v>156</v>
      </c>
      <c r="C105" s="46" t="s">
        <v>157</v>
      </c>
      <c r="D105" s="46" t="s">
        <v>158</v>
      </c>
      <c r="E105" s="47">
        <v>1</v>
      </c>
      <c r="F105" s="47">
        <v>1</v>
      </c>
      <c r="G105" s="47">
        <v>1</v>
      </c>
      <c r="H105" s="48">
        <v>17.329999999999998</v>
      </c>
      <c r="I105" s="49">
        <v>0</v>
      </c>
      <c r="J105" s="49">
        <f>Devis!$D$7</f>
        <v>0.1</v>
      </c>
      <c r="K105" s="133" t="b">
        <f>IF(COUNTIF(A$4:A105,table[[#This Row],[Désignation]])=1,MAX(K$4:K104)+1)</f>
        <v>0</v>
      </c>
      <c r="L105" s="162">
        <f>IF(COUNTIF(B$4:B105,table[[#This Row],[Fournisseur ]])=1,MAX(L$4:L104)+1)</f>
        <v>10</v>
      </c>
      <c r="M105" s="162">
        <f>IF(COUNTIF(C$4:C105,table[[#This Row],[Détails]])=1,MAX(M$4:M104)+1)</f>
        <v>101</v>
      </c>
    </row>
    <row r="106" spans="1:13" ht="15">
      <c r="A106" s="29" t="s">
        <v>26</v>
      </c>
      <c r="B106" s="50" t="s">
        <v>156</v>
      </c>
      <c r="C106" s="50" t="s">
        <v>159</v>
      </c>
      <c r="D106" s="50" t="s">
        <v>160</v>
      </c>
      <c r="E106" s="51">
        <v>1</v>
      </c>
      <c r="F106" s="51">
        <v>1</v>
      </c>
      <c r="G106" s="51">
        <v>1</v>
      </c>
      <c r="H106" s="19">
        <v>9.4600000000000009</v>
      </c>
      <c r="I106" s="52">
        <v>0</v>
      </c>
      <c r="J106" s="52">
        <f>Devis!$D$7</f>
        <v>0.1</v>
      </c>
      <c r="K106" s="133" t="b">
        <f>IF(COUNTIF(A$4:A106,table[[#This Row],[Désignation]])=1,MAX(K$4:K105)+1)</f>
        <v>0</v>
      </c>
      <c r="L106" s="162" t="b">
        <f>IF(COUNTIF(B$4:B106,table[[#This Row],[Fournisseur ]])=1,MAX(L$4:L105)+1)</f>
        <v>0</v>
      </c>
      <c r="M106" s="162">
        <f>IF(COUNTIF(C$4:C106,table[[#This Row],[Détails]])=1,MAX(M$4:M105)+1)</f>
        <v>102</v>
      </c>
    </row>
    <row r="107" spans="1:13" ht="15">
      <c r="A107" s="53" t="s">
        <v>23</v>
      </c>
      <c r="B107" s="46" t="s">
        <v>161</v>
      </c>
      <c r="C107" s="54" t="s">
        <v>162</v>
      </c>
      <c r="D107" s="46" t="s">
        <v>163</v>
      </c>
      <c r="E107" s="47">
        <v>6</v>
      </c>
      <c r="F107" s="47">
        <v>1</v>
      </c>
      <c r="G107" s="47">
        <v>1</v>
      </c>
      <c r="H107" s="48">
        <v>3.4</v>
      </c>
      <c r="I107" s="49">
        <v>0</v>
      </c>
      <c r="J107" s="49">
        <f>Devis!$D$7</f>
        <v>0.1</v>
      </c>
      <c r="K107" s="133" t="b">
        <f>IF(COUNTIF(A$4:A107,table[[#This Row],[Désignation]])=1,MAX(K$4:K106)+1)</f>
        <v>0</v>
      </c>
      <c r="L107" s="162">
        <f>IF(COUNTIF(B$4:B107,table[[#This Row],[Fournisseur ]])=1,MAX(L$4:L106)+1)</f>
        <v>11</v>
      </c>
      <c r="M107" s="162">
        <f>IF(COUNTIF(C$4:C107,table[[#This Row],[Détails]])=1,MAX(M$4:M106)+1)</f>
        <v>103</v>
      </c>
    </row>
    <row r="108" spans="1:13" ht="15">
      <c r="A108" s="29" t="s">
        <v>23</v>
      </c>
      <c r="B108" s="50" t="s">
        <v>161</v>
      </c>
      <c r="C108" s="50" t="s">
        <v>164</v>
      </c>
      <c r="D108" s="50"/>
      <c r="E108" s="51">
        <v>1</v>
      </c>
      <c r="F108" s="51">
        <v>1</v>
      </c>
      <c r="G108" s="51">
        <v>1</v>
      </c>
      <c r="H108" s="19">
        <v>40</v>
      </c>
      <c r="I108" s="52">
        <v>0</v>
      </c>
      <c r="J108" s="52">
        <f>Devis!$D$7</f>
        <v>0.1</v>
      </c>
      <c r="K108" s="133" t="b">
        <f>IF(COUNTIF(A$4:A108,table[[#This Row],[Désignation]])=1,MAX(K$4:K107)+1)</f>
        <v>0</v>
      </c>
      <c r="L108" s="162" t="b">
        <f>IF(COUNTIF(B$4:B108,table[[#This Row],[Fournisseur ]])=1,MAX(L$4:L107)+1)</f>
        <v>0</v>
      </c>
      <c r="M108" s="162">
        <f>IF(COUNTIF(C$4:C108,table[[#This Row],[Détails]])=1,MAX(M$4:M107)+1)</f>
        <v>104</v>
      </c>
    </row>
    <row r="109" spans="1:13" ht="15">
      <c r="A109" s="45" t="s">
        <v>27</v>
      </c>
      <c r="B109" s="46" t="s">
        <v>165</v>
      </c>
      <c r="C109" s="46" t="s">
        <v>166</v>
      </c>
      <c r="D109" s="56"/>
      <c r="E109" s="47">
        <v>1</v>
      </c>
      <c r="F109" s="47">
        <v>1</v>
      </c>
      <c r="G109" s="47">
        <v>1</v>
      </c>
      <c r="H109" s="48">
        <v>0.81</v>
      </c>
      <c r="I109" s="49">
        <v>0</v>
      </c>
      <c r="J109" s="49">
        <f>Devis!$D$7</f>
        <v>0.1</v>
      </c>
      <c r="K109" s="133" t="b">
        <f>IF(COUNTIF(A$4:A109,table[[#This Row],[Désignation]])=1,MAX(K$4:K108)+1)</f>
        <v>0</v>
      </c>
      <c r="L109" s="162">
        <f>IF(COUNTIF(B$4:B109,table[[#This Row],[Fournisseur ]])=1,MAX(L$4:L108)+1)</f>
        <v>12</v>
      </c>
      <c r="M109" s="162">
        <f>IF(COUNTIF(C$4:C109,table[[#This Row],[Détails]])=1,MAX(M$4:M108)+1)</f>
        <v>105</v>
      </c>
    </row>
    <row r="110" spans="1:13" ht="15">
      <c r="A110" s="29" t="s">
        <v>27</v>
      </c>
      <c r="B110" s="50" t="s">
        <v>165</v>
      </c>
      <c r="C110" s="50" t="s">
        <v>167</v>
      </c>
      <c r="D110" s="75"/>
      <c r="E110" s="51">
        <v>1</v>
      </c>
      <c r="F110" s="51">
        <v>1</v>
      </c>
      <c r="G110" s="51">
        <v>1</v>
      </c>
      <c r="H110" s="19">
        <v>2</v>
      </c>
      <c r="I110" s="52">
        <v>0</v>
      </c>
      <c r="J110" s="52">
        <f>Devis!$D$7</f>
        <v>0.1</v>
      </c>
      <c r="K110" s="133" t="b">
        <f>IF(COUNTIF(A$4:A110,table[[#This Row],[Désignation]])=1,MAX(K$4:K109)+1)</f>
        <v>0</v>
      </c>
      <c r="L110" s="162" t="b">
        <f>IF(COUNTIF(B$4:B110,table[[#This Row],[Fournisseur ]])=1,MAX(L$4:L109)+1)</f>
        <v>0</v>
      </c>
      <c r="M110" s="162">
        <f>IF(COUNTIF(C$4:C110,table[[#This Row],[Détails]])=1,MAX(M$4:M109)+1)</f>
        <v>106</v>
      </c>
    </row>
    <row r="111" spans="1:13" ht="15">
      <c r="A111" s="45" t="s">
        <v>27</v>
      </c>
      <c r="B111" s="46" t="s">
        <v>165</v>
      </c>
      <c r="C111" s="46" t="s">
        <v>168</v>
      </c>
      <c r="D111" s="56"/>
      <c r="E111" s="47">
        <v>1</v>
      </c>
      <c r="F111" s="47">
        <v>1</v>
      </c>
      <c r="G111" s="47">
        <v>1</v>
      </c>
      <c r="H111" s="48">
        <v>1.26</v>
      </c>
      <c r="I111" s="49">
        <v>0</v>
      </c>
      <c r="J111" s="49">
        <f>Devis!$D$7</f>
        <v>0.1</v>
      </c>
      <c r="K111" s="133" t="b">
        <f>IF(COUNTIF(A$4:A111,table[[#This Row],[Désignation]])=1,MAX(K$4:K110)+1)</f>
        <v>0</v>
      </c>
      <c r="L111" s="162" t="b">
        <f>IF(COUNTIF(B$4:B111,table[[#This Row],[Fournisseur ]])=1,MAX(L$4:L110)+1)</f>
        <v>0</v>
      </c>
      <c r="M111" s="162">
        <f>IF(COUNTIF(C$4:C111,table[[#This Row],[Détails]])=1,MAX(M$4:M110)+1)</f>
        <v>107</v>
      </c>
    </row>
    <row r="112" spans="1:13" ht="15">
      <c r="A112" s="29" t="s">
        <v>27</v>
      </c>
      <c r="B112" s="50" t="s">
        <v>165</v>
      </c>
      <c r="C112" s="50" t="s">
        <v>169</v>
      </c>
      <c r="D112" s="75"/>
      <c r="E112" s="51">
        <v>1</v>
      </c>
      <c r="F112" s="51">
        <v>1</v>
      </c>
      <c r="G112" s="51">
        <v>1</v>
      </c>
      <c r="H112" s="19">
        <v>0.45</v>
      </c>
      <c r="I112" s="52">
        <v>0</v>
      </c>
      <c r="J112" s="52">
        <f>Devis!$D$7</f>
        <v>0.1</v>
      </c>
      <c r="K112" s="133" t="b">
        <f>IF(COUNTIF(A$4:A112,table[[#This Row],[Désignation]])=1,MAX(K$4:K111)+1)</f>
        <v>0</v>
      </c>
      <c r="L112" s="162" t="b">
        <f>IF(COUNTIF(B$4:B112,table[[#This Row],[Fournisseur ]])=1,MAX(L$4:L111)+1)</f>
        <v>0</v>
      </c>
      <c r="M112" s="162">
        <f>IF(COUNTIF(C$4:C112,table[[#This Row],[Détails]])=1,MAX(M$4:M111)+1)</f>
        <v>108</v>
      </c>
    </row>
    <row r="113" spans="1:13" ht="15">
      <c r="A113" s="45" t="s">
        <v>27</v>
      </c>
      <c r="B113" s="46" t="s">
        <v>165</v>
      </c>
      <c r="C113" s="46" t="s">
        <v>170</v>
      </c>
      <c r="D113" s="56"/>
      <c r="E113" s="47">
        <v>1</v>
      </c>
      <c r="F113" s="47">
        <v>1</v>
      </c>
      <c r="G113" s="47">
        <v>1</v>
      </c>
      <c r="H113" s="48">
        <v>0.78</v>
      </c>
      <c r="I113" s="49">
        <v>0</v>
      </c>
      <c r="J113" s="49">
        <f>Devis!$D$7</f>
        <v>0.1</v>
      </c>
      <c r="K113" s="133" t="b">
        <f>IF(COUNTIF(A$4:A113,table[[#This Row],[Désignation]])=1,MAX(K$4:K112)+1)</f>
        <v>0</v>
      </c>
      <c r="L113" s="162" t="b">
        <f>IF(COUNTIF(B$4:B113,table[[#This Row],[Fournisseur ]])=1,MAX(L$4:L112)+1)</f>
        <v>0</v>
      </c>
      <c r="M113" s="162">
        <f>IF(COUNTIF(C$4:C113,table[[#This Row],[Détails]])=1,MAX(M$4:M112)+1)</f>
        <v>109</v>
      </c>
    </row>
    <row r="114" spans="1:13" ht="15">
      <c r="A114" s="29" t="s">
        <v>27</v>
      </c>
      <c r="B114" s="50" t="s">
        <v>165</v>
      </c>
      <c r="C114" s="50" t="s">
        <v>171</v>
      </c>
      <c r="D114" s="75"/>
      <c r="E114" s="51">
        <v>1</v>
      </c>
      <c r="F114" s="51">
        <v>1</v>
      </c>
      <c r="G114" s="51">
        <v>1</v>
      </c>
      <c r="H114" s="19">
        <v>2.0499999999999998</v>
      </c>
      <c r="I114" s="52">
        <v>0</v>
      </c>
      <c r="J114" s="52">
        <f>Devis!$D$7</f>
        <v>0.1</v>
      </c>
      <c r="K114" s="133" t="b">
        <f>IF(COUNTIF(A$4:A114,table[[#This Row],[Désignation]])=1,MAX(K$4:K113)+1)</f>
        <v>0</v>
      </c>
      <c r="L114" s="162" t="b">
        <f>IF(COUNTIF(B$4:B114,table[[#This Row],[Fournisseur ]])=1,MAX(L$4:L113)+1)</f>
        <v>0</v>
      </c>
      <c r="M114" s="162">
        <f>IF(COUNTIF(C$4:C114,table[[#This Row],[Détails]])=1,MAX(M$4:M113)+1)</f>
        <v>110</v>
      </c>
    </row>
    <row r="115" spans="1:13" ht="15">
      <c r="A115" s="45" t="s">
        <v>27</v>
      </c>
      <c r="B115" s="46" t="s">
        <v>165</v>
      </c>
      <c r="C115" s="46" t="s">
        <v>172</v>
      </c>
      <c r="D115" s="56"/>
      <c r="E115" s="47">
        <v>1</v>
      </c>
      <c r="F115" s="47">
        <v>1</v>
      </c>
      <c r="G115" s="47">
        <v>1</v>
      </c>
      <c r="H115" s="48">
        <v>0.9</v>
      </c>
      <c r="I115" s="49">
        <v>0</v>
      </c>
      <c r="J115" s="49">
        <f>Devis!$D$7</f>
        <v>0.1</v>
      </c>
      <c r="K115" s="133" t="b">
        <f>IF(COUNTIF(A$4:A115,table[[#This Row],[Désignation]])=1,MAX(K$4:K114)+1)</f>
        <v>0</v>
      </c>
      <c r="L115" s="162" t="b">
        <f>IF(COUNTIF(B$4:B115,table[[#This Row],[Fournisseur ]])=1,MAX(L$4:L114)+1)</f>
        <v>0</v>
      </c>
      <c r="M115" s="162">
        <f>IF(COUNTIF(C$4:C115,table[[#This Row],[Détails]])=1,MAX(M$4:M114)+1)</f>
        <v>111</v>
      </c>
    </row>
    <row r="116" spans="1:13" ht="15">
      <c r="A116" s="29" t="s">
        <v>27</v>
      </c>
      <c r="B116" s="50" t="s">
        <v>165</v>
      </c>
      <c r="C116" s="50" t="s">
        <v>173</v>
      </c>
      <c r="D116" s="75"/>
      <c r="E116" s="51">
        <v>1</v>
      </c>
      <c r="F116" s="51">
        <v>1</v>
      </c>
      <c r="G116" s="51">
        <v>1</v>
      </c>
      <c r="H116" s="19">
        <v>0.02</v>
      </c>
      <c r="I116" s="52">
        <v>0</v>
      </c>
      <c r="J116" s="52">
        <f>Devis!$D$7</f>
        <v>0.1</v>
      </c>
      <c r="K116" s="133" t="b">
        <f>IF(COUNTIF(A$4:A116,table[[#This Row],[Désignation]])=1,MAX(K$4:K115)+1)</f>
        <v>0</v>
      </c>
      <c r="L116" s="162" t="b">
        <f>IF(COUNTIF(B$4:B116,table[[#This Row],[Fournisseur ]])=1,MAX(L$4:L115)+1)</f>
        <v>0</v>
      </c>
      <c r="M116" s="162">
        <f>IF(COUNTIF(C$4:C116,table[[#This Row],[Détails]])=1,MAX(M$4:M115)+1)</f>
        <v>112</v>
      </c>
    </row>
    <row r="117" spans="1:13" ht="15">
      <c r="A117" s="45" t="s">
        <v>27</v>
      </c>
      <c r="B117" s="46" t="s">
        <v>165</v>
      </c>
      <c r="C117" s="46" t="s">
        <v>174</v>
      </c>
      <c r="D117" s="56"/>
      <c r="E117" s="47">
        <v>1</v>
      </c>
      <c r="F117" s="47">
        <v>1</v>
      </c>
      <c r="G117" s="47">
        <v>1</v>
      </c>
      <c r="H117" s="48">
        <v>0.4</v>
      </c>
      <c r="I117" s="49">
        <v>0</v>
      </c>
      <c r="J117" s="49">
        <f>Devis!$D$7</f>
        <v>0.1</v>
      </c>
      <c r="K117" s="133" t="b">
        <f>IF(COUNTIF(A$4:A117,table[[#This Row],[Désignation]])=1,MAX(K$4:K116)+1)</f>
        <v>0</v>
      </c>
      <c r="L117" s="162" t="b">
        <f>IF(COUNTIF(B$4:B117,table[[#This Row],[Fournisseur ]])=1,MAX(L$4:L116)+1)</f>
        <v>0</v>
      </c>
      <c r="M117" s="162">
        <f>IF(COUNTIF(C$4:C117,table[[#This Row],[Détails]])=1,MAX(M$4:M116)+1)</f>
        <v>113</v>
      </c>
    </row>
    <row r="118" spans="1:13" ht="15">
      <c r="A118" s="29" t="s">
        <v>27</v>
      </c>
      <c r="B118" s="50" t="s">
        <v>165</v>
      </c>
      <c r="C118" s="50" t="s">
        <v>175</v>
      </c>
      <c r="D118" s="50"/>
      <c r="E118" s="51">
        <v>1</v>
      </c>
      <c r="F118" s="51">
        <v>1</v>
      </c>
      <c r="G118" s="51">
        <v>1</v>
      </c>
      <c r="H118" s="19">
        <v>0.05</v>
      </c>
      <c r="I118" s="52">
        <v>0</v>
      </c>
      <c r="J118" s="52">
        <f>Devis!$D$7</f>
        <v>0.1</v>
      </c>
      <c r="K118" s="133" t="b">
        <f>IF(COUNTIF(A$4:A118,table[[#This Row],[Désignation]])=1,MAX(K$4:K117)+1)</f>
        <v>0</v>
      </c>
      <c r="L118" s="162" t="b">
        <f>IF(COUNTIF(B$4:B118,table[[#This Row],[Fournisseur ]])=1,MAX(L$4:L117)+1)</f>
        <v>0</v>
      </c>
      <c r="M118" s="162">
        <f>IF(COUNTIF(C$4:C118,table[[#This Row],[Détails]])=1,MAX(M$4:M117)+1)</f>
        <v>114</v>
      </c>
    </row>
    <row r="119" spans="1:13" ht="15">
      <c r="A119" s="53" t="s">
        <v>23</v>
      </c>
      <c r="B119" s="46" t="s">
        <v>176</v>
      </c>
      <c r="C119" s="46" t="s">
        <v>177</v>
      </c>
      <c r="D119" s="46" t="s">
        <v>178</v>
      </c>
      <c r="E119" s="47">
        <v>1</v>
      </c>
      <c r="F119" s="47">
        <v>1</v>
      </c>
      <c r="G119" s="47">
        <v>1</v>
      </c>
      <c r="H119" s="48">
        <v>214</v>
      </c>
      <c r="I119" s="49">
        <v>0</v>
      </c>
      <c r="J119" s="49">
        <f>Devis!$D$7</f>
        <v>0.1</v>
      </c>
      <c r="K119" s="133" t="b">
        <f>IF(COUNTIF(A$4:A119,table[[#This Row],[Désignation]])=1,MAX(K$4:K118)+1)</f>
        <v>0</v>
      </c>
      <c r="L119" s="162">
        <f>IF(COUNTIF(B$4:B119,table[[#This Row],[Fournisseur ]])=1,MAX(L$4:L118)+1)</f>
        <v>13</v>
      </c>
      <c r="M119" s="162">
        <f>IF(COUNTIF(C$4:C119,table[[#This Row],[Détails]])=1,MAX(M$4:M118)+1)</f>
        <v>115</v>
      </c>
    </row>
    <row r="120" spans="1:13" ht="15">
      <c r="A120" s="29" t="s">
        <v>23</v>
      </c>
      <c r="B120" s="50" t="s">
        <v>176</v>
      </c>
      <c r="C120" s="50" t="s">
        <v>179</v>
      </c>
      <c r="D120" s="50" t="s">
        <v>180</v>
      </c>
      <c r="E120" s="51">
        <v>1</v>
      </c>
      <c r="F120" s="51">
        <v>1</v>
      </c>
      <c r="G120" s="51">
        <v>1</v>
      </c>
      <c r="H120" s="19">
        <v>534.14</v>
      </c>
      <c r="I120" s="52">
        <v>0</v>
      </c>
      <c r="J120" s="52">
        <f>Devis!$D$7</f>
        <v>0.1</v>
      </c>
      <c r="K120" s="133" t="b">
        <f>IF(COUNTIF(A$4:A120,table[[#This Row],[Désignation]])=1,MAX(K$4:K119)+1)</f>
        <v>0</v>
      </c>
      <c r="L120" s="162" t="b">
        <f>IF(COUNTIF(B$4:B120,table[[#This Row],[Fournisseur ]])=1,MAX(L$4:L119)+1)</f>
        <v>0</v>
      </c>
      <c r="M120" s="162">
        <f>IF(COUNTIF(C$4:C120,table[[#This Row],[Détails]])=1,MAX(M$4:M119)+1)</f>
        <v>116</v>
      </c>
    </row>
    <row r="121" spans="1:13" ht="15">
      <c r="A121" s="45" t="s">
        <v>23</v>
      </c>
      <c r="B121" s="46" t="s">
        <v>176</v>
      </c>
      <c r="C121" s="46" t="s">
        <v>181</v>
      </c>
      <c r="D121" s="46" t="s">
        <v>182</v>
      </c>
      <c r="E121" s="47">
        <v>1</v>
      </c>
      <c r="F121" s="47">
        <v>1</v>
      </c>
      <c r="G121" s="47">
        <v>1</v>
      </c>
      <c r="H121" s="48">
        <v>75</v>
      </c>
      <c r="I121" s="49">
        <v>0</v>
      </c>
      <c r="J121" s="49">
        <f>Devis!$D$7</f>
        <v>0.1</v>
      </c>
      <c r="K121" s="133" t="b">
        <f>IF(COUNTIF(A$4:A121,table[[#This Row],[Désignation]])=1,MAX(K$4:K120)+1)</f>
        <v>0</v>
      </c>
      <c r="L121" s="162" t="b">
        <f>IF(COUNTIF(B$4:B121,table[[#This Row],[Fournisseur ]])=1,MAX(L$4:L120)+1)</f>
        <v>0</v>
      </c>
      <c r="M121" s="162">
        <f>IF(COUNTIF(C$4:C121,table[[#This Row],[Détails]])=1,MAX(M$4:M120)+1)</f>
        <v>117</v>
      </c>
    </row>
    <row r="122" spans="1:13" ht="15">
      <c r="A122" s="30" t="s">
        <v>23</v>
      </c>
      <c r="B122" s="50" t="s">
        <v>176</v>
      </c>
      <c r="C122" s="55" t="s">
        <v>183</v>
      </c>
      <c r="D122" s="50"/>
      <c r="E122" s="51">
        <v>1</v>
      </c>
      <c r="F122" s="51">
        <v>1</v>
      </c>
      <c r="G122" s="51">
        <v>1</v>
      </c>
      <c r="H122" s="19">
        <v>135</v>
      </c>
      <c r="I122" s="52">
        <v>0</v>
      </c>
      <c r="J122" s="52">
        <f>Devis!$D$7</f>
        <v>0.1</v>
      </c>
      <c r="K122" s="133" t="b">
        <f>IF(COUNTIF(A$4:A122,table[[#This Row],[Désignation]])=1,MAX(K$4:K121)+1)</f>
        <v>0</v>
      </c>
      <c r="L122" s="162" t="b">
        <f>IF(COUNTIF(B$4:B122,table[[#This Row],[Fournisseur ]])=1,MAX(L$4:L121)+1)</f>
        <v>0</v>
      </c>
      <c r="M122" s="162">
        <f>IF(COUNTIF(C$4:C122,table[[#This Row],[Détails]])=1,MAX(M$4:M121)+1)</f>
        <v>118</v>
      </c>
    </row>
    <row r="123" spans="1:13" ht="15">
      <c r="A123" s="53" t="s">
        <v>23</v>
      </c>
      <c r="B123" s="46" t="s">
        <v>176</v>
      </c>
      <c r="C123" s="54" t="s">
        <v>184</v>
      </c>
      <c r="D123" s="46" t="s">
        <v>185</v>
      </c>
      <c r="E123" s="47">
        <v>1</v>
      </c>
      <c r="F123" s="47">
        <v>1</v>
      </c>
      <c r="G123" s="47">
        <v>1</v>
      </c>
      <c r="H123" s="48">
        <v>285</v>
      </c>
      <c r="I123" s="49">
        <v>0</v>
      </c>
      <c r="J123" s="49">
        <f>Devis!$D$7</f>
        <v>0.1</v>
      </c>
      <c r="K123" s="133" t="b">
        <f>IF(COUNTIF(A$4:A123,table[[#This Row],[Désignation]])=1,MAX(K$4:K122)+1)</f>
        <v>0</v>
      </c>
      <c r="L123" s="162" t="b">
        <f>IF(COUNTIF(B$4:B123,table[[#This Row],[Fournisseur ]])=1,MAX(L$4:L122)+1)</f>
        <v>0</v>
      </c>
      <c r="M123" s="162">
        <f>IF(COUNTIF(C$4:C123,table[[#This Row],[Détails]])=1,MAX(M$4:M122)+1)</f>
        <v>119</v>
      </c>
    </row>
    <row r="124" spans="1:13" ht="15">
      <c r="A124" s="29" t="s">
        <v>23</v>
      </c>
      <c r="B124" s="50" t="s">
        <v>176</v>
      </c>
      <c r="C124" s="50" t="s">
        <v>186</v>
      </c>
      <c r="D124" s="50"/>
      <c r="E124" s="51">
        <v>1</v>
      </c>
      <c r="F124" s="51">
        <v>1</v>
      </c>
      <c r="G124" s="51">
        <v>1</v>
      </c>
      <c r="H124" s="19">
        <v>35</v>
      </c>
      <c r="I124" s="52">
        <v>0</v>
      </c>
      <c r="J124" s="52">
        <f>Devis!$D$7</f>
        <v>0.1</v>
      </c>
      <c r="K124" s="133" t="b">
        <f>IF(COUNTIF(A$4:A124,table[[#This Row],[Désignation]])=1,MAX(K$4:K123)+1)</f>
        <v>0</v>
      </c>
      <c r="L124" s="162" t="b">
        <f>IF(COUNTIF(B$4:B124,table[[#This Row],[Fournisseur ]])=1,MAX(L$4:L123)+1)</f>
        <v>0</v>
      </c>
      <c r="M124" s="162">
        <f>IF(COUNTIF(C$4:C124,table[[#This Row],[Détails]])=1,MAX(M$4:M123)+1)</f>
        <v>120</v>
      </c>
    </row>
    <row r="125" spans="1:13" ht="15">
      <c r="A125" s="45" t="s">
        <v>26</v>
      </c>
      <c r="B125" s="46" t="s">
        <v>187</v>
      </c>
      <c r="C125" s="46" t="s">
        <v>188</v>
      </c>
      <c r="D125" s="46" t="s">
        <v>189</v>
      </c>
      <c r="E125" s="47">
        <v>1</v>
      </c>
      <c r="F125" s="47">
        <v>1</v>
      </c>
      <c r="G125" s="47">
        <v>1</v>
      </c>
      <c r="H125" s="48">
        <v>31.2</v>
      </c>
      <c r="I125" s="49">
        <v>0</v>
      </c>
      <c r="J125" s="49">
        <f>Devis!$D$7</f>
        <v>0.1</v>
      </c>
      <c r="K125" s="133" t="b">
        <f>IF(COUNTIF(A$4:A125,table[[#This Row],[Désignation]])=1,MAX(K$4:K124)+1)</f>
        <v>0</v>
      </c>
      <c r="L125" s="162">
        <f>IF(COUNTIF(B$4:B125,table[[#This Row],[Fournisseur ]])=1,MAX(L$4:L124)+1)</f>
        <v>14</v>
      </c>
      <c r="M125" s="162">
        <f>IF(COUNTIF(C$4:C125,table[[#This Row],[Détails]])=1,MAX(M$4:M124)+1)</f>
        <v>121</v>
      </c>
    </row>
    <row r="126" spans="1:13" ht="15">
      <c r="A126" s="29" t="s">
        <v>26</v>
      </c>
      <c r="B126" s="50" t="s">
        <v>187</v>
      </c>
      <c r="C126" s="50" t="s">
        <v>592</v>
      </c>
      <c r="D126" s="50" t="s">
        <v>190</v>
      </c>
      <c r="E126" s="51">
        <v>1</v>
      </c>
      <c r="F126" s="51">
        <v>1</v>
      </c>
      <c r="G126" s="51">
        <v>1</v>
      </c>
      <c r="H126" s="19">
        <v>8</v>
      </c>
      <c r="I126" s="52">
        <v>0</v>
      </c>
      <c r="J126" s="52">
        <f>Devis!$D$7</f>
        <v>0.1</v>
      </c>
      <c r="K126" s="133" t="b">
        <f>IF(COUNTIF(A$4:A126,table[[#This Row],[Désignation]])=1,MAX(K$4:K125)+1)</f>
        <v>0</v>
      </c>
      <c r="L126" s="162" t="b">
        <f>IF(COUNTIF(B$4:B126,table[[#This Row],[Fournisseur ]])=1,MAX(L$4:L125)+1)</f>
        <v>0</v>
      </c>
      <c r="M126" s="162">
        <f>IF(COUNTIF(C$4:C126,table[[#This Row],[Détails]])=1,MAX(M$4:M125)+1)</f>
        <v>122</v>
      </c>
    </row>
    <row r="127" spans="1:13" ht="15">
      <c r="A127" s="45" t="s">
        <v>23</v>
      </c>
      <c r="B127" s="46" t="s">
        <v>191</v>
      </c>
      <c r="C127" s="46" t="s">
        <v>192</v>
      </c>
      <c r="D127" s="46"/>
      <c r="E127" s="47">
        <v>1</v>
      </c>
      <c r="F127" s="47">
        <v>1</v>
      </c>
      <c r="G127" s="47">
        <v>1</v>
      </c>
      <c r="H127" s="48">
        <v>55.32</v>
      </c>
      <c r="I127" s="49">
        <v>0</v>
      </c>
      <c r="J127" s="49">
        <f>Devis!$D$7</f>
        <v>0.1</v>
      </c>
      <c r="K127" s="133" t="b">
        <f>IF(COUNTIF(A$4:A127,table[[#This Row],[Désignation]])=1,MAX(K$4:K126)+1)</f>
        <v>0</v>
      </c>
      <c r="L127" s="162">
        <f>IF(COUNTIF(B$4:B127,table[[#This Row],[Fournisseur ]])=1,MAX(L$4:L126)+1)</f>
        <v>15</v>
      </c>
      <c r="M127" s="162">
        <f>IF(COUNTIF(C$4:C127,table[[#This Row],[Détails]])=1,MAX(M$4:M126)+1)</f>
        <v>123</v>
      </c>
    </row>
    <row r="128" spans="1:13" ht="15">
      <c r="A128" s="29" t="s">
        <v>23</v>
      </c>
      <c r="B128" s="50" t="s">
        <v>191</v>
      </c>
      <c r="C128" s="50" t="s">
        <v>193</v>
      </c>
      <c r="D128" s="50"/>
      <c r="E128" s="51">
        <v>1</v>
      </c>
      <c r="F128" s="51">
        <v>1</v>
      </c>
      <c r="G128" s="51">
        <v>1</v>
      </c>
      <c r="H128" s="19">
        <v>44.78</v>
      </c>
      <c r="I128" s="52">
        <v>0</v>
      </c>
      <c r="J128" s="52">
        <f>Devis!$D$7</f>
        <v>0.1</v>
      </c>
      <c r="K128" s="133" t="b">
        <f>IF(COUNTIF(A$4:A128,table[[#This Row],[Désignation]])=1,MAX(K$4:K127)+1)</f>
        <v>0</v>
      </c>
      <c r="L128" s="162" t="b">
        <f>IF(COUNTIF(B$4:B128,table[[#This Row],[Fournisseur ]])=1,MAX(L$4:L127)+1)</f>
        <v>0</v>
      </c>
      <c r="M128" s="162">
        <f>IF(COUNTIF(C$4:C128,table[[#This Row],[Détails]])=1,MAX(M$4:M127)+1)</f>
        <v>124</v>
      </c>
    </row>
    <row r="129" spans="1:13" ht="15">
      <c r="A129" s="53" t="s">
        <v>23</v>
      </c>
      <c r="B129" s="46" t="s">
        <v>194</v>
      </c>
      <c r="C129" s="54" t="s">
        <v>195</v>
      </c>
      <c r="D129" s="46" t="s">
        <v>79</v>
      </c>
      <c r="E129" s="47">
        <v>2.8</v>
      </c>
      <c r="F129" s="47">
        <v>2.0699999999999998</v>
      </c>
      <c r="G129" s="47">
        <v>1</v>
      </c>
      <c r="H129" s="48">
        <v>8.1999999999999993</v>
      </c>
      <c r="I129" s="49">
        <v>0</v>
      </c>
      <c r="J129" s="49">
        <f>Devis!$D$7</f>
        <v>0.1</v>
      </c>
      <c r="K129" s="133" t="b">
        <f>IF(COUNTIF(A$4:A129,table[[#This Row],[Désignation]])=1,MAX(K$4:K128)+1)</f>
        <v>0</v>
      </c>
      <c r="L129" s="162">
        <f>IF(COUNTIF(B$4:B129,table[[#This Row],[Fournisseur ]])=1,MAX(L$4:L128)+1)</f>
        <v>16</v>
      </c>
      <c r="M129" s="162">
        <f>IF(COUNTIF(C$4:C129,table[[#This Row],[Détails]])=1,MAX(M$4:M128)+1)</f>
        <v>125</v>
      </c>
    </row>
    <row r="130" spans="1:13" ht="15">
      <c r="A130" s="30" t="s">
        <v>23</v>
      </c>
      <c r="B130" s="50" t="s">
        <v>194</v>
      </c>
      <c r="C130" s="55" t="s">
        <v>196</v>
      </c>
      <c r="D130" s="50" t="s">
        <v>80</v>
      </c>
      <c r="E130" s="51">
        <v>2.8</v>
      </c>
      <c r="F130" s="51">
        <v>1.31</v>
      </c>
      <c r="G130" s="51">
        <v>1</v>
      </c>
      <c r="H130" s="19">
        <v>19.2</v>
      </c>
      <c r="I130" s="52">
        <v>0</v>
      </c>
      <c r="J130" s="52">
        <f>Devis!$D$7</f>
        <v>0.1</v>
      </c>
      <c r="K130" s="133" t="b">
        <f>IF(COUNTIF(A$4:A130,table[[#This Row],[Désignation]])=1,MAX(K$4:K129)+1)</f>
        <v>0</v>
      </c>
      <c r="L130" s="162" t="b">
        <f>IF(COUNTIF(B$4:B130,table[[#This Row],[Fournisseur ]])=1,MAX(L$4:L129)+1)</f>
        <v>0</v>
      </c>
      <c r="M130" s="162">
        <f>IF(COUNTIF(C$4:C130,table[[#This Row],[Détails]])=1,MAX(M$4:M129)+1)</f>
        <v>126</v>
      </c>
    </row>
    <row r="131" spans="1:13" ht="15">
      <c r="A131" s="53" t="s">
        <v>23</v>
      </c>
      <c r="B131" s="46" t="s">
        <v>194</v>
      </c>
      <c r="C131" s="46" t="s">
        <v>197</v>
      </c>
      <c r="D131" s="46" t="s">
        <v>198</v>
      </c>
      <c r="E131" s="47">
        <v>2.8</v>
      </c>
      <c r="F131" s="47">
        <v>2.0699999999999998</v>
      </c>
      <c r="G131" s="47">
        <v>1</v>
      </c>
      <c r="H131" s="48"/>
      <c r="I131" s="49">
        <v>0</v>
      </c>
      <c r="J131" s="49">
        <f>Devis!$D$7</f>
        <v>0.1</v>
      </c>
      <c r="K131" s="133" t="b">
        <f>IF(COUNTIF(A$4:A131,table[[#This Row],[Désignation]])=1,MAX(K$4:K130)+1)</f>
        <v>0</v>
      </c>
      <c r="L131" s="162" t="b">
        <f>IF(COUNTIF(B$4:B131,table[[#This Row],[Fournisseur ]])=1,MAX(L$4:L130)+1)</f>
        <v>0</v>
      </c>
      <c r="M131" s="162">
        <f>IF(COUNTIF(C$4:C131,table[[#This Row],[Détails]])=1,MAX(M$4:M130)+1)</f>
        <v>127</v>
      </c>
    </row>
    <row r="132" spans="1:13" ht="15">
      <c r="A132" s="30" t="s">
        <v>23</v>
      </c>
      <c r="B132" s="50" t="s">
        <v>194</v>
      </c>
      <c r="C132" s="50" t="s">
        <v>199</v>
      </c>
      <c r="D132" s="50" t="s">
        <v>80</v>
      </c>
      <c r="E132" s="50">
        <v>2.8</v>
      </c>
      <c r="F132" s="50">
        <v>1.31</v>
      </c>
      <c r="G132" s="50">
        <v>1</v>
      </c>
      <c r="H132" s="19">
        <v>20.68</v>
      </c>
      <c r="I132" s="52">
        <v>0</v>
      </c>
      <c r="J132" s="52">
        <f>Devis!$D$7</f>
        <v>0.1</v>
      </c>
      <c r="K132" s="133" t="b">
        <f>IF(COUNTIF(A$4:A132,table[[#This Row],[Désignation]])=1,MAX(K$4:K131)+1)</f>
        <v>0</v>
      </c>
      <c r="L132" s="162" t="b">
        <f>IF(COUNTIF(B$4:B132,table[[#This Row],[Fournisseur ]])=1,MAX(L$4:L131)+1)</f>
        <v>0</v>
      </c>
      <c r="M132" s="162">
        <f>IF(COUNTIF(C$4:C132,table[[#This Row],[Détails]])=1,MAX(M$4:M131)+1)</f>
        <v>128</v>
      </c>
    </row>
    <row r="133" spans="1:13" ht="15">
      <c r="A133" s="53" t="s">
        <v>23</v>
      </c>
      <c r="B133" s="46" t="s">
        <v>194</v>
      </c>
      <c r="C133" s="46" t="s">
        <v>200</v>
      </c>
      <c r="D133" s="46" t="s">
        <v>201</v>
      </c>
      <c r="E133" s="47">
        <v>2.8</v>
      </c>
      <c r="F133" s="47">
        <v>2.0699999999999998</v>
      </c>
      <c r="G133" s="47">
        <v>1</v>
      </c>
      <c r="H133" s="48">
        <v>11.5</v>
      </c>
      <c r="I133" s="49">
        <v>0</v>
      </c>
      <c r="J133" s="49">
        <f>Devis!$D$7</f>
        <v>0.1</v>
      </c>
      <c r="K133" s="133" t="b">
        <f>IF(COUNTIF(A$4:A133,table[[#This Row],[Désignation]])=1,MAX(K$4:K132)+1)</f>
        <v>0</v>
      </c>
      <c r="L133" s="162" t="b">
        <f>IF(COUNTIF(B$4:B133,table[[#This Row],[Fournisseur ]])=1,MAX(L$4:L132)+1)</f>
        <v>0</v>
      </c>
      <c r="M133" s="162">
        <f>IF(COUNTIF(C$4:C133,table[[#This Row],[Détails]])=1,MAX(M$4:M132)+1)</f>
        <v>129</v>
      </c>
    </row>
    <row r="134" spans="1:13" ht="15">
      <c r="A134" s="30" t="s">
        <v>23</v>
      </c>
      <c r="B134" s="50" t="s">
        <v>194</v>
      </c>
      <c r="C134" s="50" t="s">
        <v>202</v>
      </c>
      <c r="D134" s="50" t="s">
        <v>201</v>
      </c>
      <c r="E134" s="51">
        <v>3.1</v>
      </c>
      <c r="F134" s="51">
        <v>1.31</v>
      </c>
      <c r="G134" s="51">
        <v>1</v>
      </c>
      <c r="H134" s="19">
        <v>19.2</v>
      </c>
      <c r="I134" s="52">
        <v>0</v>
      </c>
      <c r="J134" s="52">
        <f>Devis!$D$7</f>
        <v>0.1</v>
      </c>
      <c r="K134" s="133" t="b">
        <f>IF(COUNTIF(A$4:A134,table[[#This Row],[Désignation]])=1,MAX(K$4:K133)+1)</f>
        <v>0</v>
      </c>
      <c r="L134" s="162" t="b">
        <f>IF(COUNTIF(B$4:B134,table[[#This Row],[Fournisseur ]])=1,MAX(L$4:L133)+1)</f>
        <v>0</v>
      </c>
      <c r="M134" s="162">
        <f>IF(COUNTIF(C$4:C134,table[[#This Row],[Détails]])=1,MAX(M$4:M133)+1)</f>
        <v>130</v>
      </c>
    </row>
    <row r="135" spans="1:13" ht="15">
      <c r="A135" s="53" t="s">
        <v>23</v>
      </c>
      <c r="B135" s="46" t="s">
        <v>194</v>
      </c>
      <c r="C135" s="46" t="s">
        <v>595</v>
      </c>
      <c r="D135" s="46" t="s">
        <v>204</v>
      </c>
      <c r="E135" s="47">
        <v>2.8</v>
      </c>
      <c r="F135" s="47">
        <v>2.0699999999999998</v>
      </c>
      <c r="G135" s="47">
        <v>1</v>
      </c>
      <c r="H135" s="48">
        <v>5.52</v>
      </c>
      <c r="I135" s="49">
        <v>0</v>
      </c>
      <c r="J135" s="49">
        <f>Devis!$D$7</f>
        <v>0.1</v>
      </c>
      <c r="K135" s="133" t="b">
        <f>IF(COUNTIF(A$4:A135,table[[#This Row],[Désignation]])=1,MAX(K$4:K134)+1)</f>
        <v>0</v>
      </c>
      <c r="L135" s="162" t="b">
        <f>IF(COUNTIF(B$4:B135,table[[#This Row],[Fournisseur ]])=1,MAX(L$4:L134)+1)</f>
        <v>0</v>
      </c>
      <c r="M135" s="162">
        <f>IF(COUNTIF(C$4:C135,table[[#This Row],[Détails]])=1,MAX(M$4:M134)+1)</f>
        <v>131</v>
      </c>
    </row>
    <row r="136" spans="1:13" ht="15">
      <c r="A136" s="30" t="s">
        <v>23</v>
      </c>
      <c r="B136" s="50" t="s">
        <v>194</v>
      </c>
      <c r="C136" s="50" t="s">
        <v>594</v>
      </c>
      <c r="D136" s="50" t="s">
        <v>205</v>
      </c>
      <c r="E136" s="51">
        <v>2.8</v>
      </c>
      <c r="F136" s="51">
        <v>2.0699999999999998</v>
      </c>
      <c r="G136" s="51">
        <v>1</v>
      </c>
      <c r="H136" s="19">
        <v>5.35</v>
      </c>
      <c r="I136" s="52">
        <v>0</v>
      </c>
      <c r="J136" s="52">
        <f>Devis!$D$7</f>
        <v>0.1</v>
      </c>
      <c r="K136" s="133" t="b">
        <f>IF(COUNTIF(A$4:A136,table[[#This Row],[Désignation]])=1,MAX(K$4:K135)+1)</f>
        <v>0</v>
      </c>
      <c r="L136" s="162" t="b">
        <f>IF(COUNTIF(B$4:B136,table[[#This Row],[Fournisseur ]])=1,MAX(L$4:L135)+1)</f>
        <v>0</v>
      </c>
      <c r="M136" s="162">
        <f>IF(COUNTIF(C$4:C136,table[[#This Row],[Détails]])=1,MAX(M$4:M135)+1)</f>
        <v>132</v>
      </c>
    </row>
    <row r="137" spans="1:13" ht="15">
      <c r="A137" s="53" t="s">
        <v>23</v>
      </c>
      <c r="B137" s="46" t="s">
        <v>194</v>
      </c>
      <c r="C137" s="46" t="s">
        <v>593</v>
      </c>
      <c r="D137" s="46" t="s">
        <v>206</v>
      </c>
      <c r="E137" s="47">
        <v>2.8</v>
      </c>
      <c r="F137" s="47">
        <v>2.0699999999999998</v>
      </c>
      <c r="G137" s="47">
        <v>1</v>
      </c>
      <c r="H137" s="48">
        <v>5.7</v>
      </c>
      <c r="I137" s="49">
        <v>0</v>
      </c>
      <c r="J137" s="49">
        <f>Devis!$D$7</f>
        <v>0.1</v>
      </c>
      <c r="K137" s="133" t="b">
        <f>IF(COUNTIF(A$4:A137,table[[#This Row],[Désignation]])=1,MAX(K$4:K136)+1)</f>
        <v>0</v>
      </c>
      <c r="L137" s="162" t="b">
        <f>IF(COUNTIF(B$4:B137,table[[#This Row],[Fournisseur ]])=1,MAX(L$4:L136)+1)</f>
        <v>0</v>
      </c>
      <c r="M137" s="162">
        <f>IF(COUNTIF(C$4:C137,table[[#This Row],[Détails]])=1,MAX(M$4:M136)+1)</f>
        <v>133</v>
      </c>
    </row>
    <row r="138" spans="1:13" ht="15">
      <c r="A138" s="30" t="s">
        <v>23</v>
      </c>
      <c r="B138" s="50" t="s">
        <v>194</v>
      </c>
      <c r="C138" s="50" t="s">
        <v>207</v>
      </c>
      <c r="D138" s="50" t="s">
        <v>79</v>
      </c>
      <c r="E138" s="51">
        <v>2.8</v>
      </c>
      <c r="F138" s="51">
        <v>2.0699999999999998</v>
      </c>
      <c r="G138" s="51">
        <v>1</v>
      </c>
      <c r="H138" s="19">
        <v>11.87</v>
      </c>
      <c r="I138" s="52">
        <v>0</v>
      </c>
      <c r="J138" s="52">
        <f>Devis!$D$7</f>
        <v>0.1</v>
      </c>
      <c r="K138" s="133" t="b">
        <f>IF(COUNTIF(A$4:A138,table[[#This Row],[Désignation]])=1,MAX(K$4:K137)+1)</f>
        <v>0</v>
      </c>
      <c r="L138" s="162" t="b">
        <f>IF(COUNTIF(B$4:B138,table[[#This Row],[Fournisseur ]])=1,MAX(L$4:L137)+1)</f>
        <v>0</v>
      </c>
      <c r="M138" s="162">
        <f>IF(COUNTIF(C$4:C138,table[[#This Row],[Détails]])=1,MAX(M$4:M137)+1)</f>
        <v>134</v>
      </c>
    </row>
    <row r="139" spans="1:13" ht="15">
      <c r="A139" s="45" t="s">
        <v>23</v>
      </c>
      <c r="B139" s="46" t="s">
        <v>194</v>
      </c>
      <c r="C139" s="46" t="s">
        <v>208</v>
      </c>
      <c r="D139" s="46" t="s">
        <v>79</v>
      </c>
      <c r="E139" s="47">
        <v>2.8</v>
      </c>
      <c r="F139" s="47">
        <v>2.0699999999999998</v>
      </c>
      <c r="G139" s="47">
        <v>1</v>
      </c>
      <c r="H139" s="48">
        <v>13.41</v>
      </c>
      <c r="I139" s="49">
        <v>0</v>
      </c>
      <c r="J139" s="49">
        <f>Devis!$D$7</f>
        <v>0.1</v>
      </c>
      <c r="K139" s="133" t="b">
        <f>IF(COUNTIF(A$4:A139,table[[#This Row],[Désignation]])=1,MAX(K$4:K138)+1)</f>
        <v>0</v>
      </c>
      <c r="L139" s="162" t="b">
        <f>IF(COUNTIF(B$4:B139,table[[#This Row],[Fournisseur ]])=1,MAX(L$4:L138)+1)</f>
        <v>0</v>
      </c>
      <c r="M139" s="162">
        <f>IF(COUNTIF(C$4:C139,table[[#This Row],[Détails]])=1,MAX(M$4:M138)+1)</f>
        <v>135</v>
      </c>
    </row>
    <row r="140" spans="1:13" ht="15">
      <c r="A140" s="29" t="s">
        <v>23</v>
      </c>
      <c r="B140" s="50" t="s">
        <v>194</v>
      </c>
      <c r="C140" s="50" t="s">
        <v>596</v>
      </c>
      <c r="D140" s="50" t="s">
        <v>80</v>
      </c>
      <c r="E140" s="51">
        <v>2.81</v>
      </c>
      <c r="F140" s="51">
        <v>1.31</v>
      </c>
      <c r="G140" s="51">
        <v>1</v>
      </c>
      <c r="H140" s="19">
        <v>19.690000000000001</v>
      </c>
      <c r="I140" s="52">
        <v>0</v>
      </c>
      <c r="J140" s="52">
        <f>Devis!$D$7</f>
        <v>0.1</v>
      </c>
      <c r="K140" s="133" t="b">
        <f>IF(COUNTIF(A$4:A140,table[[#This Row],[Désignation]])=1,MAX(K$4:K139)+1)</f>
        <v>0</v>
      </c>
      <c r="L140" s="162" t="b">
        <f>IF(COUNTIF(B$4:B140,table[[#This Row],[Fournisseur ]])=1,MAX(L$4:L139)+1)</f>
        <v>0</v>
      </c>
      <c r="M140" s="162">
        <f>IF(COUNTIF(C$4:C140,table[[#This Row],[Détails]])=1,MAX(M$4:M139)+1)</f>
        <v>136</v>
      </c>
    </row>
    <row r="141" spans="1:13" ht="15">
      <c r="A141" s="45" t="s">
        <v>23</v>
      </c>
      <c r="B141" s="46" t="s">
        <v>194</v>
      </c>
      <c r="C141" s="46" t="s">
        <v>209</v>
      </c>
      <c r="D141" s="46" t="s">
        <v>79</v>
      </c>
      <c r="E141" s="47">
        <v>2.8</v>
      </c>
      <c r="F141" s="47">
        <v>2.0699999999999998</v>
      </c>
      <c r="G141" s="47">
        <v>1</v>
      </c>
      <c r="H141" s="48">
        <v>9.7899999999999991</v>
      </c>
      <c r="I141" s="49">
        <v>0</v>
      </c>
      <c r="J141" s="49">
        <f>Devis!$D$7</f>
        <v>0.1</v>
      </c>
      <c r="K141" s="133" t="b">
        <f>IF(COUNTIF(A$4:A141,table[[#This Row],[Désignation]])=1,MAX(K$4:K140)+1)</f>
        <v>0</v>
      </c>
      <c r="L141" s="162" t="b">
        <f>IF(COUNTIF(B$4:B141,table[[#This Row],[Fournisseur ]])=1,MAX(L$4:L140)+1)</f>
        <v>0</v>
      </c>
      <c r="M141" s="162">
        <f>IF(COUNTIF(C$4:C141,table[[#This Row],[Détails]])=1,MAX(M$4:M140)+1)</f>
        <v>137</v>
      </c>
    </row>
    <row r="142" spans="1:13" ht="15">
      <c r="A142" s="29" t="s">
        <v>23</v>
      </c>
      <c r="B142" s="50" t="s">
        <v>194</v>
      </c>
      <c r="C142" s="50" t="s">
        <v>597</v>
      </c>
      <c r="D142" s="50" t="s">
        <v>80</v>
      </c>
      <c r="E142" s="51">
        <v>2.8</v>
      </c>
      <c r="F142" s="51">
        <v>1.31</v>
      </c>
      <c r="G142" s="51">
        <v>1</v>
      </c>
      <c r="H142" s="19">
        <v>17.05</v>
      </c>
      <c r="I142" s="52">
        <v>0</v>
      </c>
      <c r="J142" s="52">
        <f>Devis!$D$7</f>
        <v>0.1</v>
      </c>
      <c r="K142" s="133" t="b">
        <f>IF(COUNTIF(A$4:A142,table[[#This Row],[Désignation]])=1,MAX(K$4:K141)+1)</f>
        <v>0</v>
      </c>
      <c r="L142" s="162" t="b">
        <f>IF(COUNTIF(B$4:B142,table[[#This Row],[Fournisseur ]])=1,MAX(L$4:L141)+1)</f>
        <v>0</v>
      </c>
      <c r="M142" s="162">
        <f>IF(COUNTIF(C$4:C142,table[[#This Row],[Détails]])=1,MAX(M$4:M141)+1)</f>
        <v>138</v>
      </c>
    </row>
    <row r="143" spans="1:13" ht="15">
      <c r="A143" s="45" t="s">
        <v>23</v>
      </c>
      <c r="B143" s="46" t="s">
        <v>194</v>
      </c>
      <c r="C143" s="46" t="s">
        <v>210</v>
      </c>
      <c r="D143" s="46" t="s">
        <v>80</v>
      </c>
      <c r="E143" s="47">
        <v>2.79</v>
      </c>
      <c r="F143" s="47">
        <v>2.06</v>
      </c>
      <c r="G143" s="47">
        <v>1</v>
      </c>
      <c r="H143" s="48">
        <v>17.98</v>
      </c>
      <c r="I143" s="49">
        <v>0</v>
      </c>
      <c r="J143" s="49">
        <f>Devis!$D$7</f>
        <v>0.1</v>
      </c>
      <c r="K143" s="133" t="b">
        <f>IF(COUNTIF(A$4:A143,table[[#This Row],[Désignation]])=1,MAX(K$4:K142)+1)</f>
        <v>0</v>
      </c>
      <c r="L143" s="162" t="b">
        <f>IF(COUNTIF(B$4:B143,table[[#This Row],[Fournisseur ]])=1,MAX(L$4:L142)+1)</f>
        <v>0</v>
      </c>
      <c r="M143" s="162">
        <f>IF(COUNTIF(C$4:C143,table[[#This Row],[Détails]])=1,MAX(M$4:M142)+1)</f>
        <v>139</v>
      </c>
    </row>
    <row r="144" spans="1:13" ht="15">
      <c r="A144" s="29" t="s">
        <v>23</v>
      </c>
      <c r="B144" s="50" t="s">
        <v>194</v>
      </c>
      <c r="C144" s="50" t="s">
        <v>211</v>
      </c>
      <c r="D144" s="50" t="s">
        <v>79</v>
      </c>
      <c r="E144" s="51">
        <v>2.8</v>
      </c>
      <c r="F144" s="51">
        <v>2.0699999999999998</v>
      </c>
      <c r="G144" s="51">
        <v>1</v>
      </c>
      <c r="H144" s="19">
        <v>8.8000000000000007</v>
      </c>
      <c r="I144" s="52">
        <v>0</v>
      </c>
      <c r="J144" s="52">
        <f>Devis!$D$7</f>
        <v>0.1</v>
      </c>
      <c r="K144" s="133" t="b">
        <f>IF(COUNTIF(A$4:A144,table[[#This Row],[Désignation]])=1,MAX(K$4:K143)+1)</f>
        <v>0</v>
      </c>
      <c r="L144" s="162" t="b">
        <f>IF(COUNTIF(B$4:B144,table[[#This Row],[Fournisseur ]])=1,MAX(L$4:L143)+1)</f>
        <v>0</v>
      </c>
      <c r="M144" s="162">
        <f>IF(COUNTIF(C$4:C144,table[[#This Row],[Détails]])=1,MAX(M$4:M143)+1)</f>
        <v>140</v>
      </c>
    </row>
    <row r="145" spans="1:13" ht="15">
      <c r="A145" s="45" t="s">
        <v>23</v>
      </c>
      <c r="B145" s="46" t="s">
        <v>194</v>
      </c>
      <c r="C145" s="46" t="s">
        <v>598</v>
      </c>
      <c r="D145" s="46" t="s">
        <v>212</v>
      </c>
      <c r="E145" s="47">
        <v>2.8</v>
      </c>
      <c r="F145" s="47">
        <v>1.31</v>
      </c>
      <c r="G145" s="47">
        <v>1</v>
      </c>
      <c r="H145" s="48">
        <v>16.63</v>
      </c>
      <c r="I145" s="49">
        <v>0</v>
      </c>
      <c r="J145" s="49">
        <f>Devis!$D$7</f>
        <v>0.1</v>
      </c>
      <c r="K145" s="133" t="b">
        <f>IF(COUNTIF(A$4:A145,table[[#This Row],[Désignation]])=1,MAX(K$4:K144)+1)</f>
        <v>0</v>
      </c>
      <c r="L145" s="162" t="b">
        <f>IF(COUNTIF(B$4:B145,table[[#This Row],[Fournisseur ]])=1,MAX(L$4:L144)+1)</f>
        <v>0</v>
      </c>
      <c r="M145" s="162">
        <f>IF(COUNTIF(C$4:C145,table[[#This Row],[Détails]])=1,MAX(M$4:M144)+1)</f>
        <v>141</v>
      </c>
    </row>
    <row r="146" spans="1:13" ht="15">
      <c r="A146" s="29" t="s">
        <v>23</v>
      </c>
      <c r="B146" s="50" t="s">
        <v>194</v>
      </c>
      <c r="C146" s="50" t="s">
        <v>213</v>
      </c>
      <c r="D146" s="50" t="s">
        <v>80</v>
      </c>
      <c r="E146" s="51">
        <v>2.8</v>
      </c>
      <c r="F146" s="51">
        <v>1.3</v>
      </c>
      <c r="G146" s="51">
        <v>1</v>
      </c>
      <c r="H146" s="19">
        <v>19.690000000000001</v>
      </c>
      <c r="I146" s="52">
        <v>0</v>
      </c>
      <c r="J146" s="52">
        <f>Devis!$D$7</f>
        <v>0.1</v>
      </c>
      <c r="K146" s="133" t="b">
        <f>IF(COUNTIF(A$4:A146,table[[#This Row],[Désignation]])=1,MAX(K$4:K145)+1)</f>
        <v>0</v>
      </c>
      <c r="L146" s="162" t="b">
        <f>IF(COUNTIF(B$4:B146,table[[#This Row],[Fournisseur ]])=1,MAX(L$4:L145)+1)</f>
        <v>0</v>
      </c>
      <c r="M146" s="162">
        <f>IF(COUNTIF(C$4:C146,table[[#This Row],[Détails]])=1,MAX(M$4:M145)+1)</f>
        <v>142</v>
      </c>
    </row>
    <row r="147" spans="1:13" ht="15">
      <c r="A147" s="45" t="s">
        <v>23</v>
      </c>
      <c r="B147" s="46" t="s">
        <v>194</v>
      </c>
      <c r="C147" s="46" t="s">
        <v>203</v>
      </c>
      <c r="D147" s="46" t="s">
        <v>80</v>
      </c>
      <c r="E147" s="47">
        <v>2.8</v>
      </c>
      <c r="F147" s="47">
        <v>1.31</v>
      </c>
      <c r="G147" s="47">
        <v>1</v>
      </c>
      <c r="H147" s="48">
        <v>14.1</v>
      </c>
      <c r="I147" s="49">
        <v>0</v>
      </c>
      <c r="J147" s="49">
        <f>Devis!$D$7</f>
        <v>0.1</v>
      </c>
      <c r="K147" s="133" t="b">
        <f>IF(COUNTIF(A$4:A147,table[[#This Row],[Désignation]])=1,MAX(K$4:K146)+1)</f>
        <v>0</v>
      </c>
      <c r="L147" s="162" t="b">
        <f>IF(COUNTIF(B$4:B147,table[[#This Row],[Fournisseur ]])=1,MAX(L$4:L146)+1)</f>
        <v>0</v>
      </c>
      <c r="M147" s="162">
        <f>IF(COUNTIF(C$4:C147,table[[#This Row],[Détails]])=1,MAX(M$4:M146)+1)</f>
        <v>143</v>
      </c>
    </row>
    <row r="148" spans="1:13" ht="15">
      <c r="A148" s="29" t="s">
        <v>23</v>
      </c>
      <c r="B148" s="50" t="s">
        <v>194</v>
      </c>
      <c r="C148" s="50" t="s">
        <v>214</v>
      </c>
      <c r="D148" s="50" t="s">
        <v>79</v>
      </c>
      <c r="E148" s="51">
        <v>2.8</v>
      </c>
      <c r="F148" s="51">
        <v>2.0699999999999998</v>
      </c>
      <c r="G148" s="51">
        <v>1</v>
      </c>
      <c r="H148" s="19">
        <v>8.3000000000000007</v>
      </c>
      <c r="I148" s="52">
        <v>0</v>
      </c>
      <c r="J148" s="52">
        <f>Devis!$D$7</f>
        <v>0.1</v>
      </c>
      <c r="K148" s="133" t="b">
        <f>IF(COUNTIF(A$4:A148,table[[#This Row],[Désignation]])=1,MAX(K$4:K147)+1)</f>
        <v>0</v>
      </c>
      <c r="L148" s="162" t="b">
        <f>IF(COUNTIF(B$4:B148,table[[#This Row],[Fournisseur ]])=1,MAX(L$4:L147)+1)</f>
        <v>0</v>
      </c>
      <c r="M148" s="162">
        <f>IF(COUNTIF(C$4:C148,table[[#This Row],[Détails]])=1,MAX(M$4:M147)+1)</f>
        <v>144</v>
      </c>
    </row>
    <row r="149" spans="1:13" ht="15">
      <c r="A149" s="45" t="s">
        <v>23</v>
      </c>
      <c r="B149" s="46" t="s">
        <v>194</v>
      </c>
      <c r="C149" s="46" t="s">
        <v>599</v>
      </c>
      <c r="D149" s="46" t="s">
        <v>80</v>
      </c>
      <c r="E149" s="47">
        <v>2.8</v>
      </c>
      <c r="F149" s="47">
        <v>1.31</v>
      </c>
      <c r="G149" s="47">
        <v>1</v>
      </c>
      <c r="H149" s="48">
        <v>17.5</v>
      </c>
      <c r="I149" s="49">
        <v>0</v>
      </c>
      <c r="J149" s="49">
        <f>Devis!$D$7</f>
        <v>0.1</v>
      </c>
      <c r="K149" s="133" t="b">
        <f>IF(COUNTIF(A$4:A149,table[[#This Row],[Désignation]])=1,MAX(K$4:K148)+1)</f>
        <v>0</v>
      </c>
      <c r="L149" s="162" t="b">
        <f>IF(COUNTIF(B$4:B149,table[[#This Row],[Fournisseur ]])=1,MAX(L$4:L148)+1)</f>
        <v>0</v>
      </c>
      <c r="M149" s="162">
        <f>IF(COUNTIF(C$4:C149,table[[#This Row],[Détails]])=1,MAX(M$4:M148)+1)</f>
        <v>145</v>
      </c>
    </row>
    <row r="150" spans="1:13" ht="15">
      <c r="A150" s="29" t="s">
        <v>23</v>
      </c>
      <c r="B150" s="50" t="s">
        <v>194</v>
      </c>
      <c r="C150" s="50" t="s">
        <v>215</v>
      </c>
      <c r="D150" s="50" t="s">
        <v>79</v>
      </c>
      <c r="E150" s="51">
        <v>2.8</v>
      </c>
      <c r="F150" s="51">
        <v>2.0699999999999998</v>
      </c>
      <c r="G150" s="51">
        <v>1</v>
      </c>
      <c r="H150" s="19">
        <v>8.82</v>
      </c>
      <c r="I150" s="52">
        <v>0</v>
      </c>
      <c r="J150" s="52">
        <f>Devis!$D$7</f>
        <v>0.1</v>
      </c>
      <c r="K150" s="133" t="b">
        <f>IF(COUNTIF(A$4:A150,table[[#This Row],[Désignation]])=1,MAX(K$4:K149)+1)</f>
        <v>0</v>
      </c>
      <c r="L150" s="162" t="b">
        <f>IF(COUNTIF(B$4:B150,table[[#This Row],[Fournisseur ]])=1,MAX(L$4:L149)+1)</f>
        <v>0</v>
      </c>
      <c r="M150" s="162">
        <f>IF(COUNTIF(C$4:C150,table[[#This Row],[Détails]])=1,MAX(M$4:M149)+1)</f>
        <v>146</v>
      </c>
    </row>
    <row r="151" spans="1:13" ht="15">
      <c r="A151" s="45" t="s">
        <v>23</v>
      </c>
      <c r="B151" s="46" t="s">
        <v>194</v>
      </c>
      <c r="C151" s="46" t="s">
        <v>600</v>
      </c>
      <c r="D151" s="46" t="s">
        <v>80</v>
      </c>
      <c r="E151" s="47">
        <v>2.8</v>
      </c>
      <c r="F151" s="47">
        <v>1.31</v>
      </c>
      <c r="G151" s="47">
        <v>1</v>
      </c>
      <c r="H151" s="48">
        <v>16.850000000000001</v>
      </c>
      <c r="I151" s="49">
        <v>0</v>
      </c>
      <c r="J151" s="49">
        <f>Devis!$D$7</f>
        <v>0.1</v>
      </c>
      <c r="K151" s="133" t="b">
        <f>IF(COUNTIF(A$4:A151,table[[#This Row],[Désignation]])=1,MAX(K$4:K150)+1)</f>
        <v>0</v>
      </c>
      <c r="L151" s="162" t="b">
        <f>IF(COUNTIF(B$4:B151,table[[#This Row],[Fournisseur ]])=1,MAX(L$4:L150)+1)</f>
        <v>0</v>
      </c>
      <c r="M151" s="162">
        <f>IF(COUNTIF(C$4:C151,table[[#This Row],[Détails]])=1,MAX(M$4:M150)+1)</f>
        <v>147</v>
      </c>
    </row>
    <row r="152" spans="1:13" ht="15">
      <c r="A152" s="29" t="s">
        <v>23</v>
      </c>
      <c r="B152" s="50" t="s">
        <v>194</v>
      </c>
      <c r="C152" s="50" t="s">
        <v>216</v>
      </c>
      <c r="D152" s="50" t="s">
        <v>217</v>
      </c>
      <c r="E152" s="51">
        <v>2.8</v>
      </c>
      <c r="F152" s="51">
        <v>2.0699999999999998</v>
      </c>
      <c r="G152" s="51">
        <v>1</v>
      </c>
      <c r="H152" s="19">
        <v>30.65</v>
      </c>
      <c r="I152" s="52">
        <v>0</v>
      </c>
      <c r="J152" s="52">
        <f>Devis!$D$7</f>
        <v>0.1</v>
      </c>
      <c r="K152" s="133" t="b">
        <f>IF(COUNTIF(A$4:A152,table[[#This Row],[Désignation]])=1,MAX(K$4:K151)+1)</f>
        <v>0</v>
      </c>
      <c r="L152" s="162" t="b">
        <f>IF(COUNTIF(B$4:B152,table[[#This Row],[Fournisseur ]])=1,MAX(L$4:L151)+1)</f>
        <v>0</v>
      </c>
      <c r="M152" s="162">
        <f>IF(COUNTIF(C$4:C152,table[[#This Row],[Détails]])=1,MAX(M$4:M151)+1)</f>
        <v>148</v>
      </c>
    </row>
    <row r="153" spans="1:13" ht="15">
      <c r="A153" s="45" t="s">
        <v>23</v>
      </c>
      <c r="B153" s="46" t="s">
        <v>194</v>
      </c>
      <c r="C153" s="46" t="s">
        <v>601</v>
      </c>
      <c r="D153" s="46" t="s">
        <v>80</v>
      </c>
      <c r="E153" s="47">
        <v>2.8</v>
      </c>
      <c r="F153" s="47">
        <v>1.31</v>
      </c>
      <c r="G153" s="47">
        <v>1</v>
      </c>
      <c r="H153" s="48">
        <v>22.35</v>
      </c>
      <c r="I153" s="49">
        <v>0</v>
      </c>
      <c r="J153" s="49">
        <f>Devis!$D$7</f>
        <v>0.1</v>
      </c>
      <c r="K153" s="133" t="b">
        <f>IF(COUNTIF(A$4:A153,table[[#This Row],[Désignation]])=1,MAX(K$4:K152)+1)</f>
        <v>0</v>
      </c>
      <c r="L153" s="162" t="b">
        <f>IF(COUNTIF(B$4:B153,table[[#This Row],[Fournisseur ]])=1,MAX(L$4:L152)+1)</f>
        <v>0</v>
      </c>
      <c r="M153" s="162">
        <f>IF(COUNTIF(C$4:C153,table[[#This Row],[Détails]])=1,MAX(M$4:M152)+1)</f>
        <v>149</v>
      </c>
    </row>
    <row r="154" spans="1:13" ht="15">
      <c r="A154" s="29" t="s">
        <v>23</v>
      </c>
      <c r="B154" s="50" t="s">
        <v>194</v>
      </c>
      <c r="C154" s="50" t="s">
        <v>218</v>
      </c>
      <c r="D154" s="50" t="s">
        <v>79</v>
      </c>
      <c r="E154" s="51">
        <v>2.8</v>
      </c>
      <c r="F154" s="51">
        <v>2.0699999999999998</v>
      </c>
      <c r="G154" s="51">
        <v>1</v>
      </c>
      <c r="H154" s="19">
        <v>13.75</v>
      </c>
      <c r="I154" s="52">
        <v>0</v>
      </c>
      <c r="J154" s="52">
        <f>Devis!$D$7</f>
        <v>0.1</v>
      </c>
      <c r="K154" s="133" t="b">
        <f>IF(COUNTIF(A$4:A154,table[[#This Row],[Désignation]])=1,MAX(K$4:K153)+1)</f>
        <v>0</v>
      </c>
      <c r="L154" s="162" t="b">
        <f>IF(COUNTIF(B$4:B154,table[[#This Row],[Fournisseur ]])=1,MAX(L$4:L153)+1)</f>
        <v>0</v>
      </c>
      <c r="M154" s="162">
        <f>IF(COUNTIF(C$4:C154,table[[#This Row],[Détails]])=1,MAX(M$4:M153)+1)</f>
        <v>150</v>
      </c>
    </row>
    <row r="155" spans="1:13" ht="15">
      <c r="A155" s="45" t="s">
        <v>23</v>
      </c>
      <c r="B155" s="46" t="s">
        <v>194</v>
      </c>
      <c r="C155" s="46" t="s">
        <v>219</v>
      </c>
      <c r="D155" s="46" t="s">
        <v>80</v>
      </c>
      <c r="E155" s="47">
        <v>2.8</v>
      </c>
      <c r="F155" s="47">
        <v>1.31</v>
      </c>
      <c r="G155" s="47">
        <v>1</v>
      </c>
      <c r="H155" s="48">
        <v>20.2</v>
      </c>
      <c r="I155" s="49">
        <v>0</v>
      </c>
      <c r="J155" s="49">
        <f>Devis!$D$7</f>
        <v>0.1</v>
      </c>
      <c r="K155" s="133" t="b">
        <f>IF(COUNTIF(A$4:A155,table[[#This Row],[Désignation]])=1,MAX(K$4:K154)+1)</f>
        <v>0</v>
      </c>
      <c r="L155" s="162" t="b">
        <f>IF(COUNTIF(B$4:B155,table[[#This Row],[Fournisseur ]])=1,MAX(L$4:L154)+1)</f>
        <v>0</v>
      </c>
      <c r="M155" s="162">
        <f>IF(COUNTIF(C$4:C155,table[[#This Row],[Détails]])=1,MAX(M$4:M154)+1)</f>
        <v>151</v>
      </c>
    </row>
    <row r="156" spans="1:13" ht="15">
      <c r="A156" s="29" t="s">
        <v>23</v>
      </c>
      <c r="B156" s="50" t="s">
        <v>194</v>
      </c>
      <c r="C156" s="50" t="s">
        <v>602</v>
      </c>
      <c r="D156" s="50" t="s">
        <v>80</v>
      </c>
      <c r="E156" s="51">
        <v>2.8</v>
      </c>
      <c r="F156" s="51">
        <v>1.31</v>
      </c>
      <c r="G156" s="51">
        <v>1</v>
      </c>
      <c r="H156" s="19">
        <v>20.2</v>
      </c>
      <c r="I156" s="52">
        <v>0</v>
      </c>
      <c r="J156" s="52">
        <f>Devis!$D$7</f>
        <v>0.1</v>
      </c>
      <c r="K156" s="133" t="b">
        <f>IF(COUNTIF(A$4:A156,table[[#This Row],[Désignation]])=1,MAX(K$4:K155)+1)</f>
        <v>0</v>
      </c>
      <c r="L156" s="162" t="b">
        <f>IF(COUNTIF(B$4:B156,table[[#This Row],[Fournisseur ]])=1,MAX(L$4:L155)+1)</f>
        <v>0</v>
      </c>
      <c r="M156" s="162">
        <f>IF(COUNTIF(C$4:C156,table[[#This Row],[Détails]])=1,MAX(M$4:M155)+1)</f>
        <v>152</v>
      </c>
    </row>
    <row r="157" spans="1:13" ht="15">
      <c r="A157" s="45" t="s">
        <v>23</v>
      </c>
      <c r="B157" s="46" t="s">
        <v>194</v>
      </c>
      <c r="C157" s="46" t="s">
        <v>220</v>
      </c>
      <c r="D157" s="46" t="s">
        <v>79</v>
      </c>
      <c r="E157" s="47">
        <v>2.8</v>
      </c>
      <c r="F157" s="47">
        <v>2.0699999999999998</v>
      </c>
      <c r="G157" s="47">
        <v>1</v>
      </c>
      <c r="H157" s="48">
        <v>13.75</v>
      </c>
      <c r="I157" s="49">
        <v>0</v>
      </c>
      <c r="J157" s="49">
        <f>Devis!$D$7</f>
        <v>0.1</v>
      </c>
      <c r="K157" s="133" t="b">
        <f>IF(COUNTIF(A$4:A157,table[[#This Row],[Désignation]])=1,MAX(K$4:K156)+1)</f>
        <v>0</v>
      </c>
      <c r="L157" s="162" t="b">
        <f>IF(COUNTIF(B$4:B157,table[[#This Row],[Fournisseur ]])=1,MAX(L$4:L156)+1)</f>
        <v>0</v>
      </c>
      <c r="M157" s="162">
        <f>IF(COUNTIF(C$4:C157,table[[#This Row],[Détails]])=1,MAX(M$4:M156)+1)</f>
        <v>153</v>
      </c>
    </row>
    <row r="158" spans="1:13" ht="15">
      <c r="A158" s="29" t="s">
        <v>23</v>
      </c>
      <c r="B158" s="50" t="s">
        <v>194</v>
      </c>
      <c r="C158" s="50" t="s">
        <v>221</v>
      </c>
      <c r="D158" s="50" t="s">
        <v>79</v>
      </c>
      <c r="E158" s="51">
        <v>2.8</v>
      </c>
      <c r="F158" s="51">
        <v>2.0699999999999998</v>
      </c>
      <c r="G158" s="51">
        <v>1</v>
      </c>
      <c r="H158" s="19">
        <v>13.41</v>
      </c>
      <c r="I158" s="52">
        <v>0</v>
      </c>
      <c r="J158" s="52">
        <f>Devis!$D$7</f>
        <v>0.1</v>
      </c>
      <c r="K158" s="133" t="b">
        <f>IF(COUNTIF(A$4:A158,table[[#This Row],[Désignation]])=1,MAX(K$4:K157)+1)</f>
        <v>0</v>
      </c>
      <c r="L158" s="162" t="b">
        <f>IF(COUNTIF(B$4:B158,table[[#This Row],[Fournisseur ]])=1,MAX(L$4:L157)+1)</f>
        <v>0</v>
      </c>
      <c r="M158" s="162">
        <f>IF(COUNTIF(C$4:C158,table[[#This Row],[Détails]])=1,MAX(M$4:M157)+1)</f>
        <v>154</v>
      </c>
    </row>
    <row r="159" spans="1:13" ht="15">
      <c r="A159" s="45" t="s">
        <v>23</v>
      </c>
      <c r="B159" s="46" t="s">
        <v>194</v>
      </c>
      <c r="C159" s="46" t="s">
        <v>222</v>
      </c>
      <c r="D159" s="46" t="s">
        <v>79</v>
      </c>
      <c r="E159" s="47">
        <v>2.8</v>
      </c>
      <c r="F159" s="47">
        <v>2.0699999999999998</v>
      </c>
      <c r="G159" s="47">
        <v>1</v>
      </c>
      <c r="H159" s="48">
        <v>13.41</v>
      </c>
      <c r="I159" s="49">
        <v>0</v>
      </c>
      <c r="J159" s="49">
        <f>Devis!$D$7</f>
        <v>0.1</v>
      </c>
      <c r="K159" s="133" t="b">
        <f>IF(COUNTIF(A$4:A159,table[[#This Row],[Désignation]])=1,MAX(K$4:K158)+1)</f>
        <v>0</v>
      </c>
      <c r="L159" s="162" t="b">
        <f>IF(COUNTIF(B$4:B159,table[[#This Row],[Fournisseur ]])=1,MAX(L$4:L158)+1)</f>
        <v>0</v>
      </c>
      <c r="M159" s="162">
        <f>IF(COUNTIF(C$4:C159,table[[#This Row],[Détails]])=1,MAX(M$4:M158)+1)</f>
        <v>155</v>
      </c>
    </row>
    <row r="160" spans="1:13" ht="15">
      <c r="A160" s="30" t="s">
        <v>23</v>
      </c>
      <c r="B160" s="50" t="s">
        <v>194</v>
      </c>
      <c r="C160" s="50" t="s">
        <v>223</v>
      </c>
      <c r="D160" s="50" t="s">
        <v>80</v>
      </c>
      <c r="E160" s="51">
        <v>2.8</v>
      </c>
      <c r="F160" s="51">
        <v>1.31</v>
      </c>
      <c r="G160" s="51">
        <v>1</v>
      </c>
      <c r="H160" s="19">
        <v>19.64</v>
      </c>
      <c r="I160" s="52">
        <v>0</v>
      </c>
      <c r="J160" s="52">
        <f>Devis!$D$7</f>
        <v>0.1</v>
      </c>
      <c r="K160" s="133" t="b">
        <f>IF(COUNTIF(A$4:A160,table[[#This Row],[Désignation]])=1,MAX(K$4:K159)+1)</f>
        <v>0</v>
      </c>
      <c r="L160" s="162" t="b">
        <f>IF(COUNTIF(B$4:B160,table[[#This Row],[Fournisseur ]])=1,MAX(L$4:L159)+1)</f>
        <v>0</v>
      </c>
      <c r="M160" s="162">
        <f>IF(COUNTIF(C$4:C160,table[[#This Row],[Détails]])=1,MAX(M$4:M159)+1)</f>
        <v>156</v>
      </c>
    </row>
    <row r="161" spans="1:13" ht="15">
      <c r="A161" s="53" t="s">
        <v>23</v>
      </c>
      <c r="B161" s="46" t="s">
        <v>194</v>
      </c>
      <c r="C161" s="46" t="s">
        <v>224</v>
      </c>
      <c r="D161" s="46" t="s">
        <v>79</v>
      </c>
      <c r="E161" s="47">
        <v>2.8</v>
      </c>
      <c r="F161" s="47">
        <v>2.0699999999999998</v>
      </c>
      <c r="G161" s="47">
        <v>1</v>
      </c>
      <c r="H161" s="48">
        <v>8.3000000000000007</v>
      </c>
      <c r="I161" s="49">
        <v>0</v>
      </c>
      <c r="J161" s="49">
        <f>Devis!$D$7</f>
        <v>0.1</v>
      </c>
      <c r="K161" s="133" t="b">
        <f>IF(COUNTIF(A$4:A161,table[[#This Row],[Désignation]])=1,MAX(K$4:K160)+1)</f>
        <v>0</v>
      </c>
      <c r="L161" s="162" t="b">
        <f>IF(COUNTIF(B$4:B161,table[[#This Row],[Fournisseur ]])=1,MAX(L$4:L160)+1)</f>
        <v>0</v>
      </c>
      <c r="M161" s="162">
        <f>IF(COUNTIF(C$4:C161,table[[#This Row],[Détails]])=1,MAX(M$4:M160)+1)</f>
        <v>157</v>
      </c>
    </row>
    <row r="162" spans="1:13" ht="15">
      <c r="A162" s="29" t="s">
        <v>23</v>
      </c>
      <c r="B162" s="50" t="s">
        <v>194</v>
      </c>
      <c r="C162" s="50" t="s">
        <v>225</v>
      </c>
      <c r="D162" s="50" t="s">
        <v>69</v>
      </c>
      <c r="E162" s="51">
        <v>2.8</v>
      </c>
      <c r="F162" s="51">
        <v>2.0699999999999998</v>
      </c>
      <c r="G162" s="51">
        <v>1</v>
      </c>
      <c r="H162" s="19">
        <v>8.1300000000000008</v>
      </c>
      <c r="I162" s="52">
        <v>0</v>
      </c>
      <c r="J162" s="52">
        <f>Devis!$D$7</f>
        <v>0.1</v>
      </c>
      <c r="K162" s="133" t="b">
        <f>IF(COUNTIF(A$4:A162,table[[#This Row],[Désignation]])=1,MAX(K$4:K161)+1)</f>
        <v>0</v>
      </c>
      <c r="L162" s="162" t="b">
        <f>IF(COUNTIF(B$4:B162,table[[#This Row],[Fournisseur ]])=1,MAX(L$4:L161)+1)</f>
        <v>0</v>
      </c>
      <c r="M162" s="162">
        <f>IF(COUNTIF(C$4:C162,table[[#This Row],[Détails]])=1,MAX(M$4:M161)+1)</f>
        <v>158</v>
      </c>
    </row>
    <row r="163" spans="1:13" ht="15">
      <c r="A163" s="45" t="s">
        <v>23</v>
      </c>
      <c r="B163" s="46" t="s">
        <v>194</v>
      </c>
      <c r="C163" s="46" t="s">
        <v>226</v>
      </c>
      <c r="D163" s="46" t="s">
        <v>79</v>
      </c>
      <c r="E163" s="47">
        <v>2.8</v>
      </c>
      <c r="F163" s="47">
        <v>2.0699999999999998</v>
      </c>
      <c r="G163" s="47">
        <v>1</v>
      </c>
      <c r="H163" s="48">
        <v>7.25</v>
      </c>
      <c r="I163" s="49">
        <v>0</v>
      </c>
      <c r="J163" s="49">
        <f>Devis!$D$7</f>
        <v>0.1</v>
      </c>
      <c r="K163" s="133" t="b">
        <f>IF(COUNTIF(A$4:A163,table[[#This Row],[Désignation]])=1,MAX(K$4:K162)+1)</f>
        <v>0</v>
      </c>
      <c r="L163" s="162" t="b">
        <f>IF(COUNTIF(B$4:B163,table[[#This Row],[Fournisseur ]])=1,MAX(L$4:L162)+1)</f>
        <v>0</v>
      </c>
      <c r="M163" s="162">
        <f>IF(COUNTIF(C$4:C163,table[[#This Row],[Détails]])=1,MAX(M$4:M162)+1)</f>
        <v>159</v>
      </c>
    </row>
    <row r="164" spans="1:13" ht="15">
      <c r="A164" s="29" t="s">
        <v>23</v>
      </c>
      <c r="B164" s="50" t="s">
        <v>194</v>
      </c>
      <c r="C164" s="50" t="s">
        <v>603</v>
      </c>
      <c r="D164" s="50" t="s">
        <v>212</v>
      </c>
      <c r="E164" s="51">
        <v>3.1</v>
      </c>
      <c r="F164" s="51">
        <v>1.31</v>
      </c>
      <c r="G164" s="51">
        <v>1</v>
      </c>
      <c r="H164" s="19">
        <v>17.05</v>
      </c>
      <c r="I164" s="52">
        <v>0</v>
      </c>
      <c r="J164" s="52">
        <f>Devis!$D$7</f>
        <v>0.1</v>
      </c>
      <c r="K164" s="133" t="b">
        <f>IF(COUNTIF(A$4:A164,table[[#This Row],[Désignation]])=1,MAX(K$4:K163)+1)</f>
        <v>0</v>
      </c>
      <c r="L164" s="162" t="b">
        <f>IF(COUNTIF(B$4:B164,table[[#This Row],[Fournisseur ]])=1,MAX(L$4:L163)+1)</f>
        <v>0</v>
      </c>
      <c r="M164" s="162">
        <f>IF(COUNTIF(C$4:C164,table[[#This Row],[Détails]])=1,MAX(M$4:M163)+1)</f>
        <v>160</v>
      </c>
    </row>
    <row r="165" spans="1:13" ht="15">
      <c r="A165" s="45" t="s">
        <v>23</v>
      </c>
      <c r="B165" s="46" t="s">
        <v>194</v>
      </c>
      <c r="C165" s="46" t="s">
        <v>227</v>
      </c>
      <c r="D165" s="46" t="s">
        <v>212</v>
      </c>
      <c r="E165" s="47">
        <v>2.8</v>
      </c>
      <c r="F165" s="47">
        <v>1.31</v>
      </c>
      <c r="G165" s="47">
        <v>1</v>
      </c>
      <c r="H165" s="48">
        <v>19.7</v>
      </c>
      <c r="I165" s="49">
        <v>0</v>
      </c>
      <c r="J165" s="49">
        <f>Devis!$D$7</f>
        <v>0.1</v>
      </c>
      <c r="K165" s="133" t="b">
        <f>IF(COUNTIF(A$4:A165,table[[#This Row],[Désignation]])=1,MAX(K$4:K164)+1)</f>
        <v>0</v>
      </c>
      <c r="L165" s="162" t="b">
        <f>IF(COUNTIF(B$4:B165,table[[#This Row],[Fournisseur ]])=1,MAX(L$4:L164)+1)</f>
        <v>0</v>
      </c>
      <c r="M165" s="162">
        <f>IF(COUNTIF(C$4:C165,table[[#This Row],[Détails]])=1,MAX(M$4:M164)+1)</f>
        <v>161</v>
      </c>
    </row>
    <row r="166" spans="1:13" ht="15">
      <c r="A166" s="29" t="s">
        <v>26</v>
      </c>
      <c r="B166" s="50" t="s">
        <v>228</v>
      </c>
      <c r="C166" s="50" t="s">
        <v>229</v>
      </c>
      <c r="D166" s="50" t="s">
        <v>230</v>
      </c>
      <c r="E166" s="51">
        <v>1</v>
      </c>
      <c r="F166" s="51">
        <v>1</v>
      </c>
      <c r="G166" s="51">
        <v>1</v>
      </c>
      <c r="H166" s="19">
        <v>2.92</v>
      </c>
      <c r="I166" s="52">
        <v>0</v>
      </c>
      <c r="J166" s="52">
        <f>Devis!$D$7</f>
        <v>0.1</v>
      </c>
      <c r="K166" s="133" t="b">
        <f>IF(COUNTIF(A$4:A166,table[[#This Row],[Désignation]])=1,MAX(K$4:K165)+1)</f>
        <v>0</v>
      </c>
      <c r="L166" s="162">
        <f>IF(COUNTIF(B$4:B166,table[[#This Row],[Fournisseur ]])=1,MAX(L$4:L165)+1)</f>
        <v>17</v>
      </c>
      <c r="M166" s="162">
        <f>IF(COUNTIF(C$4:C166,table[[#This Row],[Détails]])=1,MAX(M$4:M165)+1)</f>
        <v>162</v>
      </c>
    </row>
    <row r="167" spans="1:13" ht="15">
      <c r="A167" s="45" t="s">
        <v>26</v>
      </c>
      <c r="B167" s="46" t="s">
        <v>228</v>
      </c>
      <c r="C167" s="46" t="s">
        <v>231</v>
      </c>
      <c r="D167" s="46" t="s">
        <v>232</v>
      </c>
      <c r="E167" s="47">
        <v>1</v>
      </c>
      <c r="F167" s="47">
        <v>1</v>
      </c>
      <c r="G167" s="47">
        <v>1</v>
      </c>
      <c r="H167" s="48">
        <v>1.8</v>
      </c>
      <c r="I167" s="49">
        <v>0</v>
      </c>
      <c r="J167" s="49">
        <f>Devis!$D$7</f>
        <v>0.1</v>
      </c>
      <c r="K167" s="133" t="b">
        <f>IF(COUNTIF(A$4:A167,table[[#This Row],[Désignation]])=1,MAX(K$4:K166)+1)</f>
        <v>0</v>
      </c>
      <c r="L167" s="162" t="b">
        <f>IF(COUNTIF(B$4:B167,table[[#This Row],[Fournisseur ]])=1,MAX(L$4:L166)+1)</f>
        <v>0</v>
      </c>
      <c r="M167" s="162">
        <f>IF(COUNTIF(C$4:C167,table[[#This Row],[Détails]])=1,MAX(M$4:M166)+1)</f>
        <v>163</v>
      </c>
    </row>
    <row r="168" spans="1:13" ht="15">
      <c r="A168" s="29" t="s">
        <v>26</v>
      </c>
      <c r="B168" s="50" t="s">
        <v>228</v>
      </c>
      <c r="C168" s="50" t="s">
        <v>233</v>
      </c>
      <c r="D168" s="50" t="s">
        <v>234</v>
      </c>
      <c r="E168" s="51">
        <v>1</v>
      </c>
      <c r="F168" s="51">
        <v>1</v>
      </c>
      <c r="G168" s="51">
        <v>1</v>
      </c>
      <c r="H168" s="19">
        <v>1.8</v>
      </c>
      <c r="I168" s="52">
        <v>0</v>
      </c>
      <c r="J168" s="52">
        <f>Devis!$D$7</f>
        <v>0.1</v>
      </c>
      <c r="K168" s="133" t="b">
        <f>IF(COUNTIF(A$4:A168,table[[#This Row],[Désignation]])=1,MAX(K$4:K167)+1)</f>
        <v>0</v>
      </c>
      <c r="L168" s="162" t="b">
        <f>IF(COUNTIF(B$4:B168,table[[#This Row],[Fournisseur ]])=1,MAX(L$4:L167)+1)</f>
        <v>0</v>
      </c>
      <c r="M168" s="162">
        <f>IF(COUNTIF(C$4:C168,table[[#This Row],[Détails]])=1,MAX(M$4:M167)+1)</f>
        <v>164</v>
      </c>
    </row>
    <row r="169" spans="1:13" ht="15">
      <c r="A169" s="45" t="s">
        <v>26</v>
      </c>
      <c r="B169" s="46" t="s">
        <v>228</v>
      </c>
      <c r="C169" s="46" t="s">
        <v>235</v>
      </c>
      <c r="D169" s="46" t="s">
        <v>236</v>
      </c>
      <c r="E169" s="47">
        <v>1</v>
      </c>
      <c r="F169" s="47">
        <v>1</v>
      </c>
      <c r="G169" s="47">
        <v>1</v>
      </c>
      <c r="H169" s="48">
        <v>3.95</v>
      </c>
      <c r="I169" s="49">
        <v>0</v>
      </c>
      <c r="J169" s="49">
        <f>Devis!$D$7</f>
        <v>0.1</v>
      </c>
      <c r="K169" s="133" t="b">
        <f>IF(COUNTIF(A$4:A169,table[[#This Row],[Désignation]])=1,MAX(K$4:K168)+1)</f>
        <v>0</v>
      </c>
      <c r="L169" s="162" t="b">
        <f>IF(COUNTIF(B$4:B169,table[[#This Row],[Fournisseur ]])=1,MAX(L$4:L168)+1)</f>
        <v>0</v>
      </c>
      <c r="M169" s="162">
        <f>IF(COUNTIF(C$4:C169,table[[#This Row],[Détails]])=1,MAX(M$4:M168)+1)</f>
        <v>165</v>
      </c>
    </row>
    <row r="170" spans="1:13" ht="15">
      <c r="A170" s="30" t="s">
        <v>26</v>
      </c>
      <c r="B170" s="50" t="s">
        <v>237</v>
      </c>
      <c r="C170" s="55" t="s">
        <v>238</v>
      </c>
      <c r="D170" s="50">
        <v>353195</v>
      </c>
      <c r="E170" s="51">
        <v>1</v>
      </c>
      <c r="F170" s="51">
        <v>1</v>
      </c>
      <c r="G170" s="51">
        <v>1</v>
      </c>
      <c r="H170" s="19">
        <v>2.4900000000000002</v>
      </c>
      <c r="I170" s="52">
        <v>0</v>
      </c>
      <c r="J170" s="52">
        <f>Devis!$D$7</f>
        <v>0.1</v>
      </c>
      <c r="K170" s="133" t="b">
        <f>IF(COUNTIF(A$4:A170,table[[#This Row],[Désignation]])=1,MAX(K$4:K169)+1)</f>
        <v>0</v>
      </c>
      <c r="L170" s="162">
        <f>IF(COUNTIF(B$4:B170,table[[#This Row],[Fournisseur ]])=1,MAX(L$4:L169)+1)</f>
        <v>18</v>
      </c>
      <c r="M170" s="162">
        <f>IF(COUNTIF(C$4:C170,table[[#This Row],[Détails]])=1,MAX(M$4:M169)+1)</f>
        <v>166</v>
      </c>
    </row>
    <row r="171" spans="1:13" ht="15">
      <c r="A171" s="45" t="s">
        <v>26</v>
      </c>
      <c r="B171" s="46" t="s">
        <v>237</v>
      </c>
      <c r="C171" s="46" t="s">
        <v>239</v>
      </c>
      <c r="D171" s="46">
        <v>354991</v>
      </c>
      <c r="E171" s="47">
        <v>1</v>
      </c>
      <c r="F171" s="47">
        <v>1</v>
      </c>
      <c r="G171" s="47">
        <v>1</v>
      </c>
      <c r="H171" s="48">
        <v>0.15</v>
      </c>
      <c r="I171" s="49">
        <v>0</v>
      </c>
      <c r="J171" s="49">
        <f>Devis!$D$7</f>
        <v>0.1</v>
      </c>
      <c r="K171" s="133" t="b">
        <f>IF(COUNTIF(A$4:A171,table[[#This Row],[Désignation]])=1,MAX(K$4:K170)+1)</f>
        <v>0</v>
      </c>
      <c r="L171" s="162" t="b">
        <f>IF(COUNTIF(B$4:B171,table[[#This Row],[Fournisseur ]])=1,MAX(L$4:L170)+1)</f>
        <v>0</v>
      </c>
      <c r="M171" s="162">
        <f>IF(COUNTIF(C$4:C171,table[[#This Row],[Détails]])=1,MAX(M$4:M170)+1)</f>
        <v>167</v>
      </c>
    </row>
    <row r="172" spans="1:13" ht="15">
      <c r="A172" s="30" t="s">
        <v>26</v>
      </c>
      <c r="B172" s="50" t="s">
        <v>240</v>
      </c>
      <c r="C172" s="55" t="s">
        <v>241</v>
      </c>
      <c r="D172" s="50">
        <v>251370</v>
      </c>
      <c r="E172" s="51">
        <v>1</v>
      </c>
      <c r="F172" s="51">
        <v>1</v>
      </c>
      <c r="G172" s="51">
        <v>1</v>
      </c>
      <c r="H172" s="19">
        <v>0.2</v>
      </c>
      <c r="I172" s="52">
        <v>0</v>
      </c>
      <c r="J172" s="52">
        <f>Devis!$D$7</f>
        <v>0.1</v>
      </c>
      <c r="K172" s="133" t="b">
        <f>IF(COUNTIF(A$4:A172,table[[#This Row],[Désignation]])=1,MAX(K$4:K171)+1)</f>
        <v>0</v>
      </c>
      <c r="L172" s="162">
        <f>IF(COUNTIF(B$4:B172,table[[#This Row],[Fournisseur ]])=1,MAX(L$4:L171)+1)</f>
        <v>19</v>
      </c>
      <c r="M172" s="162">
        <f>IF(COUNTIF(C$4:C172,table[[#This Row],[Détails]])=1,MAX(M$4:M171)+1)</f>
        <v>168</v>
      </c>
    </row>
    <row r="173" spans="1:13" ht="15">
      <c r="A173" s="45" t="s">
        <v>26</v>
      </c>
      <c r="B173" s="46" t="s">
        <v>240</v>
      </c>
      <c r="C173" s="46" t="s">
        <v>242</v>
      </c>
      <c r="D173" s="46">
        <v>251443</v>
      </c>
      <c r="E173" s="47">
        <v>1</v>
      </c>
      <c r="F173" s="47">
        <v>1</v>
      </c>
      <c r="G173" s="47">
        <v>1</v>
      </c>
      <c r="H173" s="48">
        <v>0.73</v>
      </c>
      <c r="I173" s="49">
        <v>0</v>
      </c>
      <c r="J173" s="49">
        <f>Devis!$D$7</f>
        <v>0.1</v>
      </c>
      <c r="K173" s="133" t="b">
        <f>IF(COUNTIF(A$4:A173,table[[#This Row],[Désignation]])=1,MAX(K$4:K172)+1)</f>
        <v>0</v>
      </c>
      <c r="L173" s="162" t="b">
        <f>IF(COUNTIF(B$4:B173,table[[#This Row],[Fournisseur ]])=1,MAX(L$4:L172)+1)</f>
        <v>0</v>
      </c>
      <c r="M173" s="162">
        <f>IF(COUNTIF(C$4:C173,table[[#This Row],[Détails]])=1,MAX(M$4:M172)+1)</f>
        <v>169</v>
      </c>
    </row>
    <row r="174" spans="1:13" ht="15">
      <c r="A174" s="29" t="s">
        <v>26</v>
      </c>
      <c r="B174" s="50" t="s">
        <v>118</v>
      </c>
      <c r="C174" s="50" t="s">
        <v>243</v>
      </c>
      <c r="D174" s="50" t="s">
        <v>244</v>
      </c>
      <c r="E174" s="51">
        <v>1</v>
      </c>
      <c r="F174" s="51">
        <v>1</v>
      </c>
      <c r="G174" s="51">
        <v>1</v>
      </c>
      <c r="H174" s="19">
        <v>0.65</v>
      </c>
      <c r="I174" s="52">
        <v>0</v>
      </c>
      <c r="J174" s="52">
        <f>Devis!$D$7</f>
        <v>0.1</v>
      </c>
      <c r="K174" s="133" t="b">
        <f>IF(COUNTIF(A$4:A174,table[[#This Row],[Désignation]])=1,MAX(K$4:K173)+1)</f>
        <v>0</v>
      </c>
      <c r="L174" s="162">
        <f>IF(COUNTIF(B$4:B174,table[[#This Row],[Fournisseur ]])=1,MAX(L$4:L173)+1)</f>
        <v>20</v>
      </c>
      <c r="M174" s="162">
        <f>IF(COUNTIF(C$4:C174,table[[#This Row],[Détails]])=1,MAX(M$4:M173)+1)</f>
        <v>170</v>
      </c>
    </row>
    <row r="175" spans="1:13" ht="15">
      <c r="A175" s="45" t="s">
        <v>26</v>
      </c>
      <c r="B175" s="46" t="s">
        <v>240</v>
      </c>
      <c r="C175" s="46" t="s">
        <v>245</v>
      </c>
      <c r="D175" s="46">
        <v>255976</v>
      </c>
      <c r="E175" s="47">
        <v>1</v>
      </c>
      <c r="F175" s="47">
        <v>1</v>
      </c>
      <c r="G175" s="47">
        <v>1</v>
      </c>
      <c r="H175" s="48">
        <v>0.54</v>
      </c>
      <c r="I175" s="49">
        <v>0</v>
      </c>
      <c r="J175" s="49">
        <f>Devis!$D$7</f>
        <v>0.1</v>
      </c>
      <c r="K175" s="133" t="b">
        <f>IF(COUNTIF(A$4:A175,table[[#This Row],[Désignation]])=1,MAX(K$4:K174)+1)</f>
        <v>0</v>
      </c>
      <c r="L175" s="162" t="b">
        <f>IF(COUNTIF(B$4:B175,table[[#This Row],[Fournisseur ]])=1,MAX(L$4:L174)+1)</f>
        <v>0</v>
      </c>
      <c r="M175" s="162">
        <f>IF(COUNTIF(C$4:C175,table[[#This Row],[Détails]])=1,MAX(M$4:M174)+1)</f>
        <v>171</v>
      </c>
    </row>
    <row r="176" spans="1:13" ht="15">
      <c r="A176" s="29" t="s">
        <v>26</v>
      </c>
      <c r="B176" s="50" t="s">
        <v>240</v>
      </c>
      <c r="C176" s="50" t="s">
        <v>246</v>
      </c>
      <c r="D176" s="50" t="s">
        <v>247</v>
      </c>
      <c r="E176" s="51">
        <v>1</v>
      </c>
      <c r="F176" s="51">
        <v>1</v>
      </c>
      <c r="G176" s="51">
        <v>1</v>
      </c>
      <c r="H176" s="19">
        <v>8.2100000000000009</v>
      </c>
      <c r="I176" s="52">
        <v>0</v>
      </c>
      <c r="J176" s="52">
        <f>Devis!$D$7</f>
        <v>0.1</v>
      </c>
      <c r="K176" s="133" t="b">
        <f>IF(COUNTIF(A$4:A176,table[[#This Row],[Désignation]])=1,MAX(K$4:K175)+1)</f>
        <v>0</v>
      </c>
      <c r="L176" s="162" t="b">
        <f>IF(COUNTIF(B$4:B176,table[[#This Row],[Fournisseur ]])=1,MAX(L$4:L175)+1)</f>
        <v>0</v>
      </c>
      <c r="M176" s="162">
        <f>IF(COUNTIF(C$4:C176,table[[#This Row],[Détails]])=1,MAX(M$4:M175)+1)</f>
        <v>172</v>
      </c>
    </row>
    <row r="177" spans="1:13" ht="15">
      <c r="A177" s="45" t="s">
        <v>26</v>
      </c>
      <c r="B177" s="46" t="s">
        <v>240</v>
      </c>
      <c r="C177" s="46" t="s">
        <v>248</v>
      </c>
      <c r="D177" s="46">
        <v>254957</v>
      </c>
      <c r="E177" s="47">
        <v>1</v>
      </c>
      <c r="F177" s="47">
        <v>1</v>
      </c>
      <c r="G177" s="47">
        <v>1</v>
      </c>
      <c r="H177" s="48">
        <v>18.61</v>
      </c>
      <c r="I177" s="49">
        <v>0</v>
      </c>
      <c r="J177" s="49">
        <f>Devis!$D$7</f>
        <v>0.1</v>
      </c>
      <c r="K177" s="133" t="b">
        <f>IF(COUNTIF(A$4:A177,table[[#This Row],[Désignation]])=1,MAX(K$4:K176)+1)</f>
        <v>0</v>
      </c>
      <c r="L177" s="162" t="b">
        <f>IF(COUNTIF(B$4:B177,table[[#This Row],[Fournisseur ]])=1,MAX(L$4:L176)+1)</f>
        <v>0</v>
      </c>
      <c r="M177" s="162">
        <f>IF(COUNTIF(C$4:C177,table[[#This Row],[Détails]])=1,MAX(M$4:M176)+1)</f>
        <v>173</v>
      </c>
    </row>
    <row r="178" spans="1:13" ht="15">
      <c r="A178" s="29" t="s">
        <v>26</v>
      </c>
      <c r="B178" s="50" t="s">
        <v>240</v>
      </c>
      <c r="C178" s="50" t="s">
        <v>249</v>
      </c>
      <c r="D178" s="50">
        <v>216916</v>
      </c>
      <c r="E178" s="51">
        <v>1</v>
      </c>
      <c r="F178" s="51">
        <v>1</v>
      </c>
      <c r="G178" s="51">
        <v>1</v>
      </c>
      <c r="H178" s="19">
        <v>5.53</v>
      </c>
      <c r="I178" s="52">
        <v>0</v>
      </c>
      <c r="J178" s="52">
        <f>Devis!$D$7</f>
        <v>0.1</v>
      </c>
      <c r="K178" s="133" t="b">
        <f>IF(COUNTIF(A$4:A178,table[[#This Row],[Désignation]])=1,MAX(K$4:K177)+1)</f>
        <v>0</v>
      </c>
      <c r="L178" s="162" t="b">
        <f>IF(COUNTIF(B$4:B178,table[[#This Row],[Fournisseur ]])=1,MAX(L$4:L177)+1)</f>
        <v>0</v>
      </c>
      <c r="M178" s="162">
        <f>IF(COUNTIF(C$4:C178,table[[#This Row],[Détails]])=1,MAX(M$4:M177)+1)</f>
        <v>174</v>
      </c>
    </row>
    <row r="179" spans="1:13" ht="15">
      <c r="A179" s="45" t="s">
        <v>26</v>
      </c>
      <c r="B179" s="46" t="s">
        <v>240</v>
      </c>
      <c r="C179" s="46" t="s">
        <v>250</v>
      </c>
      <c r="D179" s="46">
        <v>216846</v>
      </c>
      <c r="E179" s="47">
        <v>1</v>
      </c>
      <c r="F179" s="47">
        <v>1</v>
      </c>
      <c r="G179" s="47">
        <v>1</v>
      </c>
      <c r="H179" s="48">
        <v>4.28</v>
      </c>
      <c r="I179" s="49">
        <v>0</v>
      </c>
      <c r="J179" s="49">
        <f>Devis!$D$7</f>
        <v>0.1</v>
      </c>
      <c r="K179" s="133" t="b">
        <f>IF(COUNTIF(A$4:A179,table[[#This Row],[Désignation]])=1,MAX(K$4:K178)+1)</f>
        <v>0</v>
      </c>
      <c r="L179" s="162" t="b">
        <f>IF(COUNTIF(B$4:B179,table[[#This Row],[Fournisseur ]])=1,MAX(L$4:L178)+1)</f>
        <v>0</v>
      </c>
      <c r="M179" s="162">
        <f>IF(COUNTIF(C$4:C179,table[[#This Row],[Détails]])=1,MAX(M$4:M178)+1)</f>
        <v>175</v>
      </c>
    </row>
    <row r="180" spans="1:13" ht="15">
      <c r="A180" s="29" t="s">
        <v>26</v>
      </c>
      <c r="B180" s="50" t="s">
        <v>240</v>
      </c>
      <c r="C180" s="50" t="s">
        <v>251</v>
      </c>
      <c r="D180" s="50">
        <v>222068</v>
      </c>
      <c r="E180" s="51">
        <v>1</v>
      </c>
      <c r="F180" s="51">
        <v>1</v>
      </c>
      <c r="G180" s="51">
        <v>1</v>
      </c>
      <c r="H180" s="19">
        <v>0.09</v>
      </c>
      <c r="I180" s="52">
        <v>0</v>
      </c>
      <c r="J180" s="52">
        <f>Devis!$D$7</f>
        <v>0.1</v>
      </c>
      <c r="K180" s="133" t="b">
        <f>IF(COUNTIF(A$4:A180,table[[#This Row],[Désignation]])=1,MAX(K$4:K179)+1)</f>
        <v>0</v>
      </c>
      <c r="L180" s="162" t="b">
        <f>IF(COUNTIF(B$4:B180,table[[#This Row],[Fournisseur ]])=1,MAX(L$4:L179)+1)</f>
        <v>0</v>
      </c>
      <c r="M180" s="162">
        <f>IF(COUNTIF(C$4:C180,table[[#This Row],[Détails]])=1,MAX(M$4:M179)+1)</f>
        <v>176</v>
      </c>
    </row>
    <row r="181" spans="1:13" ht="15">
      <c r="A181" s="45" t="s">
        <v>26</v>
      </c>
      <c r="B181" s="46" t="s">
        <v>240</v>
      </c>
      <c r="C181" s="46" t="s">
        <v>252</v>
      </c>
      <c r="D181" s="46">
        <v>250190</v>
      </c>
      <c r="E181" s="47">
        <v>1</v>
      </c>
      <c r="F181" s="47">
        <v>1</v>
      </c>
      <c r="G181" s="47">
        <v>1</v>
      </c>
      <c r="H181" s="48">
        <v>6.22</v>
      </c>
      <c r="I181" s="49">
        <v>0</v>
      </c>
      <c r="J181" s="49">
        <f>Devis!$D$7</f>
        <v>0.1</v>
      </c>
      <c r="K181" s="133" t="b">
        <f>IF(COUNTIF(A$4:A181,table[[#This Row],[Désignation]])=1,MAX(K$4:K180)+1)</f>
        <v>0</v>
      </c>
      <c r="L181" s="162" t="b">
        <f>IF(COUNTIF(B$4:B181,table[[#This Row],[Fournisseur ]])=1,MAX(L$4:L180)+1)</f>
        <v>0</v>
      </c>
      <c r="M181" s="162">
        <f>IF(COUNTIF(C$4:C181,table[[#This Row],[Détails]])=1,MAX(M$4:M180)+1)</f>
        <v>177</v>
      </c>
    </row>
    <row r="182" spans="1:13" ht="15">
      <c r="A182" s="29" t="s">
        <v>26</v>
      </c>
      <c r="B182" s="50" t="s">
        <v>240</v>
      </c>
      <c r="C182" s="50" t="s">
        <v>253</v>
      </c>
      <c r="D182" s="50">
        <v>232652</v>
      </c>
      <c r="E182" s="51">
        <v>1</v>
      </c>
      <c r="F182" s="51">
        <v>1</v>
      </c>
      <c r="G182" s="51">
        <v>1</v>
      </c>
      <c r="H182" s="19">
        <v>0.12</v>
      </c>
      <c r="I182" s="52">
        <v>0</v>
      </c>
      <c r="J182" s="52">
        <f>Devis!$D$7</f>
        <v>0.1</v>
      </c>
      <c r="K182" s="133" t="b">
        <f>IF(COUNTIF(A$4:A182,table[[#This Row],[Désignation]])=1,MAX(K$4:K181)+1)</f>
        <v>0</v>
      </c>
      <c r="L182" s="162" t="b">
        <f>IF(COUNTIF(B$4:B182,table[[#This Row],[Fournisseur ]])=1,MAX(L$4:L181)+1)</f>
        <v>0</v>
      </c>
      <c r="M182" s="162">
        <f>IF(COUNTIF(C$4:C182,table[[#This Row],[Détails]])=1,MAX(M$4:M181)+1)</f>
        <v>178</v>
      </c>
    </row>
    <row r="183" spans="1:13" ht="15">
      <c r="A183" s="45" t="s">
        <v>26</v>
      </c>
      <c r="B183" s="46" t="s">
        <v>240</v>
      </c>
      <c r="C183" s="46" t="s">
        <v>254</v>
      </c>
      <c r="D183" s="46">
        <v>234311</v>
      </c>
      <c r="E183" s="47">
        <v>1</v>
      </c>
      <c r="F183" s="47">
        <v>1</v>
      </c>
      <c r="G183" s="47">
        <v>1</v>
      </c>
      <c r="H183" s="48">
        <v>8.23</v>
      </c>
      <c r="I183" s="49">
        <v>0</v>
      </c>
      <c r="J183" s="49">
        <f>Devis!$D$7</f>
        <v>0.1</v>
      </c>
      <c r="K183" s="133" t="b">
        <f>IF(COUNTIF(A$4:A183,table[[#This Row],[Désignation]])=1,MAX(K$4:K182)+1)</f>
        <v>0</v>
      </c>
      <c r="L183" s="162" t="b">
        <f>IF(COUNTIF(B$4:B183,table[[#This Row],[Fournisseur ]])=1,MAX(L$4:L182)+1)</f>
        <v>0</v>
      </c>
      <c r="M183" s="162">
        <f>IF(COUNTIF(C$4:C183,table[[#This Row],[Détails]])=1,MAX(M$4:M182)+1)</f>
        <v>179</v>
      </c>
    </row>
    <row r="184" spans="1:13" ht="15">
      <c r="A184" s="29" t="s">
        <v>26</v>
      </c>
      <c r="B184" s="50" t="s">
        <v>240</v>
      </c>
      <c r="C184" s="50" t="s">
        <v>255</v>
      </c>
      <c r="D184" s="50">
        <v>231035</v>
      </c>
      <c r="E184" s="51">
        <v>1</v>
      </c>
      <c r="F184" s="51">
        <v>1</v>
      </c>
      <c r="G184" s="51">
        <v>1</v>
      </c>
      <c r="H184" s="19">
        <v>1.51</v>
      </c>
      <c r="I184" s="52">
        <v>0</v>
      </c>
      <c r="J184" s="52">
        <f>Devis!$D$7</f>
        <v>0.1</v>
      </c>
      <c r="K184" s="133" t="b">
        <f>IF(COUNTIF(A$4:A184,table[[#This Row],[Désignation]])=1,MAX(K$4:K183)+1)</f>
        <v>0</v>
      </c>
      <c r="L184" s="162" t="b">
        <f>IF(COUNTIF(B$4:B184,table[[#This Row],[Fournisseur ]])=1,MAX(L$4:L183)+1)</f>
        <v>0</v>
      </c>
      <c r="M184" s="162">
        <f>IF(COUNTIF(C$4:C184,table[[#This Row],[Détails]])=1,MAX(M$4:M183)+1)</f>
        <v>180</v>
      </c>
    </row>
    <row r="185" spans="1:13" ht="15">
      <c r="A185" s="45" t="s">
        <v>26</v>
      </c>
      <c r="B185" s="46" t="s">
        <v>240</v>
      </c>
      <c r="C185" s="46" t="s">
        <v>256</v>
      </c>
      <c r="D185" s="46">
        <v>255227</v>
      </c>
      <c r="E185" s="47">
        <v>1</v>
      </c>
      <c r="F185" s="47">
        <v>1</v>
      </c>
      <c r="G185" s="47">
        <v>1</v>
      </c>
      <c r="H185" s="48">
        <v>6.62</v>
      </c>
      <c r="I185" s="49">
        <v>0</v>
      </c>
      <c r="J185" s="49">
        <f>Devis!$D$7</f>
        <v>0.1</v>
      </c>
      <c r="K185" s="133" t="b">
        <f>IF(COUNTIF(A$4:A185,table[[#This Row],[Désignation]])=1,MAX(K$4:K184)+1)</f>
        <v>0</v>
      </c>
      <c r="L185" s="162" t="b">
        <f>IF(COUNTIF(B$4:B185,table[[#This Row],[Fournisseur ]])=1,MAX(L$4:L184)+1)</f>
        <v>0</v>
      </c>
      <c r="M185" s="162">
        <f>IF(COUNTIF(C$4:C185,table[[#This Row],[Détails]])=1,MAX(M$4:M184)+1)</f>
        <v>181</v>
      </c>
    </row>
    <row r="186" spans="1:13" ht="15">
      <c r="A186" s="29" t="s">
        <v>26</v>
      </c>
      <c r="B186" s="50" t="s">
        <v>240</v>
      </c>
      <c r="C186" s="50" t="s">
        <v>257</v>
      </c>
      <c r="D186" s="50">
        <v>250229</v>
      </c>
      <c r="E186" s="51">
        <v>1</v>
      </c>
      <c r="F186" s="51">
        <v>1</v>
      </c>
      <c r="G186" s="51">
        <v>1</v>
      </c>
      <c r="H186" s="19">
        <v>1.22</v>
      </c>
      <c r="I186" s="52">
        <v>0</v>
      </c>
      <c r="J186" s="52">
        <f>Devis!$D$7</f>
        <v>0.1</v>
      </c>
      <c r="K186" s="133" t="b">
        <f>IF(COUNTIF(A$4:A186,table[[#This Row],[Désignation]])=1,MAX(K$4:K185)+1)</f>
        <v>0</v>
      </c>
      <c r="L186" s="162" t="b">
        <f>IF(COUNTIF(B$4:B186,table[[#This Row],[Fournisseur ]])=1,MAX(L$4:L185)+1)</f>
        <v>0</v>
      </c>
      <c r="M186" s="162">
        <f>IF(COUNTIF(C$4:C186,table[[#This Row],[Détails]])=1,MAX(M$4:M185)+1)</f>
        <v>182</v>
      </c>
    </row>
    <row r="187" spans="1:13" ht="15">
      <c r="A187" s="45" t="s">
        <v>26</v>
      </c>
      <c r="B187" s="46" t="s">
        <v>240</v>
      </c>
      <c r="C187" s="46" t="s">
        <v>258</v>
      </c>
      <c r="D187" s="46">
        <v>139986</v>
      </c>
      <c r="E187" s="47">
        <v>1</v>
      </c>
      <c r="F187" s="47">
        <v>1</v>
      </c>
      <c r="G187" s="47">
        <v>1</v>
      </c>
      <c r="H187" s="48">
        <v>44.04</v>
      </c>
      <c r="I187" s="49">
        <v>0</v>
      </c>
      <c r="J187" s="49">
        <f>Devis!$D$7</f>
        <v>0.1</v>
      </c>
      <c r="K187" s="133" t="b">
        <f>IF(COUNTIF(A$4:A187,table[[#This Row],[Désignation]])=1,MAX(K$4:K186)+1)</f>
        <v>0</v>
      </c>
      <c r="L187" s="162" t="b">
        <f>IF(COUNTIF(B$4:B187,table[[#This Row],[Fournisseur ]])=1,MAX(L$4:L186)+1)</f>
        <v>0</v>
      </c>
      <c r="M187" s="162">
        <f>IF(COUNTIF(C$4:C187,table[[#This Row],[Détails]])=1,MAX(M$4:M186)+1)</f>
        <v>183</v>
      </c>
    </row>
    <row r="188" spans="1:13" ht="15">
      <c r="A188" s="29" t="s">
        <v>26</v>
      </c>
      <c r="B188" s="50" t="s">
        <v>240</v>
      </c>
      <c r="C188" s="50" t="s">
        <v>259</v>
      </c>
      <c r="D188" s="50" t="s">
        <v>260</v>
      </c>
      <c r="E188" s="51">
        <v>1</v>
      </c>
      <c r="F188" s="51">
        <v>1</v>
      </c>
      <c r="G188" s="51">
        <v>1</v>
      </c>
      <c r="H188" s="19">
        <v>72.58</v>
      </c>
      <c r="I188" s="52">
        <v>0</v>
      </c>
      <c r="J188" s="52">
        <f>Devis!$D$7</f>
        <v>0.1</v>
      </c>
      <c r="K188" s="133" t="b">
        <f>IF(COUNTIF(A$4:A188,table[[#This Row],[Désignation]])=1,MAX(K$4:K187)+1)</f>
        <v>0</v>
      </c>
      <c r="L188" s="162" t="b">
        <f>IF(COUNTIF(B$4:B188,table[[#This Row],[Fournisseur ]])=1,MAX(L$4:L187)+1)</f>
        <v>0</v>
      </c>
      <c r="M188" s="162">
        <f>IF(COUNTIF(C$4:C188,table[[#This Row],[Détails]])=1,MAX(M$4:M187)+1)</f>
        <v>184</v>
      </c>
    </row>
    <row r="189" spans="1:13" ht="15">
      <c r="A189" s="45" t="s">
        <v>26</v>
      </c>
      <c r="B189" s="46" t="s">
        <v>240</v>
      </c>
      <c r="C189" s="46" t="s">
        <v>261</v>
      </c>
      <c r="D189" s="46">
        <v>254726</v>
      </c>
      <c r="E189" s="47">
        <v>1</v>
      </c>
      <c r="F189" s="47">
        <v>1</v>
      </c>
      <c r="G189" s="47">
        <v>1</v>
      </c>
      <c r="H189" s="48">
        <v>8.17</v>
      </c>
      <c r="I189" s="49">
        <v>0</v>
      </c>
      <c r="J189" s="49">
        <f>Devis!$D$7</f>
        <v>0.1</v>
      </c>
      <c r="K189" s="133" t="b">
        <f>IF(COUNTIF(A$4:A189,table[[#This Row],[Désignation]])=1,MAX(K$4:K188)+1)</f>
        <v>0</v>
      </c>
      <c r="L189" s="162" t="b">
        <f>IF(COUNTIF(B$4:B189,table[[#This Row],[Fournisseur ]])=1,MAX(L$4:L188)+1)</f>
        <v>0</v>
      </c>
      <c r="M189" s="162">
        <f>IF(COUNTIF(C$4:C189,table[[#This Row],[Détails]])=1,MAX(M$4:M188)+1)</f>
        <v>185</v>
      </c>
    </row>
    <row r="190" spans="1:13" ht="15">
      <c r="A190" s="29" t="s">
        <v>26</v>
      </c>
      <c r="B190" s="50" t="s">
        <v>240</v>
      </c>
      <c r="C190" s="50" t="s">
        <v>262</v>
      </c>
      <c r="D190" s="50">
        <v>257708</v>
      </c>
      <c r="E190" s="51">
        <v>1</v>
      </c>
      <c r="F190" s="51">
        <v>1</v>
      </c>
      <c r="G190" s="51">
        <v>1</v>
      </c>
      <c r="H190" s="19">
        <v>83.34</v>
      </c>
      <c r="I190" s="52">
        <v>0</v>
      </c>
      <c r="J190" s="52">
        <f>Devis!$D$7</f>
        <v>0.1</v>
      </c>
      <c r="K190" s="133" t="b">
        <f>IF(COUNTIF(A$4:A190,table[[#This Row],[Désignation]])=1,MAX(K$4:K189)+1)</f>
        <v>0</v>
      </c>
      <c r="L190" s="162" t="b">
        <f>IF(COUNTIF(B$4:B190,table[[#This Row],[Fournisseur ]])=1,MAX(L$4:L189)+1)</f>
        <v>0</v>
      </c>
      <c r="M190" s="162">
        <f>IF(COUNTIF(C$4:C190,table[[#This Row],[Détails]])=1,MAX(M$4:M189)+1)</f>
        <v>186</v>
      </c>
    </row>
    <row r="191" spans="1:13" ht="15">
      <c r="A191" s="45" t="s">
        <v>26</v>
      </c>
      <c r="B191" s="46" t="s">
        <v>240</v>
      </c>
      <c r="C191" s="46" t="s">
        <v>263</v>
      </c>
      <c r="D191" s="46">
        <v>214767</v>
      </c>
      <c r="E191" s="47">
        <v>1</v>
      </c>
      <c r="F191" s="47">
        <v>1</v>
      </c>
      <c r="G191" s="47">
        <v>1</v>
      </c>
      <c r="H191" s="48">
        <v>32.200000000000003</v>
      </c>
      <c r="I191" s="49">
        <v>0</v>
      </c>
      <c r="J191" s="49">
        <f>Devis!$D$7</f>
        <v>0.1</v>
      </c>
      <c r="K191" s="133" t="b">
        <f>IF(COUNTIF(A$4:A191,table[[#This Row],[Désignation]])=1,MAX(K$4:K190)+1)</f>
        <v>0</v>
      </c>
      <c r="L191" s="162" t="b">
        <f>IF(COUNTIF(B$4:B191,table[[#This Row],[Fournisseur ]])=1,MAX(L$4:L190)+1)</f>
        <v>0</v>
      </c>
      <c r="M191" s="162">
        <f>IF(COUNTIF(C$4:C191,table[[#This Row],[Détails]])=1,MAX(M$4:M190)+1)</f>
        <v>187</v>
      </c>
    </row>
    <row r="192" spans="1:13" ht="15">
      <c r="A192" s="29" t="s">
        <v>26</v>
      </c>
      <c r="B192" s="50" t="s">
        <v>240</v>
      </c>
      <c r="C192" s="50" t="s">
        <v>264</v>
      </c>
      <c r="D192" s="50">
        <v>259087</v>
      </c>
      <c r="E192" s="51">
        <v>1</v>
      </c>
      <c r="F192" s="51">
        <v>1</v>
      </c>
      <c r="G192" s="51">
        <v>1</v>
      </c>
      <c r="H192" s="19">
        <v>48.75</v>
      </c>
      <c r="I192" s="52">
        <v>0</v>
      </c>
      <c r="J192" s="52">
        <f>Devis!$D$7</f>
        <v>0.1</v>
      </c>
      <c r="K192" s="133" t="b">
        <f>IF(COUNTIF(A$4:A192,table[[#This Row],[Désignation]])=1,MAX(K$4:K191)+1)</f>
        <v>0</v>
      </c>
      <c r="L192" s="162" t="b">
        <f>IF(COUNTIF(B$4:B192,table[[#This Row],[Fournisseur ]])=1,MAX(L$4:L191)+1)</f>
        <v>0</v>
      </c>
      <c r="M192" s="162">
        <f>IF(COUNTIF(C$4:C192,table[[#This Row],[Détails]])=1,MAX(M$4:M191)+1)</f>
        <v>188</v>
      </c>
    </row>
    <row r="193" spans="1:13" ht="15">
      <c r="A193" s="45" t="s">
        <v>26</v>
      </c>
      <c r="B193" s="46" t="s">
        <v>240</v>
      </c>
      <c r="C193" s="46" t="s">
        <v>265</v>
      </c>
      <c r="D193" s="46">
        <v>259108</v>
      </c>
      <c r="E193" s="47">
        <v>1</v>
      </c>
      <c r="F193" s="47">
        <v>1</v>
      </c>
      <c r="G193" s="47">
        <v>1</v>
      </c>
      <c r="H193" s="48">
        <v>82.72</v>
      </c>
      <c r="I193" s="49">
        <v>0</v>
      </c>
      <c r="J193" s="49">
        <f>Devis!$D$7</f>
        <v>0.1</v>
      </c>
      <c r="K193" s="133" t="b">
        <f>IF(COUNTIF(A$4:A193,table[[#This Row],[Désignation]])=1,MAX(K$4:K192)+1)</f>
        <v>0</v>
      </c>
      <c r="L193" s="162" t="b">
        <f>IF(COUNTIF(B$4:B193,table[[#This Row],[Fournisseur ]])=1,MAX(L$4:L192)+1)</f>
        <v>0</v>
      </c>
      <c r="M193" s="162">
        <f>IF(COUNTIF(C$4:C193,table[[#This Row],[Détails]])=1,MAX(M$4:M192)+1)</f>
        <v>189</v>
      </c>
    </row>
    <row r="194" spans="1:13" ht="15">
      <c r="A194" s="29" t="s">
        <v>26</v>
      </c>
      <c r="B194" s="50" t="s">
        <v>240</v>
      </c>
      <c r="C194" s="50" t="s">
        <v>266</v>
      </c>
      <c r="D194" s="50">
        <v>257684</v>
      </c>
      <c r="E194" s="51">
        <v>1</v>
      </c>
      <c r="F194" s="51">
        <v>1</v>
      </c>
      <c r="G194" s="51">
        <v>1</v>
      </c>
      <c r="H194" s="19">
        <v>12.87</v>
      </c>
      <c r="I194" s="52">
        <v>0</v>
      </c>
      <c r="J194" s="52">
        <f>Devis!$D$7</f>
        <v>0.1</v>
      </c>
      <c r="K194" s="133" t="b">
        <f>IF(COUNTIF(A$4:A194,table[[#This Row],[Désignation]])=1,MAX(K$4:K193)+1)</f>
        <v>0</v>
      </c>
      <c r="L194" s="162" t="b">
        <f>IF(COUNTIF(B$4:B194,table[[#This Row],[Fournisseur ]])=1,MAX(L$4:L193)+1)</f>
        <v>0</v>
      </c>
      <c r="M194" s="162">
        <f>IF(COUNTIF(C$4:C194,table[[#This Row],[Détails]])=1,MAX(M$4:M193)+1)</f>
        <v>190</v>
      </c>
    </row>
    <row r="195" spans="1:13" ht="15">
      <c r="A195" s="45" t="s">
        <v>26</v>
      </c>
      <c r="B195" s="46" t="s">
        <v>240</v>
      </c>
      <c r="C195" s="46" t="s">
        <v>267</v>
      </c>
      <c r="D195" s="46">
        <v>231021</v>
      </c>
      <c r="E195" s="47">
        <v>1</v>
      </c>
      <c r="F195" s="47">
        <v>1</v>
      </c>
      <c r="G195" s="47">
        <v>1</v>
      </c>
      <c r="H195" s="48">
        <v>2.82</v>
      </c>
      <c r="I195" s="49">
        <v>0</v>
      </c>
      <c r="J195" s="49">
        <f>Devis!$D$7</f>
        <v>0.1</v>
      </c>
      <c r="K195" s="133" t="b">
        <f>IF(COUNTIF(A$4:A195,table[[#This Row],[Désignation]])=1,MAX(K$4:K194)+1)</f>
        <v>0</v>
      </c>
      <c r="L195" s="162" t="b">
        <f>IF(COUNTIF(B$4:B195,table[[#This Row],[Fournisseur ]])=1,MAX(L$4:L194)+1)</f>
        <v>0</v>
      </c>
      <c r="M195" s="162">
        <f>IF(COUNTIF(C$4:C195,table[[#This Row],[Détails]])=1,MAX(M$4:M194)+1)</f>
        <v>191</v>
      </c>
    </row>
    <row r="196" spans="1:13" ht="15">
      <c r="A196" s="29" t="s">
        <v>26</v>
      </c>
      <c r="B196" s="50" t="s">
        <v>240</v>
      </c>
      <c r="C196" s="50" t="s">
        <v>604</v>
      </c>
      <c r="D196" s="50">
        <v>236432</v>
      </c>
      <c r="E196" s="51">
        <v>1</v>
      </c>
      <c r="F196" s="51">
        <v>1</v>
      </c>
      <c r="G196" s="51">
        <v>1</v>
      </c>
      <c r="H196" s="19">
        <v>53.02</v>
      </c>
      <c r="I196" s="52">
        <v>0</v>
      </c>
      <c r="J196" s="52">
        <f>Devis!$D$7</f>
        <v>0.1</v>
      </c>
      <c r="K196" s="133" t="b">
        <f>IF(COUNTIF(A$4:A196,table[[#This Row],[Désignation]])=1,MAX(K$4:K195)+1)</f>
        <v>0</v>
      </c>
      <c r="L196" s="162" t="b">
        <f>IF(COUNTIF(B$4:B196,table[[#This Row],[Fournisseur ]])=1,MAX(L$4:L195)+1)</f>
        <v>0</v>
      </c>
      <c r="M196" s="162">
        <f>IF(COUNTIF(C$4:C196,table[[#This Row],[Détails]])=1,MAX(M$4:M195)+1)</f>
        <v>192</v>
      </c>
    </row>
    <row r="197" spans="1:13" ht="15">
      <c r="A197" s="45" t="s">
        <v>26</v>
      </c>
      <c r="B197" s="46" t="s">
        <v>240</v>
      </c>
      <c r="C197" s="46" t="s">
        <v>268</v>
      </c>
      <c r="D197" s="46">
        <v>280262</v>
      </c>
      <c r="E197" s="47">
        <v>1</v>
      </c>
      <c r="F197" s="47">
        <v>1</v>
      </c>
      <c r="G197" s="47">
        <v>1</v>
      </c>
      <c r="H197" s="48">
        <v>607.1</v>
      </c>
      <c r="I197" s="49">
        <v>0</v>
      </c>
      <c r="J197" s="49">
        <f>Devis!$D$7</f>
        <v>0.1</v>
      </c>
      <c r="K197" s="133" t="b">
        <f>IF(COUNTIF(A$4:A197,table[[#This Row],[Désignation]])=1,MAX(K$4:K196)+1)</f>
        <v>0</v>
      </c>
      <c r="L197" s="162" t="b">
        <f>IF(COUNTIF(B$4:B197,table[[#This Row],[Fournisseur ]])=1,MAX(L$4:L196)+1)</f>
        <v>0</v>
      </c>
      <c r="M197" s="162">
        <f>IF(COUNTIF(C$4:C197,table[[#This Row],[Détails]])=1,MAX(M$4:M196)+1)</f>
        <v>193</v>
      </c>
    </row>
    <row r="198" spans="1:13" ht="15">
      <c r="A198" s="29" t="s">
        <v>26</v>
      </c>
      <c r="B198" s="50" t="s">
        <v>240</v>
      </c>
      <c r="C198" s="50" t="s">
        <v>269</v>
      </c>
      <c r="D198" s="50">
        <v>126336</v>
      </c>
      <c r="E198" s="51">
        <v>1</v>
      </c>
      <c r="F198" s="51">
        <v>1</v>
      </c>
      <c r="G198" s="51">
        <v>1</v>
      </c>
      <c r="H198" s="19">
        <v>7</v>
      </c>
      <c r="I198" s="52">
        <v>0</v>
      </c>
      <c r="J198" s="52">
        <f>Devis!$D$7</f>
        <v>0.1</v>
      </c>
      <c r="K198" s="133" t="b">
        <f>IF(COUNTIF(A$4:A198,table[[#This Row],[Désignation]])=1,MAX(K$4:K197)+1)</f>
        <v>0</v>
      </c>
      <c r="L198" s="162" t="b">
        <f>IF(COUNTIF(B$4:B198,table[[#This Row],[Fournisseur ]])=1,MAX(L$4:L197)+1)</f>
        <v>0</v>
      </c>
      <c r="M198" s="162">
        <f>IF(COUNTIF(C$4:C198,table[[#This Row],[Détails]])=1,MAX(M$4:M197)+1)</f>
        <v>194</v>
      </c>
    </row>
    <row r="199" spans="1:13" ht="15">
      <c r="A199" s="45" t="s">
        <v>26</v>
      </c>
      <c r="B199" s="46" t="s">
        <v>240</v>
      </c>
      <c r="C199" s="46" t="s">
        <v>270</v>
      </c>
      <c r="D199" s="46">
        <v>121968</v>
      </c>
      <c r="E199" s="47">
        <v>1</v>
      </c>
      <c r="F199" s="47">
        <v>1</v>
      </c>
      <c r="G199" s="47">
        <v>1</v>
      </c>
      <c r="H199" s="48">
        <v>2.23</v>
      </c>
      <c r="I199" s="49">
        <v>0</v>
      </c>
      <c r="J199" s="49">
        <f>Devis!$D$7</f>
        <v>0.1</v>
      </c>
      <c r="K199" s="133" t="b">
        <f>IF(COUNTIF(A$4:A199,table[[#This Row],[Désignation]])=1,MAX(K$4:K198)+1)</f>
        <v>0</v>
      </c>
      <c r="L199" s="162" t="b">
        <f>IF(COUNTIF(B$4:B199,table[[#This Row],[Fournisseur ]])=1,MAX(L$4:L198)+1)</f>
        <v>0</v>
      </c>
      <c r="M199" s="162">
        <f>IF(COUNTIF(C$4:C199,table[[#This Row],[Détails]])=1,MAX(M$4:M198)+1)</f>
        <v>195</v>
      </c>
    </row>
    <row r="200" spans="1:13" ht="15">
      <c r="A200" s="29" t="s">
        <v>26</v>
      </c>
      <c r="B200" s="50" t="s">
        <v>240</v>
      </c>
      <c r="C200" s="50" t="s">
        <v>271</v>
      </c>
      <c r="D200" s="50">
        <v>420609</v>
      </c>
      <c r="E200" s="51">
        <v>1</v>
      </c>
      <c r="F200" s="51">
        <v>1</v>
      </c>
      <c r="G200" s="51">
        <v>1</v>
      </c>
      <c r="H200" s="19">
        <v>2.31</v>
      </c>
      <c r="I200" s="52">
        <v>0</v>
      </c>
      <c r="J200" s="52">
        <f>Devis!$D$7</f>
        <v>0.1</v>
      </c>
      <c r="K200" s="133" t="b">
        <f>IF(COUNTIF(A$4:A200,table[[#This Row],[Désignation]])=1,MAX(K$4:K199)+1)</f>
        <v>0</v>
      </c>
      <c r="L200" s="162" t="b">
        <f>IF(COUNTIF(B$4:B200,table[[#This Row],[Fournisseur ]])=1,MAX(L$4:L199)+1)</f>
        <v>0</v>
      </c>
      <c r="M200" s="162">
        <f>IF(COUNTIF(C$4:C200,table[[#This Row],[Détails]])=1,MAX(M$4:M199)+1)</f>
        <v>196</v>
      </c>
    </row>
    <row r="201" spans="1:13" ht="15">
      <c r="A201" s="45" t="s">
        <v>26</v>
      </c>
      <c r="B201" s="46" t="s">
        <v>240</v>
      </c>
      <c r="C201" s="46" t="s">
        <v>272</v>
      </c>
      <c r="D201" s="46">
        <v>80045</v>
      </c>
      <c r="E201" s="47">
        <v>1</v>
      </c>
      <c r="F201" s="47">
        <v>1</v>
      </c>
      <c r="G201" s="47">
        <v>1</v>
      </c>
      <c r="H201" s="48">
        <v>3.07</v>
      </c>
      <c r="I201" s="49">
        <v>0</v>
      </c>
      <c r="J201" s="49">
        <f>Devis!$D$7</f>
        <v>0.1</v>
      </c>
      <c r="K201" s="133" t="b">
        <f>IF(COUNTIF(A$4:A201,table[[#This Row],[Désignation]])=1,MAX(K$4:K200)+1)</f>
        <v>0</v>
      </c>
      <c r="L201" s="162" t="b">
        <f>IF(COUNTIF(B$4:B201,table[[#This Row],[Fournisseur ]])=1,MAX(L$4:L200)+1)</f>
        <v>0</v>
      </c>
      <c r="M201" s="162">
        <f>IF(COUNTIF(C$4:C201,table[[#This Row],[Détails]])=1,MAX(M$4:M200)+1)</f>
        <v>197</v>
      </c>
    </row>
    <row r="202" spans="1:13" ht="15">
      <c r="A202" s="30" t="s">
        <v>26</v>
      </c>
      <c r="B202" s="50" t="s">
        <v>240</v>
      </c>
      <c r="C202" s="50" t="s">
        <v>273</v>
      </c>
      <c r="D202" s="50"/>
      <c r="E202" s="51">
        <v>1</v>
      </c>
      <c r="F202" s="51">
        <v>1</v>
      </c>
      <c r="G202" s="51">
        <v>1</v>
      </c>
      <c r="H202" s="19">
        <v>27.58</v>
      </c>
      <c r="I202" s="52">
        <v>0</v>
      </c>
      <c r="J202" s="52">
        <f>Devis!$D$7</f>
        <v>0.1</v>
      </c>
      <c r="K202" s="133" t="b">
        <f>IF(COUNTIF(A$4:A202,table[[#This Row],[Désignation]])=1,MAX(K$4:K201)+1)</f>
        <v>0</v>
      </c>
      <c r="L202" s="162" t="b">
        <f>IF(COUNTIF(B$4:B202,table[[#This Row],[Fournisseur ]])=1,MAX(L$4:L201)+1)</f>
        <v>0</v>
      </c>
      <c r="M202" s="162">
        <f>IF(COUNTIF(C$4:C202,table[[#This Row],[Détails]])=1,MAX(M$4:M201)+1)</f>
        <v>198</v>
      </c>
    </row>
    <row r="203" spans="1:13" ht="15">
      <c r="A203" s="45" t="s">
        <v>26</v>
      </c>
      <c r="B203" s="46" t="s">
        <v>240</v>
      </c>
      <c r="C203" s="46" t="s">
        <v>274</v>
      </c>
      <c r="D203" s="46">
        <v>251387</v>
      </c>
      <c r="E203" s="47">
        <v>1</v>
      </c>
      <c r="F203" s="47">
        <v>1</v>
      </c>
      <c r="G203" s="47">
        <v>1</v>
      </c>
      <c r="H203" s="48">
        <v>47.56</v>
      </c>
      <c r="I203" s="49">
        <v>0</v>
      </c>
      <c r="J203" s="49">
        <f>Devis!$D$7</f>
        <v>0.1</v>
      </c>
      <c r="K203" s="133" t="b">
        <f>IF(COUNTIF(A$4:A203,table[[#This Row],[Désignation]])=1,MAX(K$4:K202)+1)</f>
        <v>0</v>
      </c>
      <c r="L203" s="162" t="b">
        <f>IF(COUNTIF(B$4:B203,table[[#This Row],[Fournisseur ]])=1,MAX(L$4:L202)+1)</f>
        <v>0</v>
      </c>
      <c r="M203" s="162">
        <f>IF(COUNTIF(C$4:C203,table[[#This Row],[Détails]])=1,MAX(M$4:M202)+1)</f>
        <v>199</v>
      </c>
    </row>
    <row r="204" spans="1:13" ht="15">
      <c r="A204" s="29" t="s">
        <v>26</v>
      </c>
      <c r="B204" s="50" t="s">
        <v>240</v>
      </c>
      <c r="C204" s="50" t="s">
        <v>275</v>
      </c>
      <c r="D204" s="50">
        <v>223279</v>
      </c>
      <c r="E204" s="51">
        <v>1</v>
      </c>
      <c r="F204" s="51">
        <v>1</v>
      </c>
      <c r="G204" s="51">
        <v>1</v>
      </c>
      <c r="H204" s="19">
        <v>1.7</v>
      </c>
      <c r="I204" s="52">
        <v>0</v>
      </c>
      <c r="J204" s="52">
        <f>Devis!$D$7</f>
        <v>0.1</v>
      </c>
      <c r="K204" s="133" t="b">
        <f>IF(COUNTIF(A$4:A204,table[[#This Row],[Désignation]])=1,MAX(K$4:K203)+1)</f>
        <v>0</v>
      </c>
      <c r="L204" s="162" t="b">
        <f>IF(COUNTIF(B$4:B204,table[[#This Row],[Fournisseur ]])=1,MAX(L$4:L203)+1)</f>
        <v>0</v>
      </c>
      <c r="M204" s="162">
        <f>IF(COUNTIF(C$4:C204,table[[#This Row],[Détails]])=1,MAX(M$4:M203)+1)</f>
        <v>200</v>
      </c>
    </row>
    <row r="205" spans="1:13" ht="15">
      <c r="A205" s="45" t="s">
        <v>26</v>
      </c>
      <c r="B205" s="46" t="s">
        <v>240</v>
      </c>
      <c r="C205" s="46" t="s">
        <v>276</v>
      </c>
      <c r="D205" s="46">
        <v>211456</v>
      </c>
      <c r="E205" s="47">
        <v>1</v>
      </c>
      <c r="F205" s="47">
        <v>1</v>
      </c>
      <c r="G205" s="47">
        <v>1</v>
      </c>
      <c r="H205" s="48">
        <v>3.46</v>
      </c>
      <c r="I205" s="49">
        <v>0</v>
      </c>
      <c r="J205" s="49">
        <f>Devis!$D$7</f>
        <v>0.1</v>
      </c>
      <c r="K205" s="133" t="b">
        <f>IF(COUNTIF(A$4:A205,table[[#This Row],[Désignation]])=1,MAX(K$4:K204)+1)</f>
        <v>0</v>
      </c>
      <c r="L205" s="162" t="b">
        <f>IF(COUNTIF(B$4:B205,table[[#This Row],[Fournisseur ]])=1,MAX(L$4:L204)+1)</f>
        <v>0</v>
      </c>
      <c r="M205" s="162">
        <f>IF(COUNTIF(C$4:C205,table[[#This Row],[Détails]])=1,MAX(M$4:M204)+1)</f>
        <v>201</v>
      </c>
    </row>
    <row r="206" spans="1:13" ht="15">
      <c r="A206" s="30" t="s">
        <v>23</v>
      </c>
      <c r="B206" s="50" t="s">
        <v>277</v>
      </c>
      <c r="C206" s="50" t="s">
        <v>278</v>
      </c>
      <c r="D206" s="76" t="s">
        <v>279</v>
      </c>
      <c r="E206" s="51">
        <v>1</v>
      </c>
      <c r="F206" s="51">
        <v>1</v>
      </c>
      <c r="G206" s="51">
        <v>1</v>
      </c>
      <c r="H206" s="19">
        <v>44.2</v>
      </c>
      <c r="I206" s="52">
        <v>0</v>
      </c>
      <c r="J206" s="52">
        <f>Devis!$D$7</f>
        <v>0.1</v>
      </c>
      <c r="K206" s="133" t="b">
        <f>IF(COUNTIF(A$4:A206,table[[#This Row],[Désignation]])=1,MAX(K$4:K205)+1)</f>
        <v>0</v>
      </c>
      <c r="L206" s="162">
        <f>IF(COUNTIF(B$4:B206,table[[#This Row],[Fournisseur ]])=1,MAX(L$4:L205)+1)</f>
        <v>21</v>
      </c>
      <c r="M206" s="162">
        <f>IF(COUNTIF(C$4:C206,table[[#This Row],[Détails]])=1,MAX(M$4:M205)+1)</f>
        <v>202</v>
      </c>
    </row>
    <row r="207" spans="1:13" ht="15">
      <c r="A207" s="53" t="s">
        <v>23</v>
      </c>
      <c r="B207" s="46" t="s">
        <v>277</v>
      </c>
      <c r="C207" s="46" t="s">
        <v>280</v>
      </c>
      <c r="D207" s="46" t="s">
        <v>281</v>
      </c>
      <c r="E207" s="47">
        <v>1</v>
      </c>
      <c r="F207" s="47">
        <v>1</v>
      </c>
      <c r="G207" s="47">
        <v>1</v>
      </c>
      <c r="H207" s="48">
        <v>37.26</v>
      </c>
      <c r="I207" s="49">
        <v>0</v>
      </c>
      <c r="J207" s="49">
        <f>Devis!$D$7</f>
        <v>0.1</v>
      </c>
      <c r="K207" s="133" t="b">
        <f>IF(COUNTIF(A$4:A207,table[[#This Row],[Désignation]])=1,MAX(K$4:K206)+1)</f>
        <v>0</v>
      </c>
      <c r="L207" s="162" t="b">
        <f>IF(COUNTIF(B$4:B207,table[[#This Row],[Fournisseur ]])=1,MAX(L$4:L206)+1)</f>
        <v>0</v>
      </c>
      <c r="M207" s="162">
        <f>IF(COUNTIF(C$4:C207,table[[#This Row],[Détails]])=1,MAX(M$4:M206)+1)</f>
        <v>203</v>
      </c>
    </row>
    <row r="208" spans="1:13" ht="15">
      <c r="A208" s="29" t="s">
        <v>23</v>
      </c>
      <c r="B208" s="50" t="s">
        <v>277</v>
      </c>
      <c r="C208" s="50" t="s">
        <v>282</v>
      </c>
      <c r="D208" s="50" t="s">
        <v>283</v>
      </c>
      <c r="E208" s="51">
        <v>1</v>
      </c>
      <c r="F208" s="51">
        <v>1</v>
      </c>
      <c r="G208" s="51">
        <v>1</v>
      </c>
      <c r="H208" s="19">
        <v>59.45</v>
      </c>
      <c r="I208" s="52">
        <v>0</v>
      </c>
      <c r="J208" s="52">
        <f>Devis!$D$7</f>
        <v>0.1</v>
      </c>
      <c r="K208" s="133" t="b">
        <f>IF(COUNTIF(A$4:A208,table[[#This Row],[Désignation]])=1,MAX(K$4:K207)+1)</f>
        <v>0</v>
      </c>
      <c r="L208" s="162" t="b">
        <f>IF(COUNTIF(B$4:B208,table[[#This Row],[Fournisseur ]])=1,MAX(L$4:L207)+1)</f>
        <v>0</v>
      </c>
      <c r="M208" s="162">
        <f>IF(COUNTIF(C$4:C208,table[[#This Row],[Détails]])=1,MAX(M$4:M207)+1)</f>
        <v>204</v>
      </c>
    </row>
    <row r="209" spans="1:13" ht="15">
      <c r="A209" s="45" t="s">
        <v>23</v>
      </c>
      <c r="B209" s="46" t="s">
        <v>277</v>
      </c>
      <c r="C209" s="46" t="s">
        <v>284</v>
      </c>
      <c r="D209" s="46"/>
      <c r="E209" s="47">
        <v>1</v>
      </c>
      <c r="F209" s="47">
        <v>1</v>
      </c>
      <c r="G209" s="47">
        <v>1</v>
      </c>
      <c r="H209" s="48">
        <v>18.53</v>
      </c>
      <c r="I209" s="49">
        <v>0</v>
      </c>
      <c r="J209" s="49">
        <f>Devis!$D$7</f>
        <v>0.1</v>
      </c>
      <c r="K209" s="133" t="b">
        <f>IF(COUNTIF(A$4:A209,table[[#This Row],[Désignation]])=1,MAX(K$4:K208)+1)</f>
        <v>0</v>
      </c>
      <c r="L209" s="162" t="b">
        <f>IF(COUNTIF(B$4:B209,table[[#This Row],[Fournisseur ]])=1,MAX(L$4:L208)+1)</f>
        <v>0</v>
      </c>
      <c r="M209" s="162">
        <f>IF(COUNTIF(C$4:C209,table[[#This Row],[Détails]])=1,MAX(M$4:M208)+1)</f>
        <v>205</v>
      </c>
    </row>
    <row r="210" spans="1:13" ht="15">
      <c r="A210" s="29" t="s">
        <v>26</v>
      </c>
      <c r="B210" s="50" t="s">
        <v>285</v>
      </c>
      <c r="C210" s="50" t="s">
        <v>286</v>
      </c>
      <c r="D210" s="50">
        <v>50491</v>
      </c>
      <c r="E210" s="51">
        <v>1</v>
      </c>
      <c r="F210" s="51">
        <v>1</v>
      </c>
      <c r="G210" s="51">
        <v>1</v>
      </c>
      <c r="H210" s="19">
        <v>55.65</v>
      </c>
      <c r="I210" s="52">
        <v>0</v>
      </c>
      <c r="J210" s="52">
        <f>Devis!$D$7</f>
        <v>0.1</v>
      </c>
      <c r="K210" s="133" t="b">
        <f>IF(COUNTIF(A$4:A210,table[[#This Row],[Désignation]])=1,MAX(K$4:K209)+1)</f>
        <v>0</v>
      </c>
      <c r="L210" s="162">
        <f>IF(COUNTIF(B$4:B210,table[[#This Row],[Fournisseur ]])=1,MAX(L$4:L209)+1)</f>
        <v>22</v>
      </c>
      <c r="M210" s="162">
        <f>IF(COUNTIF(C$4:C210,table[[#This Row],[Détails]])=1,MAX(M$4:M209)+1)</f>
        <v>206</v>
      </c>
    </row>
    <row r="211" spans="1:13" ht="15">
      <c r="A211" s="45" t="s">
        <v>26</v>
      </c>
      <c r="B211" s="46" t="s">
        <v>285</v>
      </c>
      <c r="C211" s="46" t="s">
        <v>605</v>
      </c>
      <c r="D211" s="46"/>
      <c r="E211" s="47">
        <v>1</v>
      </c>
      <c r="F211" s="47">
        <v>1</v>
      </c>
      <c r="G211" s="47">
        <v>1</v>
      </c>
      <c r="H211" s="48">
        <v>75.349999999999994</v>
      </c>
      <c r="I211" s="49">
        <v>0</v>
      </c>
      <c r="J211" s="49">
        <f>Devis!$D$7</f>
        <v>0.1</v>
      </c>
      <c r="K211" s="133" t="b">
        <f>IF(COUNTIF(A$4:A211,table[[#This Row],[Désignation]])=1,MAX(K$4:K210)+1)</f>
        <v>0</v>
      </c>
      <c r="L211" s="162" t="b">
        <f>IF(COUNTIF(B$4:B211,table[[#This Row],[Fournisseur ]])=1,MAX(L$4:L210)+1)</f>
        <v>0</v>
      </c>
      <c r="M211" s="162">
        <f>IF(COUNTIF(C$4:C211,table[[#This Row],[Détails]])=1,MAX(M$4:M210)+1)</f>
        <v>207</v>
      </c>
    </row>
    <row r="212" spans="1:13" ht="15">
      <c r="A212" s="30" t="s">
        <v>23</v>
      </c>
      <c r="B212" s="50" t="s">
        <v>287</v>
      </c>
      <c r="C212" s="50" t="s">
        <v>288</v>
      </c>
      <c r="D212" s="50" t="s">
        <v>289</v>
      </c>
      <c r="E212" s="51">
        <v>2.8</v>
      </c>
      <c r="F212" s="51">
        <v>2.0699999999999998</v>
      </c>
      <c r="G212" s="51">
        <v>1</v>
      </c>
      <c r="H212" s="19">
        <v>18.75</v>
      </c>
      <c r="I212" s="52">
        <v>0</v>
      </c>
      <c r="J212" s="52">
        <f>Devis!$D$7</f>
        <v>0.1</v>
      </c>
      <c r="K212" s="133" t="b">
        <f>IF(COUNTIF(A$4:A212,table[[#This Row],[Désignation]])=1,MAX(K$4:K211)+1)</f>
        <v>0</v>
      </c>
      <c r="L212" s="162">
        <f>IF(COUNTIF(B$4:B212,table[[#This Row],[Fournisseur ]])=1,MAX(L$4:L211)+1)</f>
        <v>23</v>
      </c>
      <c r="M212" s="162">
        <f>IF(COUNTIF(C$4:C212,table[[#This Row],[Détails]])=1,MAX(M$4:M211)+1)</f>
        <v>208</v>
      </c>
    </row>
    <row r="213" spans="1:13" ht="15">
      <c r="A213" s="53" t="s">
        <v>23</v>
      </c>
      <c r="B213" s="46" t="s">
        <v>287</v>
      </c>
      <c r="C213" s="46" t="s">
        <v>290</v>
      </c>
      <c r="D213" s="46" t="s">
        <v>291</v>
      </c>
      <c r="E213" s="47">
        <v>3.05</v>
      </c>
      <c r="F213" s="47">
        <v>1.3</v>
      </c>
      <c r="G213" s="47">
        <v>1</v>
      </c>
      <c r="H213" s="48">
        <v>14.5</v>
      </c>
      <c r="I213" s="49">
        <v>0</v>
      </c>
      <c r="J213" s="49">
        <f>Devis!$D$7</f>
        <v>0.1</v>
      </c>
      <c r="K213" s="133" t="b">
        <f>IF(COUNTIF(A$4:A213,table[[#This Row],[Désignation]])=1,MAX(K$4:K212)+1)</f>
        <v>0</v>
      </c>
      <c r="L213" s="162" t="b">
        <f>IF(COUNTIF(B$4:B213,table[[#This Row],[Fournisseur ]])=1,MAX(L$4:L212)+1)</f>
        <v>0</v>
      </c>
      <c r="M213" s="162">
        <f>IF(COUNTIF(C$4:C213,table[[#This Row],[Détails]])=1,MAX(M$4:M212)+1)</f>
        <v>209</v>
      </c>
    </row>
    <row r="214" spans="1:13" ht="15">
      <c r="A214" s="45" t="s">
        <v>23</v>
      </c>
      <c r="B214" s="46" t="s">
        <v>287</v>
      </c>
      <c r="C214" s="46" t="s">
        <v>292</v>
      </c>
      <c r="D214" s="46" t="s">
        <v>293</v>
      </c>
      <c r="E214" s="47">
        <v>2.44</v>
      </c>
      <c r="F214" s="47">
        <v>1.22</v>
      </c>
      <c r="G214" s="47">
        <v>1</v>
      </c>
      <c r="H214" s="48">
        <v>42.88</v>
      </c>
      <c r="I214" s="49">
        <v>0</v>
      </c>
      <c r="J214" s="49">
        <f>Devis!$D$7</f>
        <v>0.1</v>
      </c>
      <c r="K214" s="133" t="b">
        <f>IF(COUNTIF(A$4:A214,table[[#This Row],[Désignation]])=1,MAX(K$4:K213)+1)</f>
        <v>0</v>
      </c>
      <c r="L214" s="162" t="b">
        <f>IF(COUNTIF(B$4:B214,table[[#This Row],[Fournisseur ]])=1,MAX(L$4:L213)+1)</f>
        <v>0</v>
      </c>
      <c r="M214" s="162">
        <f>IF(COUNTIF(C$4:C214,table[[#This Row],[Détails]])=1,MAX(M$4:M213)+1)</f>
        <v>210</v>
      </c>
    </row>
    <row r="215" spans="1:13" ht="15">
      <c r="A215" s="30" t="s">
        <v>23</v>
      </c>
      <c r="B215" s="50" t="s">
        <v>287</v>
      </c>
      <c r="C215" s="31" t="s">
        <v>294</v>
      </c>
      <c r="D215" s="50"/>
      <c r="E215" s="51">
        <v>2.5</v>
      </c>
      <c r="F215" s="51">
        <v>1.25</v>
      </c>
      <c r="G215" s="51">
        <v>1</v>
      </c>
      <c r="H215" s="19">
        <v>37.299999999999997</v>
      </c>
      <c r="I215" s="52">
        <v>0</v>
      </c>
      <c r="J215" s="52">
        <f>Devis!$D$7</f>
        <v>0.1</v>
      </c>
      <c r="K215" s="133" t="b">
        <f>IF(COUNTIF(A$4:A215,table[[#This Row],[Désignation]])=1,MAX(K$4:K214)+1)</f>
        <v>0</v>
      </c>
      <c r="L215" s="162" t="b">
        <f>IF(COUNTIF(B$4:B215,table[[#This Row],[Fournisseur ]])=1,MAX(L$4:L214)+1)</f>
        <v>0</v>
      </c>
      <c r="M215" s="162">
        <f>IF(COUNTIF(C$4:C215,table[[#This Row],[Détails]])=1,MAX(M$4:M214)+1)</f>
        <v>211</v>
      </c>
    </row>
    <row r="216" spans="1:13" ht="15">
      <c r="A216" s="45" t="s">
        <v>23</v>
      </c>
      <c r="B216" s="46" t="s">
        <v>287</v>
      </c>
      <c r="C216" s="46" t="s">
        <v>295</v>
      </c>
      <c r="D216" s="46"/>
      <c r="E216" s="47">
        <v>2.5</v>
      </c>
      <c r="F216" s="47">
        <v>1.25</v>
      </c>
      <c r="G216" s="47">
        <v>1</v>
      </c>
      <c r="H216" s="48">
        <v>42.95</v>
      </c>
      <c r="I216" s="49">
        <v>0</v>
      </c>
      <c r="J216" s="49">
        <f>Devis!$D$7</f>
        <v>0.1</v>
      </c>
      <c r="K216" s="133" t="b">
        <f>IF(COUNTIF(A$4:A216,table[[#This Row],[Désignation]])=1,MAX(K$4:K215)+1)</f>
        <v>0</v>
      </c>
      <c r="L216" s="162" t="b">
        <f>IF(COUNTIF(B$4:B216,table[[#This Row],[Fournisseur ]])=1,MAX(L$4:L215)+1)</f>
        <v>0</v>
      </c>
      <c r="M216" s="162">
        <f>IF(COUNTIF(C$4:C216,table[[#This Row],[Détails]])=1,MAX(M$4:M215)+1)</f>
        <v>212</v>
      </c>
    </row>
    <row r="217" spans="1:13" ht="15">
      <c r="A217" s="29" t="s">
        <v>26</v>
      </c>
      <c r="B217" s="50" t="s">
        <v>296</v>
      </c>
      <c r="C217" s="50" t="s">
        <v>297</v>
      </c>
      <c r="D217" s="50" t="s">
        <v>298</v>
      </c>
      <c r="E217" s="51">
        <v>1</v>
      </c>
      <c r="F217" s="51">
        <v>1</v>
      </c>
      <c r="G217" s="51">
        <v>1</v>
      </c>
      <c r="H217" s="19">
        <v>104</v>
      </c>
      <c r="I217" s="52">
        <v>0</v>
      </c>
      <c r="J217" s="52">
        <f>Devis!$D$7</f>
        <v>0.1</v>
      </c>
      <c r="K217" s="133" t="b">
        <f>IF(COUNTIF(A$4:A217,table[[#This Row],[Désignation]])=1,MAX(K$4:K216)+1)</f>
        <v>0</v>
      </c>
      <c r="L217" s="162">
        <f>IF(COUNTIF(B$4:B217,table[[#This Row],[Fournisseur ]])=1,MAX(L$4:L216)+1)</f>
        <v>24</v>
      </c>
      <c r="M217" s="162">
        <f>IF(COUNTIF(C$4:C217,table[[#This Row],[Détails]])=1,MAX(M$4:M216)+1)</f>
        <v>213</v>
      </c>
    </row>
    <row r="218" spans="1:13" ht="15">
      <c r="A218" s="45" t="s">
        <v>26</v>
      </c>
      <c r="B218" s="46" t="s">
        <v>296</v>
      </c>
      <c r="C218" s="46" t="s">
        <v>299</v>
      </c>
      <c r="D218" s="46" t="s">
        <v>300</v>
      </c>
      <c r="E218" s="47">
        <v>1</v>
      </c>
      <c r="F218" s="47">
        <v>1</v>
      </c>
      <c r="G218" s="47">
        <v>1</v>
      </c>
      <c r="H218" s="48">
        <v>149</v>
      </c>
      <c r="I218" s="49">
        <v>0</v>
      </c>
      <c r="J218" s="49">
        <f>Devis!$D$7</f>
        <v>0.1</v>
      </c>
      <c r="K218" s="133" t="b">
        <f>IF(COUNTIF(A$4:A218,table[[#This Row],[Désignation]])=1,MAX(K$4:K217)+1)</f>
        <v>0</v>
      </c>
      <c r="L218" s="162" t="b">
        <f>IF(COUNTIF(B$4:B218,table[[#This Row],[Fournisseur ]])=1,MAX(L$4:L217)+1)</f>
        <v>0</v>
      </c>
      <c r="M218" s="162">
        <f>IF(COUNTIF(C$4:C218,table[[#This Row],[Détails]])=1,MAX(M$4:M217)+1)</f>
        <v>214</v>
      </c>
    </row>
    <row r="219" spans="1:13" ht="15">
      <c r="A219" s="29" t="s">
        <v>23</v>
      </c>
      <c r="B219" s="50" t="s">
        <v>301</v>
      </c>
      <c r="C219" s="50" t="s">
        <v>606</v>
      </c>
      <c r="D219" s="50" t="s">
        <v>80</v>
      </c>
      <c r="E219" s="51">
        <v>1</v>
      </c>
      <c r="F219" s="51">
        <v>1</v>
      </c>
      <c r="G219" s="51">
        <v>1</v>
      </c>
      <c r="H219" s="19">
        <v>12.11</v>
      </c>
      <c r="I219" s="52">
        <v>0</v>
      </c>
      <c r="J219" s="52">
        <f>Devis!$D$7</f>
        <v>0.1</v>
      </c>
      <c r="K219" s="133" t="b">
        <f>IF(COUNTIF(A$4:A219,table[[#This Row],[Désignation]])=1,MAX(K$4:K218)+1)</f>
        <v>0</v>
      </c>
      <c r="L219" s="162">
        <f>IF(COUNTIF(B$4:B219,table[[#This Row],[Fournisseur ]])=1,MAX(L$4:L218)+1)</f>
        <v>25</v>
      </c>
      <c r="M219" s="162">
        <f>IF(COUNTIF(C$4:C219,table[[#This Row],[Détails]])=1,MAX(M$4:M218)+1)</f>
        <v>215</v>
      </c>
    </row>
    <row r="220" spans="1:13" ht="15">
      <c r="A220" s="45" t="s">
        <v>23</v>
      </c>
      <c r="B220" s="46" t="s">
        <v>301</v>
      </c>
      <c r="C220" s="46" t="s">
        <v>302</v>
      </c>
      <c r="D220" s="46" t="s">
        <v>79</v>
      </c>
      <c r="E220" s="47">
        <v>1</v>
      </c>
      <c r="F220" s="47">
        <v>1</v>
      </c>
      <c r="G220" s="47">
        <v>1</v>
      </c>
      <c r="H220" s="48">
        <v>10</v>
      </c>
      <c r="I220" s="49">
        <v>0</v>
      </c>
      <c r="J220" s="49">
        <f>Devis!$D$7</f>
        <v>0.1</v>
      </c>
      <c r="K220" s="133" t="b">
        <f>IF(COUNTIF(A$4:A220,table[[#This Row],[Désignation]])=1,MAX(K$4:K219)+1)</f>
        <v>0</v>
      </c>
      <c r="L220" s="162" t="b">
        <f>IF(COUNTIF(B$4:B220,table[[#This Row],[Fournisseur ]])=1,MAX(L$4:L219)+1)</f>
        <v>0</v>
      </c>
      <c r="M220" s="162">
        <f>IF(COUNTIF(C$4:C220,table[[#This Row],[Détails]])=1,MAX(M$4:M219)+1)</f>
        <v>216</v>
      </c>
    </row>
    <row r="221" spans="1:13" ht="15">
      <c r="A221" s="30" t="s">
        <v>23</v>
      </c>
      <c r="B221" s="50" t="s">
        <v>301</v>
      </c>
      <c r="C221" s="50" t="s">
        <v>303</v>
      </c>
      <c r="D221" s="50" t="s">
        <v>304</v>
      </c>
      <c r="E221" s="51">
        <v>2.8</v>
      </c>
      <c r="F221" s="51">
        <v>1.31</v>
      </c>
      <c r="G221" s="51">
        <v>1</v>
      </c>
      <c r="H221" s="19">
        <v>14.04</v>
      </c>
      <c r="I221" s="52">
        <v>0</v>
      </c>
      <c r="J221" s="52">
        <f>Devis!$D$7</f>
        <v>0.1</v>
      </c>
      <c r="K221" s="133" t="b">
        <f>IF(COUNTIF(A$4:A221,table[[#This Row],[Désignation]])=1,MAX(K$4:K220)+1)</f>
        <v>0</v>
      </c>
      <c r="L221" s="162" t="b">
        <f>IF(COUNTIF(B$4:B221,table[[#This Row],[Fournisseur ]])=1,MAX(L$4:L220)+1)</f>
        <v>0</v>
      </c>
      <c r="M221" s="162">
        <f>IF(COUNTIF(C$4:C221,table[[#This Row],[Détails]])=1,MAX(M$4:M220)+1)</f>
        <v>217</v>
      </c>
    </row>
    <row r="222" spans="1:13" ht="15">
      <c r="A222" s="45" t="s">
        <v>26</v>
      </c>
      <c r="B222" s="46" t="s">
        <v>305</v>
      </c>
      <c r="C222" s="54" t="s">
        <v>306</v>
      </c>
      <c r="D222" s="46">
        <v>240386</v>
      </c>
      <c r="E222" s="47">
        <v>1</v>
      </c>
      <c r="F222" s="47">
        <v>1</v>
      </c>
      <c r="G222" s="47">
        <v>1</v>
      </c>
      <c r="H222" s="48">
        <v>0.94</v>
      </c>
      <c r="I222" s="49">
        <v>0</v>
      </c>
      <c r="J222" s="49">
        <f>Devis!$D$7</f>
        <v>0.1</v>
      </c>
      <c r="K222" s="133" t="b">
        <f>IF(COUNTIF(A$4:A222,table[[#This Row],[Désignation]])=1,MAX(K$4:K221)+1)</f>
        <v>0</v>
      </c>
      <c r="L222" s="162">
        <f>IF(COUNTIF(B$4:B222,table[[#This Row],[Fournisseur ]])=1,MAX(L$4:L221)+1)</f>
        <v>26</v>
      </c>
      <c r="M222" s="162">
        <f>IF(COUNTIF(C$4:C222,table[[#This Row],[Détails]])=1,MAX(M$4:M221)+1)</f>
        <v>218</v>
      </c>
    </row>
    <row r="223" spans="1:13" ht="15">
      <c r="A223" s="29" t="s">
        <v>26</v>
      </c>
      <c r="B223" s="50" t="s">
        <v>305</v>
      </c>
      <c r="C223" s="50" t="s">
        <v>307</v>
      </c>
      <c r="D223" s="50">
        <v>240407</v>
      </c>
      <c r="E223" s="51">
        <v>1</v>
      </c>
      <c r="F223" s="51">
        <v>1</v>
      </c>
      <c r="G223" s="51">
        <v>1</v>
      </c>
      <c r="H223" s="19">
        <v>0.57999999999999996</v>
      </c>
      <c r="I223" s="52">
        <v>0</v>
      </c>
      <c r="J223" s="52">
        <f>Devis!$D$7</f>
        <v>0.1</v>
      </c>
      <c r="K223" s="133" t="b">
        <f>IF(COUNTIF(A$4:A223,table[[#This Row],[Désignation]])=1,MAX(K$4:K222)+1)</f>
        <v>0</v>
      </c>
      <c r="L223" s="162" t="b">
        <f>IF(COUNTIF(B$4:B223,table[[#This Row],[Fournisseur ]])=1,MAX(L$4:L222)+1)</f>
        <v>0</v>
      </c>
      <c r="M223" s="162">
        <f>IF(COUNTIF(C$4:C223,table[[#This Row],[Détails]])=1,MAX(M$4:M222)+1)</f>
        <v>219</v>
      </c>
    </row>
    <row r="224" spans="1:13" ht="15">
      <c r="A224" s="45" t="s">
        <v>26</v>
      </c>
      <c r="B224" s="46" t="s">
        <v>305</v>
      </c>
      <c r="C224" s="46" t="s">
        <v>308</v>
      </c>
      <c r="D224" s="46">
        <v>240176</v>
      </c>
      <c r="E224" s="47">
        <v>1</v>
      </c>
      <c r="F224" s="47">
        <v>1</v>
      </c>
      <c r="G224" s="47">
        <v>1</v>
      </c>
      <c r="H224" s="48">
        <v>1.1599999999999999</v>
      </c>
      <c r="I224" s="49">
        <v>0</v>
      </c>
      <c r="J224" s="49">
        <f>Devis!$D$7</f>
        <v>0.1</v>
      </c>
      <c r="K224" s="133" t="b">
        <f>IF(COUNTIF(A$4:A224,table[[#This Row],[Désignation]])=1,MAX(K$4:K223)+1)</f>
        <v>0</v>
      </c>
      <c r="L224" s="162" t="b">
        <f>IF(COUNTIF(B$4:B224,table[[#This Row],[Fournisseur ]])=1,MAX(L$4:L223)+1)</f>
        <v>0</v>
      </c>
      <c r="M224" s="162">
        <f>IF(COUNTIF(C$4:C224,table[[#This Row],[Détails]])=1,MAX(M$4:M223)+1)</f>
        <v>220</v>
      </c>
    </row>
    <row r="225" spans="1:13" ht="15">
      <c r="A225" s="29" t="s">
        <v>26</v>
      </c>
      <c r="B225" s="50" t="s">
        <v>309</v>
      </c>
      <c r="C225" s="50" t="s">
        <v>310</v>
      </c>
      <c r="D225" s="50"/>
      <c r="E225" s="51">
        <v>1</v>
      </c>
      <c r="F225" s="51">
        <v>1</v>
      </c>
      <c r="G225" s="51">
        <v>1</v>
      </c>
      <c r="H225" s="19">
        <v>14.99</v>
      </c>
      <c r="I225" s="52">
        <v>0</v>
      </c>
      <c r="J225" s="52">
        <f>Devis!$D$7</f>
        <v>0.1</v>
      </c>
      <c r="K225" s="133" t="b">
        <f>IF(COUNTIF(A$4:A225,table[[#This Row],[Désignation]])=1,MAX(K$4:K224)+1)</f>
        <v>0</v>
      </c>
      <c r="L225" s="162">
        <f>IF(COUNTIF(B$4:B225,table[[#This Row],[Fournisseur ]])=1,MAX(L$4:L224)+1)</f>
        <v>27</v>
      </c>
      <c r="M225" s="162">
        <f>IF(COUNTIF(C$4:C225,table[[#This Row],[Détails]])=1,MAX(M$4:M224)+1)</f>
        <v>221</v>
      </c>
    </row>
    <row r="226" spans="1:13" ht="15">
      <c r="A226" s="45" t="s">
        <v>26</v>
      </c>
      <c r="B226" s="46" t="s">
        <v>309</v>
      </c>
      <c r="C226" s="46" t="s">
        <v>311</v>
      </c>
      <c r="D226" s="46"/>
      <c r="E226" s="47">
        <v>1</v>
      </c>
      <c r="F226" s="47">
        <v>1</v>
      </c>
      <c r="G226" s="47">
        <v>1</v>
      </c>
      <c r="H226" s="48">
        <v>20.99</v>
      </c>
      <c r="I226" s="49">
        <v>0</v>
      </c>
      <c r="J226" s="49">
        <f>Devis!$D$7</f>
        <v>0.1</v>
      </c>
      <c r="K226" s="133" t="b">
        <f>IF(COUNTIF(A$4:A226,table[[#This Row],[Désignation]])=1,MAX(K$4:K225)+1)</f>
        <v>0</v>
      </c>
      <c r="L226" s="162" t="b">
        <f>IF(COUNTIF(B$4:B226,table[[#This Row],[Fournisseur ]])=1,MAX(L$4:L225)+1)</f>
        <v>0</v>
      </c>
      <c r="M226" s="162">
        <f>IF(COUNTIF(C$4:C226,table[[#This Row],[Détails]])=1,MAX(M$4:M225)+1)</f>
        <v>222</v>
      </c>
    </row>
    <row r="227" spans="1:13" ht="15">
      <c r="A227" s="30" t="s">
        <v>26</v>
      </c>
      <c r="B227" s="50" t="s">
        <v>118</v>
      </c>
      <c r="C227" s="50" t="s">
        <v>119</v>
      </c>
      <c r="D227" s="50" t="s">
        <v>120</v>
      </c>
      <c r="E227" s="51">
        <v>1</v>
      </c>
      <c r="F227" s="51">
        <v>1</v>
      </c>
      <c r="G227" s="51">
        <v>1</v>
      </c>
      <c r="H227" s="19">
        <v>12.5</v>
      </c>
      <c r="I227" s="52">
        <v>0</v>
      </c>
      <c r="J227" s="52">
        <f>Devis!$D$7</f>
        <v>0.1</v>
      </c>
      <c r="K227" s="133" t="b">
        <f>IF(COUNTIF(A$4:A227,table[[#This Row],[Désignation]])=1,MAX(K$4:K226)+1)</f>
        <v>0</v>
      </c>
      <c r="L227" s="162" t="b">
        <f>IF(COUNTIF(B$4:B227,table[[#This Row],[Fournisseur ]])=1,MAX(L$4:L226)+1)</f>
        <v>0</v>
      </c>
      <c r="M227" s="162">
        <f>IF(COUNTIF(C$4:C227,table[[#This Row],[Détails]])=1,MAX(M$4:M226)+1)</f>
        <v>223</v>
      </c>
    </row>
    <row r="228" spans="1:13" ht="15">
      <c r="A228" s="45" t="s">
        <v>26</v>
      </c>
      <c r="B228" s="46" t="s">
        <v>118</v>
      </c>
      <c r="C228" s="46" t="s">
        <v>607</v>
      </c>
      <c r="D228" s="46" t="s">
        <v>312</v>
      </c>
      <c r="E228" s="47">
        <v>1</v>
      </c>
      <c r="F228" s="47">
        <v>1</v>
      </c>
      <c r="G228" s="47">
        <v>1</v>
      </c>
      <c r="H228" s="48">
        <v>9.41</v>
      </c>
      <c r="I228" s="49">
        <v>0</v>
      </c>
      <c r="J228" s="49">
        <f>Devis!$D$7</f>
        <v>0.1</v>
      </c>
      <c r="K228" s="133" t="b">
        <f>IF(COUNTIF(A$4:A228,table[[#This Row],[Désignation]])=1,MAX(K$4:K227)+1)</f>
        <v>0</v>
      </c>
      <c r="L228" s="162" t="b">
        <f>IF(COUNTIF(B$4:B228,table[[#This Row],[Fournisseur ]])=1,MAX(L$4:L227)+1)</f>
        <v>0</v>
      </c>
      <c r="M228" s="162">
        <f>IF(COUNTIF(C$4:C228,table[[#This Row],[Détails]])=1,MAX(M$4:M227)+1)</f>
        <v>224</v>
      </c>
    </row>
    <row r="229" spans="1:13" ht="15">
      <c r="A229" s="29" t="s">
        <v>26</v>
      </c>
      <c r="B229" s="50" t="s">
        <v>118</v>
      </c>
      <c r="C229" s="50" t="s">
        <v>313</v>
      </c>
      <c r="D229" s="50" t="s">
        <v>314</v>
      </c>
      <c r="E229" s="51">
        <v>1</v>
      </c>
      <c r="F229" s="51">
        <v>1</v>
      </c>
      <c r="G229" s="51">
        <v>1</v>
      </c>
      <c r="H229" s="19">
        <v>19.28</v>
      </c>
      <c r="I229" s="52">
        <v>0</v>
      </c>
      <c r="J229" s="52">
        <f>Devis!$D$7</f>
        <v>0.1</v>
      </c>
      <c r="K229" s="133" t="b">
        <f>IF(COUNTIF(A$4:A229,table[[#This Row],[Désignation]])=1,MAX(K$4:K228)+1)</f>
        <v>0</v>
      </c>
      <c r="L229" s="162" t="b">
        <f>IF(COUNTIF(B$4:B229,table[[#This Row],[Fournisseur ]])=1,MAX(L$4:L228)+1)</f>
        <v>0</v>
      </c>
      <c r="M229" s="162">
        <f>IF(COUNTIF(C$4:C229,table[[#This Row],[Détails]])=1,MAX(M$4:M228)+1)</f>
        <v>225</v>
      </c>
    </row>
    <row r="230" spans="1:13" ht="15">
      <c r="A230" s="45" t="s">
        <v>26</v>
      </c>
      <c r="B230" s="46" t="s">
        <v>118</v>
      </c>
      <c r="C230" s="46" t="s">
        <v>315</v>
      </c>
      <c r="D230" s="46" t="s">
        <v>316</v>
      </c>
      <c r="E230" s="47">
        <v>1</v>
      </c>
      <c r="F230" s="47">
        <v>1</v>
      </c>
      <c r="G230" s="47">
        <v>1</v>
      </c>
      <c r="H230" s="48">
        <v>0.83</v>
      </c>
      <c r="I230" s="49">
        <v>0</v>
      </c>
      <c r="J230" s="49">
        <f>Devis!$D$7</f>
        <v>0.1</v>
      </c>
      <c r="K230" s="133" t="b">
        <f>IF(COUNTIF(A$4:A230,table[[#This Row],[Désignation]])=1,MAX(K$4:K229)+1)</f>
        <v>0</v>
      </c>
      <c r="L230" s="162" t="b">
        <f>IF(COUNTIF(B$4:B230,table[[#This Row],[Fournisseur ]])=1,MAX(L$4:L229)+1)</f>
        <v>0</v>
      </c>
      <c r="M230" s="162">
        <f>IF(COUNTIF(C$4:C230,table[[#This Row],[Détails]])=1,MAX(M$4:M229)+1)</f>
        <v>226</v>
      </c>
    </row>
    <row r="231" spans="1:13" ht="15">
      <c r="A231" s="29" t="s">
        <v>26</v>
      </c>
      <c r="B231" s="50" t="s">
        <v>118</v>
      </c>
      <c r="C231" s="50" t="s">
        <v>317</v>
      </c>
      <c r="D231" s="50" t="s">
        <v>318</v>
      </c>
      <c r="E231" s="51">
        <v>1</v>
      </c>
      <c r="F231" s="51">
        <v>1</v>
      </c>
      <c r="G231" s="51">
        <v>1</v>
      </c>
      <c r="H231" s="19">
        <v>7.24</v>
      </c>
      <c r="I231" s="52">
        <v>0</v>
      </c>
      <c r="J231" s="52">
        <f>Devis!$D$7</f>
        <v>0.1</v>
      </c>
      <c r="K231" s="133" t="b">
        <f>IF(COUNTIF(A$4:A231,table[[#This Row],[Désignation]])=1,MAX(K$4:K230)+1)</f>
        <v>0</v>
      </c>
      <c r="L231" s="162" t="b">
        <f>IF(COUNTIF(B$4:B231,table[[#This Row],[Fournisseur ]])=1,MAX(L$4:L230)+1)</f>
        <v>0</v>
      </c>
      <c r="M231" s="162">
        <f>IF(COUNTIF(C$4:C231,table[[#This Row],[Détails]])=1,MAX(M$4:M230)+1)</f>
        <v>227</v>
      </c>
    </row>
    <row r="232" spans="1:13" ht="15">
      <c r="A232" s="45" t="s">
        <v>26</v>
      </c>
      <c r="B232" s="46" t="s">
        <v>118</v>
      </c>
      <c r="C232" s="46" t="s">
        <v>319</v>
      </c>
      <c r="D232" s="46" t="s">
        <v>320</v>
      </c>
      <c r="E232" s="47">
        <v>1</v>
      </c>
      <c r="F232" s="47">
        <v>1</v>
      </c>
      <c r="G232" s="47">
        <v>1</v>
      </c>
      <c r="H232" s="48">
        <v>14.47</v>
      </c>
      <c r="I232" s="49">
        <v>0</v>
      </c>
      <c r="J232" s="49">
        <f>Devis!$D$7</f>
        <v>0.1</v>
      </c>
      <c r="K232" s="133" t="b">
        <f>IF(COUNTIF(A$4:A232,table[[#This Row],[Désignation]])=1,MAX(K$4:K231)+1)</f>
        <v>0</v>
      </c>
      <c r="L232" s="162" t="b">
        <f>IF(COUNTIF(B$4:B232,table[[#This Row],[Fournisseur ]])=1,MAX(L$4:L231)+1)</f>
        <v>0</v>
      </c>
      <c r="M232" s="162">
        <f>IF(COUNTIF(C$4:C232,table[[#This Row],[Détails]])=1,MAX(M$4:M231)+1)</f>
        <v>228</v>
      </c>
    </row>
    <row r="233" spans="1:13" ht="15">
      <c r="A233" s="29" t="s">
        <v>26</v>
      </c>
      <c r="B233" s="50" t="s">
        <v>118</v>
      </c>
      <c r="C233" s="50" t="s">
        <v>321</v>
      </c>
      <c r="D233" s="50" t="s">
        <v>322</v>
      </c>
      <c r="E233" s="51">
        <v>1</v>
      </c>
      <c r="F233" s="51">
        <v>1</v>
      </c>
      <c r="G233" s="51">
        <v>1</v>
      </c>
      <c r="H233" s="19">
        <v>19.399999999999999</v>
      </c>
      <c r="I233" s="52">
        <v>0</v>
      </c>
      <c r="J233" s="52">
        <f>Devis!$D$7</f>
        <v>0.1</v>
      </c>
      <c r="K233" s="133" t="b">
        <f>IF(COUNTIF(A$4:A233,table[[#This Row],[Désignation]])=1,MAX(K$4:K232)+1)</f>
        <v>0</v>
      </c>
      <c r="L233" s="162" t="b">
        <f>IF(COUNTIF(B$4:B233,table[[#This Row],[Fournisseur ]])=1,MAX(L$4:L232)+1)</f>
        <v>0</v>
      </c>
      <c r="M233" s="162">
        <f>IF(COUNTIF(C$4:C233,table[[#This Row],[Détails]])=1,MAX(M$4:M232)+1)</f>
        <v>229</v>
      </c>
    </row>
    <row r="234" spans="1:13" ht="15">
      <c r="A234" s="45" t="s">
        <v>26</v>
      </c>
      <c r="B234" s="46" t="s">
        <v>118</v>
      </c>
      <c r="C234" s="46" t="s">
        <v>323</v>
      </c>
      <c r="D234" s="46" t="s">
        <v>324</v>
      </c>
      <c r="E234" s="47">
        <v>1</v>
      </c>
      <c r="F234" s="47">
        <v>1</v>
      </c>
      <c r="G234" s="47">
        <v>1</v>
      </c>
      <c r="H234" s="48">
        <v>11.03</v>
      </c>
      <c r="I234" s="49">
        <v>0</v>
      </c>
      <c r="J234" s="49">
        <f>Devis!$D$7</f>
        <v>0.1</v>
      </c>
      <c r="K234" s="133" t="b">
        <f>IF(COUNTIF(A$4:A234,table[[#This Row],[Désignation]])=1,MAX(K$4:K233)+1)</f>
        <v>0</v>
      </c>
      <c r="L234" s="162" t="b">
        <f>IF(COUNTIF(B$4:B234,table[[#This Row],[Fournisseur ]])=1,MAX(L$4:L233)+1)</f>
        <v>0</v>
      </c>
      <c r="M234" s="162">
        <f>IF(COUNTIF(C$4:C234,table[[#This Row],[Détails]])=1,MAX(M$4:M233)+1)</f>
        <v>230</v>
      </c>
    </row>
    <row r="235" spans="1:13" ht="15">
      <c r="A235" s="29" t="s">
        <v>26</v>
      </c>
      <c r="B235" s="50" t="s">
        <v>118</v>
      </c>
      <c r="C235" s="50" t="s">
        <v>325</v>
      </c>
      <c r="D235" s="50" t="s">
        <v>326</v>
      </c>
      <c r="E235" s="51">
        <v>1</v>
      </c>
      <c r="F235" s="51">
        <v>1</v>
      </c>
      <c r="G235" s="51">
        <v>1</v>
      </c>
      <c r="H235" s="19">
        <v>163.77000000000001</v>
      </c>
      <c r="I235" s="52">
        <v>0</v>
      </c>
      <c r="J235" s="52">
        <f>Devis!$D$7</f>
        <v>0.1</v>
      </c>
      <c r="K235" s="133" t="b">
        <f>IF(COUNTIF(A$4:A235,table[[#This Row],[Désignation]])=1,MAX(K$4:K234)+1)</f>
        <v>0</v>
      </c>
      <c r="L235" s="162" t="b">
        <f>IF(COUNTIF(B$4:B235,table[[#This Row],[Fournisseur ]])=1,MAX(L$4:L234)+1)</f>
        <v>0</v>
      </c>
      <c r="M235" s="162">
        <f>IF(COUNTIF(C$4:C235,table[[#This Row],[Détails]])=1,MAX(M$4:M234)+1)</f>
        <v>231</v>
      </c>
    </row>
    <row r="236" spans="1:13" ht="15">
      <c r="A236" s="45" t="s">
        <v>26</v>
      </c>
      <c r="B236" s="46" t="s">
        <v>118</v>
      </c>
      <c r="C236" s="46" t="s">
        <v>327</v>
      </c>
      <c r="D236" s="46" t="s">
        <v>328</v>
      </c>
      <c r="E236" s="47">
        <v>1</v>
      </c>
      <c r="F236" s="47">
        <v>1</v>
      </c>
      <c r="G236" s="47">
        <v>1</v>
      </c>
      <c r="H236" s="48">
        <v>49.72</v>
      </c>
      <c r="I236" s="49">
        <v>0</v>
      </c>
      <c r="J236" s="49">
        <f>Devis!$D$7</f>
        <v>0.1</v>
      </c>
      <c r="K236" s="133" t="b">
        <f>IF(COUNTIF(A$4:A236,table[[#This Row],[Désignation]])=1,MAX(K$4:K235)+1)</f>
        <v>0</v>
      </c>
      <c r="L236" s="162" t="b">
        <f>IF(COUNTIF(B$4:B236,table[[#This Row],[Fournisseur ]])=1,MAX(L$4:L235)+1)</f>
        <v>0</v>
      </c>
      <c r="M236" s="162">
        <f>IF(COUNTIF(C$4:C236,table[[#This Row],[Détails]])=1,MAX(M$4:M235)+1)</f>
        <v>232</v>
      </c>
    </row>
    <row r="237" spans="1:13" ht="15">
      <c r="A237" s="29" t="s">
        <v>26</v>
      </c>
      <c r="B237" s="50" t="s">
        <v>118</v>
      </c>
      <c r="C237" s="50" t="s">
        <v>329</v>
      </c>
      <c r="D237" s="50" t="s">
        <v>330</v>
      </c>
      <c r="E237" s="51">
        <v>1</v>
      </c>
      <c r="F237" s="51">
        <v>1</v>
      </c>
      <c r="G237" s="51">
        <v>1</v>
      </c>
      <c r="H237" s="19">
        <v>8.91</v>
      </c>
      <c r="I237" s="52">
        <v>0</v>
      </c>
      <c r="J237" s="52">
        <f>Devis!$D$7</f>
        <v>0.1</v>
      </c>
      <c r="K237" s="133" t="b">
        <f>IF(COUNTIF(A$4:A237,table[[#This Row],[Désignation]])=1,MAX(K$4:K236)+1)</f>
        <v>0</v>
      </c>
      <c r="L237" s="162" t="b">
        <f>IF(COUNTIF(B$4:B237,table[[#This Row],[Fournisseur ]])=1,MAX(L$4:L236)+1)</f>
        <v>0</v>
      </c>
      <c r="M237" s="162">
        <f>IF(COUNTIF(C$4:C237,table[[#This Row],[Détails]])=1,MAX(M$4:M236)+1)</f>
        <v>233</v>
      </c>
    </row>
    <row r="238" spans="1:13" ht="15">
      <c r="A238" s="45" t="s">
        <v>26</v>
      </c>
      <c r="B238" s="46" t="s">
        <v>118</v>
      </c>
      <c r="C238" s="46" t="s">
        <v>331</v>
      </c>
      <c r="D238" s="46" t="s">
        <v>332</v>
      </c>
      <c r="E238" s="47">
        <v>1</v>
      </c>
      <c r="F238" s="47">
        <v>1</v>
      </c>
      <c r="G238" s="47">
        <v>1</v>
      </c>
      <c r="H238" s="48">
        <v>12.43</v>
      </c>
      <c r="I238" s="49">
        <v>0</v>
      </c>
      <c r="J238" s="49">
        <f>Devis!$D$7</f>
        <v>0.1</v>
      </c>
      <c r="K238" s="133" t="b">
        <f>IF(COUNTIF(A$4:A238,table[[#This Row],[Désignation]])=1,MAX(K$4:K237)+1)</f>
        <v>0</v>
      </c>
      <c r="L238" s="162" t="b">
        <f>IF(COUNTIF(B$4:B238,table[[#This Row],[Fournisseur ]])=1,MAX(L$4:L237)+1)</f>
        <v>0</v>
      </c>
      <c r="M238" s="162">
        <f>IF(COUNTIF(C$4:C238,table[[#This Row],[Détails]])=1,MAX(M$4:M237)+1)</f>
        <v>234</v>
      </c>
    </row>
    <row r="239" spans="1:13" ht="15">
      <c r="A239" s="29" t="s">
        <v>26</v>
      </c>
      <c r="B239" s="50" t="s">
        <v>118</v>
      </c>
      <c r="C239" s="50" t="s">
        <v>333</v>
      </c>
      <c r="D239" s="50" t="s">
        <v>334</v>
      </c>
      <c r="E239" s="51">
        <v>1</v>
      </c>
      <c r="F239" s="51">
        <v>1</v>
      </c>
      <c r="G239" s="51">
        <v>1</v>
      </c>
      <c r="H239" s="19">
        <v>174.3</v>
      </c>
      <c r="I239" s="52">
        <v>0</v>
      </c>
      <c r="J239" s="52">
        <f>Devis!$D$7</f>
        <v>0.1</v>
      </c>
      <c r="K239" s="133" t="b">
        <f>IF(COUNTIF(A$4:A239,table[[#This Row],[Désignation]])=1,MAX(K$4:K238)+1)</f>
        <v>0</v>
      </c>
      <c r="L239" s="162" t="b">
        <f>IF(COUNTIF(B$4:B239,table[[#This Row],[Fournisseur ]])=1,MAX(L$4:L238)+1)</f>
        <v>0</v>
      </c>
      <c r="M239" s="162">
        <f>IF(COUNTIF(C$4:C239,table[[#This Row],[Détails]])=1,MAX(M$4:M238)+1)</f>
        <v>235</v>
      </c>
    </row>
    <row r="240" spans="1:13" ht="15">
      <c r="A240" s="45" t="s">
        <v>26</v>
      </c>
      <c r="B240" s="46" t="s">
        <v>118</v>
      </c>
      <c r="C240" s="46" t="s">
        <v>335</v>
      </c>
      <c r="D240" s="46" t="s">
        <v>336</v>
      </c>
      <c r="E240" s="47">
        <v>1</v>
      </c>
      <c r="F240" s="47">
        <v>1</v>
      </c>
      <c r="G240" s="47">
        <v>1</v>
      </c>
      <c r="H240" s="48">
        <v>79.5</v>
      </c>
      <c r="I240" s="49">
        <v>0</v>
      </c>
      <c r="J240" s="49">
        <f>Devis!$D$7</f>
        <v>0.1</v>
      </c>
      <c r="K240" s="133" t="b">
        <f>IF(COUNTIF(A$4:A240,table[[#This Row],[Désignation]])=1,MAX(K$4:K239)+1)</f>
        <v>0</v>
      </c>
      <c r="L240" s="162" t="b">
        <f>IF(COUNTIF(B$4:B240,table[[#This Row],[Fournisseur ]])=1,MAX(L$4:L239)+1)</f>
        <v>0</v>
      </c>
      <c r="M240" s="162">
        <f>IF(COUNTIF(C$4:C240,table[[#This Row],[Détails]])=1,MAX(M$4:M239)+1)</f>
        <v>236</v>
      </c>
    </row>
    <row r="241" spans="1:13" ht="15">
      <c r="A241" s="29" t="s">
        <v>26</v>
      </c>
      <c r="B241" s="50" t="s">
        <v>118</v>
      </c>
      <c r="C241" s="50" t="s">
        <v>337</v>
      </c>
      <c r="D241" s="50" t="s">
        <v>338</v>
      </c>
      <c r="E241" s="51">
        <v>1</v>
      </c>
      <c r="F241" s="51">
        <v>1</v>
      </c>
      <c r="G241" s="51">
        <v>1</v>
      </c>
      <c r="H241" s="19">
        <v>3.31</v>
      </c>
      <c r="I241" s="52">
        <v>0</v>
      </c>
      <c r="J241" s="52">
        <f>Devis!$D$7</f>
        <v>0.1</v>
      </c>
      <c r="K241" s="133" t="b">
        <f>IF(COUNTIF(A$4:A241,table[[#This Row],[Désignation]])=1,MAX(K$4:K240)+1)</f>
        <v>0</v>
      </c>
      <c r="L241" s="162" t="b">
        <f>IF(COUNTIF(B$4:B241,table[[#This Row],[Fournisseur ]])=1,MAX(L$4:L240)+1)</f>
        <v>0</v>
      </c>
      <c r="M241" s="162">
        <f>IF(COUNTIF(C$4:C241,table[[#This Row],[Détails]])=1,MAX(M$4:M240)+1)</f>
        <v>237</v>
      </c>
    </row>
    <row r="242" spans="1:13" ht="15">
      <c r="A242" s="45" t="s">
        <v>26</v>
      </c>
      <c r="B242" s="46" t="s">
        <v>118</v>
      </c>
      <c r="C242" s="46" t="s">
        <v>339</v>
      </c>
      <c r="D242" s="46" t="s">
        <v>340</v>
      </c>
      <c r="E242" s="47">
        <v>1</v>
      </c>
      <c r="F242" s="47">
        <v>1</v>
      </c>
      <c r="G242" s="47">
        <v>1</v>
      </c>
      <c r="H242" s="48">
        <v>14.51</v>
      </c>
      <c r="I242" s="49">
        <v>0</v>
      </c>
      <c r="J242" s="49">
        <f>Devis!$D$7</f>
        <v>0.1</v>
      </c>
      <c r="K242" s="133" t="b">
        <f>IF(COUNTIF(A$4:A242,table[[#This Row],[Désignation]])=1,MAX(K$4:K241)+1)</f>
        <v>0</v>
      </c>
      <c r="L242" s="162" t="b">
        <f>IF(COUNTIF(B$4:B242,table[[#This Row],[Fournisseur ]])=1,MAX(L$4:L241)+1)</f>
        <v>0</v>
      </c>
      <c r="M242" s="162">
        <f>IF(COUNTIF(C$4:C242,table[[#This Row],[Détails]])=1,MAX(M$4:M241)+1)</f>
        <v>238</v>
      </c>
    </row>
    <row r="243" spans="1:13" ht="15">
      <c r="A243" s="29" t="s">
        <v>26</v>
      </c>
      <c r="B243" s="50" t="s">
        <v>118</v>
      </c>
      <c r="C243" s="50" t="s">
        <v>341</v>
      </c>
      <c r="D243" s="50" t="s">
        <v>342</v>
      </c>
      <c r="E243" s="51">
        <v>1</v>
      </c>
      <c r="F243" s="51">
        <v>1</v>
      </c>
      <c r="G243" s="51">
        <v>1</v>
      </c>
      <c r="H243" s="19">
        <v>2.64</v>
      </c>
      <c r="I243" s="52">
        <v>0</v>
      </c>
      <c r="J243" s="52">
        <f>Devis!$D$7</f>
        <v>0.1</v>
      </c>
      <c r="K243" s="133" t="b">
        <f>IF(COUNTIF(A$4:A243,table[[#This Row],[Désignation]])=1,MAX(K$4:K242)+1)</f>
        <v>0</v>
      </c>
      <c r="L243" s="162" t="b">
        <f>IF(COUNTIF(B$4:B243,table[[#This Row],[Fournisseur ]])=1,MAX(L$4:L242)+1)</f>
        <v>0</v>
      </c>
      <c r="M243" s="162">
        <f>IF(COUNTIF(C$4:C243,table[[#This Row],[Détails]])=1,MAX(M$4:M242)+1)</f>
        <v>239</v>
      </c>
    </row>
    <row r="244" spans="1:13" ht="15">
      <c r="A244" s="45" t="s">
        <v>26</v>
      </c>
      <c r="B244" s="46" t="s">
        <v>118</v>
      </c>
      <c r="C244" s="46" t="s">
        <v>343</v>
      </c>
      <c r="D244" s="46" t="s">
        <v>344</v>
      </c>
      <c r="E244" s="47">
        <v>1</v>
      </c>
      <c r="F244" s="47">
        <v>1</v>
      </c>
      <c r="G244" s="47">
        <v>1</v>
      </c>
      <c r="H244" s="48">
        <v>1.87</v>
      </c>
      <c r="I244" s="49">
        <v>0</v>
      </c>
      <c r="J244" s="49">
        <f>Devis!$D$7</f>
        <v>0.1</v>
      </c>
      <c r="K244" s="133" t="b">
        <f>IF(COUNTIF(A$4:A244,table[[#This Row],[Désignation]])=1,MAX(K$4:K243)+1)</f>
        <v>0</v>
      </c>
      <c r="L244" s="162" t="b">
        <f>IF(COUNTIF(B$4:B244,table[[#This Row],[Fournisseur ]])=1,MAX(L$4:L243)+1)</f>
        <v>0</v>
      </c>
      <c r="M244" s="162">
        <f>IF(COUNTIF(C$4:C244,table[[#This Row],[Détails]])=1,MAX(M$4:M243)+1)</f>
        <v>240</v>
      </c>
    </row>
    <row r="245" spans="1:13" ht="15">
      <c r="A245" s="29" t="s">
        <v>26</v>
      </c>
      <c r="B245" s="50" t="s">
        <v>118</v>
      </c>
      <c r="C245" s="50" t="s">
        <v>345</v>
      </c>
      <c r="D245" s="50" t="s">
        <v>346</v>
      </c>
      <c r="E245" s="51">
        <v>1</v>
      </c>
      <c r="F245" s="51">
        <v>1</v>
      </c>
      <c r="G245" s="51">
        <v>1</v>
      </c>
      <c r="H245" s="19">
        <v>4.05</v>
      </c>
      <c r="I245" s="52">
        <v>0</v>
      </c>
      <c r="J245" s="52">
        <f>Devis!$D$7</f>
        <v>0.1</v>
      </c>
      <c r="K245" s="133" t="b">
        <f>IF(COUNTIF(A$4:A245,table[[#This Row],[Désignation]])=1,MAX(K$4:K244)+1)</f>
        <v>0</v>
      </c>
      <c r="L245" s="162" t="b">
        <f>IF(COUNTIF(B$4:B245,table[[#This Row],[Fournisseur ]])=1,MAX(L$4:L244)+1)</f>
        <v>0</v>
      </c>
      <c r="M245" s="162">
        <f>IF(COUNTIF(C$4:C245,table[[#This Row],[Détails]])=1,MAX(M$4:M244)+1)</f>
        <v>241</v>
      </c>
    </row>
    <row r="246" spans="1:13" ht="15">
      <c r="A246" s="45" t="s">
        <v>26</v>
      </c>
      <c r="B246" s="46" t="s">
        <v>118</v>
      </c>
      <c r="C246" s="46" t="s">
        <v>347</v>
      </c>
      <c r="D246" s="46"/>
      <c r="E246" s="47">
        <v>1</v>
      </c>
      <c r="F246" s="47">
        <v>1</v>
      </c>
      <c r="G246" s="47">
        <v>1</v>
      </c>
      <c r="H246" s="48">
        <v>265.36</v>
      </c>
      <c r="I246" s="49">
        <v>0</v>
      </c>
      <c r="J246" s="49">
        <f>Devis!$D$7</f>
        <v>0.1</v>
      </c>
      <c r="K246" s="133" t="b">
        <f>IF(COUNTIF(A$4:A246,table[[#This Row],[Désignation]])=1,MAX(K$4:K245)+1)</f>
        <v>0</v>
      </c>
      <c r="L246" s="162" t="b">
        <f>IF(COUNTIF(B$4:B246,table[[#This Row],[Fournisseur ]])=1,MAX(L$4:L245)+1)</f>
        <v>0</v>
      </c>
      <c r="M246" s="162">
        <f>IF(COUNTIF(C$4:C246,table[[#This Row],[Détails]])=1,MAX(M$4:M245)+1)</f>
        <v>242</v>
      </c>
    </row>
    <row r="247" spans="1:13" ht="15">
      <c r="A247" s="29" t="s">
        <v>26</v>
      </c>
      <c r="B247" s="50" t="s">
        <v>118</v>
      </c>
      <c r="C247" s="50" t="s">
        <v>608</v>
      </c>
      <c r="D247" s="50" t="s">
        <v>348</v>
      </c>
      <c r="E247" s="51">
        <v>1</v>
      </c>
      <c r="F247" s="51">
        <v>1</v>
      </c>
      <c r="G247" s="51">
        <v>1</v>
      </c>
      <c r="H247" s="19">
        <v>10.15</v>
      </c>
      <c r="I247" s="52">
        <v>0</v>
      </c>
      <c r="J247" s="52">
        <f>Devis!$D$7</f>
        <v>0.1</v>
      </c>
      <c r="K247" s="133" t="b">
        <f>IF(COUNTIF(A$4:A247,table[[#This Row],[Désignation]])=1,MAX(K$4:K246)+1)</f>
        <v>0</v>
      </c>
      <c r="L247" s="162" t="b">
        <f>IF(COUNTIF(B$4:B247,table[[#This Row],[Fournisseur ]])=1,MAX(L$4:L246)+1)</f>
        <v>0</v>
      </c>
      <c r="M247" s="162">
        <f>IF(COUNTIF(C$4:C247,table[[#This Row],[Détails]])=1,MAX(M$4:M246)+1)</f>
        <v>243</v>
      </c>
    </row>
    <row r="248" spans="1:13" ht="15">
      <c r="A248" s="45" t="s">
        <v>26</v>
      </c>
      <c r="B248" s="46" t="s">
        <v>118</v>
      </c>
      <c r="C248" s="46" t="s">
        <v>349</v>
      </c>
      <c r="D248" s="46" t="s">
        <v>350</v>
      </c>
      <c r="E248" s="47">
        <v>1</v>
      </c>
      <c r="F248" s="47">
        <v>1</v>
      </c>
      <c r="G248" s="47">
        <v>1</v>
      </c>
      <c r="H248" s="48">
        <v>22.1</v>
      </c>
      <c r="I248" s="49">
        <v>0</v>
      </c>
      <c r="J248" s="49">
        <f>Devis!$D$7</f>
        <v>0.1</v>
      </c>
      <c r="K248" s="133" t="b">
        <f>IF(COUNTIF(A$4:A248,table[[#This Row],[Désignation]])=1,MAX(K$4:K247)+1)</f>
        <v>0</v>
      </c>
      <c r="L248" s="162" t="b">
        <f>IF(COUNTIF(B$4:B248,table[[#This Row],[Fournisseur ]])=1,MAX(L$4:L247)+1)</f>
        <v>0</v>
      </c>
      <c r="M248" s="162">
        <f>IF(COUNTIF(C$4:C248,table[[#This Row],[Détails]])=1,MAX(M$4:M247)+1)</f>
        <v>244</v>
      </c>
    </row>
    <row r="249" spans="1:13" ht="15">
      <c r="A249" s="29" t="s">
        <v>26</v>
      </c>
      <c r="B249" s="50" t="s">
        <v>118</v>
      </c>
      <c r="C249" s="50" t="s">
        <v>351</v>
      </c>
      <c r="D249" s="50" t="s">
        <v>352</v>
      </c>
      <c r="E249" s="51">
        <v>1</v>
      </c>
      <c r="F249" s="51">
        <v>1</v>
      </c>
      <c r="G249" s="51">
        <v>1</v>
      </c>
      <c r="H249" s="19">
        <v>89.65</v>
      </c>
      <c r="I249" s="52">
        <v>0</v>
      </c>
      <c r="J249" s="52">
        <f>Devis!$D$7</f>
        <v>0.1</v>
      </c>
      <c r="K249" s="133" t="b">
        <f>IF(COUNTIF(A$4:A249,table[[#This Row],[Désignation]])=1,MAX(K$4:K248)+1)</f>
        <v>0</v>
      </c>
      <c r="L249" s="162" t="b">
        <f>IF(COUNTIF(B$4:B249,table[[#This Row],[Fournisseur ]])=1,MAX(L$4:L248)+1)</f>
        <v>0</v>
      </c>
      <c r="M249" s="162">
        <f>IF(COUNTIF(C$4:C249,table[[#This Row],[Détails]])=1,MAX(M$4:M248)+1)</f>
        <v>245</v>
      </c>
    </row>
    <row r="250" spans="1:13" ht="15">
      <c r="A250" s="45" t="s">
        <v>26</v>
      </c>
      <c r="B250" s="46" t="s">
        <v>118</v>
      </c>
      <c r="C250" s="46" t="s">
        <v>353</v>
      </c>
      <c r="D250" s="46" t="s">
        <v>354</v>
      </c>
      <c r="E250" s="47">
        <v>1</v>
      </c>
      <c r="F250" s="47">
        <v>1</v>
      </c>
      <c r="G250" s="47">
        <v>1</v>
      </c>
      <c r="H250" s="48">
        <v>7.44</v>
      </c>
      <c r="I250" s="49">
        <v>0</v>
      </c>
      <c r="J250" s="49">
        <f>Devis!$D$7</f>
        <v>0.1</v>
      </c>
      <c r="K250" s="133" t="b">
        <f>IF(COUNTIF(A$4:A250,table[[#This Row],[Désignation]])=1,MAX(K$4:K249)+1)</f>
        <v>0</v>
      </c>
      <c r="L250" s="162" t="b">
        <f>IF(COUNTIF(B$4:B250,table[[#This Row],[Fournisseur ]])=1,MAX(L$4:L249)+1)</f>
        <v>0</v>
      </c>
      <c r="M250" s="162">
        <f>IF(COUNTIF(C$4:C250,table[[#This Row],[Détails]])=1,MAX(M$4:M249)+1)</f>
        <v>246</v>
      </c>
    </row>
    <row r="251" spans="1:13" ht="15">
      <c r="A251" s="30" t="s">
        <v>26</v>
      </c>
      <c r="B251" s="50" t="s">
        <v>118</v>
      </c>
      <c r="C251" s="50" t="s">
        <v>355</v>
      </c>
      <c r="D251" s="50" t="s">
        <v>356</v>
      </c>
      <c r="E251" s="51">
        <v>1</v>
      </c>
      <c r="F251" s="51">
        <v>1</v>
      </c>
      <c r="G251" s="51">
        <v>1</v>
      </c>
      <c r="H251" s="19">
        <v>16.829999999999998</v>
      </c>
      <c r="I251" s="52">
        <v>0</v>
      </c>
      <c r="J251" s="52">
        <f>Devis!$D$7</f>
        <v>0.1</v>
      </c>
      <c r="K251" s="133" t="b">
        <f>IF(COUNTIF(A$4:A251,table[[#This Row],[Désignation]])=1,MAX(K$4:K250)+1)</f>
        <v>0</v>
      </c>
      <c r="L251" s="162" t="b">
        <f>IF(COUNTIF(B$4:B251,table[[#This Row],[Fournisseur ]])=1,MAX(L$4:L250)+1)</f>
        <v>0</v>
      </c>
      <c r="M251" s="162">
        <f>IF(COUNTIF(C$4:C251,table[[#This Row],[Détails]])=1,MAX(M$4:M250)+1)</f>
        <v>247</v>
      </c>
    </row>
    <row r="252" spans="1:13" ht="15">
      <c r="A252" s="45" t="s">
        <v>26</v>
      </c>
      <c r="B252" s="46" t="s">
        <v>118</v>
      </c>
      <c r="C252" s="46" t="s">
        <v>357</v>
      </c>
      <c r="D252" s="46" t="s">
        <v>358</v>
      </c>
      <c r="E252" s="47">
        <v>1</v>
      </c>
      <c r="F252" s="47">
        <v>1</v>
      </c>
      <c r="G252" s="47">
        <v>1</v>
      </c>
      <c r="H252" s="48">
        <v>38.909999999999997</v>
      </c>
      <c r="I252" s="49">
        <v>0</v>
      </c>
      <c r="J252" s="49">
        <f>Devis!$D$7</f>
        <v>0.1</v>
      </c>
      <c r="K252" s="133" t="b">
        <f>IF(COUNTIF(A$4:A252,table[[#This Row],[Désignation]])=1,MAX(K$4:K251)+1)</f>
        <v>0</v>
      </c>
      <c r="L252" s="162" t="b">
        <f>IF(COUNTIF(B$4:B252,table[[#This Row],[Fournisseur ]])=1,MAX(L$4:L251)+1)</f>
        <v>0</v>
      </c>
      <c r="M252" s="162">
        <f>IF(COUNTIF(C$4:C252,table[[#This Row],[Détails]])=1,MAX(M$4:M251)+1)</f>
        <v>248</v>
      </c>
    </row>
    <row r="253" spans="1:13" ht="15">
      <c r="A253" s="29" t="s">
        <v>26</v>
      </c>
      <c r="B253" s="50" t="s">
        <v>118</v>
      </c>
      <c r="C253" s="50" t="s">
        <v>359</v>
      </c>
      <c r="D253" s="50" t="s">
        <v>360</v>
      </c>
      <c r="E253" s="51">
        <v>1</v>
      </c>
      <c r="F253" s="51">
        <v>1</v>
      </c>
      <c r="G253" s="51">
        <v>1</v>
      </c>
      <c r="H253" s="19">
        <v>13.43</v>
      </c>
      <c r="I253" s="52">
        <v>0</v>
      </c>
      <c r="J253" s="52">
        <f>Devis!$D$7</f>
        <v>0.1</v>
      </c>
      <c r="K253" s="133" t="b">
        <f>IF(COUNTIF(A$4:A253,table[[#This Row],[Désignation]])=1,MAX(K$4:K252)+1)</f>
        <v>0</v>
      </c>
      <c r="L253" s="162" t="b">
        <f>IF(COUNTIF(B$4:B253,table[[#This Row],[Fournisseur ]])=1,MAX(L$4:L252)+1)</f>
        <v>0</v>
      </c>
      <c r="M253" s="162">
        <f>IF(COUNTIF(C$4:C253,table[[#This Row],[Détails]])=1,MAX(M$4:M252)+1)</f>
        <v>249</v>
      </c>
    </row>
    <row r="254" spans="1:13" ht="15">
      <c r="A254" s="45" t="s">
        <v>26</v>
      </c>
      <c r="B254" s="46" t="s">
        <v>118</v>
      </c>
      <c r="C254" s="46" t="s">
        <v>361</v>
      </c>
      <c r="D254" s="46" t="s">
        <v>362</v>
      </c>
      <c r="E254" s="47">
        <v>1</v>
      </c>
      <c r="F254" s="47">
        <v>1</v>
      </c>
      <c r="G254" s="47">
        <v>1</v>
      </c>
      <c r="H254" s="48">
        <v>28.66</v>
      </c>
      <c r="I254" s="49">
        <v>0</v>
      </c>
      <c r="J254" s="49">
        <f>Devis!$D$7</f>
        <v>0.1</v>
      </c>
      <c r="K254" s="133" t="b">
        <f>IF(COUNTIF(A$4:A254,table[[#This Row],[Désignation]])=1,MAX(K$4:K253)+1)</f>
        <v>0</v>
      </c>
      <c r="L254" s="162" t="b">
        <f>IF(COUNTIF(B$4:B254,table[[#This Row],[Fournisseur ]])=1,MAX(L$4:L253)+1)</f>
        <v>0</v>
      </c>
      <c r="M254" s="162">
        <f>IF(COUNTIF(C$4:C254,table[[#This Row],[Détails]])=1,MAX(M$4:M253)+1)</f>
        <v>250</v>
      </c>
    </row>
    <row r="255" spans="1:13" ht="15">
      <c r="A255" s="29" t="s">
        <v>26</v>
      </c>
      <c r="B255" s="50" t="s">
        <v>118</v>
      </c>
      <c r="C255" s="50" t="s">
        <v>363</v>
      </c>
      <c r="D255" s="50"/>
      <c r="E255" s="51">
        <v>1</v>
      </c>
      <c r="F255" s="51">
        <v>1</v>
      </c>
      <c r="G255" s="51">
        <v>1</v>
      </c>
      <c r="H255" s="19">
        <v>7.29</v>
      </c>
      <c r="I255" s="52">
        <v>0</v>
      </c>
      <c r="J255" s="52">
        <f>Devis!$D$7</f>
        <v>0.1</v>
      </c>
      <c r="K255" s="133" t="b">
        <f>IF(COUNTIF(A$4:A255,table[[#This Row],[Désignation]])=1,MAX(K$4:K254)+1)</f>
        <v>0</v>
      </c>
      <c r="L255" s="162" t="b">
        <f>IF(COUNTIF(B$4:B255,table[[#This Row],[Fournisseur ]])=1,MAX(L$4:L254)+1)</f>
        <v>0</v>
      </c>
      <c r="M255" s="162">
        <f>IF(COUNTIF(C$4:C255,table[[#This Row],[Détails]])=1,MAX(M$4:M254)+1)</f>
        <v>251</v>
      </c>
    </row>
    <row r="256" spans="1:13" ht="15">
      <c r="A256" s="45" t="s">
        <v>26</v>
      </c>
      <c r="B256" s="46" t="s">
        <v>118</v>
      </c>
      <c r="C256" s="46" t="s">
        <v>609</v>
      </c>
      <c r="D256" s="46" t="s">
        <v>364</v>
      </c>
      <c r="E256" s="47">
        <v>1</v>
      </c>
      <c r="F256" s="47">
        <v>1</v>
      </c>
      <c r="G256" s="47">
        <v>1</v>
      </c>
      <c r="H256" s="48">
        <v>0.68</v>
      </c>
      <c r="I256" s="49">
        <v>0</v>
      </c>
      <c r="J256" s="49">
        <f>Devis!$D$7</f>
        <v>0.1</v>
      </c>
      <c r="K256" s="133" t="b">
        <f>IF(COUNTIF(A$4:A256,table[[#This Row],[Désignation]])=1,MAX(K$4:K255)+1)</f>
        <v>0</v>
      </c>
      <c r="L256" s="162" t="b">
        <f>IF(COUNTIF(B$4:B256,table[[#This Row],[Fournisseur ]])=1,MAX(L$4:L255)+1)</f>
        <v>0</v>
      </c>
      <c r="M256" s="162">
        <f>IF(COUNTIF(C$4:C256,table[[#This Row],[Détails]])=1,MAX(M$4:M255)+1)</f>
        <v>252</v>
      </c>
    </row>
    <row r="257" spans="1:13" ht="15">
      <c r="A257" s="30" t="s">
        <v>26</v>
      </c>
      <c r="B257" s="50" t="s">
        <v>118</v>
      </c>
      <c r="C257" s="55" t="s">
        <v>365</v>
      </c>
      <c r="D257" s="50" t="s">
        <v>366</v>
      </c>
      <c r="E257" s="51">
        <v>1</v>
      </c>
      <c r="F257" s="51">
        <v>1</v>
      </c>
      <c r="G257" s="51">
        <v>1</v>
      </c>
      <c r="H257" s="19">
        <v>7.94</v>
      </c>
      <c r="I257" s="52">
        <v>0</v>
      </c>
      <c r="J257" s="52">
        <f>Devis!$D$7</f>
        <v>0.1</v>
      </c>
      <c r="K257" s="133" t="b">
        <f>IF(COUNTIF(A$4:A257,table[[#This Row],[Désignation]])=1,MAX(K$4:K256)+1)</f>
        <v>0</v>
      </c>
      <c r="L257" s="162" t="b">
        <f>IF(COUNTIF(B$4:B257,table[[#This Row],[Fournisseur ]])=1,MAX(L$4:L256)+1)</f>
        <v>0</v>
      </c>
      <c r="M257" s="162">
        <f>IF(COUNTIF(C$4:C257,table[[#This Row],[Détails]])=1,MAX(M$4:M256)+1)</f>
        <v>253</v>
      </c>
    </row>
    <row r="258" spans="1:13" ht="15">
      <c r="A258" s="45" t="s">
        <v>26</v>
      </c>
      <c r="B258" s="46" t="s">
        <v>118</v>
      </c>
      <c r="C258" s="46" t="s">
        <v>367</v>
      </c>
      <c r="D258" s="46" t="s">
        <v>368</v>
      </c>
      <c r="E258" s="47">
        <v>1</v>
      </c>
      <c r="F258" s="47">
        <v>1</v>
      </c>
      <c r="G258" s="47">
        <v>1</v>
      </c>
      <c r="H258" s="48">
        <v>10.85</v>
      </c>
      <c r="I258" s="49">
        <v>0</v>
      </c>
      <c r="J258" s="49">
        <f>Devis!$D$7</f>
        <v>0.1</v>
      </c>
      <c r="K258" s="133" t="b">
        <f>IF(COUNTIF(A$4:A258,table[[#This Row],[Désignation]])=1,MAX(K$4:K257)+1)</f>
        <v>0</v>
      </c>
      <c r="L258" s="162" t="b">
        <f>IF(COUNTIF(B$4:B258,table[[#This Row],[Fournisseur ]])=1,MAX(L$4:L257)+1)</f>
        <v>0</v>
      </c>
      <c r="M258" s="162">
        <f>IF(COUNTIF(C$4:C258,table[[#This Row],[Détails]])=1,MAX(M$4:M257)+1)</f>
        <v>254</v>
      </c>
    </row>
    <row r="259" spans="1:13" ht="15">
      <c r="A259" s="29" t="s">
        <v>26</v>
      </c>
      <c r="B259" s="50" t="s">
        <v>118</v>
      </c>
      <c r="C259" s="50" t="s">
        <v>369</v>
      </c>
      <c r="D259" s="50" t="s">
        <v>370</v>
      </c>
      <c r="E259" s="51">
        <v>1</v>
      </c>
      <c r="F259" s="51">
        <v>1</v>
      </c>
      <c r="G259" s="51">
        <v>1</v>
      </c>
      <c r="H259" s="19">
        <v>62.81</v>
      </c>
      <c r="I259" s="52">
        <v>0</v>
      </c>
      <c r="J259" s="52">
        <f>Devis!$D$7</f>
        <v>0.1</v>
      </c>
      <c r="K259" s="133" t="b">
        <f>IF(COUNTIF(A$4:A259,table[[#This Row],[Désignation]])=1,MAX(K$4:K258)+1)</f>
        <v>0</v>
      </c>
      <c r="L259" s="162" t="b">
        <f>IF(COUNTIF(B$4:B259,table[[#This Row],[Fournisseur ]])=1,MAX(L$4:L258)+1)</f>
        <v>0</v>
      </c>
      <c r="M259" s="162">
        <f>IF(COUNTIF(C$4:C259,table[[#This Row],[Détails]])=1,MAX(M$4:M258)+1)</f>
        <v>255</v>
      </c>
    </row>
    <row r="260" spans="1:13" ht="15">
      <c r="A260" s="45" t="s">
        <v>26</v>
      </c>
      <c r="B260" s="46" t="s">
        <v>118</v>
      </c>
      <c r="C260" s="46" t="s">
        <v>371</v>
      </c>
      <c r="D260" s="77" t="s">
        <v>372</v>
      </c>
      <c r="E260" s="47">
        <v>1</v>
      </c>
      <c r="F260" s="47">
        <v>1</v>
      </c>
      <c r="G260" s="47">
        <v>1</v>
      </c>
      <c r="H260" s="48">
        <v>5.25</v>
      </c>
      <c r="I260" s="49">
        <v>0</v>
      </c>
      <c r="J260" s="49">
        <f>Devis!$D$7</f>
        <v>0.1</v>
      </c>
      <c r="K260" s="133" t="b">
        <f>IF(COUNTIF(A$4:A260,table[[#This Row],[Désignation]])=1,MAX(K$4:K259)+1)</f>
        <v>0</v>
      </c>
      <c r="L260" s="162" t="b">
        <f>IF(COUNTIF(B$4:B260,table[[#This Row],[Fournisseur ]])=1,MAX(L$4:L259)+1)</f>
        <v>0</v>
      </c>
      <c r="M260" s="162">
        <f>IF(COUNTIF(C$4:C260,table[[#This Row],[Détails]])=1,MAX(M$4:M259)+1)</f>
        <v>256</v>
      </c>
    </row>
    <row r="261" spans="1:13" ht="15">
      <c r="A261" s="29" t="s">
        <v>26</v>
      </c>
      <c r="B261" s="50" t="s">
        <v>118</v>
      </c>
      <c r="C261" s="50" t="s">
        <v>373</v>
      </c>
      <c r="D261" s="50" t="s">
        <v>374</v>
      </c>
      <c r="E261" s="51">
        <v>1</v>
      </c>
      <c r="F261" s="51">
        <v>1</v>
      </c>
      <c r="G261" s="51">
        <v>1</v>
      </c>
      <c r="H261" s="19">
        <v>3.36</v>
      </c>
      <c r="I261" s="52">
        <v>0</v>
      </c>
      <c r="J261" s="52">
        <f>Devis!$D$7</f>
        <v>0.1</v>
      </c>
      <c r="K261" s="133" t="b">
        <f>IF(COUNTIF(A$4:A261,table[[#This Row],[Désignation]])=1,MAX(K$4:K260)+1)</f>
        <v>0</v>
      </c>
      <c r="L261" s="162" t="b">
        <f>IF(COUNTIF(B$4:B261,table[[#This Row],[Fournisseur ]])=1,MAX(L$4:L260)+1)</f>
        <v>0</v>
      </c>
      <c r="M261" s="162">
        <f>IF(COUNTIF(C$4:C261,table[[#This Row],[Détails]])=1,MAX(M$4:M260)+1)</f>
        <v>257</v>
      </c>
    </row>
    <row r="262" spans="1:13" ht="15">
      <c r="A262" s="53" t="s">
        <v>23</v>
      </c>
      <c r="B262" s="46" t="s">
        <v>375</v>
      </c>
      <c r="C262" s="54" t="s">
        <v>376</v>
      </c>
      <c r="D262" s="46"/>
      <c r="E262" s="47">
        <v>3.66</v>
      </c>
      <c r="F262" s="47">
        <v>1.85</v>
      </c>
      <c r="G262" s="47">
        <v>1</v>
      </c>
      <c r="H262" s="48">
        <v>7.69</v>
      </c>
      <c r="I262" s="49">
        <v>0</v>
      </c>
      <c r="J262" s="49">
        <f>Devis!$D$7</f>
        <v>0.1</v>
      </c>
      <c r="K262" s="133" t="b">
        <f>IF(COUNTIF(A$4:A262,table[[#This Row],[Désignation]])=1,MAX(K$4:K261)+1)</f>
        <v>0</v>
      </c>
      <c r="L262" s="162">
        <f>IF(COUNTIF(B$4:B262,table[[#This Row],[Fournisseur ]])=1,MAX(L$4:L261)+1)</f>
        <v>28</v>
      </c>
      <c r="M262" s="162">
        <f>IF(COUNTIF(C$4:C262,table[[#This Row],[Détails]])=1,MAX(M$4:M261)+1)</f>
        <v>258</v>
      </c>
    </row>
    <row r="263" spans="1:13" ht="15">
      <c r="A263" s="30" t="s">
        <v>23</v>
      </c>
      <c r="B263" s="50" t="s">
        <v>375</v>
      </c>
      <c r="C263" s="55" t="s">
        <v>377</v>
      </c>
      <c r="D263" s="50"/>
      <c r="E263" s="51">
        <v>3.66</v>
      </c>
      <c r="F263" s="51">
        <v>1.85</v>
      </c>
      <c r="G263" s="51">
        <v>1</v>
      </c>
      <c r="H263" s="19">
        <v>11.41</v>
      </c>
      <c r="I263" s="52">
        <v>0</v>
      </c>
      <c r="J263" s="52">
        <f>Devis!$D$7</f>
        <v>0.1</v>
      </c>
      <c r="K263" s="133" t="b">
        <f>IF(COUNTIF(A$4:A263,table[[#This Row],[Désignation]])=1,MAX(K$4:K262)+1)</f>
        <v>0</v>
      </c>
      <c r="L263" s="162" t="b">
        <f>IF(COUNTIF(B$4:B263,table[[#This Row],[Fournisseur ]])=1,MAX(L$4:L262)+1)</f>
        <v>0</v>
      </c>
      <c r="M263" s="162">
        <f>IF(COUNTIF(C$4:C263,table[[#This Row],[Détails]])=1,MAX(M$4:M262)+1)</f>
        <v>259</v>
      </c>
    </row>
    <row r="264" spans="1:13" ht="15">
      <c r="A264" s="53" t="s">
        <v>23</v>
      </c>
      <c r="B264" s="46" t="s">
        <v>375</v>
      </c>
      <c r="C264" s="54" t="s">
        <v>378</v>
      </c>
      <c r="D264" s="46"/>
      <c r="E264" s="47">
        <v>3.66</v>
      </c>
      <c r="F264" s="47">
        <v>1.85</v>
      </c>
      <c r="G264" s="47">
        <v>1</v>
      </c>
      <c r="H264" s="48">
        <v>10.050000000000001</v>
      </c>
      <c r="I264" s="49">
        <v>0</v>
      </c>
      <c r="J264" s="49">
        <f>Devis!$D$7</f>
        <v>0.1</v>
      </c>
      <c r="K264" s="133" t="b">
        <f>IF(COUNTIF(A$4:A264,table[[#This Row],[Désignation]])=1,MAX(K$4:K263)+1)</f>
        <v>0</v>
      </c>
      <c r="L264" s="162" t="b">
        <f>IF(COUNTIF(B$4:B264,table[[#This Row],[Fournisseur ]])=1,MAX(L$4:L263)+1)</f>
        <v>0</v>
      </c>
      <c r="M264" s="162">
        <f>IF(COUNTIF(C$4:C264,table[[#This Row],[Détails]])=1,MAX(M$4:M263)+1)</f>
        <v>260</v>
      </c>
    </row>
    <row r="265" spans="1:13" ht="15">
      <c r="A265" s="30" t="s">
        <v>23</v>
      </c>
      <c r="B265" s="50" t="s">
        <v>375</v>
      </c>
      <c r="C265" s="55" t="s">
        <v>379</v>
      </c>
      <c r="D265" s="50"/>
      <c r="E265" s="51">
        <v>3.66</v>
      </c>
      <c r="F265" s="51">
        <v>1.85</v>
      </c>
      <c r="G265" s="51">
        <v>1</v>
      </c>
      <c r="H265" s="19">
        <v>5.83</v>
      </c>
      <c r="I265" s="52">
        <v>0</v>
      </c>
      <c r="J265" s="52">
        <f>Devis!$D$7</f>
        <v>0.1</v>
      </c>
      <c r="K265" s="133" t="b">
        <f>IF(COUNTIF(A$4:A265,table[[#This Row],[Désignation]])=1,MAX(K$4:K264)+1)</f>
        <v>0</v>
      </c>
      <c r="L265" s="162" t="b">
        <f>IF(COUNTIF(B$4:B265,table[[#This Row],[Fournisseur ]])=1,MAX(L$4:L264)+1)</f>
        <v>0</v>
      </c>
      <c r="M265" s="162">
        <f>IF(COUNTIF(C$4:C265,table[[#This Row],[Détails]])=1,MAX(M$4:M264)+1)</f>
        <v>261</v>
      </c>
    </row>
    <row r="266" spans="1:13" ht="15">
      <c r="A266" s="53" t="s">
        <v>23</v>
      </c>
      <c r="B266" s="46" t="s">
        <v>375</v>
      </c>
      <c r="C266" s="54" t="s">
        <v>380</v>
      </c>
      <c r="D266" s="46"/>
      <c r="E266" s="47">
        <v>2.44</v>
      </c>
      <c r="F266" s="47">
        <v>1.2</v>
      </c>
      <c r="G266" s="47">
        <v>1</v>
      </c>
      <c r="H266" s="48">
        <v>1.92</v>
      </c>
      <c r="I266" s="49">
        <v>0</v>
      </c>
      <c r="J266" s="49">
        <f>Devis!$D$7</f>
        <v>0.1</v>
      </c>
      <c r="K266" s="133" t="b">
        <f>IF(COUNTIF(A$4:A266,table[[#This Row],[Désignation]])=1,MAX(K$4:K265)+1)</f>
        <v>0</v>
      </c>
      <c r="L266" s="162" t="b">
        <f>IF(COUNTIF(B$4:B266,table[[#This Row],[Fournisseur ]])=1,MAX(L$4:L265)+1)</f>
        <v>0</v>
      </c>
      <c r="M266" s="162">
        <f>IF(COUNTIF(C$4:C266,table[[#This Row],[Détails]])=1,MAX(M$4:M265)+1)</f>
        <v>262</v>
      </c>
    </row>
    <row r="267" spans="1:13" ht="15">
      <c r="A267" s="29" t="s">
        <v>23</v>
      </c>
      <c r="B267" s="50" t="s">
        <v>375</v>
      </c>
      <c r="C267" s="50" t="s">
        <v>610</v>
      </c>
      <c r="D267" s="50" t="s">
        <v>55</v>
      </c>
      <c r="E267" s="51">
        <v>3.66</v>
      </c>
      <c r="F267" s="51">
        <v>1.85</v>
      </c>
      <c r="G267" s="51">
        <v>1</v>
      </c>
      <c r="H267" s="19">
        <v>8.86</v>
      </c>
      <c r="I267" s="52">
        <v>0</v>
      </c>
      <c r="J267" s="52">
        <f>Devis!$D$7</f>
        <v>0.1</v>
      </c>
      <c r="K267" s="133" t="b">
        <f>IF(COUNTIF(A$4:A267,table[[#This Row],[Désignation]])=1,MAX(K$4:K266)+1)</f>
        <v>0</v>
      </c>
      <c r="L267" s="162" t="b">
        <f>IF(COUNTIF(B$4:B267,table[[#This Row],[Fournisseur ]])=1,MAX(L$4:L266)+1)</f>
        <v>0</v>
      </c>
      <c r="M267" s="162">
        <f>IF(COUNTIF(C$4:C267,table[[#This Row],[Détails]])=1,MAX(M$4:M266)+1)</f>
        <v>263</v>
      </c>
    </row>
    <row r="268" spans="1:13" ht="15">
      <c r="A268" s="53" t="s">
        <v>23</v>
      </c>
      <c r="B268" s="46" t="s">
        <v>375</v>
      </c>
      <c r="C268" s="54" t="s">
        <v>381</v>
      </c>
      <c r="D268" s="46"/>
      <c r="E268" s="47">
        <v>3.66</v>
      </c>
      <c r="F268" s="47">
        <v>1.85</v>
      </c>
      <c r="G268" s="47">
        <v>1</v>
      </c>
      <c r="H268" s="48">
        <v>4.8</v>
      </c>
      <c r="I268" s="49">
        <v>0</v>
      </c>
      <c r="J268" s="49">
        <f>Devis!$D$7</f>
        <v>0.1</v>
      </c>
      <c r="K268" s="133" t="b">
        <f>IF(COUNTIF(A$4:A268,table[[#This Row],[Désignation]])=1,MAX(K$4:K267)+1)</f>
        <v>0</v>
      </c>
      <c r="L268" s="162" t="b">
        <f>IF(COUNTIF(B$4:B268,table[[#This Row],[Fournisseur ]])=1,MAX(L$4:L267)+1)</f>
        <v>0</v>
      </c>
      <c r="M268" s="162">
        <f>IF(COUNTIF(C$4:C268,table[[#This Row],[Détails]])=1,MAX(M$4:M267)+1)</f>
        <v>264</v>
      </c>
    </row>
    <row r="269" spans="1:13" ht="15">
      <c r="A269" s="30" t="s">
        <v>23</v>
      </c>
      <c r="B269" s="50" t="s">
        <v>382</v>
      </c>
      <c r="C269" s="50" t="s">
        <v>383</v>
      </c>
      <c r="D269" s="50">
        <v>4041</v>
      </c>
      <c r="E269" s="51">
        <v>2.52</v>
      </c>
      <c r="F269" s="51">
        <v>1.27</v>
      </c>
      <c r="G269" s="51">
        <v>1</v>
      </c>
      <c r="H269" s="19">
        <v>20.95</v>
      </c>
      <c r="I269" s="52">
        <v>0</v>
      </c>
      <c r="J269" s="52">
        <f>Devis!$D$7</f>
        <v>0.1</v>
      </c>
      <c r="K269" s="133" t="b">
        <f>IF(COUNTIF(A$4:A269,table[[#This Row],[Désignation]])=1,MAX(K$4:K268)+1)</f>
        <v>0</v>
      </c>
      <c r="L269" s="162">
        <f>IF(COUNTIF(B$4:B269,table[[#This Row],[Fournisseur ]])=1,MAX(L$4:L268)+1)</f>
        <v>29</v>
      </c>
      <c r="M269" s="162">
        <f>IF(COUNTIF(C$4:C269,table[[#This Row],[Détails]])=1,MAX(M$4:M268)+1)</f>
        <v>265</v>
      </c>
    </row>
    <row r="270" spans="1:13" ht="15">
      <c r="A270" s="53" t="s">
        <v>23</v>
      </c>
      <c r="B270" s="46" t="s">
        <v>382</v>
      </c>
      <c r="C270" s="46" t="s">
        <v>384</v>
      </c>
      <c r="D270" s="46" t="s">
        <v>385</v>
      </c>
      <c r="E270" s="47">
        <v>2.5</v>
      </c>
      <c r="F270" s="47">
        <v>1.25</v>
      </c>
      <c r="G270" s="47">
        <v>1</v>
      </c>
      <c r="H270" s="48"/>
      <c r="I270" s="49">
        <v>0</v>
      </c>
      <c r="J270" s="49">
        <f>Devis!$D$7</f>
        <v>0.1</v>
      </c>
      <c r="K270" s="133" t="b">
        <f>IF(COUNTIF(A$4:A270,table[[#This Row],[Désignation]])=1,MAX(K$4:K269)+1)</f>
        <v>0</v>
      </c>
      <c r="L270" s="162" t="b">
        <f>IF(COUNTIF(B$4:B270,table[[#This Row],[Fournisseur ]])=1,MAX(L$4:L269)+1)</f>
        <v>0</v>
      </c>
      <c r="M270" s="162">
        <f>IF(COUNTIF(C$4:C270,table[[#This Row],[Détails]])=1,MAX(M$4:M269)+1)</f>
        <v>266</v>
      </c>
    </row>
    <row r="271" spans="1:13" ht="15">
      <c r="A271" s="29" t="s">
        <v>26</v>
      </c>
      <c r="B271" s="50" t="s">
        <v>386</v>
      </c>
      <c r="C271" s="50" t="s">
        <v>387</v>
      </c>
      <c r="D271" s="50" t="s">
        <v>388</v>
      </c>
      <c r="E271" s="51">
        <v>1</v>
      </c>
      <c r="F271" s="51">
        <v>1</v>
      </c>
      <c r="G271" s="51">
        <v>1</v>
      </c>
      <c r="H271" s="19"/>
      <c r="I271" s="52">
        <v>0</v>
      </c>
      <c r="J271" s="52">
        <f>Devis!$D$7</f>
        <v>0.1</v>
      </c>
      <c r="K271" s="133" t="b">
        <f>IF(COUNTIF(A$4:A271,table[[#This Row],[Désignation]])=1,MAX(K$4:K270)+1)</f>
        <v>0</v>
      </c>
      <c r="L271" s="162">
        <f>IF(COUNTIF(B$4:B271,table[[#This Row],[Fournisseur ]])=1,MAX(L$4:L270)+1)</f>
        <v>30</v>
      </c>
      <c r="M271" s="162">
        <f>IF(COUNTIF(C$4:C271,table[[#This Row],[Détails]])=1,MAX(M$4:M270)+1)</f>
        <v>267</v>
      </c>
    </row>
    <row r="272" spans="1:13" ht="15">
      <c r="A272" s="30" t="s">
        <v>23</v>
      </c>
      <c r="B272" s="50" t="s">
        <v>389</v>
      </c>
      <c r="C272" s="50" t="s">
        <v>390</v>
      </c>
      <c r="D272" s="50" t="s">
        <v>391</v>
      </c>
      <c r="E272" s="51">
        <v>1</v>
      </c>
      <c r="F272" s="51">
        <v>1</v>
      </c>
      <c r="G272" s="51">
        <v>1</v>
      </c>
      <c r="H272" s="19">
        <v>0.47</v>
      </c>
      <c r="I272" s="52">
        <v>0</v>
      </c>
      <c r="J272" s="52">
        <f>Devis!$D$7</f>
        <v>0.1</v>
      </c>
      <c r="K272" s="133" t="b">
        <f>IF(COUNTIF(A$4:A272,table[[#This Row],[Désignation]])=1,MAX(K$4:K271)+1)</f>
        <v>0</v>
      </c>
      <c r="L272" s="162">
        <f>IF(COUNTIF(B$4:B272,table[[#This Row],[Fournisseur ]])=1,MAX(L$4:L271)+1)</f>
        <v>31</v>
      </c>
      <c r="M272" s="162">
        <f>IF(COUNTIF(C$4:C272,table[[#This Row],[Détails]])=1,MAX(M$4:M271)+1)</f>
        <v>268</v>
      </c>
    </row>
    <row r="273" spans="1:13" ht="15">
      <c r="A273" s="53" t="s">
        <v>23</v>
      </c>
      <c r="B273" s="46" t="s">
        <v>389</v>
      </c>
      <c r="C273" s="46" t="s">
        <v>392</v>
      </c>
      <c r="D273" s="46" t="s">
        <v>391</v>
      </c>
      <c r="E273" s="47">
        <v>1</v>
      </c>
      <c r="F273" s="47">
        <v>1</v>
      </c>
      <c r="G273" s="47">
        <v>1</v>
      </c>
      <c r="H273" s="48">
        <v>0.59</v>
      </c>
      <c r="I273" s="49">
        <v>0</v>
      </c>
      <c r="J273" s="49">
        <f>Devis!$D$7</f>
        <v>0.1</v>
      </c>
      <c r="K273" s="133" t="b">
        <f>IF(COUNTIF(A$4:A273,table[[#This Row],[Désignation]])=1,MAX(K$4:K272)+1)</f>
        <v>0</v>
      </c>
      <c r="L273" s="162" t="b">
        <f>IF(COUNTIF(B$4:B273,table[[#This Row],[Fournisseur ]])=1,MAX(L$4:L272)+1)</f>
        <v>0</v>
      </c>
      <c r="M273" s="162">
        <f>IF(COUNTIF(C$4:C273,table[[#This Row],[Détails]])=1,MAX(M$4:M272)+1)</f>
        <v>269</v>
      </c>
    </row>
    <row r="274" spans="1:13" ht="15">
      <c r="A274" s="30" t="s">
        <v>23</v>
      </c>
      <c r="B274" s="50" t="s">
        <v>389</v>
      </c>
      <c r="C274" s="50" t="s">
        <v>611</v>
      </c>
      <c r="D274" s="50" t="s">
        <v>393</v>
      </c>
      <c r="E274" s="51">
        <v>1</v>
      </c>
      <c r="F274" s="51">
        <v>1</v>
      </c>
      <c r="G274" s="51">
        <v>1</v>
      </c>
      <c r="H274" s="19">
        <v>1.4</v>
      </c>
      <c r="I274" s="52">
        <v>0</v>
      </c>
      <c r="J274" s="52">
        <f>Devis!$D$7</f>
        <v>0.1</v>
      </c>
      <c r="K274" s="133" t="b">
        <f>IF(COUNTIF(A$4:A274,table[[#This Row],[Désignation]])=1,MAX(K$4:K273)+1)</f>
        <v>0</v>
      </c>
      <c r="L274" s="162" t="b">
        <f>IF(COUNTIF(B$4:B274,table[[#This Row],[Fournisseur ]])=1,MAX(L$4:L273)+1)</f>
        <v>0</v>
      </c>
      <c r="M274" s="162">
        <f>IF(COUNTIF(C$4:C274,table[[#This Row],[Détails]])=1,MAX(M$4:M273)+1)</f>
        <v>270</v>
      </c>
    </row>
    <row r="275" spans="1:13" ht="15">
      <c r="A275" s="53" t="s">
        <v>23</v>
      </c>
      <c r="B275" s="46" t="s">
        <v>389</v>
      </c>
      <c r="C275" s="46" t="s">
        <v>394</v>
      </c>
      <c r="D275" s="46" t="s">
        <v>395</v>
      </c>
      <c r="E275" s="47">
        <v>1</v>
      </c>
      <c r="F275" s="47">
        <v>1</v>
      </c>
      <c r="G275" s="47">
        <v>1</v>
      </c>
      <c r="H275" s="48">
        <v>0.71</v>
      </c>
      <c r="I275" s="49">
        <v>0</v>
      </c>
      <c r="J275" s="49">
        <f>Devis!$D$7</f>
        <v>0.1</v>
      </c>
      <c r="K275" s="133" t="b">
        <f>IF(COUNTIF(A$4:A275,table[[#This Row],[Désignation]])=1,MAX(K$4:K274)+1)</f>
        <v>0</v>
      </c>
      <c r="L275" s="162" t="b">
        <f>IF(COUNTIF(B$4:B275,table[[#This Row],[Fournisseur ]])=1,MAX(L$4:L274)+1)</f>
        <v>0</v>
      </c>
      <c r="M275" s="162">
        <f>IF(COUNTIF(C$4:C275,table[[#This Row],[Détails]])=1,MAX(M$4:M274)+1)</f>
        <v>271</v>
      </c>
    </row>
    <row r="276" spans="1:13" ht="15">
      <c r="A276" s="30" t="s">
        <v>23</v>
      </c>
      <c r="B276" s="50" t="s">
        <v>389</v>
      </c>
      <c r="C276" s="50" t="s">
        <v>396</v>
      </c>
      <c r="D276" s="50" t="s">
        <v>397</v>
      </c>
      <c r="E276" s="51">
        <v>1</v>
      </c>
      <c r="F276" s="51">
        <v>1</v>
      </c>
      <c r="G276" s="51">
        <v>1</v>
      </c>
      <c r="H276" s="19">
        <v>0.59</v>
      </c>
      <c r="I276" s="52">
        <v>0</v>
      </c>
      <c r="J276" s="52">
        <f>Devis!$D$7</f>
        <v>0.1</v>
      </c>
      <c r="K276" s="133" t="b">
        <f>IF(COUNTIF(A$4:A276,table[[#This Row],[Désignation]])=1,MAX(K$4:K275)+1)</f>
        <v>0</v>
      </c>
      <c r="L276" s="162" t="b">
        <f>IF(COUNTIF(B$4:B276,table[[#This Row],[Fournisseur ]])=1,MAX(L$4:L275)+1)</f>
        <v>0</v>
      </c>
      <c r="M276" s="162">
        <f>IF(COUNTIF(C$4:C276,table[[#This Row],[Détails]])=1,MAX(M$4:M275)+1)</f>
        <v>272</v>
      </c>
    </row>
    <row r="277" spans="1:13" ht="15">
      <c r="A277" s="53" t="s">
        <v>23</v>
      </c>
      <c r="B277" s="46" t="s">
        <v>389</v>
      </c>
      <c r="C277" s="46" t="s">
        <v>398</v>
      </c>
      <c r="D277" s="46" t="s">
        <v>399</v>
      </c>
      <c r="E277" s="47">
        <v>1</v>
      </c>
      <c r="F277" s="47">
        <v>1</v>
      </c>
      <c r="G277" s="47">
        <v>1</v>
      </c>
      <c r="H277" s="48">
        <v>0.47</v>
      </c>
      <c r="I277" s="49">
        <v>0</v>
      </c>
      <c r="J277" s="49">
        <f>Devis!$D$7</f>
        <v>0.1</v>
      </c>
      <c r="K277" s="133" t="b">
        <f>IF(COUNTIF(A$4:A277,table[[#This Row],[Désignation]])=1,MAX(K$4:K276)+1)</f>
        <v>0</v>
      </c>
      <c r="L277" s="162" t="b">
        <f>IF(COUNTIF(B$4:B277,table[[#This Row],[Fournisseur ]])=1,MAX(L$4:L276)+1)</f>
        <v>0</v>
      </c>
      <c r="M277" s="162">
        <f>IF(COUNTIF(C$4:C277,table[[#This Row],[Détails]])=1,MAX(M$4:M276)+1)</f>
        <v>273</v>
      </c>
    </row>
    <row r="278" spans="1:13" ht="15">
      <c r="A278" s="29" t="s">
        <v>23</v>
      </c>
      <c r="B278" s="50" t="s">
        <v>389</v>
      </c>
      <c r="C278" s="50" t="s">
        <v>400</v>
      </c>
      <c r="D278" s="50" t="s">
        <v>401</v>
      </c>
      <c r="E278" s="51">
        <v>1</v>
      </c>
      <c r="F278" s="51">
        <v>1</v>
      </c>
      <c r="G278" s="51">
        <v>1</v>
      </c>
      <c r="H278" s="19">
        <v>0.6</v>
      </c>
      <c r="I278" s="52">
        <v>0</v>
      </c>
      <c r="J278" s="52">
        <f>Devis!$D$7</f>
        <v>0.1</v>
      </c>
      <c r="K278" s="133" t="b">
        <f>IF(COUNTIF(A$4:A278,table[[#This Row],[Désignation]])=1,MAX(K$4:K277)+1)</f>
        <v>0</v>
      </c>
      <c r="L278" s="162" t="b">
        <f>IF(COUNTIF(B$4:B278,table[[#This Row],[Fournisseur ]])=1,MAX(L$4:L277)+1)</f>
        <v>0</v>
      </c>
      <c r="M278" s="162">
        <f>IF(COUNTIF(C$4:C278,table[[#This Row],[Détails]])=1,MAX(M$4:M277)+1)</f>
        <v>274</v>
      </c>
    </row>
    <row r="279" spans="1:13" ht="15">
      <c r="A279" s="45" t="s">
        <v>23</v>
      </c>
      <c r="B279" s="46" t="s">
        <v>389</v>
      </c>
      <c r="C279" s="46" t="s">
        <v>574</v>
      </c>
      <c r="D279" s="46"/>
      <c r="E279" s="47">
        <v>1</v>
      </c>
      <c r="F279" s="47">
        <v>1</v>
      </c>
      <c r="G279" s="47">
        <v>1</v>
      </c>
      <c r="H279" s="48">
        <v>0.59</v>
      </c>
      <c r="I279" s="49">
        <v>0</v>
      </c>
      <c r="J279" s="49">
        <f>Devis!$D$7</f>
        <v>0.1</v>
      </c>
      <c r="K279" s="133" t="b">
        <f>IF(COUNTIF(A$4:A279,table[[#This Row],[Désignation]])=1,MAX(K$4:K278)+1)</f>
        <v>0</v>
      </c>
      <c r="L279" s="162" t="b">
        <f>IF(COUNTIF(B$4:B279,table[[#This Row],[Fournisseur ]])=1,MAX(L$4:L278)+1)</f>
        <v>0</v>
      </c>
      <c r="M279" s="162">
        <f>IF(COUNTIF(C$4:C279,table[[#This Row],[Détails]])=1,MAX(M$4:M278)+1)</f>
        <v>275</v>
      </c>
    </row>
    <row r="280" spans="1:13" ht="15">
      <c r="A280" s="29" t="s">
        <v>23</v>
      </c>
      <c r="B280" s="50" t="s">
        <v>389</v>
      </c>
      <c r="C280" s="50" t="s">
        <v>575</v>
      </c>
      <c r="D280" s="50" t="s">
        <v>402</v>
      </c>
      <c r="E280" s="51">
        <v>1</v>
      </c>
      <c r="F280" s="51">
        <v>1</v>
      </c>
      <c r="G280" s="51">
        <v>1</v>
      </c>
      <c r="H280" s="19">
        <v>0.47</v>
      </c>
      <c r="I280" s="52">
        <v>0</v>
      </c>
      <c r="J280" s="52">
        <f>Devis!$D$7</f>
        <v>0.1</v>
      </c>
      <c r="K280" s="133" t="b">
        <f>IF(COUNTIF(A$4:A280,table[[#This Row],[Désignation]])=1,MAX(K$4:K279)+1)</f>
        <v>0</v>
      </c>
      <c r="L280" s="162" t="b">
        <f>IF(COUNTIF(B$4:B280,table[[#This Row],[Fournisseur ]])=1,MAX(L$4:L279)+1)</f>
        <v>0</v>
      </c>
      <c r="M280" s="162">
        <f>IF(COUNTIF(C$4:C280,table[[#This Row],[Détails]])=1,MAX(M$4:M279)+1)</f>
        <v>276</v>
      </c>
    </row>
    <row r="281" spans="1:13" ht="15">
      <c r="A281" s="45" t="s">
        <v>23</v>
      </c>
      <c r="B281" s="46" t="s">
        <v>389</v>
      </c>
      <c r="C281" s="46" t="s">
        <v>576</v>
      </c>
      <c r="D281" s="46" t="s">
        <v>403</v>
      </c>
      <c r="E281" s="47">
        <v>1</v>
      </c>
      <c r="F281" s="47">
        <v>1</v>
      </c>
      <c r="G281" s="47">
        <v>1</v>
      </c>
      <c r="H281" s="48">
        <v>0.59</v>
      </c>
      <c r="I281" s="49">
        <v>0</v>
      </c>
      <c r="J281" s="49">
        <f>Devis!$D$7</f>
        <v>0.1</v>
      </c>
      <c r="K281" s="133" t="b">
        <f>IF(COUNTIF(A$4:A281,table[[#This Row],[Désignation]])=1,MAX(K$4:K280)+1)</f>
        <v>0</v>
      </c>
      <c r="L281" s="162" t="b">
        <f>IF(COUNTIF(B$4:B281,table[[#This Row],[Fournisseur ]])=1,MAX(L$4:L280)+1)</f>
        <v>0</v>
      </c>
      <c r="M281" s="162">
        <f>IF(COUNTIF(C$4:C281,table[[#This Row],[Détails]])=1,MAX(M$4:M280)+1)</f>
        <v>277</v>
      </c>
    </row>
    <row r="282" spans="1:13" ht="15">
      <c r="A282" s="29" t="s">
        <v>23</v>
      </c>
      <c r="B282" s="50" t="s">
        <v>389</v>
      </c>
      <c r="C282" s="50" t="s">
        <v>577</v>
      </c>
      <c r="D282" s="50" t="s">
        <v>404</v>
      </c>
      <c r="E282" s="51">
        <v>1</v>
      </c>
      <c r="F282" s="51">
        <v>1</v>
      </c>
      <c r="G282" s="51">
        <v>1</v>
      </c>
      <c r="H282" s="19">
        <v>0.59</v>
      </c>
      <c r="I282" s="52">
        <v>0</v>
      </c>
      <c r="J282" s="52">
        <f>Devis!$D$7</f>
        <v>0.1</v>
      </c>
      <c r="K282" s="133" t="b">
        <f>IF(COUNTIF(A$4:A282,table[[#This Row],[Désignation]])=1,MAX(K$4:K281)+1)</f>
        <v>0</v>
      </c>
      <c r="L282" s="162" t="b">
        <f>IF(COUNTIF(B$4:B282,table[[#This Row],[Fournisseur ]])=1,MAX(L$4:L281)+1)</f>
        <v>0</v>
      </c>
      <c r="M282" s="162">
        <f>IF(COUNTIF(C$4:C282,table[[#This Row],[Détails]])=1,MAX(M$4:M281)+1)</f>
        <v>278</v>
      </c>
    </row>
    <row r="283" spans="1:13" ht="15">
      <c r="A283" s="45" t="s">
        <v>23</v>
      </c>
      <c r="B283" s="46" t="s">
        <v>389</v>
      </c>
      <c r="C283" s="46" t="s">
        <v>578</v>
      </c>
      <c r="D283" s="46" t="s">
        <v>404</v>
      </c>
      <c r="E283" s="47">
        <v>1</v>
      </c>
      <c r="F283" s="47">
        <v>1</v>
      </c>
      <c r="G283" s="47">
        <v>1</v>
      </c>
      <c r="H283" s="48">
        <v>0.59</v>
      </c>
      <c r="I283" s="49">
        <v>0</v>
      </c>
      <c r="J283" s="49">
        <f>Devis!$D$7</f>
        <v>0.1</v>
      </c>
      <c r="K283" s="133" t="b">
        <f>IF(COUNTIF(A$4:A283,table[[#This Row],[Désignation]])=1,MAX(K$4:K282)+1)</f>
        <v>0</v>
      </c>
      <c r="L283" s="162" t="b">
        <f>IF(COUNTIF(B$4:B283,table[[#This Row],[Fournisseur ]])=1,MAX(L$4:L282)+1)</f>
        <v>0</v>
      </c>
      <c r="M283" s="162">
        <f>IF(COUNTIF(C$4:C283,table[[#This Row],[Détails]])=1,MAX(M$4:M282)+1)</f>
        <v>279</v>
      </c>
    </row>
    <row r="284" spans="1:13" ht="15">
      <c r="A284" s="30" t="s">
        <v>23</v>
      </c>
      <c r="B284" s="50" t="s">
        <v>389</v>
      </c>
      <c r="C284" s="50" t="s">
        <v>579</v>
      </c>
      <c r="D284" s="50" t="s">
        <v>405</v>
      </c>
      <c r="E284" s="51">
        <v>1</v>
      </c>
      <c r="F284" s="51">
        <v>1</v>
      </c>
      <c r="G284" s="51">
        <v>1</v>
      </c>
      <c r="H284" s="19">
        <v>0.47</v>
      </c>
      <c r="I284" s="52">
        <v>0</v>
      </c>
      <c r="J284" s="52">
        <f>Devis!$D$7</f>
        <v>0.1</v>
      </c>
      <c r="K284" s="133" t="b">
        <f>IF(COUNTIF(A$4:A284,table[[#This Row],[Désignation]])=1,MAX(K$4:K283)+1)</f>
        <v>0</v>
      </c>
      <c r="L284" s="162" t="b">
        <f>IF(COUNTIF(B$4:B284,table[[#This Row],[Fournisseur ]])=1,MAX(L$4:L283)+1)</f>
        <v>0</v>
      </c>
      <c r="M284" s="162">
        <f>IF(COUNTIF(C$4:C284,table[[#This Row],[Détails]])=1,MAX(M$4:M283)+1)</f>
        <v>280</v>
      </c>
    </row>
    <row r="285" spans="1:13" ht="15">
      <c r="A285" s="45" t="s">
        <v>23</v>
      </c>
      <c r="B285" s="46" t="s">
        <v>389</v>
      </c>
      <c r="C285" s="46" t="s">
        <v>580</v>
      </c>
      <c r="D285" s="78">
        <v>43488</v>
      </c>
      <c r="E285" s="47">
        <v>1</v>
      </c>
      <c r="F285" s="47">
        <v>1</v>
      </c>
      <c r="G285" s="47">
        <v>1</v>
      </c>
      <c r="H285" s="48">
        <v>0.47</v>
      </c>
      <c r="I285" s="49">
        <v>0</v>
      </c>
      <c r="J285" s="49">
        <f>Devis!$D$7</f>
        <v>0.1</v>
      </c>
      <c r="K285" s="133" t="b">
        <f>IF(COUNTIF(A$4:A285,table[[#This Row],[Désignation]])=1,MAX(K$4:K284)+1)</f>
        <v>0</v>
      </c>
      <c r="L285" s="162" t="b">
        <f>IF(COUNTIF(B$4:B285,table[[#This Row],[Fournisseur ]])=1,MAX(L$4:L284)+1)</f>
        <v>0</v>
      </c>
      <c r="M285" s="162">
        <f>IF(COUNTIF(C$4:C285,table[[#This Row],[Détails]])=1,MAX(M$4:M284)+1)</f>
        <v>281</v>
      </c>
    </row>
    <row r="286" spans="1:13" ht="15">
      <c r="A286" s="29" t="s">
        <v>23</v>
      </c>
      <c r="B286" s="50" t="s">
        <v>389</v>
      </c>
      <c r="C286" s="50" t="s">
        <v>581</v>
      </c>
      <c r="D286" s="79" t="s">
        <v>404</v>
      </c>
      <c r="E286" s="51">
        <v>1</v>
      </c>
      <c r="F286" s="51">
        <v>1</v>
      </c>
      <c r="G286" s="51">
        <v>1</v>
      </c>
      <c r="H286" s="19">
        <v>0.47</v>
      </c>
      <c r="I286" s="52">
        <v>0</v>
      </c>
      <c r="J286" s="52">
        <f>Devis!$D$7</f>
        <v>0.1</v>
      </c>
      <c r="K286" s="133" t="b">
        <f>IF(COUNTIF(A$4:A286,table[[#This Row],[Désignation]])=1,MAX(K$4:K285)+1)</f>
        <v>0</v>
      </c>
      <c r="L286" s="162" t="b">
        <f>IF(COUNTIF(B$4:B286,table[[#This Row],[Fournisseur ]])=1,MAX(L$4:L285)+1)</f>
        <v>0</v>
      </c>
      <c r="M286" s="162">
        <f>IF(COUNTIF(C$4:C286,table[[#This Row],[Détails]])=1,MAX(M$4:M285)+1)</f>
        <v>282</v>
      </c>
    </row>
    <row r="287" spans="1:13" ht="15">
      <c r="A287" s="45" t="s">
        <v>23</v>
      </c>
      <c r="B287" s="46" t="s">
        <v>389</v>
      </c>
      <c r="C287" s="46" t="s">
        <v>582</v>
      </c>
      <c r="D287" s="78" t="s">
        <v>404</v>
      </c>
      <c r="E287" s="47">
        <v>1</v>
      </c>
      <c r="F287" s="47">
        <v>1</v>
      </c>
      <c r="G287" s="47">
        <v>1</v>
      </c>
      <c r="H287" s="48">
        <v>0.47</v>
      </c>
      <c r="I287" s="49">
        <v>0</v>
      </c>
      <c r="J287" s="49">
        <f>Devis!$D$7</f>
        <v>0.1</v>
      </c>
      <c r="K287" s="133" t="b">
        <f>IF(COUNTIF(A$4:A287,table[[#This Row],[Désignation]])=1,MAX(K$4:K286)+1)</f>
        <v>0</v>
      </c>
      <c r="L287" s="162" t="b">
        <f>IF(COUNTIF(B$4:B287,table[[#This Row],[Fournisseur ]])=1,MAX(L$4:L286)+1)</f>
        <v>0</v>
      </c>
      <c r="M287" s="162">
        <f>IF(COUNTIF(C$4:C287,table[[#This Row],[Détails]])=1,MAX(M$4:M286)+1)</f>
        <v>283</v>
      </c>
    </row>
    <row r="288" spans="1:13" ht="15">
      <c r="A288" s="29" t="s">
        <v>23</v>
      </c>
      <c r="B288" s="50" t="s">
        <v>389</v>
      </c>
      <c r="C288" s="50" t="s">
        <v>583</v>
      </c>
      <c r="D288" s="79" t="s">
        <v>407</v>
      </c>
      <c r="E288" s="51">
        <v>1</v>
      </c>
      <c r="F288" s="51">
        <v>1</v>
      </c>
      <c r="G288" s="51">
        <v>1</v>
      </c>
      <c r="H288" s="19">
        <v>0.94</v>
      </c>
      <c r="I288" s="52">
        <v>0</v>
      </c>
      <c r="J288" s="52">
        <f>Devis!$D$7</f>
        <v>0.1</v>
      </c>
      <c r="K288" s="133" t="b">
        <f>IF(COUNTIF(A$4:A288,table[[#This Row],[Désignation]])=1,MAX(K$4:K287)+1)</f>
        <v>0</v>
      </c>
      <c r="L288" s="162" t="b">
        <f>IF(COUNTIF(B$4:B288,table[[#This Row],[Fournisseur ]])=1,MAX(L$4:L287)+1)</f>
        <v>0</v>
      </c>
      <c r="M288" s="162">
        <f>IF(COUNTIF(C$4:C288,table[[#This Row],[Détails]])=1,MAX(M$4:M287)+1)</f>
        <v>284</v>
      </c>
    </row>
    <row r="289" spans="1:13" ht="15">
      <c r="A289" s="53" t="s">
        <v>23</v>
      </c>
      <c r="B289" s="46" t="s">
        <v>408</v>
      </c>
      <c r="C289" s="46" t="s">
        <v>409</v>
      </c>
      <c r="D289" s="46"/>
      <c r="E289" s="47">
        <v>2.5</v>
      </c>
      <c r="F289" s="47">
        <v>1.22</v>
      </c>
      <c r="G289" s="47">
        <v>1</v>
      </c>
      <c r="H289" s="48">
        <v>80</v>
      </c>
      <c r="I289" s="49">
        <v>0</v>
      </c>
      <c r="J289" s="49">
        <f>Devis!$D$7</f>
        <v>0.1</v>
      </c>
      <c r="K289" s="133" t="b">
        <f>IF(COUNTIF(A$4:A289,table[[#This Row],[Désignation]])=1,MAX(K$4:K288)+1)</f>
        <v>0</v>
      </c>
      <c r="L289" s="162">
        <f>IF(COUNTIF(B$4:B289,table[[#This Row],[Fournisseur ]])=1,MAX(L$4:L288)+1)</f>
        <v>32</v>
      </c>
      <c r="M289" s="162">
        <f>IF(COUNTIF(C$4:C289,table[[#This Row],[Détails]])=1,MAX(M$4:M288)+1)</f>
        <v>285</v>
      </c>
    </row>
    <row r="290" spans="1:13" ht="15">
      <c r="A290" s="30" t="s">
        <v>23</v>
      </c>
      <c r="B290" s="50" t="s">
        <v>408</v>
      </c>
      <c r="C290" s="50" t="s">
        <v>410</v>
      </c>
      <c r="D290" s="50" t="s">
        <v>411</v>
      </c>
      <c r="E290" s="51">
        <v>2.1800000000000002</v>
      </c>
      <c r="F290" s="51">
        <v>1.22</v>
      </c>
      <c r="G290" s="51">
        <v>1</v>
      </c>
      <c r="H290" s="19">
        <v>172.95</v>
      </c>
      <c r="I290" s="52">
        <v>0</v>
      </c>
      <c r="J290" s="52">
        <f>Devis!$D$7</f>
        <v>0.1</v>
      </c>
      <c r="K290" s="133" t="b">
        <f>IF(COUNTIF(A$4:A290,table[[#This Row],[Désignation]])=1,MAX(K$4:K289)+1)</f>
        <v>0</v>
      </c>
      <c r="L290" s="162" t="b">
        <f>IF(COUNTIF(B$4:B290,table[[#This Row],[Fournisseur ]])=1,MAX(L$4:L289)+1)</f>
        <v>0</v>
      </c>
      <c r="M290" s="162">
        <f>IF(COUNTIF(C$4:C290,table[[#This Row],[Détails]])=1,MAX(M$4:M289)+1)</f>
        <v>286</v>
      </c>
    </row>
    <row r="291" spans="1:13" ht="15">
      <c r="A291" s="45" t="s">
        <v>23</v>
      </c>
      <c r="B291" s="46" t="s">
        <v>408</v>
      </c>
      <c r="C291" s="46" t="s">
        <v>412</v>
      </c>
      <c r="D291" s="46" t="s">
        <v>411</v>
      </c>
      <c r="E291" s="47">
        <v>1</v>
      </c>
      <c r="F291" s="47">
        <v>1</v>
      </c>
      <c r="G291" s="47">
        <v>1</v>
      </c>
      <c r="H291" s="48">
        <v>207</v>
      </c>
      <c r="I291" s="49">
        <v>0</v>
      </c>
      <c r="J291" s="49">
        <f>Devis!$D$7</f>
        <v>0.1</v>
      </c>
      <c r="K291" s="133" t="b">
        <f>IF(COUNTIF(A$4:A291,table[[#This Row],[Désignation]])=1,MAX(K$4:K290)+1)</f>
        <v>0</v>
      </c>
      <c r="L291" s="162" t="b">
        <f>IF(COUNTIF(B$4:B291,table[[#This Row],[Fournisseur ]])=1,MAX(L$4:L290)+1)</f>
        <v>0</v>
      </c>
      <c r="M291" s="162">
        <f>IF(COUNTIF(C$4:C291,table[[#This Row],[Détails]])=1,MAX(M$4:M290)+1)</f>
        <v>287</v>
      </c>
    </row>
    <row r="292" spans="1:13" ht="15">
      <c r="A292" s="30" t="s">
        <v>23</v>
      </c>
      <c r="B292" s="50" t="s">
        <v>413</v>
      </c>
      <c r="C292" s="50" t="s">
        <v>414</v>
      </c>
      <c r="D292" s="50" t="s">
        <v>415</v>
      </c>
      <c r="E292" s="51">
        <v>2.5</v>
      </c>
      <c r="F292" s="51">
        <v>1.22</v>
      </c>
      <c r="G292" s="51">
        <v>1</v>
      </c>
      <c r="H292" s="19">
        <v>43.22</v>
      </c>
      <c r="I292" s="52">
        <v>0</v>
      </c>
      <c r="J292" s="52">
        <f>Devis!$D$7</f>
        <v>0.1</v>
      </c>
      <c r="K292" s="133" t="b">
        <f>IF(COUNTIF(A$4:A292,table[[#This Row],[Désignation]])=1,MAX(K$4:K291)+1)</f>
        <v>0</v>
      </c>
      <c r="L292" s="162">
        <f>IF(COUNTIF(B$4:B292,table[[#This Row],[Fournisseur ]])=1,MAX(L$4:L291)+1)</f>
        <v>33</v>
      </c>
      <c r="M292" s="162">
        <f>IF(COUNTIF(C$4:C292,table[[#This Row],[Détails]])=1,MAX(M$4:M291)+1)</f>
        <v>288</v>
      </c>
    </row>
    <row r="293" spans="1:13" ht="15">
      <c r="A293" s="53" t="s">
        <v>23</v>
      </c>
      <c r="B293" s="46" t="s">
        <v>413</v>
      </c>
      <c r="C293" s="46" t="s">
        <v>584</v>
      </c>
      <c r="D293" s="46" t="s">
        <v>416</v>
      </c>
      <c r="E293" s="47">
        <v>2.5</v>
      </c>
      <c r="F293" s="47">
        <v>1.22</v>
      </c>
      <c r="G293" s="47">
        <v>1</v>
      </c>
      <c r="H293" s="48">
        <v>36.6</v>
      </c>
      <c r="I293" s="49">
        <v>0</v>
      </c>
      <c r="J293" s="49">
        <f>Devis!$D$7</f>
        <v>0.1</v>
      </c>
      <c r="K293" s="133" t="b">
        <f>IF(COUNTIF(A$4:A293,table[[#This Row],[Désignation]])=1,MAX(K$4:K292)+1)</f>
        <v>0</v>
      </c>
      <c r="L293" s="162" t="b">
        <f>IF(COUNTIF(B$4:B293,table[[#This Row],[Fournisseur ]])=1,MAX(L$4:L292)+1)</f>
        <v>0</v>
      </c>
      <c r="M293" s="162">
        <f>IF(COUNTIF(C$4:C293,table[[#This Row],[Détails]])=1,MAX(M$4:M292)+1)</f>
        <v>289</v>
      </c>
    </row>
    <row r="294" spans="1:13" ht="15">
      <c r="A294" s="30" t="s">
        <v>23</v>
      </c>
      <c r="B294" s="50" t="s">
        <v>417</v>
      </c>
      <c r="C294" s="50" t="s">
        <v>418</v>
      </c>
      <c r="D294" s="50" t="s">
        <v>79</v>
      </c>
      <c r="E294" s="51">
        <v>2.8</v>
      </c>
      <c r="F294" s="51">
        <v>2.0699999999999998</v>
      </c>
      <c r="G294" s="51">
        <v>1</v>
      </c>
      <c r="H294" s="19">
        <v>17.55</v>
      </c>
      <c r="I294" s="52">
        <v>0</v>
      </c>
      <c r="J294" s="52">
        <f>Devis!$D$7</f>
        <v>0.1</v>
      </c>
      <c r="K294" s="133" t="b">
        <f>IF(COUNTIF(A$4:A294,table[[#This Row],[Désignation]])=1,MAX(K$4:K293)+1)</f>
        <v>0</v>
      </c>
      <c r="L294" s="162">
        <f>IF(COUNTIF(B$4:B294,table[[#This Row],[Fournisseur ]])=1,MAX(L$4:L293)+1)</f>
        <v>34</v>
      </c>
      <c r="M294" s="162">
        <f>IF(COUNTIF(C$4:C294,table[[#This Row],[Détails]])=1,MAX(M$4:M293)+1)</f>
        <v>290</v>
      </c>
    </row>
    <row r="295" spans="1:13" ht="15">
      <c r="A295" s="53" t="s">
        <v>23</v>
      </c>
      <c r="B295" s="46" t="s">
        <v>417</v>
      </c>
      <c r="C295" s="46" t="s">
        <v>585</v>
      </c>
      <c r="D295" s="46" t="s">
        <v>80</v>
      </c>
      <c r="E295" s="47">
        <v>3.07</v>
      </c>
      <c r="F295" s="47">
        <v>1.32</v>
      </c>
      <c r="G295" s="47">
        <v>1</v>
      </c>
      <c r="H295" s="48">
        <v>22.45</v>
      </c>
      <c r="I295" s="49">
        <v>0</v>
      </c>
      <c r="J295" s="49">
        <f>Devis!$D$7</f>
        <v>0.1</v>
      </c>
      <c r="K295" s="133" t="b">
        <f>IF(COUNTIF(A$4:A295,table[[#This Row],[Désignation]])=1,MAX(K$4:K294)+1)</f>
        <v>0</v>
      </c>
      <c r="L295" s="162" t="b">
        <f>IF(COUNTIF(B$4:B295,table[[#This Row],[Fournisseur ]])=1,MAX(L$4:L294)+1)</f>
        <v>0</v>
      </c>
      <c r="M295" s="162">
        <f>IF(COUNTIF(C$4:C295,table[[#This Row],[Détails]])=1,MAX(M$4:M294)+1)</f>
        <v>291</v>
      </c>
    </row>
    <row r="296" spans="1:13" ht="15">
      <c r="A296" s="30" t="s">
        <v>23</v>
      </c>
      <c r="B296" s="50" t="s">
        <v>417</v>
      </c>
      <c r="C296" s="50" t="s">
        <v>419</v>
      </c>
      <c r="D296" s="50" t="s">
        <v>420</v>
      </c>
      <c r="E296" s="51">
        <v>3.07</v>
      </c>
      <c r="F296" s="51">
        <v>1.24</v>
      </c>
      <c r="G296" s="51">
        <v>1</v>
      </c>
      <c r="H296" s="19">
        <v>21.82</v>
      </c>
      <c r="I296" s="52">
        <v>0</v>
      </c>
      <c r="J296" s="52">
        <f>Devis!$D$7</f>
        <v>0.1</v>
      </c>
      <c r="K296" s="133" t="b">
        <f>IF(COUNTIF(A$4:A296,table[[#This Row],[Désignation]])=1,MAX(K$4:K295)+1)</f>
        <v>0</v>
      </c>
      <c r="L296" s="162" t="b">
        <f>IF(COUNTIF(B$4:B296,table[[#This Row],[Fournisseur ]])=1,MAX(L$4:L295)+1)</f>
        <v>0</v>
      </c>
      <c r="M296" s="162">
        <f>IF(COUNTIF(C$4:C296,table[[#This Row],[Détails]])=1,MAX(M$4:M295)+1)</f>
        <v>292</v>
      </c>
    </row>
    <row r="297" spans="1:13" ht="15">
      <c r="A297" s="45" t="s">
        <v>23</v>
      </c>
      <c r="B297" s="46" t="s">
        <v>421</v>
      </c>
      <c r="C297" s="46" t="s">
        <v>422</v>
      </c>
      <c r="D297" s="46">
        <v>47361</v>
      </c>
      <c r="E297" s="47">
        <v>1</v>
      </c>
      <c r="F297" s="47">
        <v>1</v>
      </c>
      <c r="G297" s="47">
        <v>1</v>
      </c>
      <c r="H297" s="48">
        <v>4.99</v>
      </c>
      <c r="I297" s="49">
        <v>0</v>
      </c>
      <c r="J297" s="49">
        <f>Devis!$D$7</f>
        <v>0.1</v>
      </c>
      <c r="K297" s="133" t="b">
        <f>IF(COUNTIF(A$4:A297,table[[#This Row],[Désignation]])=1,MAX(K$4:K296)+1)</f>
        <v>0</v>
      </c>
      <c r="L297" s="162">
        <f>IF(COUNTIF(B$4:B297,table[[#This Row],[Fournisseur ]])=1,MAX(L$4:L296)+1)</f>
        <v>35</v>
      </c>
      <c r="M297" s="162">
        <f>IF(COUNTIF(C$4:C297,table[[#This Row],[Détails]])=1,MAX(M$4:M296)+1)</f>
        <v>293</v>
      </c>
    </row>
    <row r="298" spans="1:13" ht="15">
      <c r="A298" s="29" t="s">
        <v>23</v>
      </c>
      <c r="B298" s="50" t="s">
        <v>421</v>
      </c>
      <c r="C298" s="50" t="s">
        <v>423</v>
      </c>
      <c r="D298" s="50">
        <v>47618</v>
      </c>
      <c r="E298" s="51">
        <v>1</v>
      </c>
      <c r="F298" s="51">
        <v>1</v>
      </c>
      <c r="G298" s="51">
        <v>1</v>
      </c>
      <c r="H298" s="19">
        <v>3.99</v>
      </c>
      <c r="I298" s="52">
        <v>0</v>
      </c>
      <c r="J298" s="52">
        <f>Devis!$D$7</f>
        <v>0.1</v>
      </c>
      <c r="K298" s="133" t="b">
        <f>IF(COUNTIF(A$4:A298,table[[#This Row],[Désignation]])=1,MAX(K$4:K297)+1)</f>
        <v>0</v>
      </c>
      <c r="L298" s="162" t="b">
        <f>IF(COUNTIF(B$4:B298,table[[#This Row],[Fournisseur ]])=1,MAX(L$4:L297)+1)</f>
        <v>0</v>
      </c>
      <c r="M298" s="162">
        <f>IF(COUNTIF(C$4:C298,table[[#This Row],[Détails]])=1,MAX(M$4:M297)+1)</f>
        <v>294</v>
      </c>
    </row>
    <row r="299" spans="1:13" ht="15">
      <c r="A299" s="45" t="s">
        <v>23</v>
      </c>
      <c r="B299" s="46" t="s">
        <v>421</v>
      </c>
      <c r="C299" s="46" t="s">
        <v>424</v>
      </c>
      <c r="D299" s="46">
        <v>47366</v>
      </c>
      <c r="E299" s="47">
        <v>1</v>
      </c>
      <c r="F299" s="47">
        <v>1</v>
      </c>
      <c r="G299" s="47">
        <v>1</v>
      </c>
      <c r="H299" s="48">
        <v>16.989999999999998</v>
      </c>
      <c r="I299" s="49">
        <v>0</v>
      </c>
      <c r="J299" s="49">
        <f>Devis!$D$7</f>
        <v>0.1</v>
      </c>
      <c r="K299" s="133" t="b">
        <f>IF(COUNTIF(A$4:A299,table[[#This Row],[Désignation]])=1,MAX(K$4:K298)+1)</f>
        <v>0</v>
      </c>
      <c r="L299" s="162" t="b">
        <f>IF(COUNTIF(B$4:B299,table[[#This Row],[Fournisseur ]])=1,MAX(L$4:L298)+1)</f>
        <v>0</v>
      </c>
      <c r="M299" s="162">
        <f>IF(COUNTIF(C$4:C299,table[[#This Row],[Détails]])=1,MAX(M$4:M298)+1)</f>
        <v>295</v>
      </c>
    </row>
    <row r="300" spans="1:13" ht="15">
      <c r="A300" s="29" t="s">
        <v>23</v>
      </c>
      <c r="B300" s="50" t="s">
        <v>421</v>
      </c>
      <c r="C300" s="50" t="s">
        <v>425</v>
      </c>
      <c r="D300" s="50">
        <v>47363</v>
      </c>
      <c r="E300" s="51">
        <v>1</v>
      </c>
      <c r="F300" s="51">
        <v>1</v>
      </c>
      <c r="G300" s="51">
        <v>1</v>
      </c>
      <c r="H300" s="19">
        <v>4.99</v>
      </c>
      <c r="I300" s="52">
        <v>0</v>
      </c>
      <c r="J300" s="52">
        <f>Devis!$D$7</f>
        <v>0.1</v>
      </c>
      <c r="K300" s="133" t="b">
        <f>IF(COUNTIF(A$4:A300,table[[#This Row],[Désignation]])=1,MAX(K$4:K299)+1)</f>
        <v>0</v>
      </c>
      <c r="L300" s="162" t="b">
        <f>IF(COUNTIF(B$4:B300,table[[#This Row],[Fournisseur ]])=1,MAX(L$4:L299)+1)</f>
        <v>0</v>
      </c>
      <c r="M300" s="162">
        <f>IF(COUNTIF(C$4:C300,table[[#This Row],[Détails]])=1,MAX(M$4:M299)+1)</f>
        <v>296</v>
      </c>
    </row>
    <row r="301" spans="1:13" ht="15">
      <c r="A301" s="45" t="s">
        <v>26</v>
      </c>
      <c r="B301" s="46" t="s">
        <v>426</v>
      </c>
      <c r="C301" s="46" t="s">
        <v>427</v>
      </c>
      <c r="D301" s="46">
        <v>47361</v>
      </c>
      <c r="E301" s="47">
        <v>1</v>
      </c>
      <c r="F301" s="47">
        <v>1</v>
      </c>
      <c r="G301" s="47">
        <v>1</v>
      </c>
      <c r="H301" s="48">
        <v>4.99</v>
      </c>
      <c r="I301" s="49">
        <v>0</v>
      </c>
      <c r="J301" s="49">
        <f>Devis!$D$7</f>
        <v>0.1</v>
      </c>
      <c r="K301" s="133" t="b">
        <f>IF(COUNTIF(A$4:A301,table[[#This Row],[Désignation]])=1,MAX(K$4:K300)+1)</f>
        <v>0</v>
      </c>
      <c r="L301" s="162">
        <f>IF(COUNTIF(B$4:B301,table[[#This Row],[Fournisseur ]])=1,MAX(L$4:L300)+1)</f>
        <v>36</v>
      </c>
      <c r="M301" s="162">
        <f>IF(COUNTIF(C$4:C301,table[[#This Row],[Détails]])=1,MAX(M$4:M300)+1)</f>
        <v>297</v>
      </c>
    </row>
    <row r="302" spans="1:13" ht="15">
      <c r="A302" s="29" t="s">
        <v>26</v>
      </c>
      <c r="B302" s="50" t="s">
        <v>426</v>
      </c>
      <c r="C302" s="50" t="s">
        <v>428</v>
      </c>
      <c r="D302" s="50">
        <v>47366</v>
      </c>
      <c r="E302" s="51">
        <v>1</v>
      </c>
      <c r="F302" s="51">
        <v>1</v>
      </c>
      <c r="G302" s="51">
        <v>1</v>
      </c>
      <c r="H302" s="19">
        <v>16.989999999999998</v>
      </c>
      <c r="I302" s="52">
        <v>0</v>
      </c>
      <c r="J302" s="52">
        <f>Devis!$D$7</f>
        <v>0.1</v>
      </c>
      <c r="K302" s="133" t="b">
        <f>IF(COUNTIF(A$4:A302,table[[#This Row],[Désignation]])=1,MAX(K$4:K301)+1)</f>
        <v>0</v>
      </c>
      <c r="L302" s="162" t="b">
        <f>IF(COUNTIF(B$4:B302,table[[#This Row],[Fournisseur ]])=1,MAX(L$4:L301)+1)</f>
        <v>0</v>
      </c>
      <c r="M302" s="162">
        <f>IF(COUNTIF(C$4:C302,table[[#This Row],[Détails]])=1,MAX(M$4:M301)+1)</f>
        <v>298</v>
      </c>
    </row>
    <row r="303" spans="1:13" ht="15">
      <c r="A303" s="45" t="s">
        <v>26</v>
      </c>
      <c r="B303" s="46" t="s">
        <v>426</v>
      </c>
      <c r="C303" s="46" t="s">
        <v>429</v>
      </c>
      <c r="D303" s="46">
        <v>47618</v>
      </c>
      <c r="E303" s="47">
        <v>1</v>
      </c>
      <c r="F303" s="47">
        <v>1</v>
      </c>
      <c r="G303" s="47">
        <v>1</v>
      </c>
      <c r="H303" s="48">
        <v>3.99</v>
      </c>
      <c r="I303" s="49">
        <v>0</v>
      </c>
      <c r="J303" s="49">
        <f>Devis!$D$7</f>
        <v>0.1</v>
      </c>
      <c r="K303" s="133" t="b">
        <f>IF(COUNTIF(A$4:A303,table[[#This Row],[Désignation]])=1,MAX(K$4:K302)+1)</f>
        <v>0</v>
      </c>
      <c r="L303" s="162" t="b">
        <f>IF(COUNTIF(B$4:B303,table[[#This Row],[Fournisseur ]])=1,MAX(L$4:L302)+1)</f>
        <v>0</v>
      </c>
      <c r="M303" s="162">
        <f>IF(COUNTIF(C$4:C303,table[[#This Row],[Détails]])=1,MAX(M$4:M302)+1)</f>
        <v>299</v>
      </c>
    </row>
    <row r="304" spans="1:13" ht="15">
      <c r="A304" s="29" t="s">
        <v>26</v>
      </c>
      <c r="B304" s="50" t="s">
        <v>426</v>
      </c>
      <c r="C304" s="50" t="s">
        <v>430</v>
      </c>
      <c r="D304" s="50">
        <v>47363</v>
      </c>
      <c r="E304" s="51">
        <v>1</v>
      </c>
      <c r="F304" s="51">
        <v>1</v>
      </c>
      <c r="G304" s="51">
        <v>1</v>
      </c>
      <c r="H304" s="19">
        <v>4.99</v>
      </c>
      <c r="I304" s="52">
        <v>0</v>
      </c>
      <c r="J304" s="52">
        <f>Devis!$D$7</f>
        <v>0.1</v>
      </c>
      <c r="K304" s="133" t="b">
        <f>IF(COUNTIF(A$4:A304,table[[#This Row],[Désignation]])=1,MAX(K$4:K303)+1)</f>
        <v>0</v>
      </c>
      <c r="L304" s="162" t="b">
        <f>IF(COUNTIF(B$4:B304,table[[#This Row],[Fournisseur ]])=1,MAX(L$4:L303)+1)</f>
        <v>0</v>
      </c>
      <c r="M304" s="162">
        <f>IF(COUNTIF(C$4:C304,table[[#This Row],[Détails]])=1,MAX(M$4:M303)+1)</f>
        <v>300</v>
      </c>
    </row>
    <row r="305" spans="1:13" ht="15">
      <c r="A305" s="45" t="s">
        <v>26</v>
      </c>
      <c r="B305" s="46" t="s">
        <v>431</v>
      </c>
      <c r="C305" s="46" t="s">
        <v>432</v>
      </c>
      <c r="D305" s="80"/>
      <c r="E305" s="47">
        <v>1</v>
      </c>
      <c r="F305" s="47">
        <v>1</v>
      </c>
      <c r="G305" s="47">
        <v>1</v>
      </c>
      <c r="H305" s="48">
        <v>27.48</v>
      </c>
      <c r="I305" s="49">
        <v>0</v>
      </c>
      <c r="J305" s="49">
        <f>Devis!$D$7</f>
        <v>0.1</v>
      </c>
      <c r="K305" s="133" t="b">
        <f>IF(COUNTIF(A$4:A305,table[[#This Row],[Désignation]])=1,MAX(K$4:K304)+1)</f>
        <v>0</v>
      </c>
      <c r="L305" s="162">
        <f>IF(COUNTIF(B$4:B305,table[[#This Row],[Fournisseur ]])=1,MAX(L$4:L304)+1)</f>
        <v>37</v>
      </c>
      <c r="M305" s="162">
        <f>IF(COUNTIF(C$4:C305,table[[#This Row],[Détails]])=1,MAX(M$4:M304)+1)</f>
        <v>301</v>
      </c>
    </row>
    <row r="306" spans="1:13" ht="15">
      <c r="A306" s="29" t="s">
        <v>26</v>
      </c>
      <c r="B306" s="50" t="s">
        <v>431</v>
      </c>
      <c r="C306" s="50" t="s">
        <v>433</v>
      </c>
      <c r="D306" s="50"/>
      <c r="E306" s="51">
        <v>1</v>
      </c>
      <c r="F306" s="51">
        <v>1</v>
      </c>
      <c r="G306" s="51">
        <v>1</v>
      </c>
      <c r="H306" s="19">
        <v>32.5</v>
      </c>
      <c r="I306" s="52">
        <v>0</v>
      </c>
      <c r="J306" s="52">
        <f>Devis!$D$7</f>
        <v>0.1</v>
      </c>
      <c r="K306" s="133" t="b">
        <f>IF(COUNTIF(A$4:A306,table[[#This Row],[Désignation]])=1,MAX(K$4:K305)+1)</f>
        <v>0</v>
      </c>
      <c r="L306" s="162" t="b">
        <f>IF(COUNTIF(B$4:B306,table[[#This Row],[Fournisseur ]])=1,MAX(L$4:L305)+1)</f>
        <v>0</v>
      </c>
      <c r="M306" s="162">
        <f>IF(COUNTIF(C$4:C306,table[[#This Row],[Détails]])=1,MAX(M$4:M305)+1)</f>
        <v>302</v>
      </c>
    </row>
    <row r="307" spans="1:13" ht="15">
      <c r="A307" s="45" t="s">
        <v>434</v>
      </c>
      <c r="B307" s="46" t="s">
        <v>435</v>
      </c>
      <c r="C307" s="46" t="s">
        <v>436</v>
      </c>
      <c r="D307" s="46" t="s">
        <v>437</v>
      </c>
      <c r="E307" s="47">
        <v>1</v>
      </c>
      <c r="F307" s="47">
        <v>1</v>
      </c>
      <c r="G307" s="47">
        <v>1</v>
      </c>
      <c r="H307" s="48">
        <v>3.64</v>
      </c>
      <c r="I307" s="49">
        <v>0</v>
      </c>
      <c r="J307" s="49">
        <f>Devis!$D$7</f>
        <v>0.1</v>
      </c>
      <c r="K307" s="133">
        <f>IF(COUNTIF(A$4:A307,table[[#This Row],[Désignation]])=1,MAX(K$4:K306)+1)</f>
        <v>6</v>
      </c>
      <c r="L307" s="162">
        <f>IF(COUNTIF(B$4:B307,table[[#This Row],[Fournisseur ]])=1,MAX(L$4:L306)+1)</f>
        <v>38</v>
      </c>
      <c r="M307" s="162">
        <f>IF(COUNTIF(C$4:C307,table[[#This Row],[Détails]])=1,MAX(M$4:M306)+1)</f>
        <v>303</v>
      </c>
    </row>
    <row r="308" spans="1:13" ht="15">
      <c r="A308" s="29" t="s">
        <v>434</v>
      </c>
      <c r="B308" s="50" t="s">
        <v>435</v>
      </c>
      <c r="C308" s="50" t="s">
        <v>438</v>
      </c>
      <c r="D308" s="50" t="s">
        <v>439</v>
      </c>
      <c r="E308" s="51">
        <v>1</v>
      </c>
      <c r="F308" s="51">
        <v>1</v>
      </c>
      <c r="G308" s="51">
        <v>1</v>
      </c>
      <c r="H308" s="19">
        <v>25</v>
      </c>
      <c r="I308" s="52">
        <v>0</v>
      </c>
      <c r="J308" s="52">
        <f>Devis!$D$7</f>
        <v>0.1</v>
      </c>
      <c r="K308" s="133" t="b">
        <f>IF(COUNTIF(A$4:A308,table[[#This Row],[Désignation]])=1,MAX(K$4:K307)+1)</f>
        <v>0</v>
      </c>
      <c r="L308" s="162" t="b">
        <f>IF(COUNTIF(B$4:B308,table[[#This Row],[Fournisseur ]])=1,MAX(L$4:L307)+1)</f>
        <v>0</v>
      </c>
      <c r="M308" s="162">
        <f>IF(COUNTIF(C$4:C308,table[[#This Row],[Détails]])=1,MAX(M$4:M307)+1)</f>
        <v>304</v>
      </c>
    </row>
    <row r="309" spans="1:13" ht="15">
      <c r="A309" s="45" t="s">
        <v>434</v>
      </c>
      <c r="B309" s="46" t="s">
        <v>435</v>
      </c>
      <c r="C309" s="46" t="s">
        <v>440</v>
      </c>
      <c r="D309" s="46" t="s">
        <v>441</v>
      </c>
      <c r="E309" s="47">
        <v>1</v>
      </c>
      <c r="F309" s="47">
        <v>1</v>
      </c>
      <c r="G309" s="47">
        <v>1</v>
      </c>
      <c r="H309" s="48">
        <v>2.16</v>
      </c>
      <c r="I309" s="49">
        <v>0</v>
      </c>
      <c r="J309" s="49">
        <f>Devis!$D$7</f>
        <v>0.1</v>
      </c>
      <c r="K309" s="133" t="b">
        <f>IF(COUNTIF(A$4:A309,table[[#This Row],[Désignation]])=1,MAX(K$4:K308)+1)</f>
        <v>0</v>
      </c>
      <c r="L309" s="162" t="b">
        <f>IF(COUNTIF(B$4:B309,table[[#This Row],[Fournisseur ]])=1,MAX(L$4:L308)+1)</f>
        <v>0</v>
      </c>
      <c r="M309" s="162">
        <f>IF(COUNTIF(C$4:C309,table[[#This Row],[Détails]])=1,MAX(M$4:M308)+1)</f>
        <v>305</v>
      </c>
    </row>
    <row r="310" spans="1:13" ht="15">
      <c r="A310" s="29" t="s">
        <v>434</v>
      </c>
      <c r="B310" s="50" t="s">
        <v>435</v>
      </c>
      <c r="C310" s="50" t="s">
        <v>442</v>
      </c>
      <c r="D310" s="50" t="s">
        <v>443</v>
      </c>
      <c r="E310" s="51">
        <v>1</v>
      </c>
      <c r="F310" s="51">
        <v>1</v>
      </c>
      <c r="G310" s="51">
        <v>1</v>
      </c>
      <c r="H310" s="19">
        <v>17.809999999999999</v>
      </c>
      <c r="I310" s="52">
        <v>0</v>
      </c>
      <c r="J310" s="52">
        <f>Devis!$D$7</f>
        <v>0.1</v>
      </c>
      <c r="K310" s="133" t="b">
        <f>IF(COUNTIF(A$4:A310,table[[#This Row],[Désignation]])=1,MAX(K$4:K309)+1)</f>
        <v>0</v>
      </c>
      <c r="L310" s="162" t="b">
        <f>IF(COUNTIF(B$4:B310,table[[#This Row],[Fournisseur ]])=1,MAX(L$4:L309)+1)</f>
        <v>0</v>
      </c>
      <c r="M310" s="162">
        <f>IF(COUNTIF(C$4:C310,table[[#This Row],[Détails]])=1,MAX(M$4:M309)+1)</f>
        <v>306</v>
      </c>
    </row>
    <row r="311" spans="1:13" ht="15">
      <c r="A311" s="45" t="s">
        <v>434</v>
      </c>
      <c r="B311" s="46" t="s">
        <v>435</v>
      </c>
      <c r="C311" s="46" t="s">
        <v>444</v>
      </c>
      <c r="D311" s="46" t="s">
        <v>445</v>
      </c>
      <c r="E311" s="47">
        <v>1</v>
      </c>
      <c r="F311" s="47">
        <v>1</v>
      </c>
      <c r="G311" s="47">
        <v>1</v>
      </c>
      <c r="H311" s="48">
        <v>84</v>
      </c>
      <c r="I311" s="49">
        <v>0</v>
      </c>
      <c r="J311" s="49">
        <f>Devis!$D$7</f>
        <v>0.1</v>
      </c>
      <c r="K311" s="133" t="b">
        <f>IF(COUNTIF(A$4:A311,table[[#This Row],[Désignation]])=1,MAX(K$4:K310)+1)</f>
        <v>0</v>
      </c>
      <c r="L311" s="162" t="b">
        <f>IF(COUNTIF(B$4:B311,table[[#This Row],[Fournisseur ]])=1,MAX(L$4:L310)+1)</f>
        <v>0</v>
      </c>
      <c r="M311" s="162">
        <f>IF(COUNTIF(C$4:C311,table[[#This Row],[Détails]])=1,MAX(M$4:M310)+1)</f>
        <v>307</v>
      </c>
    </row>
    <row r="312" spans="1:13" ht="15">
      <c r="A312" s="29" t="s">
        <v>434</v>
      </c>
      <c r="B312" s="50" t="s">
        <v>435</v>
      </c>
      <c r="C312" s="50" t="s">
        <v>446</v>
      </c>
      <c r="D312" s="50" t="s">
        <v>447</v>
      </c>
      <c r="E312" s="51">
        <v>1</v>
      </c>
      <c r="F312" s="51">
        <v>1</v>
      </c>
      <c r="G312" s="51">
        <v>1</v>
      </c>
      <c r="H312" s="19">
        <v>7.76</v>
      </c>
      <c r="I312" s="52">
        <v>0</v>
      </c>
      <c r="J312" s="52">
        <f>Devis!$D$7</f>
        <v>0.1</v>
      </c>
      <c r="K312" s="133" t="b">
        <f>IF(COUNTIF(A$4:A312,table[[#This Row],[Désignation]])=1,MAX(K$4:K311)+1)</f>
        <v>0</v>
      </c>
      <c r="L312" s="162" t="b">
        <f>IF(COUNTIF(B$4:B312,table[[#This Row],[Fournisseur ]])=1,MAX(L$4:L311)+1)</f>
        <v>0</v>
      </c>
      <c r="M312" s="162">
        <f>IF(COUNTIF(C$4:C312,table[[#This Row],[Détails]])=1,MAX(M$4:M311)+1)</f>
        <v>308</v>
      </c>
    </row>
    <row r="313" spans="1:13" ht="15">
      <c r="A313" s="45" t="s">
        <v>434</v>
      </c>
      <c r="B313" s="46" t="s">
        <v>435</v>
      </c>
      <c r="C313" s="46" t="s">
        <v>448</v>
      </c>
      <c r="D313" s="46" t="s">
        <v>449</v>
      </c>
      <c r="E313" s="47">
        <v>1</v>
      </c>
      <c r="F313" s="47">
        <v>1</v>
      </c>
      <c r="G313" s="47">
        <v>1</v>
      </c>
      <c r="H313" s="48">
        <v>65.12</v>
      </c>
      <c r="I313" s="49">
        <v>0</v>
      </c>
      <c r="J313" s="49">
        <f>Devis!$D$7</f>
        <v>0.1</v>
      </c>
      <c r="K313" s="133" t="b">
        <f>IF(COUNTIF(A$4:A313,table[[#This Row],[Désignation]])=1,MAX(K$4:K312)+1)</f>
        <v>0</v>
      </c>
      <c r="L313" s="162" t="b">
        <f>IF(COUNTIF(B$4:B313,table[[#This Row],[Fournisseur ]])=1,MAX(L$4:L312)+1)</f>
        <v>0</v>
      </c>
      <c r="M313" s="162">
        <f>IF(COUNTIF(C$4:C313,table[[#This Row],[Détails]])=1,MAX(M$4:M312)+1)</f>
        <v>309</v>
      </c>
    </row>
    <row r="314" spans="1:13" ht="15">
      <c r="A314" s="29" t="s">
        <v>434</v>
      </c>
      <c r="B314" s="50" t="s">
        <v>435</v>
      </c>
      <c r="C314" s="50" t="s">
        <v>450</v>
      </c>
      <c r="D314" s="50" t="s">
        <v>451</v>
      </c>
      <c r="E314" s="51">
        <v>1</v>
      </c>
      <c r="F314" s="51">
        <v>1</v>
      </c>
      <c r="G314" s="51">
        <v>1</v>
      </c>
      <c r="H314" s="19">
        <v>18</v>
      </c>
      <c r="I314" s="52">
        <v>0</v>
      </c>
      <c r="J314" s="52">
        <f>Devis!$D$7</f>
        <v>0.1</v>
      </c>
      <c r="K314" s="133" t="b">
        <f>IF(COUNTIF(A$4:A314,table[[#This Row],[Désignation]])=1,MAX(K$4:K313)+1)</f>
        <v>0</v>
      </c>
      <c r="L314" s="162" t="b">
        <f>IF(COUNTIF(B$4:B314,table[[#This Row],[Fournisseur ]])=1,MAX(L$4:L313)+1)</f>
        <v>0</v>
      </c>
      <c r="M314" s="162">
        <f>IF(COUNTIF(C$4:C314,table[[#This Row],[Détails]])=1,MAX(M$4:M313)+1)</f>
        <v>310</v>
      </c>
    </row>
    <row r="315" spans="1:13" ht="15">
      <c r="A315" s="45" t="s">
        <v>434</v>
      </c>
      <c r="B315" s="46" t="s">
        <v>435</v>
      </c>
      <c r="C315" s="46" t="s">
        <v>452</v>
      </c>
      <c r="D315" s="46" t="s">
        <v>451</v>
      </c>
      <c r="E315" s="47">
        <v>1</v>
      </c>
      <c r="F315" s="47">
        <v>1</v>
      </c>
      <c r="G315" s="47">
        <v>1</v>
      </c>
      <c r="H315" s="48">
        <v>3.4</v>
      </c>
      <c r="I315" s="49">
        <v>0</v>
      </c>
      <c r="J315" s="49">
        <f>Devis!$D$7</f>
        <v>0.1</v>
      </c>
      <c r="K315" s="133" t="b">
        <f>IF(COUNTIF(A$4:A315,table[[#This Row],[Désignation]])=1,MAX(K$4:K314)+1)</f>
        <v>0</v>
      </c>
      <c r="L315" s="162" t="b">
        <f>IF(COUNTIF(B$4:B315,table[[#This Row],[Fournisseur ]])=1,MAX(L$4:L314)+1)</f>
        <v>0</v>
      </c>
      <c r="M315" s="162">
        <f>IF(COUNTIF(C$4:C315,table[[#This Row],[Détails]])=1,MAX(M$4:M314)+1)</f>
        <v>311</v>
      </c>
    </row>
    <row r="316" spans="1:13" ht="15">
      <c r="A316" s="30" t="s">
        <v>23</v>
      </c>
      <c r="B316" s="50" t="s">
        <v>453</v>
      </c>
      <c r="C316" s="50" t="s">
        <v>454</v>
      </c>
      <c r="D316" s="50" t="s">
        <v>455</v>
      </c>
      <c r="E316" s="51">
        <v>1</v>
      </c>
      <c r="F316" s="51">
        <v>1</v>
      </c>
      <c r="G316" s="51">
        <v>1</v>
      </c>
      <c r="H316" s="19">
        <v>460</v>
      </c>
      <c r="I316" s="52">
        <v>0</v>
      </c>
      <c r="J316" s="52">
        <f>Devis!$D$7</f>
        <v>0.1</v>
      </c>
      <c r="K316" s="133" t="b">
        <f>IF(COUNTIF(A$4:A316,table[[#This Row],[Désignation]])=1,MAX(K$4:K315)+1)</f>
        <v>0</v>
      </c>
      <c r="L316" s="162">
        <f>IF(COUNTIF(B$4:B316,table[[#This Row],[Fournisseur ]])=1,MAX(L$4:L315)+1)</f>
        <v>39</v>
      </c>
      <c r="M316" s="162">
        <f>IF(COUNTIF(C$4:C316,table[[#This Row],[Détails]])=1,MAX(M$4:M315)+1)</f>
        <v>312</v>
      </c>
    </row>
    <row r="317" spans="1:13" ht="15">
      <c r="A317" s="53" t="s">
        <v>23</v>
      </c>
      <c r="B317" s="46" t="s">
        <v>453</v>
      </c>
      <c r="C317" s="46" t="s">
        <v>612</v>
      </c>
      <c r="D317" s="46"/>
      <c r="E317" s="47">
        <v>1</v>
      </c>
      <c r="F317" s="47">
        <v>1</v>
      </c>
      <c r="G317" s="47">
        <v>1</v>
      </c>
      <c r="H317" s="48">
        <v>12.39</v>
      </c>
      <c r="I317" s="49">
        <v>0</v>
      </c>
      <c r="J317" s="49">
        <f>Devis!$D$7</f>
        <v>0.1</v>
      </c>
      <c r="K317" s="133" t="b">
        <f>IF(COUNTIF(A$4:A317,table[[#This Row],[Désignation]])=1,MAX(K$4:K316)+1)</f>
        <v>0</v>
      </c>
      <c r="L317" s="162" t="b">
        <f>IF(COUNTIF(B$4:B317,table[[#This Row],[Fournisseur ]])=1,MAX(L$4:L316)+1)</f>
        <v>0</v>
      </c>
      <c r="M317" s="162">
        <f>IF(COUNTIF(C$4:C317,table[[#This Row],[Détails]])=1,MAX(M$4:M316)+1)</f>
        <v>313</v>
      </c>
    </row>
    <row r="318" spans="1:13" ht="15">
      <c r="A318" s="29" t="s">
        <v>23</v>
      </c>
      <c r="B318" s="50" t="s">
        <v>453</v>
      </c>
      <c r="C318" s="50" t="s">
        <v>456</v>
      </c>
      <c r="D318" s="50" t="s">
        <v>455</v>
      </c>
      <c r="E318" s="51">
        <v>1</v>
      </c>
      <c r="F318" s="51">
        <v>1</v>
      </c>
      <c r="G318" s="51">
        <v>1</v>
      </c>
      <c r="H318" s="19">
        <v>525</v>
      </c>
      <c r="I318" s="52">
        <v>0</v>
      </c>
      <c r="J318" s="52">
        <f>Devis!$D$7</f>
        <v>0.1</v>
      </c>
      <c r="K318" s="133" t="b">
        <f>IF(COUNTIF(A$4:A318,table[[#This Row],[Désignation]])=1,MAX(K$4:K317)+1)</f>
        <v>0</v>
      </c>
      <c r="L318" s="162" t="b">
        <f>IF(COUNTIF(B$4:B318,table[[#This Row],[Fournisseur ]])=1,MAX(L$4:L317)+1)</f>
        <v>0</v>
      </c>
      <c r="M318" s="162">
        <f>IF(COUNTIF(C$4:C318,table[[#This Row],[Détails]])=1,MAX(M$4:M317)+1)</f>
        <v>314</v>
      </c>
    </row>
    <row r="319" spans="1:13" ht="15">
      <c r="A319" s="45" t="s">
        <v>23</v>
      </c>
      <c r="B319" s="46" t="s">
        <v>457</v>
      </c>
      <c r="C319" s="46" t="s">
        <v>458</v>
      </c>
      <c r="D319" s="46" t="s">
        <v>459</v>
      </c>
      <c r="E319" s="47">
        <v>1</v>
      </c>
      <c r="F319" s="47">
        <v>1</v>
      </c>
      <c r="G319" s="47">
        <v>1</v>
      </c>
      <c r="H319" s="48">
        <v>536.44000000000005</v>
      </c>
      <c r="I319" s="49">
        <v>0</v>
      </c>
      <c r="J319" s="49">
        <f>Devis!$D$7</f>
        <v>0.1</v>
      </c>
      <c r="K319" s="133" t="b">
        <f>IF(COUNTIF(A$4:A319,table[[#This Row],[Désignation]])=1,MAX(K$4:K318)+1)</f>
        <v>0</v>
      </c>
      <c r="L319" s="162">
        <f>IF(COUNTIF(B$4:B319,table[[#This Row],[Fournisseur ]])=1,MAX(L$4:L318)+1)</f>
        <v>40</v>
      </c>
      <c r="M319" s="162">
        <f>IF(COUNTIF(C$4:C319,table[[#This Row],[Détails]])=1,MAX(M$4:M318)+1)</f>
        <v>315</v>
      </c>
    </row>
    <row r="320" spans="1:13" ht="15">
      <c r="A320" s="29" t="s">
        <v>23</v>
      </c>
      <c r="B320" s="50" t="s">
        <v>457</v>
      </c>
      <c r="C320" s="50" t="s">
        <v>460</v>
      </c>
      <c r="D320" s="50" t="s">
        <v>461</v>
      </c>
      <c r="E320" s="51">
        <v>1</v>
      </c>
      <c r="F320" s="51">
        <v>1</v>
      </c>
      <c r="G320" s="51">
        <v>1</v>
      </c>
      <c r="H320" s="19">
        <v>111.34</v>
      </c>
      <c r="I320" s="52">
        <v>0</v>
      </c>
      <c r="J320" s="52">
        <f>Devis!$D$7</f>
        <v>0.1</v>
      </c>
      <c r="K320" s="133" t="b">
        <f>IF(COUNTIF(A$4:A320,table[[#This Row],[Désignation]])=1,MAX(K$4:K319)+1)</f>
        <v>0</v>
      </c>
      <c r="L320" s="162" t="b">
        <f>IF(COUNTIF(B$4:B320,table[[#This Row],[Fournisseur ]])=1,MAX(L$4:L319)+1)</f>
        <v>0</v>
      </c>
      <c r="M320" s="162">
        <f>IF(COUNTIF(C$4:C320,table[[#This Row],[Détails]])=1,MAX(M$4:M319)+1)</f>
        <v>316</v>
      </c>
    </row>
    <row r="321" spans="1:13" ht="15">
      <c r="A321" s="45" t="s">
        <v>23</v>
      </c>
      <c r="B321" s="46" t="s">
        <v>457</v>
      </c>
      <c r="C321" s="46" t="s">
        <v>462</v>
      </c>
      <c r="D321" s="46" t="s">
        <v>463</v>
      </c>
      <c r="E321" s="47">
        <v>1</v>
      </c>
      <c r="F321" s="47">
        <v>1</v>
      </c>
      <c r="G321" s="47">
        <v>1</v>
      </c>
      <c r="H321" s="48">
        <v>76.989999999999995</v>
      </c>
      <c r="I321" s="49">
        <v>0</v>
      </c>
      <c r="J321" s="49">
        <f>Devis!$D$7</f>
        <v>0.1</v>
      </c>
      <c r="K321" s="133" t="b">
        <f>IF(COUNTIF(A$4:A321,table[[#This Row],[Désignation]])=1,MAX(K$4:K320)+1)</f>
        <v>0</v>
      </c>
      <c r="L321" s="162" t="b">
        <f>IF(COUNTIF(B$4:B321,table[[#This Row],[Fournisseur ]])=1,MAX(L$4:L320)+1)</f>
        <v>0</v>
      </c>
      <c r="M321" s="162">
        <f>IF(COUNTIF(C$4:C321,table[[#This Row],[Détails]])=1,MAX(M$4:M320)+1)</f>
        <v>317</v>
      </c>
    </row>
    <row r="322" spans="1:13" ht="15">
      <c r="A322" s="29" t="s">
        <v>23</v>
      </c>
      <c r="B322" s="50" t="s">
        <v>457</v>
      </c>
      <c r="C322" s="50" t="s">
        <v>464</v>
      </c>
      <c r="D322" s="50" t="s">
        <v>465</v>
      </c>
      <c r="E322" s="51">
        <v>2</v>
      </c>
      <c r="F322" s="51">
        <v>1.22</v>
      </c>
      <c r="G322" s="51">
        <v>1</v>
      </c>
      <c r="H322" s="19">
        <v>59.62</v>
      </c>
      <c r="I322" s="52">
        <v>0</v>
      </c>
      <c r="J322" s="52">
        <f>Devis!$D$7</f>
        <v>0.1</v>
      </c>
      <c r="K322" s="133" t="b">
        <f>IF(COUNTIF(A$4:A322,table[[#This Row],[Désignation]])=1,MAX(K$4:K321)+1)</f>
        <v>0</v>
      </c>
      <c r="L322" s="162" t="b">
        <f>IF(COUNTIF(B$4:B322,table[[#This Row],[Fournisseur ]])=1,MAX(L$4:L321)+1)</f>
        <v>0</v>
      </c>
      <c r="M322" s="162">
        <f>IF(COUNTIF(C$4:C322,table[[#This Row],[Détails]])=1,MAX(M$4:M321)+1)</f>
        <v>318</v>
      </c>
    </row>
    <row r="323" spans="1:13" ht="15">
      <c r="A323" s="53" t="s">
        <v>23</v>
      </c>
      <c r="B323" s="46" t="s">
        <v>466</v>
      </c>
      <c r="C323" s="46" t="s">
        <v>467</v>
      </c>
      <c r="D323" s="46" t="s">
        <v>468</v>
      </c>
      <c r="E323" s="47">
        <v>1</v>
      </c>
      <c r="F323" s="47">
        <v>1</v>
      </c>
      <c r="G323" s="47">
        <v>1</v>
      </c>
      <c r="H323" s="48">
        <v>4.5</v>
      </c>
      <c r="I323" s="49">
        <v>0</v>
      </c>
      <c r="J323" s="49">
        <f>Devis!$D$7</f>
        <v>0.1</v>
      </c>
      <c r="K323" s="133" t="b">
        <f>IF(COUNTIF(A$4:A323,table[[#This Row],[Désignation]])=1,MAX(K$4:K322)+1)</f>
        <v>0</v>
      </c>
      <c r="L323" s="162">
        <f>IF(COUNTIF(B$4:B323,table[[#This Row],[Fournisseur ]])=1,MAX(L$4:L322)+1)</f>
        <v>41</v>
      </c>
      <c r="M323" s="162">
        <f>IF(COUNTIF(C$4:C323,table[[#This Row],[Détails]])=1,MAX(M$4:M322)+1)</f>
        <v>319</v>
      </c>
    </row>
    <row r="324" spans="1:13" ht="15">
      <c r="A324" s="30" t="s">
        <v>23</v>
      </c>
      <c r="B324" s="50" t="s">
        <v>466</v>
      </c>
      <c r="C324" s="50" t="s">
        <v>469</v>
      </c>
      <c r="D324" s="50" t="s">
        <v>468</v>
      </c>
      <c r="E324" s="51">
        <v>1</v>
      </c>
      <c r="F324" s="51">
        <v>1</v>
      </c>
      <c r="G324" s="51">
        <v>1</v>
      </c>
      <c r="H324" s="19">
        <v>4.5</v>
      </c>
      <c r="I324" s="52">
        <v>0</v>
      </c>
      <c r="J324" s="52">
        <f>Devis!$D$7</f>
        <v>0.1</v>
      </c>
      <c r="K324" s="133" t="b">
        <f>IF(COUNTIF(A$4:A324,table[[#This Row],[Désignation]])=1,MAX(K$4:K323)+1)</f>
        <v>0</v>
      </c>
      <c r="L324" s="162" t="b">
        <f>IF(COUNTIF(B$4:B324,table[[#This Row],[Fournisseur ]])=1,MAX(L$4:L323)+1)</f>
        <v>0</v>
      </c>
      <c r="M324" s="162">
        <f>IF(COUNTIF(C$4:C324,table[[#This Row],[Détails]])=1,MAX(M$4:M323)+1)</f>
        <v>320</v>
      </c>
    </row>
    <row r="325" spans="1:13" ht="15">
      <c r="A325" s="53" t="s">
        <v>23</v>
      </c>
      <c r="B325" s="46" t="s">
        <v>466</v>
      </c>
      <c r="C325" s="46" t="s">
        <v>470</v>
      </c>
      <c r="D325" s="77" t="s">
        <v>471</v>
      </c>
      <c r="E325" s="47">
        <v>1</v>
      </c>
      <c r="F325" s="47">
        <v>1</v>
      </c>
      <c r="G325" s="47">
        <v>1</v>
      </c>
      <c r="H325" s="48">
        <v>80</v>
      </c>
      <c r="I325" s="49">
        <v>0</v>
      </c>
      <c r="J325" s="49">
        <f>Devis!$D$7</f>
        <v>0.1</v>
      </c>
      <c r="K325" s="133" t="b">
        <f>IF(COUNTIF(A$4:A325,table[[#This Row],[Désignation]])=1,MAX(K$4:K324)+1)</f>
        <v>0</v>
      </c>
      <c r="L325" s="162" t="b">
        <f>IF(COUNTIF(B$4:B325,table[[#This Row],[Fournisseur ]])=1,MAX(L$4:L324)+1)</f>
        <v>0</v>
      </c>
      <c r="M325" s="162">
        <f>IF(COUNTIF(C$4:C325,table[[#This Row],[Détails]])=1,MAX(M$4:M324)+1)</f>
        <v>321</v>
      </c>
    </row>
    <row r="326" spans="1:13" ht="15">
      <c r="A326" s="30" t="s">
        <v>23</v>
      </c>
      <c r="B326" s="50" t="s">
        <v>466</v>
      </c>
      <c r="C326" s="50" t="s">
        <v>613</v>
      </c>
      <c r="D326" s="50" t="s">
        <v>472</v>
      </c>
      <c r="E326" s="51">
        <v>1</v>
      </c>
      <c r="F326" s="51">
        <v>1</v>
      </c>
      <c r="G326" s="51">
        <v>1</v>
      </c>
      <c r="H326" s="19">
        <v>120</v>
      </c>
      <c r="I326" s="52">
        <v>0</v>
      </c>
      <c r="J326" s="52">
        <f>Devis!$D$7</f>
        <v>0.1</v>
      </c>
      <c r="K326" s="133" t="b">
        <f>IF(COUNTIF(A$4:A326,table[[#This Row],[Désignation]])=1,MAX(K$4:K325)+1)</f>
        <v>0</v>
      </c>
      <c r="L326" s="162" t="b">
        <f>IF(COUNTIF(B$4:B326,table[[#This Row],[Fournisseur ]])=1,MAX(L$4:L325)+1)</f>
        <v>0</v>
      </c>
      <c r="M326" s="162">
        <f>IF(COUNTIF(C$4:C326,table[[#This Row],[Détails]])=1,MAX(M$4:M325)+1)</f>
        <v>322</v>
      </c>
    </row>
    <row r="327" spans="1:13" ht="15">
      <c r="A327" s="45" t="s">
        <v>434</v>
      </c>
      <c r="B327" s="46" t="s">
        <v>473</v>
      </c>
      <c r="C327" s="46" t="s">
        <v>474</v>
      </c>
      <c r="D327" s="46" t="s">
        <v>475</v>
      </c>
      <c r="E327" s="47">
        <v>25</v>
      </c>
      <c r="F327" s="47">
        <v>1</v>
      </c>
      <c r="G327" s="47">
        <v>1</v>
      </c>
      <c r="H327" s="48">
        <v>1.704</v>
      </c>
      <c r="I327" s="49">
        <v>0</v>
      </c>
      <c r="J327" s="49">
        <f>Devis!$D$7</f>
        <v>0.1</v>
      </c>
      <c r="K327" s="133" t="b">
        <f>IF(COUNTIF(A$4:A327,table[[#This Row],[Désignation]])=1,MAX(K$4:K326)+1)</f>
        <v>0</v>
      </c>
      <c r="L327" s="162">
        <f>IF(COUNTIF(B$4:B327,table[[#This Row],[Fournisseur ]])=1,MAX(L$4:L326)+1)</f>
        <v>42</v>
      </c>
      <c r="M327" s="162">
        <f>IF(COUNTIF(C$4:C327,table[[#This Row],[Détails]])=1,MAX(M$4:M326)+1)</f>
        <v>323</v>
      </c>
    </row>
    <row r="328" spans="1:13" ht="15">
      <c r="A328" s="45" t="s">
        <v>434</v>
      </c>
      <c r="B328" s="46" t="s">
        <v>473</v>
      </c>
      <c r="C328" s="46" t="s">
        <v>476</v>
      </c>
      <c r="D328" s="46">
        <v>1.0289999999999999</v>
      </c>
      <c r="E328" s="47">
        <v>1</v>
      </c>
      <c r="F328" s="47">
        <v>1</v>
      </c>
      <c r="G328" s="47">
        <v>1</v>
      </c>
      <c r="H328" s="48">
        <v>262.3</v>
      </c>
      <c r="I328" s="49">
        <v>0</v>
      </c>
      <c r="J328" s="49">
        <f>Devis!$D$7</f>
        <v>0.1</v>
      </c>
      <c r="K328" s="133" t="b">
        <f>IF(COUNTIF(A$4:A328,table[[#This Row],[Désignation]])=1,MAX(K$4:K327)+1)</f>
        <v>0</v>
      </c>
      <c r="L328" s="162" t="b">
        <f>IF(COUNTIF(B$4:B328,table[[#This Row],[Fournisseur ]])=1,MAX(L$4:L327)+1)</f>
        <v>0</v>
      </c>
      <c r="M328" s="162">
        <f>IF(COUNTIF(C$4:C328,table[[#This Row],[Détails]])=1,MAX(M$4:M327)+1)</f>
        <v>324</v>
      </c>
    </row>
    <row r="329" spans="1:13" ht="15">
      <c r="A329" s="29" t="s">
        <v>434</v>
      </c>
      <c r="B329" s="50" t="s">
        <v>473</v>
      </c>
      <c r="C329" s="50" t="s">
        <v>477</v>
      </c>
      <c r="D329" s="50" t="s">
        <v>478</v>
      </c>
      <c r="E329" s="51">
        <v>1</v>
      </c>
      <c r="F329" s="51">
        <v>1</v>
      </c>
      <c r="G329" s="51">
        <v>1</v>
      </c>
      <c r="H329" s="19">
        <v>7.57</v>
      </c>
      <c r="I329" s="52">
        <v>0</v>
      </c>
      <c r="J329" s="52">
        <f>Devis!$D$7</f>
        <v>0.1</v>
      </c>
      <c r="K329" s="133" t="b">
        <f>IF(COUNTIF(A$4:A329,table[[#This Row],[Désignation]])=1,MAX(K$4:K328)+1)</f>
        <v>0</v>
      </c>
      <c r="L329" s="162" t="b">
        <f>IF(COUNTIF(B$4:B329,table[[#This Row],[Fournisseur ]])=1,MAX(L$4:L328)+1)</f>
        <v>0</v>
      </c>
      <c r="M329" s="162">
        <f>IF(COUNTIF(C$4:C329,table[[#This Row],[Détails]])=1,MAX(M$4:M328)+1)</f>
        <v>325</v>
      </c>
    </row>
    <row r="330" spans="1:13" ht="15">
      <c r="A330" s="45" t="s">
        <v>23</v>
      </c>
      <c r="B330" s="46" t="s">
        <v>479</v>
      </c>
      <c r="C330" s="46" t="s">
        <v>480</v>
      </c>
      <c r="D330" s="46" t="s">
        <v>481</v>
      </c>
      <c r="E330" s="47">
        <v>1</v>
      </c>
      <c r="F330" s="47">
        <v>1</v>
      </c>
      <c r="G330" s="47">
        <v>1</v>
      </c>
      <c r="H330" s="48">
        <v>107</v>
      </c>
      <c r="I330" s="49">
        <v>0</v>
      </c>
      <c r="J330" s="49">
        <f>Devis!$D$7</f>
        <v>0.1</v>
      </c>
      <c r="K330" s="133" t="b">
        <f>IF(COUNTIF(A$4:A330,table[[#This Row],[Désignation]])=1,MAX(K$4:K329)+1)</f>
        <v>0</v>
      </c>
      <c r="L330" s="162">
        <f>IF(COUNTIF(B$4:B330,table[[#This Row],[Fournisseur ]])=1,MAX(L$4:L329)+1)</f>
        <v>43</v>
      </c>
      <c r="M330" s="162">
        <f>IF(COUNTIF(C$4:C330,table[[#This Row],[Détails]])=1,MAX(M$4:M329)+1)</f>
        <v>326</v>
      </c>
    </row>
    <row r="331" spans="1:13" ht="15">
      <c r="A331" s="45" t="s">
        <v>23</v>
      </c>
      <c r="B331" s="46" t="s">
        <v>194</v>
      </c>
      <c r="C331" s="46" t="s">
        <v>614</v>
      </c>
      <c r="D331" s="46" t="s">
        <v>482</v>
      </c>
      <c r="E331" s="47">
        <v>2.8</v>
      </c>
      <c r="F331" s="47">
        <v>2.0699999999999998</v>
      </c>
      <c r="G331" s="47">
        <v>1</v>
      </c>
      <c r="H331" s="48">
        <v>8.15</v>
      </c>
      <c r="I331" s="49">
        <v>0</v>
      </c>
      <c r="J331" s="49">
        <f>Devis!$D$7</f>
        <v>0.1</v>
      </c>
      <c r="K331" s="133" t="b">
        <f>IF(COUNTIF(A$4:A331,table[[#This Row],[Désignation]])=1,MAX(K$4:K330)+1)</f>
        <v>0</v>
      </c>
      <c r="L331" s="162" t="b">
        <f>IF(COUNTIF(B$4:B331,table[[#This Row],[Fournisseur ]])=1,MAX(L$4:L330)+1)</f>
        <v>0</v>
      </c>
      <c r="M331" s="162">
        <f>IF(COUNTIF(C$4:C331,table[[#This Row],[Détails]])=1,MAX(M$4:M330)+1)</f>
        <v>327</v>
      </c>
    </row>
    <row r="332" spans="1:13" ht="15">
      <c r="A332" s="29" t="s">
        <v>23</v>
      </c>
      <c r="B332" s="50" t="s">
        <v>194</v>
      </c>
      <c r="C332" s="50" t="s">
        <v>615</v>
      </c>
      <c r="D332" s="50" t="s">
        <v>79</v>
      </c>
      <c r="E332" s="51">
        <v>2.8</v>
      </c>
      <c r="F332" s="51">
        <v>2.0699999999999998</v>
      </c>
      <c r="G332" s="51">
        <v>1</v>
      </c>
      <c r="H332" s="19">
        <v>13.4</v>
      </c>
      <c r="I332" s="52">
        <v>0</v>
      </c>
      <c r="J332" s="52">
        <f>Devis!$D$7</f>
        <v>0.1</v>
      </c>
      <c r="K332" s="133" t="b">
        <f>IF(COUNTIF(A$4:A332,table[[#This Row],[Désignation]])=1,MAX(K$4:K331)+1)</f>
        <v>0</v>
      </c>
      <c r="L332" s="162" t="b">
        <f>IF(COUNTIF(B$4:B332,table[[#This Row],[Fournisseur ]])=1,MAX(L$4:L331)+1)</f>
        <v>0</v>
      </c>
      <c r="M332" s="162">
        <f>IF(COUNTIF(C$4:C332,table[[#This Row],[Détails]])=1,MAX(M$4:M331)+1)</f>
        <v>328</v>
      </c>
    </row>
    <row r="333" spans="1:13" ht="15">
      <c r="A333" s="53" t="s">
        <v>26</v>
      </c>
      <c r="B333" s="46" t="s">
        <v>483</v>
      </c>
      <c r="C333" s="46" t="s">
        <v>484</v>
      </c>
      <c r="D333" s="46"/>
      <c r="E333" s="47">
        <v>1</v>
      </c>
      <c r="F333" s="47">
        <v>1</v>
      </c>
      <c r="G333" s="47">
        <v>1</v>
      </c>
      <c r="H333" s="48">
        <v>24</v>
      </c>
      <c r="I333" s="49">
        <v>0</v>
      </c>
      <c r="J333" s="49">
        <f>Devis!$D$7</f>
        <v>0.1</v>
      </c>
      <c r="K333" s="133" t="b">
        <f>IF(COUNTIF(A$4:A333,table[[#This Row],[Désignation]])=1,MAX(K$4:K332)+1)</f>
        <v>0</v>
      </c>
      <c r="L333" s="162">
        <f>IF(COUNTIF(B$4:B333,table[[#This Row],[Fournisseur ]])=1,MAX(L$4:L332)+1)</f>
        <v>44</v>
      </c>
      <c r="M333" s="162">
        <f>IF(COUNTIF(C$4:C333,table[[#This Row],[Détails]])=1,MAX(M$4:M332)+1)</f>
        <v>329</v>
      </c>
    </row>
    <row r="334" spans="1:13" ht="15">
      <c r="A334" s="45" t="s">
        <v>26</v>
      </c>
      <c r="B334" s="46" t="s">
        <v>240</v>
      </c>
      <c r="C334" s="46" t="s">
        <v>485</v>
      </c>
      <c r="D334" s="46">
        <v>259532</v>
      </c>
      <c r="E334" s="47">
        <v>1</v>
      </c>
      <c r="F334" s="47">
        <v>1</v>
      </c>
      <c r="G334" s="47">
        <v>1</v>
      </c>
      <c r="H334" s="48">
        <v>10.64</v>
      </c>
      <c r="I334" s="49">
        <v>0</v>
      </c>
      <c r="J334" s="49">
        <f>Devis!$D$7</f>
        <v>0.1</v>
      </c>
      <c r="K334" s="133" t="b">
        <f>IF(COUNTIF(A$4:A334,table[[#This Row],[Désignation]])=1,MAX(K$4:K333)+1)</f>
        <v>0</v>
      </c>
      <c r="L334" s="162" t="b">
        <f>IF(COUNTIF(B$4:B334,table[[#This Row],[Fournisseur ]])=1,MAX(L$4:L333)+1)</f>
        <v>0</v>
      </c>
      <c r="M334" s="162">
        <f>IF(COUNTIF(C$4:C334,table[[#This Row],[Détails]])=1,MAX(M$4:M333)+1)</f>
        <v>330</v>
      </c>
    </row>
    <row r="335" spans="1:13" ht="15">
      <c r="A335" s="29" t="s">
        <v>23</v>
      </c>
      <c r="B335" s="50" t="s">
        <v>194</v>
      </c>
      <c r="C335" s="50" t="s">
        <v>486</v>
      </c>
      <c r="D335" s="50" t="s">
        <v>80</v>
      </c>
      <c r="E335" s="51">
        <v>2.8</v>
      </c>
      <c r="F335" s="51">
        <v>1.31</v>
      </c>
      <c r="G335" s="51">
        <v>1</v>
      </c>
      <c r="H335" s="19">
        <v>20.2</v>
      </c>
      <c r="I335" s="52">
        <v>0</v>
      </c>
      <c r="J335" s="52">
        <f>Devis!$D$7</f>
        <v>0.1</v>
      </c>
      <c r="K335" s="133" t="b">
        <f>IF(COUNTIF(A$4:A335,table[[#This Row],[Désignation]])=1,MAX(K$4:K334)+1)</f>
        <v>0</v>
      </c>
      <c r="L335" s="162" t="b">
        <f>IF(COUNTIF(B$4:B335,table[[#This Row],[Fournisseur ]])=1,MAX(L$4:L334)+1)</f>
        <v>0</v>
      </c>
      <c r="M335" s="162">
        <f>IF(COUNTIF(C$4:C335,table[[#This Row],[Détails]])=1,MAX(M$4:M334)+1)</f>
        <v>331</v>
      </c>
    </row>
    <row r="336" spans="1:13" ht="15">
      <c r="A336" s="53" t="s">
        <v>23</v>
      </c>
      <c r="B336" s="46" t="s">
        <v>194</v>
      </c>
      <c r="C336" s="46" t="s">
        <v>487</v>
      </c>
      <c r="D336" s="46" t="s">
        <v>80</v>
      </c>
      <c r="E336" s="47">
        <v>2.8</v>
      </c>
      <c r="F336" s="47">
        <v>1.31</v>
      </c>
      <c r="G336" s="47">
        <v>1</v>
      </c>
      <c r="H336" s="48">
        <v>20.2</v>
      </c>
      <c r="I336" s="49">
        <v>0</v>
      </c>
      <c r="J336" s="49">
        <f>Devis!$D$7</f>
        <v>0.1</v>
      </c>
      <c r="K336" s="133" t="b">
        <f>IF(COUNTIF(A$4:A336,table[[#This Row],[Désignation]])=1,MAX(K$4:K335)+1)</f>
        <v>0</v>
      </c>
      <c r="L336" s="162" t="b">
        <f>IF(COUNTIF(B$4:B336,table[[#This Row],[Fournisseur ]])=1,MAX(L$4:L335)+1)</f>
        <v>0</v>
      </c>
      <c r="M336" s="162">
        <f>IF(COUNTIF(C$4:C336,table[[#This Row],[Détails]])=1,MAX(M$4:M335)+1)</f>
        <v>332</v>
      </c>
    </row>
    <row r="337" spans="1:13" ht="15">
      <c r="A337" s="30" t="s">
        <v>23</v>
      </c>
      <c r="B337" s="50" t="s">
        <v>194</v>
      </c>
      <c r="C337" s="50" t="s">
        <v>488</v>
      </c>
      <c r="D337" s="50" t="s">
        <v>80</v>
      </c>
      <c r="E337" s="51">
        <v>2.8</v>
      </c>
      <c r="F337" s="51">
        <v>1.31</v>
      </c>
      <c r="G337" s="51">
        <v>1</v>
      </c>
      <c r="H337" s="19">
        <v>21.21</v>
      </c>
      <c r="I337" s="52">
        <v>0</v>
      </c>
      <c r="J337" s="52">
        <f>Devis!$D$7</f>
        <v>0.1</v>
      </c>
      <c r="K337" s="133" t="b">
        <f>IF(COUNTIF(A$4:A337,table[[#This Row],[Désignation]])=1,MAX(K$4:K336)+1)</f>
        <v>0</v>
      </c>
      <c r="L337" s="162" t="b">
        <f>IF(COUNTIF(B$4:B337,table[[#This Row],[Fournisseur ]])=1,MAX(L$4:L336)+1)</f>
        <v>0</v>
      </c>
      <c r="M337" s="162">
        <f>IF(COUNTIF(C$4:C337,table[[#This Row],[Détails]])=1,MAX(M$4:M336)+1)</f>
        <v>333</v>
      </c>
    </row>
    <row r="338" spans="1:13" ht="15">
      <c r="A338" s="53" t="s">
        <v>23</v>
      </c>
      <c r="B338" s="46" t="s">
        <v>194</v>
      </c>
      <c r="C338" s="46" t="s">
        <v>489</v>
      </c>
      <c r="D338" s="46" t="s">
        <v>80</v>
      </c>
      <c r="E338" s="47">
        <v>2.8</v>
      </c>
      <c r="F338" s="47">
        <v>1.31</v>
      </c>
      <c r="G338" s="47">
        <v>1</v>
      </c>
      <c r="H338" s="48">
        <v>21.21</v>
      </c>
      <c r="I338" s="49">
        <v>0</v>
      </c>
      <c r="J338" s="49">
        <f>Devis!$D$7</f>
        <v>0.1</v>
      </c>
      <c r="K338" s="133" t="b">
        <f>IF(COUNTIF(A$4:A338,table[[#This Row],[Désignation]])=1,MAX(K$4:K337)+1)</f>
        <v>0</v>
      </c>
      <c r="L338" s="162" t="b">
        <f>IF(COUNTIF(B$4:B338,table[[#This Row],[Fournisseur ]])=1,MAX(L$4:L337)+1)</f>
        <v>0</v>
      </c>
      <c r="M338" s="162">
        <f>IF(COUNTIF(C$4:C338,table[[#This Row],[Détails]])=1,MAX(M$4:M337)+1)</f>
        <v>334</v>
      </c>
    </row>
    <row r="339" spans="1:13" ht="15">
      <c r="A339" s="30" t="s">
        <v>23</v>
      </c>
      <c r="B339" s="50" t="s">
        <v>194</v>
      </c>
      <c r="C339" s="50" t="s">
        <v>490</v>
      </c>
      <c r="D339" s="50" t="s">
        <v>80</v>
      </c>
      <c r="E339" s="51">
        <v>2.8</v>
      </c>
      <c r="F339" s="51">
        <v>1.31</v>
      </c>
      <c r="G339" s="51">
        <v>1</v>
      </c>
      <c r="H339" s="19">
        <v>14.95</v>
      </c>
      <c r="I339" s="52">
        <v>0</v>
      </c>
      <c r="J339" s="52">
        <f>Devis!$D$7</f>
        <v>0.1</v>
      </c>
      <c r="K339" s="133" t="b">
        <f>IF(COUNTIF(A$4:A339,table[[#This Row],[Désignation]])=1,MAX(K$4:K338)+1)</f>
        <v>0</v>
      </c>
      <c r="L339" s="162" t="b">
        <f>IF(COUNTIF(B$4:B339,table[[#This Row],[Fournisseur ]])=1,MAX(L$4:L338)+1)</f>
        <v>0</v>
      </c>
      <c r="M339" s="162">
        <f>IF(COUNTIF(C$4:C339,table[[#This Row],[Détails]])=1,MAX(M$4:M338)+1)</f>
        <v>335</v>
      </c>
    </row>
    <row r="340" spans="1:13" ht="15">
      <c r="A340" s="53" t="s">
        <v>23</v>
      </c>
      <c r="B340" s="46" t="s">
        <v>194</v>
      </c>
      <c r="C340" s="46" t="s">
        <v>616</v>
      </c>
      <c r="D340" s="46" t="s">
        <v>491</v>
      </c>
      <c r="E340" s="47">
        <v>2.8</v>
      </c>
      <c r="F340" s="47">
        <v>2.0699999999999998</v>
      </c>
      <c r="G340" s="47">
        <v>1</v>
      </c>
      <c r="H340" s="48">
        <v>5.96</v>
      </c>
      <c r="I340" s="49">
        <v>0</v>
      </c>
      <c r="J340" s="49">
        <f>Devis!$D$7</f>
        <v>0.1</v>
      </c>
      <c r="K340" s="133" t="b">
        <f>IF(COUNTIF(A$4:A340,table[[#This Row],[Désignation]])=1,MAX(K$4:K339)+1)</f>
        <v>0</v>
      </c>
      <c r="L340" s="162" t="b">
        <f>IF(COUNTIF(B$4:B340,table[[#This Row],[Fournisseur ]])=1,MAX(L$4:L339)+1)</f>
        <v>0</v>
      </c>
      <c r="M340" s="162">
        <f>IF(COUNTIF(C$4:C340,table[[#This Row],[Détails]])=1,MAX(M$4:M339)+1)</f>
        <v>336</v>
      </c>
    </row>
    <row r="341" spans="1:13" ht="15">
      <c r="A341" s="30" t="s">
        <v>26</v>
      </c>
      <c r="B341" s="50" t="s">
        <v>118</v>
      </c>
      <c r="C341" s="50" t="s">
        <v>492</v>
      </c>
      <c r="D341" s="50" t="s">
        <v>493</v>
      </c>
      <c r="E341" s="51">
        <v>1</v>
      </c>
      <c r="F341" s="51">
        <v>1</v>
      </c>
      <c r="G341" s="51">
        <v>1</v>
      </c>
      <c r="H341" s="19">
        <v>28.77</v>
      </c>
      <c r="I341" s="52">
        <v>0</v>
      </c>
      <c r="J341" s="52">
        <f>Devis!$D$7</f>
        <v>0.1</v>
      </c>
      <c r="K341" s="133" t="b">
        <f>IF(COUNTIF(A$4:A341,table[[#This Row],[Désignation]])=1,MAX(K$4:K340)+1)</f>
        <v>0</v>
      </c>
      <c r="L341" s="162" t="b">
        <f>IF(COUNTIF(B$4:B341,table[[#This Row],[Fournisseur ]])=1,MAX(L$4:L340)+1)</f>
        <v>0</v>
      </c>
      <c r="M341" s="162">
        <f>IF(COUNTIF(C$4:C341,table[[#This Row],[Détails]])=1,MAX(M$4:M340)+1)</f>
        <v>337</v>
      </c>
    </row>
    <row r="342" spans="1:13" ht="15">
      <c r="A342" s="53" t="s">
        <v>23</v>
      </c>
      <c r="B342" s="46" t="s">
        <v>194</v>
      </c>
      <c r="C342" s="46" t="s">
        <v>494</v>
      </c>
      <c r="D342" s="46" t="s">
        <v>80</v>
      </c>
      <c r="E342" s="47">
        <v>2.8</v>
      </c>
      <c r="F342" s="47">
        <v>1.3</v>
      </c>
      <c r="G342" s="47">
        <v>1</v>
      </c>
      <c r="H342" s="48">
        <v>19.7</v>
      </c>
      <c r="I342" s="49">
        <v>0</v>
      </c>
      <c r="J342" s="49">
        <f>Devis!$D$7</f>
        <v>0.1</v>
      </c>
      <c r="K342" s="133" t="b">
        <f>IF(COUNTIF(A$4:A342,table[[#This Row],[Désignation]])=1,MAX(K$4:K341)+1)</f>
        <v>0</v>
      </c>
      <c r="L342" s="162" t="b">
        <f>IF(COUNTIF(B$4:B342,table[[#This Row],[Fournisseur ]])=1,MAX(L$4:L341)+1)</f>
        <v>0</v>
      </c>
      <c r="M342" s="162">
        <f>IF(COUNTIF(C$4:C342,table[[#This Row],[Détails]])=1,MAX(M$4:M341)+1)</f>
        <v>338</v>
      </c>
    </row>
    <row r="343" spans="1:13" ht="15">
      <c r="A343" s="30" t="s">
        <v>23</v>
      </c>
      <c r="B343" s="50" t="s">
        <v>194</v>
      </c>
      <c r="C343" s="50" t="s">
        <v>495</v>
      </c>
      <c r="D343" s="50" t="s">
        <v>79</v>
      </c>
      <c r="E343" s="51">
        <v>2.8</v>
      </c>
      <c r="F343" s="51">
        <v>2.0699999999999998</v>
      </c>
      <c r="G343" s="51">
        <v>1</v>
      </c>
      <c r="H343" s="19">
        <v>11.9</v>
      </c>
      <c r="I343" s="52">
        <v>0</v>
      </c>
      <c r="J343" s="52">
        <f>Devis!$D$7</f>
        <v>0.1</v>
      </c>
      <c r="K343" s="133" t="b">
        <f>IF(COUNTIF(A$4:A343,table[[#This Row],[Désignation]])=1,MAX(K$4:K342)+1)</f>
        <v>0</v>
      </c>
      <c r="L343" s="162" t="b">
        <f>IF(COUNTIF(B$4:B343,table[[#This Row],[Fournisseur ]])=1,MAX(L$4:L342)+1)</f>
        <v>0</v>
      </c>
      <c r="M343" s="162">
        <f>IF(COUNTIF(C$4:C343,table[[#This Row],[Détails]])=1,MAX(M$4:M342)+1)</f>
        <v>339</v>
      </c>
    </row>
    <row r="344" spans="1:13" ht="15">
      <c r="A344" s="45" t="s">
        <v>23</v>
      </c>
      <c r="B344" s="46" t="s">
        <v>45</v>
      </c>
      <c r="C344" s="46" t="s">
        <v>496</v>
      </c>
      <c r="D344" s="46"/>
      <c r="E344" s="46">
        <v>2.5</v>
      </c>
      <c r="F344" s="46">
        <v>1.22</v>
      </c>
      <c r="G344" s="47">
        <v>1</v>
      </c>
      <c r="H344" s="48">
        <v>23.12</v>
      </c>
      <c r="I344" s="49">
        <v>0</v>
      </c>
      <c r="J344" s="49">
        <f>Devis!$D$7</f>
        <v>0.1</v>
      </c>
      <c r="K344" s="133" t="b">
        <f>IF(COUNTIF(A$4:A344,table[[#This Row],[Désignation]])=1,MAX(K$4:K343)+1)</f>
        <v>0</v>
      </c>
      <c r="L344" s="162" t="b">
        <f>IF(COUNTIF(B$4:B344,table[[#This Row],[Fournisseur ]])=1,MAX(L$4:L343)+1)</f>
        <v>0</v>
      </c>
      <c r="M344" s="162">
        <f>IF(COUNTIF(C$4:C344,table[[#This Row],[Détails]])=1,MAX(M$4:M343)+1)</f>
        <v>340</v>
      </c>
    </row>
    <row r="345" spans="1:13" ht="15">
      <c r="A345" s="29" t="s">
        <v>23</v>
      </c>
      <c r="B345" s="50" t="s">
        <v>45</v>
      </c>
      <c r="C345" s="50" t="s">
        <v>497</v>
      </c>
      <c r="D345" s="50"/>
      <c r="E345" s="51">
        <v>2.5</v>
      </c>
      <c r="F345" s="51">
        <v>1.22</v>
      </c>
      <c r="G345" s="51">
        <v>1</v>
      </c>
      <c r="H345" s="19">
        <v>33.75</v>
      </c>
      <c r="I345" s="52">
        <v>0</v>
      </c>
      <c r="J345" s="52">
        <f>Devis!$D$7</f>
        <v>0.1</v>
      </c>
      <c r="K345" s="133" t="b">
        <f>IF(COUNTIF(A$4:A345,table[[#This Row],[Désignation]])=1,MAX(K$4:K344)+1)</f>
        <v>0</v>
      </c>
      <c r="L345" s="162" t="b">
        <f>IF(COUNTIF(B$4:B345,table[[#This Row],[Fournisseur ]])=1,MAX(L$4:L344)+1)</f>
        <v>0</v>
      </c>
      <c r="M345" s="162">
        <f>IF(COUNTIF(C$4:C345,table[[#This Row],[Détails]])=1,MAX(M$4:M344)+1)</f>
        <v>341</v>
      </c>
    </row>
    <row r="346" spans="1:13" ht="15">
      <c r="A346" s="45" t="s">
        <v>23</v>
      </c>
      <c r="B346" s="46" t="s">
        <v>45</v>
      </c>
      <c r="C346" s="46" t="s">
        <v>498</v>
      </c>
      <c r="D346" s="46"/>
      <c r="E346" s="47">
        <v>2.5</v>
      </c>
      <c r="F346" s="47">
        <v>1.22</v>
      </c>
      <c r="G346" s="47">
        <v>1</v>
      </c>
      <c r="H346" s="48">
        <v>20.5</v>
      </c>
      <c r="I346" s="49">
        <v>0</v>
      </c>
      <c r="J346" s="49">
        <f>Devis!$D$7</f>
        <v>0.1</v>
      </c>
      <c r="K346" s="133" t="b">
        <f>IF(COUNTIF(A$4:A346,table[[#This Row],[Désignation]])=1,MAX(K$4:K345)+1)</f>
        <v>0</v>
      </c>
      <c r="L346" s="162" t="b">
        <f>IF(COUNTIF(B$4:B346,table[[#This Row],[Fournisseur ]])=1,MAX(L$4:L345)+1)</f>
        <v>0</v>
      </c>
      <c r="M346" s="162">
        <f>IF(COUNTIF(C$4:C346,table[[#This Row],[Détails]])=1,MAX(M$4:M345)+1)</f>
        <v>342</v>
      </c>
    </row>
    <row r="347" spans="1:13" ht="15">
      <c r="A347" s="29" t="s">
        <v>23</v>
      </c>
      <c r="B347" s="50" t="s">
        <v>417</v>
      </c>
      <c r="C347" s="50" t="s">
        <v>499</v>
      </c>
      <c r="D347" s="50" t="s">
        <v>491</v>
      </c>
      <c r="E347" s="51">
        <v>2.8</v>
      </c>
      <c r="F347" s="51">
        <v>2.0699999999999998</v>
      </c>
      <c r="G347" s="51">
        <v>1</v>
      </c>
      <c r="H347" s="19">
        <v>15.55</v>
      </c>
      <c r="I347" s="52">
        <v>0</v>
      </c>
      <c r="J347" s="52">
        <f>Devis!$D$7</f>
        <v>0.1</v>
      </c>
      <c r="K347" s="133" t="b">
        <f>IF(COUNTIF(A$4:A347,table[[#This Row],[Désignation]])=1,MAX(K$4:K346)+1)</f>
        <v>0</v>
      </c>
      <c r="L347" s="162" t="b">
        <f>IF(COUNTIF(B$4:B347,table[[#This Row],[Fournisseur ]])=1,MAX(L$4:L346)+1)</f>
        <v>0</v>
      </c>
      <c r="M347" s="162">
        <f>IF(COUNTIF(C$4:C347,table[[#This Row],[Détails]])=1,MAX(M$4:M346)+1)</f>
        <v>343</v>
      </c>
    </row>
    <row r="348" spans="1:13" ht="15">
      <c r="A348" s="45" t="s">
        <v>23</v>
      </c>
      <c r="B348" s="46" t="s">
        <v>417</v>
      </c>
      <c r="C348" s="46" t="s">
        <v>617</v>
      </c>
      <c r="D348" s="46" t="s">
        <v>80</v>
      </c>
      <c r="E348" s="47">
        <v>3.07</v>
      </c>
      <c r="F348" s="47">
        <v>1.24</v>
      </c>
      <c r="G348" s="47">
        <v>1</v>
      </c>
      <c r="H348" s="48">
        <v>21.54</v>
      </c>
      <c r="I348" s="49">
        <v>0</v>
      </c>
      <c r="J348" s="49">
        <f>Devis!$D$7</f>
        <v>0.1</v>
      </c>
      <c r="K348" s="133" t="b">
        <f>IF(COUNTIF(A$4:A348,table[[#This Row],[Désignation]])=1,MAX(K$4:K347)+1)</f>
        <v>0</v>
      </c>
      <c r="L348" s="162" t="b">
        <f>IF(COUNTIF(B$4:B348,table[[#This Row],[Fournisseur ]])=1,MAX(L$4:L347)+1)</f>
        <v>0</v>
      </c>
      <c r="M348" s="162">
        <f>IF(COUNTIF(C$4:C348,table[[#This Row],[Détails]])=1,MAX(M$4:M347)+1)</f>
        <v>344</v>
      </c>
    </row>
    <row r="349" spans="1:13" ht="15">
      <c r="A349" s="29" t="s">
        <v>23</v>
      </c>
      <c r="B349" s="50" t="s">
        <v>194</v>
      </c>
      <c r="C349" s="55" t="s">
        <v>500</v>
      </c>
      <c r="D349" s="50" t="s">
        <v>79</v>
      </c>
      <c r="E349" s="51">
        <v>2.8</v>
      </c>
      <c r="F349" s="51">
        <v>2.0699999999999998</v>
      </c>
      <c r="G349" s="51">
        <v>1</v>
      </c>
      <c r="H349" s="19">
        <v>10.5</v>
      </c>
      <c r="I349" s="52">
        <v>0</v>
      </c>
      <c r="J349" s="52">
        <f>Devis!$D$7</f>
        <v>0.1</v>
      </c>
      <c r="K349" s="133" t="b">
        <f>IF(COUNTIF(A$4:A349,table[[#This Row],[Désignation]])=1,MAX(K$4:K348)+1)</f>
        <v>0</v>
      </c>
      <c r="L349" s="162" t="b">
        <f>IF(COUNTIF(B$4:B349,table[[#This Row],[Fournisseur ]])=1,MAX(L$4:L348)+1)</f>
        <v>0</v>
      </c>
      <c r="M349" s="162">
        <f>IF(COUNTIF(C$4:C349,table[[#This Row],[Détails]])=1,MAX(M$4:M348)+1)</f>
        <v>345</v>
      </c>
    </row>
    <row r="350" spans="1:13" ht="15">
      <c r="A350" s="45" t="s">
        <v>23</v>
      </c>
      <c r="B350" s="46" t="s">
        <v>194</v>
      </c>
      <c r="C350" s="46" t="s">
        <v>618</v>
      </c>
      <c r="D350" s="46" t="s">
        <v>80</v>
      </c>
      <c r="E350" s="47">
        <v>2.8</v>
      </c>
      <c r="F350" s="47">
        <v>1.31</v>
      </c>
      <c r="G350" s="47">
        <v>1</v>
      </c>
      <c r="H350" s="48">
        <v>17.05</v>
      </c>
      <c r="I350" s="49">
        <v>0</v>
      </c>
      <c r="J350" s="49">
        <f>Devis!$D$7</f>
        <v>0.1</v>
      </c>
      <c r="K350" s="133" t="b">
        <f>IF(COUNTIF(A$4:A350,table[[#This Row],[Désignation]])=1,MAX(K$4:K349)+1)</f>
        <v>0</v>
      </c>
      <c r="L350" s="162" t="b">
        <f>IF(COUNTIF(B$4:B350,table[[#This Row],[Fournisseur ]])=1,MAX(L$4:L349)+1)</f>
        <v>0</v>
      </c>
      <c r="M350" s="162">
        <f>IF(COUNTIF(C$4:C350,table[[#This Row],[Détails]])=1,MAX(M$4:M349)+1)</f>
        <v>346</v>
      </c>
    </row>
    <row r="351" spans="1:13" ht="15">
      <c r="A351" s="29" t="s">
        <v>23</v>
      </c>
      <c r="B351" s="50" t="s">
        <v>194</v>
      </c>
      <c r="C351" s="50" t="s">
        <v>501</v>
      </c>
      <c r="D351" s="50" t="s">
        <v>80</v>
      </c>
      <c r="E351" s="51">
        <v>2.8</v>
      </c>
      <c r="F351" s="51">
        <v>1.31</v>
      </c>
      <c r="G351" s="51">
        <v>1</v>
      </c>
      <c r="H351" s="19">
        <v>19.690000000000001</v>
      </c>
      <c r="I351" s="52">
        <v>0</v>
      </c>
      <c r="J351" s="52">
        <f>Devis!$D$7</f>
        <v>0.1</v>
      </c>
      <c r="K351" s="133" t="b">
        <f>IF(COUNTIF(A$4:A351,table[[#This Row],[Désignation]])=1,MAX(K$4:K350)+1)</f>
        <v>0</v>
      </c>
      <c r="L351" s="162" t="b">
        <f>IF(COUNTIF(B$4:B351,table[[#This Row],[Fournisseur ]])=1,MAX(L$4:L350)+1)</f>
        <v>0</v>
      </c>
      <c r="M351" s="162">
        <f>IF(COUNTIF(C$4:C351,table[[#This Row],[Détails]])=1,MAX(M$4:M350)+1)</f>
        <v>347</v>
      </c>
    </row>
    <row r="352" spans="1:13" ht="15">
      <c r="A352" s="45" t="s">
        <v>23</v>
      </c>
      <c r="B352" s="46" t="s">
        <v>194</v>
      </c>
      <c r="C352" s="46" t="s">
        <v>502</v>
      </c>
      <c r="D352" s="46" t="s">
        <v>80</v>
      </c>
      <c r="E352" s="47">
        <v>2.8</v>
      </c>
      <c r="F352" s="47">
        <v>1.31</v>
      </c>
      <c r="G352" s="47">
        <v>1</v>
      </c>
      <c r="H352" s="48">
        <v>17.05</v>
      </c>
      <c r="I352" s="49">
        <v>0</v>
      </c>
      <c r="J352" s="49">
        <f>Devis!$D$7</f>
        <v>0.1</v>
      </c>
      <c r="K352" s="133" t="b">
        <f>IF(COUNTIF(A$4:A352,table[[#This Row],[Désignation]])=1,MAX(K$4:K351)+1)</f>
        <v>0</v>
      </c>
      <c r="L352" s="162" t="b">
        <f>IF(COUNTIF(B$4:B352,table[[#This Row],[Fournisseur ]])=1,MAX(L$4:L351)+1)</f>
        <v>0</v>
      </c>
      <c r="M352" s="162">
        <f>IF(COUNTIF(C$4:C352,table[[#This Row],[Détails]])=1,MAX(M$4:M351)+1)</f>
        <v>348</v>
      </c>
    </row>
    <row r="353" spans="1:13" ht="15">
      <c r="A353" s="29" t="s">
        <v>23</v>
      </c>
      <c r="B353" s="50" t="s">
        <v>194</v>
      </c>
      <c r="C353" s="50" t="s">
        <v>620</v>
      </c>
      <c r="D353" s="50" t="s">
        <v>80</v>
      </c>
      <c r="E353" s="51">
        <v>2.8</v>
      </c>
      <c r="F353" s="51">
        <v>1.31</v>
      </c>
      <c r="G353" s="51">
        <v>1</v>
      </c>
      <c r="H353" s="19">
        <v>19.7</v>
      </c>
      <c r="I353" s="52">
        <v>0</v>
      </c>
      <c r="J353" s="52">
        <f>Devis!$D$7</f>
        <v>0.1</v>
      </c>
      <c r="K353" s="133" t="b">
        <f>IF(COUNTIF(A$4:A353,table[[#This Row],[Désignation]])=1,MAX(K$4:K352)+1)</f>
        <v>0</v>
      </c>
      <c r="L353" s="162" t="b">
        <f>IF(COUNTIF(B$4:B353,table[[#This Row],[Fournisseur ]])=1,MAX(L$4:L352)+1)</f>
        <v>0</v>
      </c>
      <c r="M353" s="162">
        <f>IF(COUNTIF(C$4:C353,table[[#This Row],[Détails]])=1,MAX(M$4:M352)+1)</f>
        <v>349</v>
      </c>
    </row>
    <row r="354" spans="1:13" ht="15">
      <c r="A354" s="45" t="s">
        <v>23</v>
      </c>
      <c r="B354" s="46" t="s">
        <v>194</v>
      </c>
      <c r="C354" s="46" t="s">
        <v>619</v>
      </c>
      <c r="D354" s="46" t="s">
        <v>79</v>
      </c>
      <c r="E354" s="47">
        <v>2.8</v>
      </c>
      <c r="F354" s="47">
        <v>1.31</v>
      </c>
      <c r="G354" s="47">
        <v>1</v>
      </c>
      <c r="H354" s="48">
        <v>17.5</v>
      </c>
      <c r="I354" s="49">
        <v>0</v>
      </c>
      <c r="J354" s="49">
        <f>Devis!$D$7</f>
        <v>0.1</v>
      </c>
      <c r="K354" s="133" t="b">
        <f>IF(COUNTIF(A$4:A354,table[[#This Row],[Désignation]])=1,MAX(K$4:K353)+1)</f>
        <v>0</v>
      </c>
      <c r="L354" s="162" t="b">
        <f>IF(COUNTIF(B$4:B354,table[[#This Row],[Fournisseur ]])=1,MAX(L$4:L353)+1)</f>
        <v>0</v>
      </c>
      <c r="M354" s="162">
        <f>IF(COUNTIF(C$4:C354,table[[#This Row],[Détails]])=1,MAX(M$4:M353)+1)</f>
        <v>350</v>
      </c>
    </row>
    <row r="355" spans="1:13" ht="15">
      <c r="A355" s="45" t="s">
        <v>26</v>
      </c>
      <c r="B355" s="46" t="s">
        <v>503</v>
      </c>
      <c r="C355" s="46" t="s">
        <v>504</v>
      </c>
      <c r="D355" s="46"/>
      <c r="E355" s="47">
        <v>1</v>
      </c>
      <c r="F355" s="47">
        <v>1</v>
      </c>
      <c r="G355" s="47">
        <v>1</v>
      </c>
      <c r="H355" s="48">
        <v>16</v>
      </c>
      <c r="I355" s="49">
        <v>0</v>
      </c>
      <c r="J355" s="49">
        <f>Devis!$D$7</f>
        <v>0.1</v>
      </c>
      <c r="K355" s="133" t="b">
        <f>IF(COUNTIF(A$4:A355,table[[#This Row],[Désignation]])=1,MAX(K$4:K354)+1)</f>
        <v>0</v>
      </c>
      <c r="L355" s="162">
        <f>IF(COUNTIF(B$4:B355,table[[#This Row],[Fournisseur ]])=1,MAX(L$4:L354)+1)</f>
        <v>45</v>
      </c>
      <c r="M355" s="162">
        <f>IF(COUNTIF(C$4:C355,table[[#This Row],[Détails]])=1,MAX(M$4:M354)+1)</f>
        <v>351</v>
      </c>
    </row>
    <row r="356" spans="1:13" ht="15">
      <c r="A356" s="29" t="s">
        <v>26</v>
      </c>
      <c r="B356" s="50" t="s">
        <v>305</v>
      </c>
      <c r="C356" s="50" t="s">
        <v>505</v>
      </c>
      <c r="D356" s="50" t="s">
        <v>506</v>
      </c>
      <c r="E356" s="51">
        <v>1</v>
      </c>
      <c r="F356" s="51">
        <v>1</v>
      </c>
      <c r="G356" s="51">
        <v>1</v>
      </c>
      <c r="H356" s="19">
        <v>0.35</v>
      </c>
      <c r="I356" s="52">
        <v>0</v>
      </c>
      <c r="J356" s="52">
        <f>Devis!$D$7</f>
        <v>0.1</v>
      </c>
      <c r="K356" s="133" t="b">
        <f>IF(COUNTIF(A$4:A356,table[[#This Row],[Désignation]])=1,MAX(K$4:K355)+1)</f>
        <v>0</v>
      </c>
      <c r="L356" s="162" t="b">
        <f>IF(COUNTIF(B$4:B356,table[[#This Row],[Fournisseur ]])=1,MAX(L$4:L355)+1)</f>
        <v>0</v>
      </c>
      <c r="M356" s="162">
        <f>IF(COUNTIF(C$4:C356,table[[#This Row],[Détails]])=1,MAX(M$4:M355)+1)</f>
        <v>352</v>
      </c>
    </row>
    <row r="357" spans="1:13" ht="15">
      <c r="A357" s="45" t="s">
        <v>23</v>
      </c>
      <c r="B357" s="46" t="s">
        <v>375</v>
      </c>
      <c r="C357" s="46" t="s">
        <v>507</v>
      </c>
      <c r="D357" s="46"/>
      <c r="E357" s="47">
        <v>3.66</v>
      </c>
      <c r="F357" s="47">
        <v>1.85</v>
      </c>
      <c r="G357" s="47">
        <v>1</v>
      </c>
      <c r="H357" s="48">
        <v>8.2200000000000006</v>
      </c>
      <c r="I357" s="49">
        <v>0</v>
      </c>
      <c r="J357" s="49">
        <f>Devis!$D$7</f>
        <v>0.1</v>
      </c>
      <c r="K357" s="133" t="b">
        <f>IF(COUNTIF(A$4:A357,table[[#This Row],[Désignation]])=1,MAX(K$4:K356)+1)</f>
        <v>0</v>
      </c>
      <c r="L357" s="162" t="b">
        <f>IF(COUNTIF(B$4:B357,table[[#This Row],[Fournisseur ]])=1,MAX(L$4:L356)+1)</f>
        <v>0</v>
      </c>
      <c r="M357" s="162">
        <f>IF(COUNTIF(C$4:C357,table[[#This Row],[Détails]])=1,MAX(M$4:M356)+1)</f>
        <v>353</v>
      </c>
    </row>
    <row r="358" spans="1:13" ht="15">
      <c r="A358" s="29" t="s">
        <v>23</v>
      </c>
      <c r="B358" s="50" t="s">
        <v>45</v>
      </c>
      <c r="C358" s="50" t="s">
        <v>622</v>
      </c>
      <c r="D358" s="50">
        <v>12</v>
      </c>
      <c r="E358" s="51">
        <v>2.5</v>
      </c>
      <c r="F358" s="51">
        <v>1.25</v>
      </c>
      <c r="G358" s="51">
        <v>1</v>
      </c>
      <c r="H358" s="19">
        <v>5.39</v>
      </c>
      <c r="I358" s="52">
        <v>0</v>
      </c>
      <c r="J358" s="52">
        <f>Devis!$D$7</f>
        <v>0.1</v>
      </c>
      <c r="K358" s="133" t="b">
        <f>IF(COUNTIF(A$4:A358,table[[#This Row],[Désignation]])=1,MAX(K$4:K357)+1)</f>
        <v>0</v>
      </c>
      <c r="L358" s="162" t="b">
        <f>IF(COUNTIF(B$4:B358,table[[#This Row],[Fournisseur ]])=1,MAX(L$4:L357)+1)</f>
        <v>0</v>
      </c>
      <c r="M358" s="162">
        <f>IF(COUNTIF(C$4:C358,table[[#This Row],[Détails]])=1,MAX(M$4:M357)+1)</f>
        <v>354</v>
      </c>
    </row>
    <row r="359" spans="1:13" ht="15">
      <c r="A359" s="45" t="s">
        <v>23</v>
      </c>
      <c r="B359" s="46" t="s">
        <v>45</v>
      </c>
      <c r="C359" s="46" t="s">
        <v>621</v>
      </c>
      <c r="D359" s="46">
        <v>18</v>
      </c>
      <c r="E359" s="47">
        <v>2.5</v>
      </c>
      <c r="F359" s="47">
        <v>1.25</v>
      </c>
      <c r="G359" s="47">
        <v>1</v>
      </c>
      <c r="H359" s="48">
        <v>6.26</v>
      </c>
      <c r="I359" s="49">
        <v>0</v>
      </c>
      <c r="J359" s="49">
        <f>Devis!$D$7</f>
        <v>0.1</v>
      </c>
      <c r="K359" s="133" t="b">
        <f>IF(COUNTIF(A$4:A359,table[[#This Row],[Désignation]])=1,MAX(K$4:K358)+1)</f>
        <v>0</v>
      </c>
      <c r="L359" s="162" t="b">
        <f>IF(COUNTIF(B$4:B359,table[[#This Row],[Fournisseur ]])=1,MAX(L$4:L358)+1)</f>
        <v>0</v>
      </c>
      <c r="M359" s="162">
        <f>IF(COUNTIF(C$4:C359,table[[#This Row],[Détails]])=1,MAX(M$4:M358)+1)</f>
        <v>355</v>
      </c>
    </row>
    <row r="360" spans="1:13" ht="15">
      <c r="A360" s="29" t="s">
        <v>23</v>
      </c>
      <c r="B360" s="50" t="s">
        <v>194</v>
      </c>
      <c r="C360" s="50" t="s">
        <v>623</v>
      </c>
      <c r="D360" s="50">
        <v>12</v>
      </c>
      <c r="E360" s="51">
        <v>2.8</v>
      </c>
      <c r="F360" s="51">
        <v>2.0699999999999998</v>
      </c>
      <c r="G360" s="51">
        <v>1</v>
      </c>
      <c r="H360" s="19">
        <v>6.35</v>
      </c>
      <c r="I360" s="52">
        <v>0</v>
      </c>
      <c r="J360" s="52">
        <f>Devis!$D$7</f>
        <v>0.1</v>
      </c>
      <c r="K360" s="133" t="b">
        <f>IF(COUNTIF(A$4:A360,table[[#This Row],[Désignation]])=1,MAX(K$4:K359)+1)</f>
        <v>0</v>
      </c>
      <c r="L360" s="162" t="b">
        <f>IF(COUNTIF(B$4:B360,table[[#This Row],[Fournisseur ]])=1,MAX(L$4:L359)+1)</f>
        <v>0</v>
      </c>
      <c r="M360" s="162">
        <f>IF(COUNTIF(C$4:C360,table[[#This Row],[Détails]])=1,MAX(M$4:M359)+1)</f>
        <v>356</v>
      </c>
    </row>
    <row r="361" spans="1:13" ht="15">
      <c r="A361" s="45" t="s">
        <v>23</v>
      </c>
      <c r="B361" s="46" t="s">
        <v>45</v>
      </c>
      <c r="C361" s="46" t="s">
        <v>508</v>
      </c>
      <c r="D361" s="46"/>
      <c r="E361" s="47">
        <v>1</v>
      </c>
      <c r="F361" s="47">
        <v>1</v>
      </c>
      <c r="G361" s="47">
        <v>5.4</v>
      </c>
      <c r="H361" s="48">
        <v>2.19</v>
      </c>
      <c r="I361" s="49">
        <v>0</v>
      </c>
      <c r="J361" s="49">
        <f>Devis!$D$7</f>
        <v>0.1</v>
      </c>
      <c r="K361" s="133" t="b">
        <f>IF(COUNTIF(A$4:A361,table[[#This Row],[Désignation]])=1,MAX(K$4:K360)+1)</f>
        <v>0</v>
      </c>
      <c r="L361" s="162" t="b">
        <f>IF(COUNTIF(B$4:B361,table[[#This Row],[Fournisseur ]])=1,MAX(L$4:L360)+1)</f>
        <v>0</v>
      </c>
      <c r="M361" s="162">
        <f>IF(COUNTIF(C$4:C361,table[[#This Row],[Détails]])=1,MAX(M$4:M360)+1)</f>
        <v>357</v>
      </c>
    </row>
    <row r="362" spans="1:13" ht="15">
      <c r="A362" s="29" t="s">
        <v>23</v>
      </c>
      <c r="B362" s="50" t="s">
        <v>417</v>
      </c>
      <c r="C362" s="50" t="s">
        <v>509</v>
      </c>
      <c r="D362" s="50" t="s">
        <v>79</v>
      </c>
      <c r="E362" s="51">
        <v>2.8</v>
      </c>
      <c r="F362" s="51">
        <v>2.0699999999999998</v>
      </c>
      <c r="G362" s="51">
        <v>1</v>
      </c>
      <c r="H362" s="19">
        <v>13.08</v>
      </c>
      <c r="I362" s="52">
        <v>0</v>
      </c>
      <c r="J362" s="52">
        <f>Devis!$D$7</f>
        <v>0.1</v>
      </c>
      <c r="K362" s="133" t="b">
        <f>IF(COUNTIF(A$4:A362,table[[#This Row],[Désignation]])=1,MAX(K$4:K361)+1)</f>
        <v>0</v>
      </c>
      <c r="L362" s="162" t="b">
        <f>IF(COUNTIF(B$4:B362,table[[#This Row],[Fournisseur ]])=1,MAX(L$4:L361)+1)</f>
        <v>0</v>
      </c>
      <c r="M362" s="162">
        <f>IF(COUNTIF(C$4:C362,table[[#This Row],[Détails]])=1,MAX(M$4:M361)+1)</f>
        <v>358</v>
      </c>
    </row>
    <row r="363" spans="1:13" ht="15">
      <c r="A363" s="45" t="s">
        <v>23</v>
      </c>
      <c r="B363" s="46" t="s">
        <v>417</v>
      </c>
      <c r="C363" s="46" t="s">
        <v>624</v>
      </c>
      <c r="D363" s="46" t="s">
        <v>80</v>
      </c>
      <c r="E363" s="47">
        <v>3.07</v>
      </c>
      <c r="F363" s="47">
        <v>1.24</v>
      </c>
      <c r="G363" s="47">
        <v>1</v>
      </c>
      <c r="H363" s="48">
        <v>15.95</v>
      </c>
      <c r="I363" s="49">
        <v>0</v>
      </c>
      <c r="J363" s="49">
        <f>Devis!$D$7</f>
        <v>0.1</v>
      </c>
      <c r="K363" s="133" t="b">
        <f>IF(COUNTIF(A$4:A363,table[[#This Row],[Désignation]])=1,MAX(K$4:K362)+1)</f>
        <v>0</v>
      </c>
      <c r="L363" s="162" t="b">
        <f>IF(COUNTIF(B$4:B363,table[[#This Row],[Fournisseur ]])=1,MAX(L$4:L362)+1)</f>
        <v>0</v>
      </c>
      <c r="M363" s="162">
        <f>IF(COUNTIF(C$4:C363,table[[#This Row],[Détails]])=1,MAX(M$4:M362)+1)</f>
        <v>359</v>
      </c>
    </row>
    <row r="364" spans="1:13" ht="15">
      <c r="A364" s="29" t="s">
        <v>23</v>
      </c>
      <c r="B364" s="50" t="s">
        <v>45</v>
      </c>
      <c r="C364" s="50" t="s">
        <v>510</v>
      </c>
      <c r="D364" s="50" t="s">
        <v>511</v>
      </c>
      <c r="E364" s="51">
        <v>1</v>
      </c>
      <c r="F364" s="51">
        <v>1</v>
      </c>
      <c r="G364" s="51">
        <v>1</v>
      </c>
      <c r="H364" s="19">
        <v>3.16</v>
      </c>
      <c r="I364" s="52">
        <v>0</v>
      </c>
      <c r="J364" s="52">
        <f>Devis!$D$7</f>
        <v>0.1</v>
      </c>
      <c r="K364" s="133" t="b">
        <f>IF(COUNTIF(A$4:A364,table[[#This Row],[Désignation]])=1,MAX(K$4:K363)+1)</f>
        <v>0</v>
      </c>
      <c r="L364" s="162" t="b">
        <f>IF(COUNTIF(B$4:B364,table[[#This Row],[Fournisseur ]])=1,MAX(L$4:L363)+1)</f>
        <v>0</v>
      </c>
      <c r="M364" s="162">
        <f>IF(COUNTIF(C$4:C364,table[[#This Row],[Détails]])=1,MAX(M$4:M363)+1)</f>
        <v>360</v>
      </c>
    </row>
    <row r="365" spans="1:13" ht="15">
      <c r="A365" s="45" t="s">
        <v>23</v>
      </c>
      <c r="B365" s="46" t="s">
        <v>45</v>
      </c>
      <c r="C365" s="46" t="s">
        <v>512</v>
      </c>
      <c r="D365" s="46" t="s">
        <v>513</v>
      </c>
      <c r="E365" s="47">
        <v>1</v>
      </c>
      <c r="F365" s="47">
        <v>1</v>
      </c>
      <c r="G365" s="47">
        <v>5.4</v>
      </c>
      <c r="H365" s="48">
        <v>2.69</v>
      </c>
      <c r="I365" s="49">
        <v>0</v>
      </c>
      <c r="J365" s="49">
        <f>Devis!$D$7</f>
        <v>0.1</v>
      </c>
      <c r="K365" s="133" t="b">
        <f>IF(COUNTIF(A$4:A365,table[[#This Row],[Désignation]])=1,MAX(K$4:K364)+1)</f>
        <v>0</v>
      </c>
      <c r="L365" s="162" t="b">
        <f>IF(COUNTIF(B$4:B365,table[[#This Row],[Fournisseur ]])=1,MAX(L$4:L364)+1)</f>
        <v>0</v>
      </c>
      <c r="M365" s="162">
        <f>IF(COUNTIF(C$4:C365,table[[#This Row],[Détails]])=1,MAX(M$4:M364)+1)</f>
        <v>361</v>
      </c>
    </row>
    <row r="366" spans="1:13" ht="15">
      <c r="A366" s="29" t="s">
        <v>23</v>
      </c>
      <c r="B366" s="50" t="s">
        <v>194</v>
      </c>
      <c r="C366" s="50" t="s">
        <v>514</v>
      </c>
      <c r="D366" s="50" t="s">
        <v>515</v>
      </c>
      <c r="E366" s="51">
        <v>2.8</v>
      </c>
      <c r="F366" s="51">
        <v>2.0699999999999998</v>
      </c>
      <c r="G366" s="51">
        <v>1</v>
      </c>
      <c r="H366" s="19">
        <v>10.029999999999999</v>
      </c>
      <c r="I366" s="52">
        <v>0</v>
      </c>
      <c r="J366" s="52">
        <f>Devis!$D$7</f>
        <v>0.1</v>
      </c>
      <c r="K366" s="133" t="b">
        <f>IF(COUNTIF(A$4:A366,table[[#This Row],[Désignation]])=1,MAX(K$4:K365)+1)</f>
        <v>0</v>
      </c>
      <c r="L366" s="162" t="b">
        <f>IF(COUNTIF(B$4:B366,table[[#This Row],[Fournisseur ]])=1,MAX(L$4:L365)+1)</f>
        <v>0</v>
      </c>
      <c r="M366" s="162">
        <f>IF(COUNTIF(C$4:C366,table[[#This Row],[Détails]])=1,MAX(M$4:M365)+1)</f>
        <v>362</v>
      </c>
    </row>
    <row r="367" spans="1:13" ht="15">
      <c r="A367" s="45" t="s">
        <v>23</v>
      </c>
      <c r="B367" s="46" t="s">
        <v>389</v>
      </c>
      <c r="C367" s="46" t="s">
        <v>516</v>
      </c>
      <c r="D367" s="46">
        <v>33</v>
      </c>
      <c r="E367" s="47">
        <v>1</v>
      </c>
      <c r="F367" s="47">
        <v>1</v>
      </c>
      <c r="G367" s="47">
        <v>1</v>
      </c>
      <c r="H367" s="48">
        <v>1.24</v>
      </c>
      <c r="I367" s="49">
        <v>0</v>
      </c>
      <c r="J367" s="49">
        <f>Devis!$D$7</f>
        <v>0.1</v>
      </c>
      <c r="K367" s="133" t="b">
        <f>IF(COUNTIF(A$4:A367,table[[#This Row],[Désignation]])=1,MAX(K$4:K366)+1)</f>
        <v>0</v>
      </c>
      <c r="L367" s="162" t="b">
        <f>IF(COUNTIF(B$4:B367,table[[#This Row],[Fournisseur ]])=1,MAX(L$4:L366)+1)</f>
        <v>0</v>
      </c>
      <c r="M367" s="162">
        <f>IF(COUNTIF(C$4:C367,table[[#This Row],[Détails]])=1,MAX(M$4:M366)+1)</f>
        <v>363</v>
      </c>
    </row>
    <row r="368" spans="1:13" ht="15">
      <c r="A368" s="29" t="s">
        <v>23</v>
      </c>
      <c r="B368" s="50" t="s">
        <v>389</v>
      </c>
      <c r="C368" s="50" t="s">
        <v>625</v>
      </c>
      <c r="D368" s="50">
        <v>100</v>
      </c>
      <c r="E368" s="51">
        <v>1</v>
      </c>
      <c r="F368" s="51">
        <v>1</v>
      </c>
      <c r="G368" s="51">
        <v>1</v>
      </c>
      <c r="H368" s="19">
        <v>5.5</v>
      </c>
      <c r="I368" s="52">
        <v>0</v>
      </c>
      <c r="J368" s="52">
        <f>Devis!$D$7</f>
        <v>0.1</v>
      </c>
      <c r="K368" s="133" t="b">
        <f>IF(COUNTIF(A$4:A368,table[[#This Row],[Désignation]])=1,MAX(K$4:K367)+1)</f>
        <v>0</v>
      </c>
      <c r="L368" s="162" t="b">
        <f>IF(COUNTIF(B$4:B368,table[[#This Row],[Fournisseur ]])=1,MAX(L$4:L367)+1)</f>
        <v>0</v>
      </c>
      <c r="M368" s="162">
        <f>IF(COUNTIF(C$4:C368,table[[#This Row],[Détails]])=1,MAX(M$4:M367)+1)</f>
        <v>364</v>
      </c>
    </row>
    <row r="369" spans="1:13" ht="15">
      <c r="A369" s="45" t="s">
        <v>23</v>
      </c>
      <c r="B369" s="46" t="s">
        <v>194</v>
      </c>
      <c r="C369" s="46" t="s">
        <v>517</v>
      </c>
      <c r="D369" s="46" t="s">
        <v>79</v>
      </c>
      <c r="E369" s="47">
        <v>1</v>
      </c>
      <c r="F369" s="47">
        <v>1</v>
      </c>
      <c r="G369" s="47">
        <v>1</v>
      </c>
      <c r="H369" s="48">
        <v>13.95</v>
      </c>
      <c r="I369" s="49">
        <v>0</v>
      </c>
      <c r="J369" s="49">
        <f>Devis!$D$7</f>
        <v>0.1</v>
      </c>
      <c r="K369" s="133" t="b">
        <f>IF(COUNTIF(A$4:A369,table[[#This Row],[Désignation]])=1,MAX(K$4:K368)+1)</f>
        <v>0</v>
      </c>
      <c r="L369" s="162" t="b">
        <f>IF(COUNTIF(B$4:B369,table[[#This Row],[Fournisseur ]])=1,MAX(L$4:L368)+1)</f>
        <v>0</v>
      </c>
      <c r="M369" s="162">
        <f>IF(COUNTIF(C$4:C369,table[[#This Row],[Détails]])=1,MAX(M$4:M368)+1)</f>
        <v>365</v>
      </c>
    </row>
    <row r="370" spans="1:13" ht="15">
      <c r="A370" s="29" t="s">
        <v>23</v>
      </c>
      <c r="B370" s="50" t="s">
        <v>194</v>
      </c>
      <c r="C370" s="50" t="s">
        <v>518</v>
      </c>
      <c r="D370" s="50" t="s">
        <v>80</v>
      </c>
      <c r="E370" s="51">
        <v>1</v>
      </c>
      <c r="F370" s="51">
        <v>1</v>
      </c>
      <c r="G370" s="51">
        <v>1</v>
      </c>
      <c r="H370" s="19">
        <v>20.48</v>
      </c>
      <c r="I370" s="52">
        <v>0</v>
      </c>
      <c r="J370" s="52">
        <f>Devis!$D$7</f>
        <v>0.1</v>
      </c>
      <c r="K370" s="133" t="b">
        <f>IF(COUNTIF(A$4:A370,table[[#This Row],[Désignation]])=1,MAX(K$4:K369)+1)</f>
        <v>0</v>
      </c>
      <c r="L370" s="162" t="b">
        <f>IF(COUNTIF(B$4:B370,table[[#This Row],[Fournisseur ]])=1,MAX(L$4:L369)+1)</f>
        <v>0</v>
      </c>
      <c r="M370" s="162">
        <f>IF(COUNTIF(C$4:C370,table[[#This Row],[Détails]])=1,MAX(M$4:M369)+1)</f>
        <v>366</v>
      </c>
    </row>
    <row r="371" spans="1:13" ht="15">
      <c r="A371" s="45" t="s">
        <v>23</v>
      </c>
      <c r="B371" s="46" t="s">
        <v>389</v>
      </c>
      <c r="C371" s="46" t="s">
        <v>626</v>
      </c>
      <c r="D371" s="46" t="s">
        <v>404</v>
      </c>
      <c r="E371" s="47">
        <v>1</v>
      </c>
      <c r="F371" s="47">
        <v>1</v>
      </c>
      <c r="G371" s="47">
        <v>1</v>
      </c>
      <c r="H371" s="48">
        <v>0.47</v>
      </c>
      <c r="I371" s="49">
        <v>0</v>
      </c>
      <c r="J371" s="49">
        <f>Devis!$D$7</f>
        <v>0.1</v>
      </c>
      <c r="K371" s="133" t="b">
        <f>IF(COUNTIF(A$4:A371,table[[#This Row],[Désignation]])=1,MAX(K$4:K370)+1)</f>
        <v>0</v>
      </c>
      <c r="L371" s="162" t="b">
        <f>IF(COUNTIF(B$4:B371,table[[#This Row],[Fournisseur ]])=1,MAX(L$4:L370)+1)</f>
        <v>0</v>
      </c>
      <c r="M371" s="162">
        <f>IF(COUNTIF(C$4:C371,table[[#This Row],[Détails]])=1,MAX(M$4:M370)+1)</f>
        <v>367</v>
      </c>
    </row>
    <row r="372" spans="1:13" ht="15">
      <c r="A372" s="29" t="s">
        <v>26</v>
      </c>
      <c r="B372" s="50" t="s">
        <v>118</v>
      </c>
      <c r="C372" s="50" t="s">
        <v>519</v>
      </c>
      <c r="D372" s="50" t="s">
        <v>520</v>
      </c>
      <c r="E372" s="51">
        <v>1</v>
      </c>
      <c r="F372" s="51">
        <v>1</v>
      </c>
      <c r="G372" s="51">
        <v>1</v>
      </c>
      <c r="H372" s="19">
        <v>11.26</v>
      </c>
      <c r="I372" s="52">
        <v>0</v>
      </c>
      <c r="J372" s="52">
        <f>Devis!$D$7</f>
        <v>0.1</v>
      </c>
      <c r="K372" s="133" t="b">
        <f>IF(COUNTIF(A$4:A372,table[[#This Row],[Désignation]])=1,MAX(K$4:K371)+1)</f>
        <v>0</v>
      </c>
      <c r="L372" s="162" t="b">
        <f>IF(COUNTIF(B$4:B372,table[[#This Row],[Fournisseur ]])=1,MAX(L$4:L371)+1)</f>
        <v>0</v>
      </c>
      <c r="M372" s="162">
        <f>IF(COUNTIF(C$4:C372,table[[#This Row],[Détails]])=1,MAX(M$4:M371)+1)</f>
        <v>368</v>
      </c>
    </row>
    <row r="373" spans="1:13" ht="15">
      <c r="A373" s="45" t="s">
        <v>26</v>
      </c>
      <c r="B373" s="46" t="s">
        <v>118</v>
      </c>
      <c r="C373" s="46" t="s">
        <v>521</v>
      </c>
      <c r="D373" s="46" t="s">
        <v>522</v>
      </c>
      <c r="E373" s="47">
        <v>1</v>
      </c>
      <c r="F373" s="47">
        <v>1</v>
      </c>
      <c r="G373" s="47">
        <v>1</v>
      </c>
      <c r="H373" s="48">
        <v>43.77</v>
      </c>
      <c r="I373" s="49">
        <v>0</v>
      </c>
      <c r="J373" s="49">
        <f>Devis!$D$7</f>
        <v>0.1</v>
      </c>
      <c r="K373" s="133" t="b">
        <f>IF(COUNTIF(A$4:A373,table[[#This Row],[Désignation]])=1,MAX(K$4:K372)+1)</f>
        <v>0</v>
      </c>
      <c r="L373" s="162" t="b">
        <f>IF(COUNTIF(B$4:B373,table[[#This Row],[Fournisseur ]])=1,MAX(L$4:L372)+1)</f>
        <v>0</v>
      </c>
      <c r="M373" s="162">
        <f>IF(COUNTIF(C$4:C373,table[[#This Row],[Détails]])=1,MAX(M$4:M372)+1)</f>
        <v>369</v>
      </c>
    </row>
    <row r="374" spans="1:13" ht="15">
      <c r="A374" s="29" t="s">
        <v>26</v>
      </c>
      <c r="B374" s="50" t="s">
        <v>118</v>
      </c>
      <c r="C374" s="50" t="s">
        <v>523</v>
      </c>
      <c r="D374" s="50" t="s">
        <v>314</v>
      </c>
      <c r="E374" s="51">
        <v>1</v>
      </c>
      <c r="F374" s="51">
        <v>1</v>
      </c>
      <c r="G374" s="51">
        <v>1</v>
      </c>
      <c r="H374" s="19">
        <f>20.25+5</f>
        <v>25.25</v>
      </c>
      <c r="I374" s="52">
        <v>0</v>
      </c>
      <c r="J374" s="52">
        <f>Devis!$D$7</f>
        <v>0.1</v>
      </c>
      <c r="K374" s="133" t="b">
        <f>IF(COUNTIF(A$4:A374,table[[#This Row],[Désignation]])=1,MAX(K$4:K373)+1)</f>
        <v>0</v>
      </c>
      <c r="L374" s="162" t="b">
        <f>IF(COUNTIF(B$4:B374,table[[#This Row],[Fournisseur ]])=1,MAX(L$4:L373)+1)</f>
        <v>0</v>
      </c>
      <c r="M374" s="162">
        <f>IF(COUNTIF(C$4:C374,table[[#This Row],[Détails]])=1,MAX(M$4:M373)+1)</f>
        <v>370</v>
      </c>
    </row>
    <row r="375" spans="1:13" ht="15">
      <c r="A375" s="45" t="s">
        <v>23</v>
      </c>
      <c r="B375" s="46" t="s">
        <v>466</v>
      </c>
      <c r="C375" s="46" t="s">
        <v>524</v>
      </c>
      <c r="D375" s="46" t="s">
        <v>525</v>
      </c>
      <c r="E375" s="47">
        <v>1</v>
      </c>
      <c r="F375" s="47">
        <v>1</v>
      </c>
      <c r="G375" s="47">
        <v>1</v>
      </c>
      <c r="H375" s="48">
        <v>10.07</v>
      </c>
      <c r="I375" s="49">
        <v>0</v>
      </c>
      <c r="J375" s="49">
        <f>Devis!$D$7</f>
        <v>0.1</v>
      </c>
      <c r="K375" s="133" t="b">
        <f>IF(COUNTIF(A$4:A375,table[[#This Row],[Désignation]])=1,MAX(K$4:K374)+1)</f>
        <v>0</v>
      </c>
      <c r="L375" s="162" t="b">
        <f>IF(COUNTIF(B$4:B375,table[[#This Row],[Fournisseur ]])=1,MAX(L$4:L374)+1)</f>
        <v>0</v>
      </c>
      <c r="M375" s="162">
        <f>IF(COUNTIF(C$4:C375,table[[#This Row],[Détails]])=1,MAX(M$4:M374)+1)</f>
        <v>371</v>
      </c>
    </row>
    <row r="376" spans="1:13" ht="15">
      <c r="A376" s="29" t="s">
        <v>23</v>
      </c>
      <c r="B376" s="50" t="s">
        <v>466</v>
      </c>
      <c r="C376" s="50" t="s">
        <v>526</v>
      </c>
      <c r="D376" s="50" t="s">
        <v>525</v>
      </c>
      <c r="E376" s="51">
        <v>1</v>
      </c>
      <c r="F376" s="51">
        <v>1</v>
      </c>
      <c r="G376" s="51">
        <v>1</v>
      </c>
      <c r="H376" s="19">
        <v>2.92</v>
      </c>
      <c r="I376" s="52">
        <v>0</v>
      </c>
      <c r="J376" s="52">
        <f>Devis!$D$7</f>
        <v>0.1</v>
      </c>
      <c r="K376" s="133" t="b">
        <f>IF(COUNTIF(A$4:A376,table[[#This Row],[Désignation]])=1,MAX(K$4:K375)+1)</f>
        <v>0</v>
      </c>
      <c r="L376" s="162" t="b">
        <f>IF(COUNTIF(B$4:B376,table[[#This Row],[Fournisseur ]])=1,MAX(L$4:L375)+1)</f>
        <v>0</v>
      </c>
      <c r="M376" s="162">
        <f>IF(COUNTIF(C$4:C376,table[[#This Row],[Détails]])=1,MAX(M$4:M375)+1)</f>
        <v>372</v>
      </c>
    </row>
    <row r="377" spans="1:13" ht="15">
      <c r="A377" s="53" t="s">
        <v>23</v>
      </c>
      <c r="B377" s="46" t="s">
        <v>194</v>
      </c>
      <c r="C377" s="54" t="s">
        <v>627</v>
      </c>
      <c r="D377" s="46" t="s">
        <v>80</v>
      </c>
      <c r="E377" s="47">
        <v>3.1</v>
      </c>
      <c r="F377" s="47">
        <v>1.53</v>
      </c>
      <c r="G377" s="47">
        <v>1</v>
      </c>
      <c r="H377" s="48">
        <v>19.59</v>
      </c>
      <c r="I377" s="49">
        <v>0</v>
      </c>
      <c r="J377" s="49">
        <f>Devis!$D$7</f>
        <v>0.1</v>
      </c>
      <c r="K377" s="133" t="b">
        <f>IF(COUNTIF(A$4:A377,table[[#This Row],[Désignation]])=1,MAX(K$4:K376)+1)</f>
        <v>0</v>
      </c>
      <c r="L377" s="162" t="b">
        <f>IF(COUNTIF(B$4:B377,table[[#This Row],[Fournisseur ]])=1,MAX(L$4:L376)+1)</f>
        <v>0</v>
      </c>
      <c r="M377" s="162">
        <f>IF(COUNTIF(C$4:C377,table[[#This Row],[Détails]])=1,MAX(M$4:M376)+1)</f>
        <v>373</v>
      </c>
    </row>
    <row r="378" spans="1:13" ht="15">
      <c r="A378" s="30" t="s">
        <v>23</v>
      </c>
      <c r="B378" s="50" t="s">
        <v>194</v>
      </c>
      <c r="C378" s="55" t="s">
        <v>527</v>
      </c>
      <c r="D378" s="50" t="s">
        <v>79</v>
      </c>
      <c r="E378" s="51">
        <v>2.8</v>
      </c>
      <c r="F378" s="51">
        <v>2.0699999999999998</v>
      </c>
      <c r="G378" s="51">
        <v>1</v>
      </c>
      <c r="H378" s="19">
        <v>11.95</v>
      </c>
      <c r="I378" s="52">
        <v>0</v>
      </c>
      <c r="J378" s="52">
        <f>Devis!$D$7</f>
        <v>0.1</v>
      </c>
      <c r="K378" s="133" t="b">
        <f>IF(COUNTIF(A$4:A378,table[[#This Row],[Désignation]])=1,MAX(K$4:K377)+1)</f>
        <v>0</v>
      </c>
      <c r="L378" s="162" t="b">
        <f>IF(COUNTIF(B$4:B378,table[[#This Row],[Fournisseur ]])=1,MAX(L$4:L377)+1)</f>
        <v>0</v>
      </c>
      <c r="M378" s="162">
        <f>IF(COUNTIF(C$4:C378,table[[#This Row],[Détails]])=1,MAX(M$4:M377)+1)</f>
        <v>374</v>
      </c>
    </row>
    <row r="379" spans="1:13" ht="15">
      <c r="A379" s="53" t="s">
        <v>23</v>
      </c>
      <c r="B379" s="46" t="s">
        <v>194</v>
      </c>
      <c r="C379" s="54" t="s">
        <v>528</v>
      </c>
      <c r="D379" s="46" t="s">
        <v>79</v>
      </c>
      <c r="E379" s="47">
        <v>2.8</v>
      </c>
      <c r="F379" s="47">
        <v>2.0699999999999998</v>
      </c>
      <c r="G379" s="47">
        <v>1</v>
      </c>
      <c r="H379" s="48">
        <v>11.95</v>
      </c>
      <c r="I379" s="49">
        <v>0</v>
      </c>
      <c r="J379" s="49">
        <f>Devis!$D$7</f>
        <v>0.1</v>
      </c>
      <c r="K379" s="133" t="b">
        <f>IF(COUNTIF(A$4:A379,table[[#This Row],[Désignation]])=1,MAX(K$4:K378)+1)</f>
        <v>0</v>
      </c>
      <c r="L379" s="162" t="b">
        <f>IF(COUNTIF(B$4:B379,table[[#This Row],[Fournisseur ]])=1,MAX(L$4:L378)+1)</f>
        <v>0</v>
      </c>
      <c r="M379" s="162">
        <f>IF(COUNTIF(C$4:C379,table[[#This Row],[Détails]])=1,MAX(M$4:M378)+1)</f>
        <v>375</v>
      </c>
    </row>
    <row r="380" spans="1:13" ht="15">
      <c r="A380" s="30" t="s">
        <v>23</v>
      </c>
      <c r="B380" s="50" t="s">
        <v>194</v>
      </c>
      <c r="C380" s="55" t="s">
        <v>529</v>
      </c>
      <c r="D380" s="50" t="s">
        <v>79</v>
      </c>
      <c r="E380" s="51">
        <v>2.8</v>
      </c>
      <c r="F380" s="51">
        <v>2.0699999999999998</v>
      </c>
      <c r="G380" s="51">
        <v>1</v>
      </c>
      <c r="H380" s="19">
        <v>11.95</v>
      </c>
      <c r="I380" s="52">
        <v>0</v>
      </c>
      <c r="J380" s="52">
        <f>Devis!$D$7</f>
        <v>0.1</v>
      </c>
      <c r="K380" s="133" t="b">
        <f>IF(COUNTIF(A$4:A380,table[[#This Row],[Désignation]])=1,MAX(K$4:K379)+1)</f>
        <v>0</v>
      </c>
      <c r="L380" s="162" t="b">
        <f>IF(COUNTIF(B$4:B380,table[[#This Row],[Fournisseur ]])=1,MAX(L$4:L379)+1)</f>
        <v>0</v>
      </c>
      <c r="M380" s="162">
        <f>IF(COUNTIF(C$4:C380,table[[#This Row],[Détails]])=1,MAX(M$4:M379)+1)</f>
        <v>376</v>
      </c>
    </row>
    <row r="381" spans="1:13" ht="15">
      <c r="A381" s="53" t="s">
        <v>23</v>
      </c>
      <c r="B381" s="46" t="s">
        <v>382</v>
      </c>
      <c r="C381" s="54" t="s">
        <v>530</v>
      </c>
      <c r="D381" s="46" t="s">
        <v>212</v>
      </c>
      <c r="E381" s="47">
        <v>2.44</v>
      </c>
      <c r="F381" s="47">
        <v>1.23</v>
      </c>
      <c r="G381" s="47">
        <v>1</v>
      </c>
      <c r="H381" s="48">
        <v>39.36</v>
      </c>
      <c r="I381" s="49">
        <v>0</v>
      </c>
      <c r="J381" s="49">
        <f>Devis!$D$7</f>
        <v>0.1</v>
      </c>
      <c r="K381" s="133" t="b">
        <f>IF(COUNTIF(A$4:A381,table[[#This Row],[Désignation]])=1,MAX(K$4:K380)+1)</f>
        <v>0</v>
      </c>
      <c r="L381" s="162" t="b">
        <f>IF(COUNTIF(B$4:B381,table[[#This Row],[Fournisseur ]])=1,MAX(L$4:L380)+1)</f>
        <v>0</v>
      </c>
      <c r="M381" s="162">
        <f>IF(COUNTIF(C$4:C381,table[[#This Row],[Détails]])=1,MAX(M$4:M380)+1)</f>
        <v>377</v>
      </c>
    </row>
    <row r="382" spans="1:13" ht="15">
      <c r="A382" s="29" t="s">
        <v>23</v>
      </c>
      <c r="B382" s="50" t="s">
        <v>194</v>
      </c>
      <c r="C382" s="50" t="s">
        <v>406</v>
      </c>
      <c r="D382" s="50" t="s">
        <v>491</v>
      </c>
      <c r="E382" s="51">
        <v>2.8</v>
      </c>
      <c r="F382" s="51">
        <v>2.0699999999999998</v>
      </c>
      <c r="G382" s="51">
        <v>1</v>
      </c>
      <c r="H382" s="19">
        <v>9.24</v>
      </c>
      <c r="I382" s="52">
        <v>0</v>
      </c>
      <c r="J382" s="52">
        <f>Devis!$D$7</f>
        <v>0.1</v>
      </c>
      <c r="K382" s="133" t="b">
        <f>IF(COUNTIF(A$4:A382,table[[#This Row],[Désignation]])=1,MAX(K$4:K381)+1)</f>
        <v>0</v>
      </c>
      <c r="L382" s="162" t="b">
        <f>IF(COUNTIF(B$4:B382,table[[#This Row],[Fournisseur ]])=1,MAX(L$4:L381)+1)</f>
        <v>0</v>
      </c>
      <c r="M382" s="162">
        <f>IF(COUNTIF(C$4:C382,table[[#This Row],[Détails]])=1,MAX(M$4:M381)+1)</f>
        <v>378</v>
      </c>
    </row>
    <row r="383" spans="1:13" ht="15">
      <c r="A383" s="53" t="s">
        <v>23</v>
      </c>
      <c r="B383" s="46" t="s">
        <v>375</v>
      </c>
      <c r="C383" s="46" t="s">
        <v>531</v>
      </c>
      <c r="D383" s="46" t="s">
        <v>532</v>
      </c>
      <c r="E383" s="47">
        <v>2.8</v>
      </c>
      <c r="F383" s="47">
        <v>2.1</v>
      </c>
      <c r="G383" s="47">
        <v>1</v>
      </c>
      <c r="H383" s="48">
        <v>36.229999999999997</v>
      </c>
      <c r="I383" s="49">
        <v>0</v>
      </c>
      <c r="J383" s="49">
        <f>Devis!$D$7</f>
        <v>0.1</v>
      </c>
      <c r="K383" s="133" t="b">
        <f>IF(COUNTIF(A$4:A383,table[[#This Row],[Désignation]])=1,MAX(K$4:K382)+1)</f>
        <v>0</v>
      </c>
      <c r="L383" s="162" t="b">
        <f>IF(COUNTIF(B$4:B383,table[[#This Row],[Fournisseur ]])=1,MAX(L$4:L382)+1)</f>
        <v>0</v>
      </c>
      <c r="M383" s="162">
        <f>IF(COUNTIF(C$4:C383,table[[#This Row],[Détails]])=1,MAX(M$4:M382)+1)</f>
        <v>379</v>
      </c>
    </row>
    <row r="384" spans="1:13" ht="15">
      <c r="A384" s="30" t="s">
        <v>23</v>
      </c>
      <c r="B384" s="50" t="s">
        <v>194</v>
      </c>
      <c r="C384" s="50" t="s">
        <v>533</v>
      </c>
      <c r="D384" s="50" t="s">
        <v>79</v>
      </c>
      <c r="E384" s="51">
        <v>2.8</v>
      </c>
      <c r="F384" s="51">
        <v>2.0699999999999998</v>
      </c>
      <c r="G384" s="51">
        <v>1</v>
      </c>
      <c r="H384" s="19">
        <v>9.75</v>
      </c>
      <c r="I384" s="52">
        <v>0</v>
      </c>
      <c r="J384" s="52">
        <f>Devis!$D$7</f>
        <v>0.1</v>
      </c>
      <c r="K384" s="133" t="b">
        <f>IF(COUNTIF(A$4:A384,table[[#This Row],[Désignation]])=1,MAX(K$4:K383)+1)</f>
        <v>0</v>
      </c>
      <c r="L384" s="162" t="b">
        <f>IF(COUNTIF(B$4:B384,table[[#This Row],[Fournisseur ]])=1,MAX(L$4:L383)+1)</f>
        <v>0</v>
      </c>
      <c r="M384" s="162">
        <f>IF(COUNTIF(C$4:C384,table[[#This Row],[Détails]])=1,MAX(M$4:M383)+1)</f>
        <v>380</v>
      </c>
    </row>
    <row r="385" spans="1:13" ht="15">
      <c r="A385" s="45" t="s">
        <v>23</v>
      </c>
      <c r="B385" s="46" t="s">
        <v>194</v>
      </c>
      <c r="C385" s="46" t="s">
        <v>534</v>
      </c>
      <c r="D385" s="46" t="s">
        <v>79</v>
      </c>
      <c r="E385" s="47">
        <v>2.8</v>
      </c>
      <c r="F385" s="47">
        <v>2.0699999999999998</v>
      </c>
      <c r="G385" s="47">
        <v>1</v>
      </c>
      <c r="H385" s="48">
        <v>9.1</v>
      </c>
      <c r="I385" s="49">
        <v>0</v>
      </c>
      <c r="J385" s="49">
        <f>Devis!$D$7</f>
        <v>0.1</v>
      </c>
      <c r="K385" s="133" t="b">
        <f>IF(COUNTIF(A$4:A385,table[[#This Row],[Désignation]])=1,MAX(K$4:K384)+1)</f>
        <v>0</v>
      </c>
      <c r="L385" s="162" t="b">
        <f>IF(COUNTIF(B$4:B385,table[[#This Row],[Fournisseur ]])=1,MAX(L$4:L384)+1)</f>
        <v>0</v>
      </c>
      <c r="M385" s="162">
        <f>IF(COUNTIF(C$4:C385,table[[#This Row],[Détails]])=1,MAX(M$4:M384)+1)</f>
        <v>381</v>
      </c>
    </row>
    <row r="386" spans="1:13" ht="15">
      <c r="A386" s="29" t="s">
        <v>23</v>
      </c>
      <c r="B386" s="50" t="s">
        <v>45</v>
      </c>
      <c r="C386" s="50" t="s">
        <v>628</v>
      </c>
      <c r="D386" s="50"/>
      <c r="E386" s="51">
        <v>1</v>
      </c>
      <c r="F386" s="51">
        <v>3.55</v>
      </c>
      <c r="G386" s="51">
        <v>6.5000000000000002E-2</v>
      </c>
      <c r="H386" s="19">
        <v>1243.42</v>
      </c>
      <c r="I386" s="52">
        <v>0</v>
      </c>
      <c r="J386" s="52">
        <f>Devis!$D$7</f>
        <v>0.1</v>
      </c>
      <c r="K386" s="133" t="b">
        <f>IF(COUNTIF(A$4:A386,table[[#This Row],[Désignation]])=1,MAX(K$4:K385)+1)</f>
        <v>0</v>
      </c>
      <c r="L386" s="162" t="b">
        <f>IF(COUNTIF(B$4:B386,table[[#This Row],[Fournisseur ]])=1,MAX(L$4:L385)+1)</f>
        <v>0</v>
      </c>
      <c r="M386" s="162">
        <f>IF(COUNTIF(C$4:C386,table[[#This Row],[Détails]])=1,MAX(M$4:M385)+1)</f>
        <v>382</v>
      </c>
    </row>
    <row r="387" spans="1:13" ht="15">
      <c r="A387" s="53" t="s">
        <v>434</v>
      </c>
      <c r="B387" s="46" t="s">
        <v>473</v>
      </c>
      <c r="C387" s="46" t="s">
        <v>535</v>
      </c>
      <c r="D387" s="46" t="s">
        <v>536</v>
      </c>
      <c r="E387" s="47">
        <v>1</v>
      </c>
      <c r="F387" s="47">
        <v>1</v>
      </c>
      <c r="G387" s="47">
        <v>1</v>
      </c>
      <c r="H387" s="48">
        <v>75.87</v>
      </c>
      <c r="I387" s="49">
        <v>0</v>
      </c>
      <c r="J387" s="49">
        <f>Devis!$D$7</f>
        <v>0.1</v>
      </c>
      <c r="K387" s="133" t="b">
        <f>IF(COUNTIF(A$4:A387,table[[#This Row],[Désignation]])=1,MAX(K$4:K386)+1)</f>
        <v>0</v>
      </c>
      <c r="L387" s="162" t="b">
        <f>IF(COUNTIF(B$4:B387,table[[#This Row],[Fournisseur ]])=1,MAX(L$4:L386)+1)</f>
        <v>0</v>
      </c>
      <c r="M387" s="162">
        <f>IF(COUNTIF(C$4:C387,table[[#This Row],[Détails]])=1,MAX(M$4:M386)+1)</f>
        <v>383</v>
      </c>
    </row>
    <row r="388" spans="1:13" ht="15">
      <c r="A388" s="30" t="s">
        <v>434</v>
      </c>
      <c r="B388" s="50" t="s">
        <v>473</v>
      </c>
      <c r="C388" s="50" t="s">
        <v>537</v>
      </c>
      <c r="D388" s="50" t="s">
        <v>449</v>
      </c>
      <c r="E388" s="51">
        <v>1</v>
      </c>
      <c r="F388" s="51">
        <v>1</v>
      </c>
      <c r="G388" s="51">
        <v>1</v>
      </c>
      <c r="H388" s="19">
        <v>46.3</v>
      </c>
      <c r="I388" s="52">
        <v>0</v>
      </c>
      <c r="J388" s="52">
        <f>Devis!$D$7</f>
        <v>0.1</v>
      </c>
      <c r="K388" s="133" t="b">
        <f>IF(COUNTIF(A$4:A388,table[[#This Row],[Désignation]])=1,MAX(K$4:K387)+1)</f>
        <v>0</v>
      </c>
      <c r="L388" s="162" t="b">
        <f>IF(COUNTIF(B$4:B388,table[[#This Row],[Fournisseur ]])=1,MAX(L$4:L387)+1)</f>
        <v>0</v>
      </c>
      <c r="M388" s="162">
        <f>IF(COUNTIF(C$4:C388,table[[#This Row],[Détails]])=1,MAX(M$4:M387)+1)</f>
        <v>384</v>
      </c>
    </row>
    <row r="389" spans="1:13" ht="15">
      <c r="A389" s="53" t="s">
        <v>23</v>
      </c>
      <c r="B389" s="46" t="s">
        <v>45</v>
      </c>
      <c r="C389" s="46" t="s">
        <v>538</v>
      </c>
      <c r="D389" s="46" t="s">
        <v>415</v>
      </c>
      <c r="E389" s="47">
        <v>3.1</v>
      </c>
      <c r="F389" s="47">
        <v>1.53</v>
      </c>
      <c r="G389" s="47">
        <v>1</v>
      </c>
      <c r="H389" s="48">
        <v>18.18</v>
      </c>
      <c r="I389" s="49">
        <v>0</v>
      </c>
      <c r="J389" s="49">
        <f>Devis!$D$7</f>
        <v>0.1</v>
      </c>
      <c r="K389" s="133" t="b">
        <f>IF(COUNTIF(A$4:A389,table[[#This Row],[Désignation]])=1,MAX(K$4:K388)+1)</f>
        <v>0</v>
      </c>
      <c r="L389" s="162" t="b">
        <f>IF(COUNTIF(B$4:B389,table[[#This Row],[Fournisseur ]])=1,MAX(L$4:L388)+1)</f>
        <v>0</v>
      </c>
      <c r="M389" s="162">
        <f>IF(COUNTIF(C$4:C389,table[[#This Row],[Détails]])=1,MAX(M$4:M388)+1)</f>
        <v>385</v>
      </c>
    </row>
    <row r="390" spans="1:13" ht="15">
      <c r="A390" s="30" t="s">
        <v>23</v>
      </c>
      <c r="B390" s="50" t="s">
        <v>194</v>
      </c>
      <c r="C390" s="50" t="s">
        <v>629</v>
      </c>
      <c r="D390" s="50"/>
      <c r="E390" s="51">
        <v>2.8</v>
      </c>
      <c r="F390" s="51">
        <v>2.0699999999999998</v>
      </c>
      <c r="G390" s="51">
        <v>1</v>
      </c>
      <c r="H390" s="19">
        <v>11.55</v>
      </c>
      <c r="I390" s="52">
        <v>0</v>
      </c>
      <c r="J390" s="52">
        <f>Devis!$D$7</f>
        <v>0.1</v>
      </c>
      <c r="K390" s="133" t="b">
        <f>IF(COUNTIF(A$4:A390,table[[#This Row],[Désignation]])=1,MAX(K$4:K389)+1)</f>
        <v>0</v>
      </c>
      <c r="L390" s="162" t="b">
        <f>IF(COUNTIF(B$4:B390,table[[#This Row],[Fournisseur ]])=1,MAX(L$4:L389)+1)</f>
        <v>0</v>
      </c>
      <c r="M390" s="162">
        <f>IF(COUNTIF(C$4:C390,table[[#This Row],[Détails]])=1,MAX(M$4:M389)+1)</f>
        <v>386</v>
      </c>
    </row>
    <row r="391" spans="1:13" ht="15">
      <c r="A391" s="53" t="s">
        <v>23</v>
      </c>
      <c r="B391" s="46" t="s">
        <v>194</v>
      </c>
      <c r="C391" s="46" t="s">
        <v>539</v>
      </c>
      <c r="D391" s="46"/>
      <c r="E391" s="47">
        <v>2.8</v>
      </c>
      <c r="F391" s="47">
        <v>2.0699999999999998</v>
      </c>
      <c r="G391" s="47">
        <v>1</v>
      </c>
      <c r="H391" s="48">
        <v>11.55</v>
      </c>
      <c r="I391" s="49">
        <v>0</v>
      </c>
      <c r="J391" s="49">
        <f>Devis!$D$7</f>
        <v>0.1</v>
      </c>
      <c r="K391" s="133" t="b">
        <f>IF(COUNTIF(A$4:A391,table[[#This Row],[Désignation]])=1,MAX(K$4:K390)+1)</f>
        <v>0</v>
      </c>
      <c r="L391" s="162" t="b">
        <f>IF(COUNTIF(B$4:B391,table[[#This Row],[Fournisseur ]])=1,MAX(L$4:L390)+1)</f>
        <v>0</v>
      </c>
      <c r="M391" s="162">
        <f>IF(COUNTIF(C$4:C391,table[[#This Row],[Détails]])=1,MAX(M$4:M390)+1)</f>
        <v>387</v>
      </c>
    </row>
    <row r="392" spans="1:13" ht="15">
      <c r="A392" s="30" t="s">
        <v>23</v>
      </c>
      <c r="B392" s="50" t="s">
        <v>194</v>
      </c>
      <c r="C392" s="50" t="s">
        <v>540</v>
      </c>
      <c r="D392" s="50" t="s">
        <v>491</v>
      </c>
      <c r="E392" s="51">
        <v>2.8</v>
      </c>
      <c r="F392" s="51">
        <v>2.0699999999999998</v>
      </c>
      <c r="G392" s="51">
        <v>1</v>
      </c>
      <c r="H392" s="19">
        <v>10.72</v>
      </c>
      <c r="I392" s="52">
        <v>0</v>
      </c>
      <c r="J392" s="52">
        <f>Devis!$D$7</f>
        <v>0.1</v>
      </c>
      <c r="K392" s="133" t="b">
        <f>IF(COUNTIF(A$4:A392,table[[#This Row],[Désignation]])=1,MAX(K$4:K391)+1)</f>
        <v>0</v>
      </c>
      <c r="L392" s="162" t="b">
        <f>IF(COUNTIF(B$4:B392,table[[#This Row],[Fournisseur ]])=1,MAX(L$4:L391)+1)</f>
        <v>0</v>
      </c>
      <c r="M392" s="162">
        <f>IF(COUNTIF(C$4:C392,table[[#This Row],[Détails]])=1,MAX(M$4:M391)+1)</f>
        <v>388</v>
      </c>
    </row>
    <row r="393" spans="1:13" ht="15">
      <c r="A393" s="45" t="s">
        <v>23</v>
      </c>
      <c r="B393" s="46" t="s">
        <v>194</v>
      </c>
      <c r="C393" s="46" t="s">
        <v>630</v>
      </c>
      <c r="D393" s="46" t="s">
        <v>80</v>
      </c>
      <c r="E393" s="47">
        <v>3.05</v>
      </c>
      <c r="F393" s="47">
        <v>1.31</v>
      </c>
      <c r="G393" s="47">
        <v>1</v>
      </c>
      <c r="H393" s="48">
        <v>18.78</v>
      </c>
      <c r="I393" s="49">
        <v>0</v>
      </c>
      <c r="J393" s="49">
        <f>Devis!$D$7</f>
        <v>0.1</v>
      </c>
      <c r="K393" s="133" t="b">
        <f>IF(COUNTIF(A$4:A393,table[[#This Row],[Désignation]])=1,MAX(K$4:K392)+1)</f>
        <v>0</v>
      </c>
      <c r="L393" s="162" t="b">
        <f>IF(COUNTIF(B$4:B393,table[[#This Row],[Fournisseur ]])=1,MAX(L$4:L392)+1)</f>
        <v>0</v>
      </c>
      <c r="M393" s="162">
        <f>IF(COUNTIF(C$4:C393,table[[#This Row],[Détails]])=1,MAX(M$4:M392)+1)</f>
        <v>389</v>
      </c>
    </row>
    <row r="394" spans="1:13" ht="15">
      <c r="A394" s="29" t="s">
        <v>23</v>
      </c>
      <c r="B394" s="50" t="s">
        <v>194</v>
      </c>
      <c r="C394" s="50" t="s">
        <v>541</v>
      </c>
      <c r="D394" s="50" t="s">
        <v>491</v>
      </c>
      <c r="E394" s="51">
        <v>2.8</v>
      </c>
      <c r="F394" s="51">
        <v>2.0699999999999998</v>
      </c>
      <c r="G394" s="51">
        <v>1</v>
      </c>
      <c r="H394" s="19">
        <v>7.88</v>
      </c>
      <c r="I394" s="52">
        <v>0</v>
      </c>
      <c r="J394" s="52">
        <f>Devis!$D$7</f>
        <v>0.1</v>
      </c>
      <c r="K394" s="133" t="b">
        <f>IF(COUNTIF(A$4:A394,table[[#This Row],[Désignation]])=1,MAX(K$4:K393)+1)</f>
        <v>0</v>
      </c>
      <c r="L394" s="162" t="b">
        <f>IF(COUNTIF(B$4:B394,table[[#This Row],[Fournisseur ]])=1,MAX(L$4:L393)+1)</f>
        <v>0</v>
      </c>
      <c r="M394" s="162">
        <f>IF(COUNTIF(C$4:C394,table[[#This Row],[Détails]])=1,MAX(M$4:M393)+1)</f>
        <v>390</v>
      </c>
    </row>
    <row r="395" spans="1:13" ht="15">
      <c r="A395" s="45" t="s">
        <v>23</v>
      </c>
      <c r="B395" s="46" t="s">
        <v>194</v>
      </c>
      <c r="C395" s="46" t="s">
        <v>542</v>
      </c>
      <c r="D395" s="46" t="s">
        <v>80</v>
      </c>
      <c r="E395" s="47">
        <v>3.05</v>
      </c>
      <c r="F395" s="47">
        <v>1.31</v>
      </c>
      <c r="G395" s="47">
        <v>1</v>
      </c>
      <c r="H395" s="48">
        <v>17.05</v>
      </c>
      <c r="I395" s="49">
        <v>0</v>
      </c>
      <c r="J395" s="49">
        <f>Devis!$D$7</f>
        <v>0.1</v>
      </c>
      <c r="K395" s="133" t="b">
        <f>IF(COUNTIF(A$4:A395,table[[#This Row],[Désignation]])=1,MAX(K$4:K394)+1)</f>
        <v>0</v>
      </c>
      <c r="L395" s="162" t="b">
        <f>IF(COUNTIF(B$4:B395,table[[#This Row],[Fournisseur ]])=1,MAX(L$4:L394)+1)</f>
        <v>0</v>
      </c>
      <c r="M395" s="162">
        <f>IF(COUNTIF(C$4:C395,table[[#This Row],[Détails]])=1,MAX(M$4:M394)+1)</f>
        <v>391</v>
      </c>
    </row>
    <row r="396" spans="1:13" ht="15">
      <c r="A396" s="29" t="s">
        <v>23</v>
      </c>
      <c r="B396" s="50" t="s">
        <v>191</v>
      </c>
      <c r="C396" s="50" t="s">
        <v>543</v>
      </c>
      <c r="D396" s="50" t="s">
        <v>544</v>
      </c>
      <c r="E396" s="51">
        <v>1</v>
      </c>
      <c r="F396" s="51">
        <v>1</v>
      </c>
      <c r="G396" s="51">
        <v>1</v>
      </c>
      <c r="H396" s="19">
        <v>69</v>
      </c>
      <c r="I396" s="52">
        <v>0</v>
      </c>
      <c r="J396" s="52">
        <f>Devis!$D$7</f>
        <v>0.1</v>
      </c>
      <c r="K396" s="133" t="b">
        <f>IF(COUNTIF(A$4:A396,table[[#This Row],[Désignation]])=1,MAX(K$4:K395)+1)</f>
        <v>0</v>
      </c>
      <c r="L396" s="162" t="b">
        <f>IF(COUNTIF(B$4:B396,table[[#This Row],[Fournisseur ]])=1,MAX(L$4:L395)+1)</f>
        <v>0</v>
      </c>
      <c r="M396" s="162">
        <f>IF(COUNTIF(C$4:C396,table[[#This Row],[Détails]])=1,MAX(M$4:M395)+1)</f>
        <v>392</v>
      </c>
    </row>
    <row r="397" spans="1:13" ht="15">
      <c r="A397" s="53" t="s">
        <v>26</v>
      </c>
      <c r="B397" s="46" t="s">
        <v>118</v>
      </c>
      <c r="C397" s="46" t="s">
        <v>545</v>
      </c>
      <c r="D397" s="77" t="s">
        <v>546</v>
      </c>
      <c r="E397" s="47">
        <v>1</v>
      </c>
      <c r="F397" s="47">
        <v>1</v>
      </c>
      <c r="G397" s="47">
        <v>1</v>
      </c>
      <c r="H397" s="48">
        <v>4.34</v>
      </c>
      <c r="I397" s="49">
        <v>0</v>
      </c>
      <c r="J397" s="49">
        <f>Devis!$D$7</f>
        <v>0.1</v>
      </c>
      <c r="K397" s="133" t="b">
        <f>IF(COUNTIF(A$4:A397,table[[#This Row],[Désignation]])=1,MAX(K$4:K396)+1)</f>
        <v>0</v>
      </c>
      <c r="L397" s="162" t="b">
        <f>IF(COUNTIF(B$4:B397,table[[#This Row],[Fournisseur ]])=1,MAX(L$4:L396)+1)</f>
        <v>0</v>
      </c>
      <c r="M397" s="162">
        <f>IF(COUNTIF(C$4:C397,table[[#This Row],[Détails]])=1,MAX(M$4:M396)+1)</f>
        <v>393</v>
      </c>
    </row>
    <row r="398" spans="1:13" ht="15">
      <c r="A398" s="30" t="s">
        <v>23</v>
      </c>
      <c r="B398" s="50" t="s">
        <v>194</v>
      </c>
      <c r="C398" s="50" t="s">
        <v>547</v>
      </c>
      <c r="D398" s="50" t="s">
        <v>482</v>
      </c>
      <c r="E398" s="51">
        <v>2.8</v>
      </c>
      <c r="F398" s="51">
        <v>2.0699999999999998</v>
      </c>
      <c r="G398" s="51">
        <v>1</v>
      </c>
      <c r="H398" s="19">
        <v>11.55</v>
      </c>
      <c r="I398" s="52">
        <v>0</v>
      </c>
      <c r="J398" s="52">
        <f>Devis!$D$7</f>
        <v>0.1</v>
      </c>
      <c r="K398" s="133" t="b">
        <f>IF(COUNTIF(A$4:A398,table[[#This Row],[Désignation]])=1,MAX(K$4:K397)+1)</f>
        <v>0</v>
      </c>
      <c r="L398" s="162" t="b">
        <f>IF(COUNTIF(B$4:B398,table[[#This Row],[Fournisseur ]])=1,MAX(L$4:L397)+1)</f>
        <v>0</v>
      </c>
      <c r="M398" s="162">
        <f>IF(COUNTIF(C$4:C398,table[[#This Row],[Détails]])=1,MAX(M$4:M397)+1)</f>
        <v>394</v>
      </c>
    </row>
    <row r="399" spans="1:13" ht="15">
      <c r="A399" s="53" t="s">
        <v>23</v>
      </c>
      <c r="B399" s="46" t="s">
        <v>194</v>
      </c>
      <c r="C399" s="46" t="s">
        <v>631</v>
      </c>
      <c r="D399" s="46" t="s">
        <v>212</v>
      </c>
      <c r="E399" s="47">
        <v>3.1</v>
      </c>
      <c r="F399" s="47">
        <v>1.31</v>
      </c>
      <c r="G399" s="47">
        <v>1</v>
      </c>
      <c r="H399" s="48">
        <v>18.78</v>
      </c>
      <c r="I399" s="49">
        <v>0</v>
      </c>
      <c r="J399" s="49">
        <f>Devis!$D$7</f>
        <v>0.1</v>
      </c>
      <c r="K399" s="133" t="b">
        <f>IF(COUNTIF(A$4:A399,table[[#This Row],[Désignation]])=1,MAX(K$4:K398)+1)</f>
        <v>0</v>
      </c>
      <c r="L399" s="162" t="b">
        <f>IF(COUNTIF(B$4:B399,table[[#This Row],[Fournisseur ]])=1,MAX(L$4:L398)+1)</f>
        <v>0</v>
      </c>
      <c r="M399" s="162">
        <f>IF(COUNTIF(C$4:C399,table[[#This Row],[Détails]])=1,MAX(M$4:M398)+1)</f>
        <v>395</v>
      </c>
    </row>
    <row r="400" spans="1:13" ht="15">
      <c r="A400" s="30" t="s">
        <v>434</v>
      </c>
      <c r="B400" s="50" t="s">
        <v>435</v>
      </c>
      <c r="C400" s="50" t="s">
        <v>548</v>
      </c>
      <c r="D400" s="50" t="s">
        <v>549</v>
      </c>
      <c r="E400" s="51">
        <v>1</v>
      </c>
      <c r="F400" s="51">
        <v>1</v>
      </c>
      <c r="G400" s="51">
        <v>1</v>
      </c>
      <c r="H400" s="19">
        <v>14</v>
      </c>
      <c r="I400" s="52">
        <v>0</v>
      </c>
      <c r="J400" s="52">
        <f>Devis!$D$7</f>
        <v>0.1</v>
      </c>
      <c r="K400" s="133" t="b">
        <f>IF(COUNTIF(A$4:A400,table[[#This Row],[Désignation]])=1,MAX(K$4:K399)+1)</f>
        <v>0</v>
      </c>
      <c r="L400" s="162" t="b">
        <f>IF(COUNTIF(B$4:B400,table[[#This Row],[Fournisseur ]])=1,MAX(L$4:L399)+1)</f>
        <v>0</v>
      </c>
      <c r="M400" s="162">
        <f>IF(COUNTIF(C$4:C400,table[[#This Row],[Détails]])=1,MAX(M$4:M399)+1)</f>
        <v>396</v>
      </c>
    </row>
    <row r="401" spans="1:13" ht="15">
      <c r="A401" s="45" t="s">
        <v>23</v>
      </c>
      <c r="B401" s="46" t="s">
        <v>550</v>
      </c>
      <c r="C401" s="46" t="s">
        <v>633</v>
      </c>
      <c r="D401" s="46" t="s">
        <v>551</v>
      </c>
      <c r="E401" s="47">
        <v>2.98</v>
      </c>
      <c r="F401" s="47">
        <v>1.25</v>
      </c>
      <c r="G401" s="47">
        <v>1</v>
      </c>
      <c r="H401" s="48">
        <v>18.350000000000001</v>
      </c>
      <c r="I401" s="49">
        <v>0</v>
      </c>
      <c r="J401" s="49">
        <f>Devis!$D$7</f>
        <v>0.1</v>
      </c>
      <c r="K401" s="133" t="b">
        <f>IF(COUNTIF(A$4:A401,table[[#This Row],[Désignation]])=1,MAX(K$4:K400)+1)</f>
        <v>0</v>
      </c>
      <c r="L401" s="162">
        <f>IF(COUNTIF(B$4:B401,table[[#This Row],[Fournisseur ]])=1,MAX(L$4:L400)+1)</f>
        <v>46</v>
      </c>
      <c r="M401" s="162">
        <f>IF(COUNTIF(C$4:C401,table[[#This Row],[Détails]])=1,MAX(M$4:M400)+1)</f>
        <v>397</v>
      </c>
    </row>
    <row r="402" spans="1:13" ht="15">
      <c r="A402" s="29" t="s">
        <v>23</v>
      </c>
      <c r="B402" s="50" t="s">
        <v>550</v>
      </c>
      <c r="C402" s="50" t="s">
        <v>632</v>
      </c>
      <c r="D402" s="50" t="s">
        <v>552</v>
      </c>
      <c r="E402" s="51">
        <v>2.98</v>
      </c>
      <c r="F402" s="51">
        <v>1.25</v>
      </c>
      <c r="G402" s="51">
        <v>1</v>
      </c>
      <c r="H402" s="19">
        <v>39.049999999999997</v>
      </c>
      <c r="I402" s="52">
        <v>0</v>
      </c>
      <c r="J402" s="52">
        <f>Devis!$D$7</f>
        <v>0.1</v>
      </c>
      <c r="K402" s="133" t="b">
        <f>IF(COUNTIF(A$4:A402,table[[#This Row],[Désignation]])=1,MAX(K$4:K401)+1)</f>
        <v>0</v>
      </c>
      <c r="L402" s="162" t="b">
        <f>IF(COUNTIF(B$4:B402,table[[#This Row],[Fournisseur ]])=1,MAX(L$4:L401)+1)</f>
        <v>0</v>
      </c>
      <c r="M402" s="162">
        <f>IF(COUNTIF(C$4:C402,table[[#This Row],[Détails]])=1,MAX(M$4:M401)+1)</f>
        <v>398</v>
      </c>
    </row>
    <row r="403" spans="1:13" ht="15">
      <c r="A403" s="45" t="s">
        <v>23</v>
      </c>
      <c r="B403" s="46" t="s">
        <v>194</v>
      </c>
      <c r="C403" s="46" t="s">
        <v>553</v>
      </c>
      <c r="D403" s="46" t="s">
        <v>491</v>
      </c>
      <c r="E403" s="47">
        <v>2.8</v>
      </c>
      <c r="F403" s="47">
        <v>2.0699999999999998</v>
      </c>
      <c r="G403" s="47">
        <v>1</v>
      </c>
      <c r="H403" s="48">
        <v>9.75</v>
      </c>
      <c r="I403" s="49">
        <v>0</v>
      </c>
      <c r="J403" s="49">
        <f>Devis!$D$7</f>
        <v>0.1</v>
      </c>
      <c r="K403" s="133" t="b">
        <f>IF(COUNTIF(A$4:A403,table[[#This Row],[Désignation]])=1,MAX(K$4:K402)+1)</f>
        <v>0</v>
      </c>
      <c r="L403" s="162" t="b">
        <f>IF(COUNTIF(B$4:B403,table[[#This Row],[Fournisseur ]])=1,MAX(L$4:L402)+1)</f>
        <v>0</v>
      </c>
      <c r="M403" s="162">
        <f>IF(COUNTIF(C$4:C403,table[[#This Row],[Détails]])=1,MAX(M$4:M402)+1)</f>
        <v>399</v>
      </c>
    </row>
    <row r="404" spans="1:13" ht="15">
      <c r="A404" s="29" t="s">
        <v>23</v>
      </c>
      <c r="B404" s="50" t="s">
        <v>194</v>
      </c>
      <c r="C404" s="50" t="s">
        <v>634</v>
      </c>
      <c r="D404" s="50" t="s">
        <v>80</v>
      </c>
      <c r="E404" s="51">
        <v>3.05</v>
      </c>
      <c r="F404" s="51">
        <v>1.31</v>
      </c>
      <c r="G404" s="51">
        <v>1</v>
      </c>
      <c r="H404" s="19">
        <v>17.05</v>
      </c>
      <c r="I404" s="52">
        <v>0</v>
      </c>
      <c r="J404" s="52">
        <f>Devis!$D$7</f>
        <v>0.1</v>
      </c>
      <c r="K404" s="133" t="b">
        <f>IF(COUNTIF(A$4:A404,table[[#This Row],[Désignation]])=1,MAX(K$4:K403)+1)</f>
        <v>0</v>
      </c>
      <c r="L404" s="162" t="b">
        <f>IF(COUNTIF(B$4:B404,table[[#This Row],[Fournisseur ]])=1,MAX(L$4:L403)+1)</f>
        <v>0</v>
      </c>
      <c r="M404" s="162">
        <f>IF(COUNTIF(C$4:C404,table[[#This Row],[Détails]])=1,MAX(M$4:M403)+1)</f>
        <v>400</v>
      </c>
    </row>
    <row r="405" spans="1:13" ht="15">
      <c r="A405" s="45" t="s">
        <v>23</v>
      </c>
      <c r="B405" s="46" t="s">
        <v>194</v>
      </c>
      <c r="C405" s="46" t="s">
        <v>554</v>
      </c>
      <c r="D405" s="46" t="s">
        <v>491</v>
      </c>
      <c r="E405" s="47">
        <v>2.8</v>
      </c>
      <c r="F405" s="47">
        <v>2.0699999999999998</v>
      </c>
      <c r="G405" s="47">
        <v>1</v>
      </c>
      <c r="H405" s="48">
        <v>11.55</v>
      </c>
      <c r="I405" s="49">
        <v>0</v>
      </c>
      <c r="J405" s="49">
        <f>Devis!$D$7</f>
        <v>0.1</v>
      </c>
      <c r="K405" s="133" t="b">
        <f>IF(COUNTIF(A$4:A405,table[[#This Row],[Désignation]])=1,MAX(K$4:K404)+1)</f>
        <v>0</v>
      </c>
      <c r="L405" s="162" t="b">
        <f>IF(COUNTIF(B$4:B405,table[[#This Row],[Fournisseur ]])=1,MAX(L$4:L404)+1)</f>
        <v>0</v>
      </c>
      <c r="M405" s="162">
        <f>IF(COUNTIF(C$4:C405,table[[#This Row],[Détails]])=1,MAX(M$4:M404)+1)</f>
        <v>401</v>
      </c>
    </row>
    <row r="406" spans="1:13" ht="15">
      <c r="A406" s="29" t="s">
        <v>23</v>
      </c>
      <c r="B406" s="50" t="s">
        <v>194</v>
      </c>
      <c r="C406" s="50" t="s">
        <v>635</v>
      </c>
      <c r="D406" s="50" t="s">
        <v>80</v>
      </c>
      <c r="E406" s="51">
        <v>3.05</v>
      </c>
      <c r="F406" s="51">
        <v>1.31</v>
      </c>
      <c r="G406" s="51">
        <v>1</v>
      </c>
      <c r="H406" s="19">
        <v>18.8</v>
      </c>
      <c r="I406" s="52">
        <v>0</v>
      </c>
      <c r="J406" s="52">
        <f>Devis!$D$7</f>
        <v>0.1</v>
      </c>
      <c r="K406" s="133" t="b">
        <f>IF(COUNTIF(A$4:A406,table[[#This Row],[Désignation]])=1,MAX(K$4:K405)+1)</f>
        <v>0</v>
      </c>
      <c r="L406" s="162" t="b">
        <f>IF(COUNTIF(B$4:B406,table[[#This Row],[Fournisseur ]])=1,MAX(L$4:L405)+1)</f>
        <v>0</v>
      </c>
      <c r="M406" s="162">
        <f>IF(COUNTIF(C$4:C406,table[[#This Row],[Détails]])=1,MAX(M$4:M405)+1)</f>
        <v>402</v>
      </c>
    </row>
    <row r="407" spans="1:13" ht="15">
      <c r="A407" s="29" t="s">
        <v>23</v>
      </c>
      <c r="B407" s="50" t="s">
        <v>191</v>
      </c>
      <c r="C407" s="50" t="s">
        <v>636</v>
      </c>
      <c r="D407" s="50" t="s">
        <v>556</v>
      </c>
      <c r="E407" s="51">
        <v>2.5</v>
      </c>
      <c r="F407" s="51">
        <v>1.24</v>
      </c>
      <c r="G407" s="51">
        <v>1</v>
      </c>
      <c r="H407" s="19">
        <v>61</v>
      </c>
      <c r="I407" s="52">
        <v>0</v>
      </c>
      <c r="J407" s="52">
        <f>Devis!$D$7</f>
        <v>0.1</v>
      </c>
      <c r="K407" s="133" t="b">
        <f>IF(COUNTIF(A$4:A407,table[[#This Row],[Désignation]])=1,MAX(K$4:K406)+1)</f>
        <v>0</v>
      </c>
      <c r="L407" s="162" t="b">
        <f>IF(COUNTIF(B$4:B407,table[[#This Row],[Fournisseur ]])=1,MAX(L$4:L406)+1)</f>
        <v>0</v>
      </c>
      <c r="M407" s="162">
        <f>IF(COUNTIF(C$4:C407,table[[#This Row],[Détails]])=1,MAX(M$4:M406)+1)</f>
        <v>403</v>
      </c>
    </row>
    <row r="408" spans="1:13" ht="15">
      <c r="A408" s="45" t="s">
        <v>23</v>
      </c>
      <c r="B408" s="46" t="s">
        <v>557</v>
      </c>
      <c r="C408" s="46" t="s">
        <v>555</v>
      </c>
      <c r="D408" s="46" t="s">
        <v>558</v>
      </c>
      <c r="E408" s="47">
        <v>1</v>
      </c>
      <c r="F408" s="47">
        <v>1</v>
      </c>
      <c r="G408" s="47">
        <v>1</v>
      </c>
      <c r="H408" s="48">
        <v>1200</v>
      </c>
      <c r="I408" s="49">
        <v>0</v>
      </c>
      <c r="J408" s="49">
        <f>Devis!$D$7</f>
        <v>0.1</v>
      </c>
      <c r="K408" s="133" t="b">
        <f>IF(COUNTIF(A$4:A408,table[[#This Row],[Désignation]])=1,MAX(K$4:K407)+1)</f>
        <v>0</v>
      </c>
      <c r="L408" s="162">
        <f>IF(COUNTIF(B$4:B408,table[[#This Row],[Fournisseur ]])=1,MAX(L$4:L407)+1)</f>
        <v>47</v>
      </c>
      <c r="M408" s="162">
        <f>IF(COUNTIF(C$4:C408,table[[#This Row],[Détails]])=1,MAX(M$4:M407)+1)</f>
        <v>404</v>
      </c>
    </row>
    <row r="409" spans="1:13" ht="15">
      <c r="A409" s="29" t="s">
        <v>23</v>
      </c>
      <c r="B409" s="50" t="s">
        <v>557</v>
      </c>
      <c r="C409" s="50" t="s">
        <v>468</v>
      </c>
      <c r="D409" s="50">
        <v>54</v>
      </c>
      <c r="E409" s="51">
        <v>1</v>
      </c>
      <c r="F409" s="51">
        <v>1</v>
      </c>
      <c r="G409" s="51">
        <v>1</v>
      </c>
      <c r="H409" s="19"/>
      <c r="I409" s="52">
        <v>0</v>
      </c>
      <c r="J409" s="52">
        <f>Devis!$D$7</f>
        <v>0.1</v>
      </c>
      <c r="K409" s="133" t="b">
        <f>IF(COUNTIF(A$4:A409,table[[#This Row],[Désignation]])=1,MAX(K$4:K408)+1)</f>
        <v>0</v>
      </c>
      <c r="L409" s="162" t="b">
        <f>IF(COUNTIF(B$4:B409,table[[#This Row],[Fournisseur ]])=1,MAX(L$4:L408)+1)</f>
        <v>0</v>
      </c>
      <c r="M409" s="162">
        <f>IF(COUNTIF(C$4:C409,table[[#This Row],[Détails]])=1,MAX(M$4:M408)+1)</f>
        <v>405</v>
      </c>
    </row>
    <row r="410" spans="1:13" ht="15">
      <c r="A410" s="45" t="s">
        <v>23</v>
      </c>
      <c r="B410" s="46" t="s">
        <v>194</v>
      </c>
      <c r="C410" s="46" t="s">
        <v>637</v>
      </c>
      <c r="D410" s="46" t="s">
        <v>80</v>
      </c>
      <c r="E410" s="47">
        <v>3.1</v>
      </c>
      <c r="F410" s="47">
        <v>1.31</v>
      </c>
      <c r="G410" s="47">
        <v>1</v>
      </c>
      <c r="H410" s="48">
        <v>18.78</v>
      </c>
      <c r="I410" s="49">
        <v>0</v>
      </c>
      <c r="J410" s="49">
        <f>Devis!$D$7</f>
        <v>0.1</v>
      </c>
      <c r="K410" s="133" t="b">
        <f>IF(COUNTIF(A$4:A410,table[[#This Row],[Désignation]])=1,MAX(K$4:K409)+1)</f>
        <v>0</v>
      </c>
      <c r="L410" s="162" t="b">
        <f>IF(COUNTIF(B$4:B410,table[[#This Row],[Fournisseur ]])=1,MAX(L$4:L409)+1)</f>
        <v>0</v>
      </c>
      <c r="M410" s="162">
        <f>IF(COUNTIF(C$4:C410,table[[#This Row],[Détails]])=1,MAX(M$4:M409)+1)</f>
        <v>406</v>
      </c>
    </row>
    <row r="411" spans="1:13" ht="15">
      <c r="A411" s="29" t="s">
        <v>23</v>
      </c>
      <c r="B411" s="50" t="s">
        <v>194</v>
      </c>
      <c r="C411" s="50" t="s">
        <v>638</v>
      </c>
      <c r="D411" s="50" t="s">
        <v>491</v>
      </c>
      <c r="E411" s="51">
        <v>2.8</v>
      </c>
      <c r="F411" s="51">
        <v>2.0699999999999998</v>
      </c>
      <c r="G411" s="51">
        <v>1</v>
      </c>
      <c r="H411" s="19">
        <v>11.55</v>
      </c>
      <c r="I411" s="52">
        <v>0</v>
      </c>
      <c r="J411" s="52">
        <f>Devis!$D$7</f>
        <v>0.1</v>
      </c>
      <c r="K411" s="136" t="b">
        <f>IF(COUNTIF(A$4:A413,table[[#This Row],[Désignation]])=1,MAX(K$4:K410)+1)</f>
        <v>0</v>
      </c>
      <c r="L411" s="169" t="b">
        <f>IF(COUNTIF(B$4:B413,table[[#This Row],[Fournisseur ]])=1,MAX(L$4:L410)+1)</f>
        <v>0</v>
      </c>
      <c r="M411" s="169">
        <f>IF(COUNTIF(C$4:C413,table[[#This Row],[Détails]])=1,MAX(M$4:M410)+1)</f>
        <v>407</v>
      </c>
    </row>
    <row r="412" spans="1:13" ht="15">
      <c r="A412" s="165" t="s">
        <v>639</v>
      </c>
      <c r="B412" s="162" t="s">
        <v>640</v>
      </c>
      <c r="C412" s="162" t="s">
        <v>641</v>
      </c>
      <c r="D412" s="162"/>
      <c r="E412" s="166"/>
      <c r="F412" s="166"/>
      <c r="G412" s="166"/>
      <c r="H412" s="167"/>
      <c r="I412" s="168"/>
      <c r="J412" s="168">
        <f>Devis!$D$7</f>
        <v>0.1</v>
      </c>
      <c r="K412" s="136">
        <f>IF(COUNTIF(A$4:A413,table[[#This Row],[Désignation]])=1,MAX(K$4:K411)+1)</f>
        <v>7</v>
      </c>
      <c r="L412" s="136">
        <f>IF(COUNTIF(B$4:B413,table[[#This Row],[Fournisseur ]])=1,MAX(L$4:L411)+1)</f>
        <v>48</v>
      </c>
      <c r="M412" s="136">
        <f>IF(COUNTIF(C$4:C413,table[[#This Row],[Détails]])=1,MAX(M$4:M411)+1)</f>
        <v>408</v>
      </c>
    </row>
    <row r="413" spans="1:13" ht="15">
      <c r="A413" s="29" t="s">
        <v>643</v>
      </c>
      <c r="B413" s="50" t="s">
        <v>644</v>
      </c>
      <c r="C413" s="50" t="s">
        <v>645</v>
      </c>
      <c r="D413" s="50" t="s">
        <v>96</v>
      </c>
      <c r="E413" s="51">
        <v>2.8</v>
      </c>
      <c r="F413" s="51">
        <v>2.0699999999999998</v>
      </c>
      <c r="G413" s="51">
        <v>1</v>
      </c>
      <c r="H413" s="19">
        <v>9.75</v>
      </c>
      <c r="I413" s="52">
        <v>0</v>
      </c>
      <c r="J413" s="52">
        <v>0.1</v>
      </c>
      <c r="K413" s="190" t="b">
        <v>0</v>
      </c>
      <c r="L413" s="190" t="b">
        <v>0</v>
      </c>
      <c r="M413" s="190">
        <v>399</v>
      </c>
    </row>
  </sheetData>
  <mergeCells count="1">
    <mergeCell ref="A1:J2"/>
  </mergeCells>
  <phoneticPr fontId="11" type="noConversion"/>
  <conditionalFormatting sqref="A195:A204 D195:E204">
    <cfRule type="containsText" dxfId="18" priority="13" operator="containsText" text="collage stratifié">
      <formula>NOT(ISERROR(SEARCH("collage stratifié",A195)))</formula>
    </cfRule>
    <cfRule type="containsText" dxfId="17" priority="14" operator="containsText" text="emballage">
      <formula>NOT(ISERROR(SEARCH("emballage",A195)))</formula>
    </cfRule>
    <cfRule type="containsText" dxfId="16" priority="15" operator="containsText" text="vernissage">
      <formula>NOT(ISERROR(SEARCH("vernissage",A195)))</formula>
    </cfRule>
    <cfRule type="containsText" dxfId="15" priority="16" operator="containsText" text="usinage">
      <formula>NOT(ISERROR(SEARCH("usinage",A195)))</formula>
    </cfRule>
    <cfRule type="containsText" dxfId="14" priority="17" operator="containsText" text="usinage">
      <formula>NOT(ISERROR(SEARCH("usinage",A195)))</formula>
    </cfRule>
    <cfRule type="containsText" dxfId="13" priority="18" operator="containsText" text="montage">
      <formula>NOT(ISERROR(SEARCH("montage",A195)))</formula>
    </cfRule>
  </conditionalFormatting>
  <conditionalFormatting sqref="A378:A387 D378:E387">
    <cfRule type="containsText" dxfId="12" priority="7" operator="containsText" text="collage stratifié">
      <formula>NOT(ISERROR(SEARCH("collage stratifié",A378)))</formula>
    </cfRule>
    <cfRule type="containsText" dxfId="11" priority="8" operator="containsText" text="emballage">
      <formula>NOT(ISERROR(SEARCH("emballage",A378)))</formula>
    </cfRule>
    <cfRule type="containsText" dxfId="10" priority="9" operator="containsText" text="vernissage">
      <formula>NOT(ISERROR(SEARCH("vernissage",A378)))</formula>
    </cfRule>
    <cfRule type="containsText" dxfId="9" priority="10" operator="containsText" text="usinage">
      <formula>NOT(ISERROR(SEARCH("usinage",A378)))</formula>
    </cfRule>
    <cfRule type="containsText" dxfId="8" priority="11" operator="containsText" text="usinage">
      <formula>NOT(ISERROR(SEARCH("usinage",A378)))</formula>
    </cfRule>
    <cfRule type="containsText" dxfId="7" priority="12" operator="containsText" text="montage">
      <formula>NOT(ISERROR(SEARCH("montage",A378)))</formula>
    </cfRule>
  </conditionalFormatting>
  <conditionalFormatting sqref="A303:A312 D303:E312">
    <cfRule type="containsText" dxfId="6" priority="1" operator="containsText" text="collage stratifié">
      <formula>NOT(ISERROR(SEARCH("collage stratifié",A303)))</formula>
    </cfRule>
    <cfRule type="containsText" dxfId="5" priority="2" operator="containsText" text="emballage">
      <formula>NOT(ISERROR(SEARCH("emballage",A303)))</formula>
    </cfRule>
    <cfRule type="containsText" dxfId="4" priority="3" operator="containsText" text="vernissage">
      <formula>NOT(ISERROR(SEARCH("vernissage",A303)))</formula>
    </cfRule>
    <cfRule type="containsText" dxfId="3" priority="4" operator="containsText" text="usinage">
      <formula>NOT(ISERROR(SEARCH("usinage",A303)))</formula>
    </cfRule>
    <cfRule type="containsText" dxfId="2" priority="5" operator="containsText" text="usinage">
      <formula>NOT(ISERROR(SEARCH("usinage",A303)))</formula>
    </cfRule>
    <cfRule type="containsText" dxfId="1" priority="6" operator="containsText" text="montage">
      <formula>NOT(ISERROR(SEARCH("montage",A303)))</formula>
    </cfRule>
  </conditionalFormatting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A30D0-EE00-40BE-B841-F68C76F1B788}">
  <dimension ref="B2:J411"/>
  <sheetViews>
    <sheetView showGridLines="0" topLeftCell="A66" workbookViewId="0">
      <selection activeCell="J4" sqref="J4"/>
    </sheetView>
  </sheetViews>
  <sheetFormatPr baseColWidth="10" defaultRowHeight="14.4"/>
  <cols>
    <col min="1" max="1" width="2.77734375" customWidth="1"/>
    <col min="2" max="2" width="13.109375" bestFit="1" customWidth="1"/>
    <col min="3" max="3" width="2.77734375" customWidth="1"/>
    <col min="4" max="4" width="13.109375" bestFit="1" customWidth="1"/>
    <col min="5" max="5" width="13.33203125" bestFit="1" customWidth="1"/>
    <col min="6" max="6" width="2.77734375" customWidth="1"/>
    <col min="7" max="7" width="13.109375" bestFit="1" customWidth="1"/>
    <col min="8" max="8" width="13.33203125" bestFit="1" customWidth="1"/>
    <col min="9" max="9" width="29.44140625" bestFit="1" customWidth="1"/>
    <col min="10" max="10" width="14.88671875" bestFit="1" customWidth="1"/>
  </cols>
  <sheetData>
    <row r="2" spans="2:10">
      <c r="B2" t="s">
        <v>7</v>
      </c>
      <c r="D2" t="s">
        <v>7</v>
      </c>
      <c r="E2" t="s">
        <v>564</v>
      </c>
      <c r="G2" t="s">
        <v>7</v>
      </c>
      <c r="H2" t="s">
        <v>564</v>
      </c>
      <c r="I2" t="s">
        <v>9</v>
      </c>
      <c r="J2" t="s">
        <v>642</v>
      </c>
    </row>
    <row r="3" spans="2:10">
      <c r="B3" s="189" t="s">
        <v>27</v>
      </c>
      <c r="D3" s="189" t="s">
        <v>27</v>
      </c>
      <c r="E3" s="189" t="s">
        <v>99</v>
      </c>
      <c r="G3" s="189" t="s">
        <v>27</v>
      </c>
      <c r="H3" s="189" t="s">
        <v>99</v>
      </c>
      <c r="I3" s="189" t="s">
        <v>104</v>
      </c>
      <c r="J3" s="189" t="str">
        <f>Détail[[#This Row],[Désignation]]&amp;Détail[[#This Row],[Fournisseur ]]</f>
        <v>EMBerner</v>
      </c>
    </row>
    <row r="4" spans="2:10">
      <c r="B4" s="189" t="s">
        <v>643</v>
      </c>
      <c r="D4" s="189" t="s">
        <v>27</v>
      </c>
      <c r="E4" s="189" t="s">
        <v>165</v>
      </c>
      <c r="G4" s="189" t="s">
        <v>27</v>
      </c>
      <c r="H4" s="189" t="s">
        <v>165</v>
      </c>
      <c r="I4" s="189" t="s">
        <v>166</v>
      </c>
      <c r="J4" s="189" t="str">
        <f>Détail[[#This Row],[Désignation]]&amp;Détail[[#This Row],[Fournisseur ]]</f>
        <v>EMCenpac</v>
      </c>
    </row>
    <row r="5" spans="2:10">
      <c r="B5" s="189" t="s">
        <v>25</v>
      </c>
      <c r="D5" s="189" t="s">
        <v>643</v>
      </c>
      <c r="E5" s="189" t="s">
        <v>644</v>
      </c>
      <c r="G5" s="189" t="s">
        <v>27</v>
      </c>
      <c r="H5" s="189" t="s">
        <v>165</v>
      </c>
      <c r="I5" s="189" t="s">
        <v>175</v>
      </c>
      <c r="J5" s="189" t="str">
        <f>Détail[[#This Row],[Désignation]]&amp;Détail[[#This Row],[Fournisseur ]]</f>
        <v>EMCenpac</v>
      </c>
    </row>
    <row r="6" spans="2:10">
      <c r="B6" s="189" t="s">
        <v>24</v>
      </c>
      <c r="D6" s="189" t="s">
        <v>25</v>
      </c>
      <c r="E6" s="189" t="s">
        <v>111</v>
      </c>
      <c r="G6" s="189" t="s">
        <v>27</v>
      </c>
      <c r="H6" s="189" t="s">
        <v>165</v>
      </c>
      <c r="I6" s="189" t="s">
        <v>168</v>
      </c>
      <c r="J6" s="189" t="str">
        <f>Détail[[#This Row],[Désignation]]&amp;Détail[[#This Row],[Fournisseur ]]</f>
        <v>EMCenpac</v>
      </c>
    </row>
    <row r="7" spans="2:10">
      <c r="B7" s="189" t="s">
        <v>23</v>
      </c>
      <c r="D7" s="189" t="s">
        <v>24</v>
      </c>
      <c r="E7" s="189" t="s">
        <v>111</v>
      </c>
      <c r="G7" s="189" t="s">
        <v>27</v>
      </c>
      <c r="H7" s="189" t="s">
        <v>165</v>
      </c>
      <c r="I7" s="189" t="s">
        <v>174</v>
      </c>
      <c r="J7" s="189" t="str">
        <f>Détail[[#This Row],[Désignation]]&amp;Détail[[#This Row],[Fournisseur ]]</f>
        <v>EMCenpac</v>
      </c>
    </row>
    <row r="8" spans="2:10">
      <c r="B8" s="189" t="s">
        <v>434</v>
      </c>
      <c r="D8" s="189" t="s">
        <v>23</v>
      </c>
      <c r="E8" s="189" t="s">
        <v>38</v>
      </c>
      <c r="G8" s="189" t="s">
        <v>27</v>
      </c>
      <c r="H8" s="189" t="s">
        <v>165</v>
      </c>
      <c r="I8" s="189" t="s">
        <v>171</v>
      </c>
      <c r="J8" s="189" t="str">
        <f>Détail[[#This Row],[Désignation]]&amp;Détail[[#This Row],[Fournisseur ]]</f>
        <v>EMCenpac</v>
      </c>
    </row>
    <row r="9" spans="2:10">
      <c r="B9" s="189" t="s">
        <v>26</v>
      </c>
      <c r="D9" s="189" t="s">
        <v>23</v>
      </c>
      <c r="E9" s="189" t="s">
        <v>29</v>
      </c>
      <c r="G9" s="189" t="s">
        <v>27</v>
      </c>
      <c r="H9" s="189" t="s">
        <v>165</v>
      </c>
      <c r="I9" s="189" t="s">
        <v>167</v>
      </c>
      <c r="J9" s="189" t="str">
        <f>Détail[[#This Row],[Désignation]]&amp;Détail[[#This Row],[Fournisseur ]]</f>
        <v>EMCenpac</v>
      </c>
    </row>
    <row r="10" spans="2:10">
      <c r="B10" s="189" t="s">
        <v>639</v>
      </c>
      <c r="D10" s="189" t="s">
        <v>23</v>
      </c>
      <c r="E10" s="189" t="s">
        <v>45</v>
      </c>
      <c r="G10" s="189" t="s">
        <v>27</v>
      </c>
      <c r="H10" s="189" t="s">
        <v>165</v>
      </c>
      <c r="I10" s="189" t="s">
        <v>173</v>
      </c>
      <c r="J10" s="189" t="str">
        <f>Détail[[#This Row],[Désignation]]&amp;Détail[[#This Row],[Fournisseur ]]</f>
        <v>EMCenpac</v>
      </c>
    </row>
    <row r="11" spans="2:10">
      <c r="D11" s="189" t="s">
        <v>23</v>
      </c>
      <c r="E11" s="189" t="s">
        <v>161</v>
      </c>
      <c r="G11" s="189" t="s">
        <v>27</v>
      </c>
      <c r="H11" s="189" t="s">
        <v>165</v>
      </c>
      <c r="I11" s="189" t="s">
        <v>172</v>
      </c>
      <c r="J11" s="189" t="str">
        <f>Détail[[#This Row],[Désignation]]&amp;Détail[[#This Row],[Fournisseur ]]</f>
        <v>EMCenpac</v>
      </c>
    </row>
    <row r="12" spans="2:10">
      <c r="D12" s="189" t="s">
        <v>23</v>
      </c>
      <c r="E12" s="189" t="s">
        <v>176</v>
      </c>
      <c r="G12" s="189" t="s">
        <v>27</v>
      </c>
      <c r="H12" s="189" t="s">
        <v>165</v>
      </c>
      <c r="I12" s="189" t="s">
        <v>170</v>
      </c>
      <c r="J12" s="189" t="str">
        <f>Détail[[#This Row],[Désignation]]&amp;Détail[[#This Row],[Fournisseur ]]</f>
        <v>EMCenpac</v>
      </c>
    </row>
    <row r="13" spans="2:10">
      <c r="D13" s="189" t="s">
        <v>23</v>
      </c>
      <c r="E13" s="189" t="s">
        <v>191</v>
      </c>
      <c r="G13" s="189" t="s">
        <v>27</v>
      </c>
      <c r="H13" s="189" t="s">
        <v>165</v>
      </c>
      <c r="I13" s="189" t="s">
        <v>169</v>
      </c>
      <c r="J13" s="189" t="str">
        <f>Détail[[#This Row],[Désignation]]&amp;Détail[[#This Row],[Fournisseur ]]</f>
        <v>EMCenpac</v>
      </c>
    </row>
    <row r="14" spans="2:10">
      <c r="D14" s="189" t="s">
        <v>23</v>
      </c>
      <c r="E14" s="189" t="s">
        <v>194</v>
      </c>
      <c r="G14" s="189" t="s">
        <v>643</v>
      </c>
      <c r="H14" s="189" t="s">
        <v>644</v>
      </c>
      <c r="I14" s="189" t="s">
        <v>645</v>
      </c>
      <c r="J14" s="189" t="str">
        <f>Détail[[#This Row],[Désignation]]&amp;Détail[[#This Row],[Fournisseur ]]</f>
        <v>Essaitest</v>
      </c>
    </row>
    <row r="15" spans="2:10">
      <c r="D15" s="189" t="s">
        <v>23</v>
      </c>
      <c r="E15" s="189" t="s">
        <v>277</v>
      </c>
      <c r="G15" s="189" t="s">
        <v>25</v>
      </c>
      <c r="H15" s="189" t="s">
        <v>111</v>
      </c>
      <c r="I15" s="189" t="s">
        <v>133</v>
      </c>
      <c r="J15" s="189" t="str">
        <f>Détail[[#This Row],[Désignation]]&amp;Détail[[#This Row],[Fournisseur ]]</f>
        <v>FOBlomkal</v>
      </c>
    </row>
    <row r="16" spans="2:10">
      <c r="D16" s="189" t="s">
        <v>23</v>
      </c>
      <c r="E16" s="189" t="s">
        <v>287</v>
      </c>
      <c r="G16" s="189" t="s">
        <v>25</v>
      </c>
      <c r="H16" s="189" t="s">
        <v>111</v>
      </c>
      <c r="I16" s="189" t="s">
        <v>123</v>
      </c>
      <c r="J16" s="189" t="str">
        <f>Détail[[#This Row],[Désignation]]&amp;Détail[[#This Row],[Fournisseur ]]</f>
        <v>FOBlomkal</v>
      </c>
    </row>
    <row r="17" spans="4:10">
      <c r="D17" s="189" t="s">
        <v>23</v>
      </c>
      <c r="E17" s="189" t="s">
        <v>301</v>
      </c>
      <c r="G17" s="189" t="s">
        <v>25</v>
      </c>
      <c r="H17" s="189" t="s">
        <v>111</v>
      </c>
      <c r="I17" s="189" t="s">
        <v>131</v>
      </c>
      <c r="J17" s="189" t="str">
        <f>Détail[[#This Row],[Désignation]]&amp;Détail[[#This Row],[Fournisseur ]]</f>
        <v>FOBlomkal</v>
      </c>
    </row>
    <row r="18" spans="4:10">
      <c r="D18" s="189" t="s">
        <v>23</v>
      </c>
      <c r="E18" s="189" t="s">
        <v>557</v>
      </c>
      <c r="G18" s="189" t="s">
        <v>25</v>
      </c>
      <c r="H18" s="189" t="s">
        <v>111</v>
      </c>
      <c r="I18" s="189" t="s">
        <v>130</v>
      </c>
      <c r="J18" s="189" t="str">
        <f>Détail[[#This Row],[Désignation]]&amp;Détail[[#This Row],[Fournisseur ]]</f>
        <v>FOBlomkal</v>
      </c>
    </row>
    <row r="19" spans="4:10">
      <c r="D19" s="189" t="s">
        <v>23</v>
      </c>
      <c r="E19" s="189" t="s">
        <v>375</v>
      </c>
      <c r="G19" s="189" t="s">
        <v>25</v>
      </c>
      <c r="H19" s="189" t="s">
        <v>111</v>
      </c>
      <c r="I19" s="189" t="s">
        <v>134</v>
      </c>
      <c r="J19" s="189" t="str">
        <f>Détail[[#This Row],[Désignation]]&amp;Détail[[#This Row],[Fournisseur ]]</f>
        <v>FOBlomkal</v>
      </c>
    </row>
    <row r="20" spans="4:10">
      <c r="D20" s="189" t="s">
        <v>23</v>
      </c>
      <c r="E20" s="189" t="s">
        <v>382</v>
      </c>
      <c r="G20" s="189" t="s">
        <v>25</v>
      </c>
      <c r="H20" s="189" t="s">
        <v>111</v>
      </c>
      <c r="I20" s="189" t="s">
        <v>125</v>
      </c>
      <c r="J20" s="189" t="str">
        <f>Détail[[#This Row],[Désignation]]&amp;Détail[[#This Row],[Fournisseur ]]</f>
        <v>FOBlomkal</v>
      </c>
    </row>
    <row r="21" spans="4:10">
      <c r="D21" s="189" t="s">
        <v>23</v>
      </c>
      <c r="E21" s="189" t="s">
        <v>389</v>
      </c>
      <c r="G21" s="189" t="s">
        <v>25</v>
      </c>
      <c r="H21" s="189" t="s">
        <v>111</v>
      </c>
      <c r="I21" s="189" t="s">
        <v>127</v>
      </c>
      <c r="J21" s="189" t="str">
        <f>Détail[[#This Row],[Désignation]]&amp;Détail[[#This Row],[Fournisseur ]]</f>
        <v>FOBlomkal</v>
      </c>
    </row>
    <row r="22" spans="4:10">
      <c r="D22" s="189" t="s">
        <v>23</v>
      </c>
      <c r="E22" s="189" t="s">
        <v>408</v>
      </c>
      <c r="G22" s="189" t="s">
        <v>25</v>
      </c>
      <c r="H22" s="189" t="s">
        <v>111</v>
      </c>
      <c r="I22" s="189" t="s">
        <v>132</v>
      </c>
      <c r="J22" s="189" t="str">
        <f>Détail[[#This Row],[Désignation]]&amp;Détail[[#This Row],[Fournisseur ]]</f>
        <v>FOBlomkal</v>
      </c>
    </row>
    <row r="23" spans="4:10">
      <c r="D23" s="189" t="s">
        <v>23</v>
      </c>
      <c r="E23" s="189" t="s">
        <v>417</v>
      </c>
      <c r="G23" s="189" t="s">
        <v>25</v>
      </c>
      <c r="H23" s="189" t="s">
        <v>111</v>
      </c>
      <c r="I23" s="189" t="s">
        <v>128</v>
      </c>
      <c r="J23" s="189" t="str">
        <f>Détail[[#This Row],[Désignation]]&amp;Détail[[#This Row],[Fournisseur ]]</f>
        <v>FOBlomkal</v>
      </c>
    </row>
    <row r="24" spans="4:10">
      <c r="D24" s="189" t="s">
        <v>23</v>
      </c>
      <c r="E24" s="189" t="s">
        <v>413</v>
      </c>
      <c r="G24" s="189" t="s">
        <v>24</v>
      </c>
      <c r="H24" s="189" t="s">
        <v>111</v>
      </c>
      <c r="I24" s="189" t="s">
        <v>114</v>
      </c>
      <c r="J24" s="189" t="str">
        <f>Détail[[#This Row],[Désignation]]&amp;Détail[[#This Row],[Fournisseur ]]</f>
        <v>MOBlomkal</v>
      </c>
    </row>
    <row r="25" spans="4:10">
      <c r="D25" s="189" t="s">
        <v>23</v>
      </c>
      <c r="E25" s="189" t="s">
        <v>421</v>
      </c>
      <c r="G25" s="189" t="s">
        <v>24</v>
      </c>
      <c r="H25" s="189" t="s">
        <v>111</v>
      </c>
      <c r="I25" s="189" t="s">
        <v>112</v>
      </c>
      <c r="J25" s="189" t="str">
        <f>Détail[[#This Row],[Désignation]]&amp;Détail[[#This Row],[Fournisseur ]]</f>
        <v>MOBlomkal</v>
      </c>
    </row>
    <row r="26" spans="4:10">
      <c r="D26" s="189" t="s">
        <v>23</v>
      </c>
      <c r="E26" s="189" t="s">
        <v>550</v>
      </c>
      <c r="G26" s="189" t="s">
        <v>24</v>
      </c>
      <c r="H26" s="189" t="s">
        <v>111</v>
      </c>
      <c r="I26" s="189" t="s">
        <v>135</v>
      </c>
      <c r="J26" s="189" t="str">
        <f>Détail[[#This Row],[Désignation]]&amp;Détail[[#This Row],[Fournisseur ]]</f>
        <v>MOBlomkal</v>
      </c>
    </row>
    <row r="27" spans="4:10">
      <c r="D27" s="189" t="s">
        <v>23</v>
      </c>
      <c r="E27" s="189" t="s">
        <v>453</v>
      </c>
      <c r="G27" s="189" t="s">
        <v>24</v>
      </c>
      <c r="H27" s="189" t="s">
        <v>111</v>
      </c>
      <c r="I27" s="189" t="s">
        <v>567</v>
      </c>
      <c r="J27" s="189" t="str">
        <f>Détail[[#This Row],[Désignation]]&amp;Détail[[#This Row],[Fournisseur ]]</f>
        <v>MOBlomkal</v>
      </c>
    </row>
    <row r="28" spans="4:10">
      <c r="D28" s="189" t="s">
        <v>23</v>
      </c>
      <c r="E28" s="189" t="s">
        <v>457</v>
      </c>
      <c r="G28" s="189" t="s">
        <v>24</v>
      </c>
      <c r="H28" s="189" t="s">
        <v>111</v>
      </c>
      <c r="I28" s="189" t="s">
        <v>571</v>
      </c>
      <c r="J28" s="189" t="str">
        <f>Détail[[#This Row],[Désignation]]&amp;Détail[[#This Row],[Fournisseur ]]</f>
        <v>MOBlomkal</v>
      </c>
    </row>
    <row r="29" spans="4:10">
      <c r="D29" s="189" t="s">
        <v>23</v>
      </c>
      <c r="E29" s="189" t="s">
        <v>466</v>
      </c>
      <c r="G29" s="189" t="s">
        <v>24</v>
      </c>
      <c r="H29" s="189" t="s">
        <v>111</v>
      </c>
      <c r="I29" s="189" t="s">
        <v>116</v>
      </c>
      <c r="J29" s="189" t="str">
        <f>Détail[[#This Row],[Désignation]]&amp;Détail[[#This Row],[Fournisseur ]]</f>
        <v>MOBlomkal</v>
      </c>
    </row>
    <row r="30" spans="4:10">
      <c r="D30" s="189" t="s">
        <v>23</v>
      </c>
      <c r="E30" s="189" t="s">
        <v>479</v>
      </c>
      <c r="G30" s="189" t="s">
        <v>24</v>
      </c>
      <c r="H30" s="189" t="s">
        <v>111</v>
      </c>
      <c r="I30" s="189" t="s">
        <v>121</v>
      </c>
      <c r="J30" s="189" t="str">
        <f>Détail[[#This Row],[Désignation]]&amp;Détail[[#This Row],[Fournisseur ]]</f>
        <v>MOBlomkal</v>
      </c>
    </row>
    <row r="31" spans="4:10">
      <c r="D31" s="189" t="s">
        <v>434</v>
      </c>
      <c r="E31" s="189" t="s">
        <v>435</v>
      </c>
      <c r="G31" s="189" t="s">
        <v>24</v>
      </c>
      <c r="H31" s="189" t="s">
        <v>111</v>
      </c>
      <c r="I31" s="189" t="s">
        <v>561</v>
      </c>
      <c r="J31" s="189" t="str">
        <f>Détail[[#This Row],[Désignation]]&amp;Détail[[#This Row],[Fournisseur ]]</f>
        <v>MOBlomkal</v>
      </c>
    </row>
    <row r="32" spans="4:10">
      <c r="D32" s="189" t="s">
        <v>434</v>
      </c>
      <c r="E32" s="189" t="s">
        <v>473</v>
      </c>
      <c r="G32" s="189" t="s">
        <v>24</v>
      </c>
      <c r="H32" s="189" t="s">
        <v>111</v>
      </c>
      <c r="I32" s="189" t="s">
        <v>115</v>
      </c>
      <c r="J32" s="189" t="str">
        <f>Détail[[#This Row],[Désignation]]&amp;Détail[[#This Row],[Fournisseur ]]</f>
        <v>MOBlomkal</v>
      </c>
    </row>
    <row r="33" spans="4:10">
      <c r="D33" s="189" t="s">
        <v>26</v>
      </c>
      <c r="E33" s="189" t="s">
        <v>33</v>
      </c>
      <c r="G33" s="189" t="s">
        <v>24</v>
      </c>
      <c r="H33" s="189" t="s">
        <v>111</v>
      </c>
      <c r="I33" s="189" t="s">
        <v>569</v>
      </c>
      <c r="J33" s="189" t="str">
        <f>Détail[[#This Row],[Désignation]]&amp;Détail[[#This Row],[Fournisseur ]]</f>
        <v>MOBlomkal</v>
      </c>
    </row>
    <row r="34" spans="4:10">
      <c r="D34" s="189" t="s">
        <v>26</v>
      </c>
      <c r="E34" s="189" t="s">
        <v>99</v>
      </c>
      <c r="G34" s="189" t="s">
        <v>24</v>
      </c>
      <c r="H34" s="189" t="s">
        <v>111</v>
      </c>
      <c r="I34" s="189" t="s">
        <v>562</v>
      </c>
      <c r="J34" s="189" t="str">
        <f>Détail[[#This Row],[Désignation]]&amp;Détail[[#This Row],[Fournisseur ]]</f>
        <v>MOBlomkal</v>
      </c>
    </row>
    <row r="35" spans="4:10">
      <c r="D35" s="189" t="s">
        <v>26</v>
      </c>
      <c r="E35" s="189" t="s">
        <v>136</v>
      </c>
      <c r="G35" s="189" t="s">
        <v>24</v>
      </c>
      <c r="H35" s="189" t="s">
        <v>111</v>
      </c>
      <c r="I35" s="189" t="s">
        <v>563</v>
      </c>
      <c r="J35" s="189" t="str">
        <f>Détail[[#This Row],[Désignation]]&amp;Détail[[#This Row],[Fournisseur ]]</f>
        <v>MOBlomkal</v>
      </c>
    </row>
    <row r="36" spans="4:10">
      <c r="D36" s="189" t="s">
        <v>26</v>
      </c>
      <c r="E36" s="189" t="s">
        <v>150</v>
      </c>
      <c r="G36" s="189" t="s">
        <v>24</v>
      </c>
      <c r="H36" s="189" t="s">
        <v>111</v>
      </c>
      <c r="I36" s="189" t="s">
        <v>565</v>
      </c>
      <c r="J36" s="189" t="str">
        <f>Détail[[#This Row],[Désignation]]&amp;Détail[[#This Row],[Fournisseur ]]</f>
        <v>MOBlomkal</v>
      </c>
    </row>
    <row r="37" spans="4:10">
      <c r="D37" s="189" t="s">
        <v>26</v>
      </c>
      <c r="E37" s="189" t="s">
        <v>153</v>
      </c>
      <c r="G37" s="189" t="s">
        <v>24</v>
      </c>
      <c r="H37" s="189" t="s">
        <v>111</v>
      </c>
      <c r="I37" s="189" t="s">
        <v>570</v>
      </c>
      <c r="J37" s="189" t="str">
        <f>Détail[[#This Row],[Désignation]]&amp;Détail[[#This Row],[Fournisseur ]]</f>
        <v>MOBlomkal</v>
      </c>
    </row>
    <row r="38" spans="4:10">
      <c r="D38" s="189" t="s">
        <v>26</v>
      </c>
      <c r="E38" s="189" t="s">
        <v>156</v>
      </c>
      <c r="G38" s="189" t="s">
        <v>24</v>
      </c>
      <c r="H38" s="189" t="s">
        <v>111</v>
      </c>
      <c r="I38" s="189" t="s">
        <v>122</v>
      </c>
      <c r="J38" s="189" t="str">
        <f>Détail[[#This Row],[Désignation]]&amp;Détail[[#This Row],[Fournisseur ]]</f>
        <v>MOBlomkal</v>
      </c>
    </row>
    <row r="39" spans="4:10">
      <c r="D39" s="189" t="s">
        <v>26</v>
      </c>
      <c r="E39" s="189" t="s">
        <v>187</v>
      </c>
      <c r="G39" s="189" t="s">
        <v>24</v>
      </c>
      <c r="H39" s="189" t="s">
        <v>111</v>
      </c>
      <c r="I39" s="189" t="s">
        <v>568</v>
      </c>
      <c r="J39" s="189" t="str">
        <f>Détail[[#This Row],[Désignation]]&amp;Détail[[#This Row],[Fournisseur ]]</f>
        <v>MOBlomkal</v>
      </c>
    </row>
    <row r="40" spans="4:10">
      <c r="D40" s="189" t="s">
        <v>26</v>
      </c>
      <c r="E40" s="189" t="s">
        <v>228</v>
      </c>
      <c r="G40" s="189" t="s">
        <v>23</v>
      </c>
      <c r="H40" s="189" t="s">
        <v>38</v>
      </c>
      <c r="I40" s="189" t="s">
        <v>43</v>
      </c>
      <c r="J40" s="189" t="str">
        <f>Détail[[#This Row],[Désignation]]&amp;Détail[[#This Row],[Fournisseur ]]</f>
        <v>MPAJ Timber</v>
      </c>
    </row>
    <row r="41" spans="4:10">
      <c r="D41" s="189" t="s">
        <v>26</v>
      </c>
      <c r="E41" s="189" t="s">
        <v>237</v>
      </c>
      <c r="G41" s="189" t="s">
        <v>23</v>
      </c>
      <c r="H41" s="189" t="s">
        <v>38</v>
      </c>
      <c r="I41" s="189" t="s">
        <v>39</v>
      </c>
      <c r="J41" s="189" t="str">
        <f>Détail[[#This Row],[Désignation]]&amp;Détail[[#This Row],[Fournisseur ]]</f>
        <v>MPAJ Timber</v>
      </c>
    </row>
    <row r="42" spans="4:10">
      <c r="D42" s="189" t="s">
        <v>26</v>
      </c>
      <c r="E42" s="189" t="s">
        <v>240</v>
      </c>
      <c r="G42" s="189" t="s">
        <v>23</v>
      </c>
      <c r="H42" s="189" t="s">
        <v>38</v>
      </c>
      <c r="I42" s="189" t="s">
        <v>41</v>
      </c>
      <c r="J42" s="189" t="str">
        <f>Détail[[#This Row],[Désignation]]&amp;Détail[[#This Row],[Fournisseur ]]</f>
        <v>MPAJ Timber</v>
      </c>
    </row>
    <row r="43" spans="4:10">
      <c r="D43" s="189" t="s">
        <v>26</v>
      </c>
      <c r="E43" s="189" t="s">
        <v>285</v>
      </c>
      <c r="G43" s="189" t="s">
        <v>23</v>
      </c>
      <c r="H43" s="189" t="s">
        <v>29</v>
      </c>
      <c r="I43" s="189" t="s">
        <v>30</v>
      </c>
      <c r="J43" s="189" t="str">
        <f>Détail[[#This Row],[Désignation]]&amp;Détail[[#This Row],[Fournisseur ]]</f>
        <v>MPAbet laminati</v>
      </c>
    </row>
    <row r="44" spans="4:10">
      <c r="D44" s="189" t="s">
        <v>26</v>
      </c>
      <c r="E44" s="189" t="s">
        <v>296</v>
      </c>
      <c r="G44" s="189" t="s">
        <v>23</v>
      </c>
      <c r="H44" s="189" t="s">
        <v>29</v>
      </c>
      <c r="I44" s="189" t="s">
        <v>31</v>
      </c>
      <c r="J44" s="189" t="str">
        <f>Détail[[#This Row],[Désignation]]&amp;Détail[[#This Row],[Fournisseur ]]</f>
        <v>MPAbet laminati</v>
      </c>
    </row>
    <row r="45" spans="4:10">
      <c r="D45" s="189" t="s">
        <v>26</v>
      </c>
      <c r="E45" s="189" t="s">
        <v>118</v>
      </c>
      <c r="G45" s="189" t="s">
        <v>23</v>
      </c>
      <c r="H45" s="189" t="s">
        <v>29</v>
      </c>
      <c r="I45" s="189" t="s">
        <v>32</v>
      </c>
      <c r="J45" s="189" t="str">
        <f>Détail[[#This Row],[Désignation]]&amp;Détail[[#This Row],[Fournisseur ]]</f>
        <v>MPAbet laminati</v>
      </c>
    </row>
    <row r="46" spans="4:10">
      <c r="D46" s="189" t="s">
        <v>26</v>
      </c>
      <c r="E46" s="189" t="s">
        <v>305</v>
      </c>
      <c r="G46" s="189" t="s">
        <v>23</v>
      </c>
      <c r="H46" s="189" t="s">
        <v>45</v>
      </c>
      <c r="I46" s="189" t="s">
        <v>91</v>
      </c>
      <c r="J46" s="189" t="str">
        <f>Détail[[#This Row],[Désignation]]&amp;Détail[[#This Row],[Fournisseur ]]</f>
        <v>MPBarillet</v>
      </c>
    </row>
    <row r="47" spans="4:10">
      <c r="D47" s="189" t="s">
        <v>26</v>
      </c>
      <c r="E47" s="189" t="s">
        <v>309</v>
      </c>
      <c r="G47" s="189" t="s">
        <v>23</v>
      </c>
      <c r="H47" s="189" t="s">
        <v>45</v>
      </c>
      <c r="I47" s="189" t="s">
        <v>68</v>
      </c>
      <c r="J47" s="189" t="str">
        <f>Détail[[#This Row],[Désignation]]&amp;Détail[[#This Row],[Fournisseur ]]</f>
        <v>MPBarillet</v>
      </c>
    </row>
    <row r="48" spans="4:10">
      <c r="D48" s="189" t="s">
        <v>26</v>
      </c>
      <c r="E48" s="189" t="s">
        <v>386</v>
      </c>
      <c r="G48" s="189" t="s">
        <v>23</v>
      </c>
      <c r="H48" s="189" t="s">
        <v>45</v>
      </c>
      <c r="I48" s="189" t="s">
        <v>60</v>
      </c>
      <c r="J48" s="189" t="str">
        <f>Détail[[#This Row],[Désignation]]&amp;Détail[[#This Row],[Fournisseur ]]</f>
        <v>MPBarillet</v>
      </c>
    </row>
    <row r="49" spans="4:10">
      <c r="D49" s="189" t="s">
        <v>26</v>
      </c>
      <c r="E49" s="189" t="s">
        <v>431</v>
      </c>
      <c r="G49" s="189" t="s">
        <v>23</v>
      </c>
      <c r="H49" s="189" t="s">
        <v>45</v>
      </c>
      <c r="I49" s="189" t="s">
        <v>59</v>
      </c>
      <c r="J49" s="189" t="str">
        <f>Détail[[#This Row],[Désignation]]&amp;Détail[[#This Row],[Fournisseur ]]</f>
        <v>MPBarillet</v>
      </c>
    </row>
    <row r="50" spans="4:10">
      <c r="D50" s="189" t="s">
        <v>26</v>
      </c>
      <c r="E50" s="189" t="s">
        <v>426</v>
      </c>
      <c r="G50" s="189" t="s">
        <v>23</v>
      </c>
      <c r="H50" s="189" t="s">
        <v>45</v>
      </c>
      <c r="I50" s="189" t="s">
        <v>57</v>
      </c>
      <c r="J50" s="189" t="str">
        <f>Détail[[#This Row],[Désignation]]&amp;Détail[[#This Row],[Fournisseur ]]</f>
        <v>MPBarillet</v>
      </c>
    </row>
    <row r="51" spans="4:10">
      <c r="D51" s="189" t="s">
        <v>26</v>
      </c>
      <c r="E51" s="189" t="s">
        <v>503</v>
      </c>
      <c r="G51" s="189" t="s">
        <v>23</v>
      </c>
      <c r="H51" s="189" t="s">
        <v>45</v>
      </c>
      <c r="I51" s="189" t="s">
        <v>56</v>
      </c>
      <c r="J51" s="189" t="str">
        <f>Détail[[#This Row],[Désignation]]&amp;Détail[[#This Row],[Fournisseur ]]</f>
        <v>MPBarillet</v>
      </c>
    </row>
    <row r="52" spans="4:10">
      <c r="D52" s="189" t="s">
        <v>26</v>
      </c>
      <c r="E52" s="189" t="s">
        <v>483</v>
      </c>
      <c r="G52" s="189" t="s">
        <v>23</v>
      </c>
      <c r="H52" s="189" t="s">
        <v>45</v>
      </c>
      <c r="I52" s="189" t="s">
        <v>54</v>
      </c>
      <c r="J52" s="189" t="str">
        <f>Détail[[#This Row],[Désignation]]&amp;Détail[[#This Row],[Fournisseur ]]</f>
        <v>MPBarillet</v>
      </c>
    </row>
    <row r="53" spans="4:10">
      <c r="D53" s="189" t="s">
        <v>639</v>
      </c>
      <c r="E53" s="189" t="s">
        <v>640</v>
      </c>
      <c r="G53" s="189" t="s">
        <v>23</v>
      </c>
      <c r="H53" s="189" t="s">
        <v>45</v>
      </c>
      <c r="I53" s="189" t="s">
        <v>63</v>
      </c>
      <c r="J53" s="189" t="str">
        <f>Détail[[#This Row],[Désignation]]&amp;Détail[[#This Row],[Fournisseur ]]</f>
        <v>MPBarillet</v>
      </c>
    </row>
    <row r="54" spans="4:10">
      <c r="G54" s="189" t="s">
        <v>23</v>
      </c>
      <c r="H54" s="189" t="s">
        <v>45</v>
      </c>
      <c r="I54" s="189" t="s">
        <v>62</v>
      </c>
      <c r="J54" s="189" t="str">
        <f>Détail[[#This Row],[Désignation]]&amp;Détail[[#This Row],[Fournisseur ]]</f>
        <v>MPBarillet</v>
      </c>
    </row>
    <row r="55" spans="4:10">
      <c r="G55" s="189" t="s">
        <v>23</v>
      </c>
      <c r="H55" s="189" t="s">
        <v>45</v>
      </c>
      <c r="I55" s="189" t="s">
        <v>58</v>
      </c>
      <c r="J55" s="189" t="str">
        <f>Détail[[#This Row],[Désignation]]&amp;Détail[[#This Row],[Fournisseur ]]</f>
        <v>MPBarillet</v>
      </c>
    </row>
    <row r="56" spans="4:10">
      <c r="G56" s="189" t="s">
        <v>23</v>
      </c>
      <c r="H56" s="189" t="s">
        <v>45</v>
      </c>
      <c r="I56" s="189" t="s">
        <v>72</v>
      </c>
      <c r="J56" s="189" t="str">
        <f>Détail[[#This Row],[Désignation]]&amp;Détail[[#This Row],[Fournisseur ]]</f>
        <v>MPBarillet</v>
      </c>
    </row>
    <row r="57" spans="4:10">
      <c r="G57" s="189" t="s">
        <v>23</v>
      </c>
      <c r="H57" s="189" t="s">
        <v>45</v>
      </c>
      <c r="I57" s="189" t="s">
        <v>97</v>
      </c>
      <c r="J57" s="189" t="str">
        <f>Détail[[#This Row],[Désignation]]&amp;Détail[[#This Row],[Fournisseur ]]</f>
        <v>MPBarillet</v>
      </c>
    </row>
    <row r="58" spans="4:10">
      <c r="G58" s="189" t="s">
        <v>23</v>
      </c>
      <c r="H58" s="189" t="s">
        <v>45</v>
      </c>
      <c r="I58" s="189" t="s">
        <v>538</v>
      </c>
      <c r="J58" s="189" t="str">
        <f>Détail[[#This Row],[Désignation]]&amp;Détail[[#This Row],[Fournisseur ]]</f>
        <v>MPBarillet</v>
      </c>
    </row>
    <row r="59" spans="4:10">
      <c r="G59" s="189" t="s">
        <v>23</v>
      </c>
      <c r="H59" s="189" t="s">
        <v>45</v>
      </c>
      <c r="I59" s="189" t="s">
        <v>497</v>
      </c>
      <c r="J59" s="189" t="str">
        <f>Détail[[#This Row],[Désignation]]&amp;Détail[[#This Row],[Fournisseur ]]</f>
        <v>MPBarillet</v>
      </c>
    </row>
    <row r="60" spans="4:10">
      <c r="G60" s="189" t="s">
        <v>23</v>
      </c>
      <c r="H60" s="189" t="s">
        <v>45</v>
      </c>
      <c r="I60" s="189" t="s">
        <v>498</v>
      </c>
      <c r="J60" s="189" t="str">
        <f>Détail[[#This Row],[Désignation]]&amp;Détail[[#This Row],[Fournisseur ]]</f>
        <v>MPBarillet</v>
      </c>
    </row>
    <row r="61" spans="4:10">
      <c r="G61" s="189" t="s">
        <v>23</v>
      </c>
      <c r="H61" s="189" t="s">
        <v>45</v>
      </c>
      <c r="I61" s="189" t="s">
        <v>47</v>
      </c>
      <c r="J61" s="189" t="str">
        <f>Détail[[#This Row],[Désignation]]&amp;Détail[[#This Row],[Fournisseur ]]</f>
        <v>MPBarillet</v>
      </c>
    </row>
    <row r="62" spans="4:10">
      <c r="G62" s="189" t="s">
        <v>23</v>
      </c>
      <c r="H62" s="189" t="s">
        <v>45</v>
      </c>
      <c r="I62" s="189" t="s">
        <v>51</v>
      </c>
      <c r="J62" s="189" t="str">
        <f>Détail[[#This Row],[Désignation]]&amp;Détail[[#This Row],[Fournisseur ]]</f>
        <v>MPBarillet</v>
      </c>
    </row>
    <row r="63" spans="4:10">
      <c r="G63" s="189" t="s">
        <v>23</v>
      </c>
      <c r="H63" s="189" t="s">
        <v>45</v>
      </c>
      <c r="I63" s="189" t="s">
        <v>84</v>
      </c>
      <c r="J63" s="189" t="str">
        <f>Détail[[#This Row],[Désignation]]&amp;Détail[[#This Row],[Fournisseur ]]</f>
        <v>MPBarillet</v>
      </c>
    </row>
    <row r="64" spans="4:10">
      <c r="G64" s="189" t="s">
        <v>23</v>
      </c>
      <c r="H64" s="189" t="s">
        <v>45</v>
      </c>
      <c r="I64" s="189" t="s">
        <v>49</v>
      </c>
      <c r="J64" s="189" t="str">
        <f>Détail[[#This Row],[Désignation]]&amp;Détail[[#This Row],[Fournisseur ]]</f>
        <v>MPBarillet</v>
      </c>
    </row>
    <row r="65" spans="7:10">
      <c r="G65" s="189" t="s">
        <v>23</v>
      </c>
      <c r="H65" s="189" t="s">
        <v>45</v>
      </c>
      <c r="I65" s="189" t="s">
        <v>85</v>
      </c>
      <c r="J65" s="189" t="str">
        <f>Détail[[#This Row],[Désignation]]&amp;Détail[[#This Row],[Fournisseur ]]</f>
        <v>MPBarillet</v>
      </c>
    </row>
    <row r="66" spans="7:10">
      <c r="G66" s="189" t="s">
        <v>23</v>
      </c>
      <c r="H66" s="189" t="s">
        <v>45</v>
      </c>
      <c r="I66" s="189" t="s">
        <v>52</v>
      </c>
      <c r="J66" s="189" t="str">
        <f>Détail[[#This Row],[Désignation]]&amp;Détail[[#This Row],[Fournisseur ]]</f>
        <v>MPBarillet</v>
      </c>
    </row>
    <row r="67" spans="7:10">
      <c r="G67" s="189" t="s">
        <v>23</v>
      </c>
      <c r="H67" s="189" t="s">
        <v>45</v>
      </c>
      <c r="I67" s="189" t="s">
        <v>88</v>
      </c>
      <c r="J67" s="189" t="str">
        <f>Détail[[#This Row],[Désignation]]&amp;Détail[[#This Row],[Fournisseur ]]</f>
        <v>MPBarillet</v>
      </c>
    </row>
    <row r="68" spans="7:10">
      <c r="G68" s="189" t="s">
        <v>23</v>
      </c>
      <c r="H68" s="189" t="s">
        <v>45</v>
      </c>
      <c r="I68" s="189" t="s">
        <v>65</v>
      </c>
      <c r="J68" s="189" t="str">
        <f>Détail[[#This Row],[Désignation]]&amp;Détail[[#This Row],[Fournisseur ]]</f>
        <v>MPBarillet</v>
      </c>
    </row>
    <row r="69" spans="7:10">
      <c r="G69" s="189" t="s">
        <v>23</v>
      </c>
      <c r="H69" s="189" t="s">
        <v>45</v>
      </c>
      <c r="I69" s="189" t="s">
        <v>81</v>
      </c>
      <c r="J69" s="189" t="str">
        <f>Détail[[#This Row],[Désignation]]&amp;Détail[[#This Row],[Fournisseur ]]</f>
        <v>MPBarillet</v>
      </c>
    </row>
    <row r="70" spans="7:10">
      <c r="G70" s="189" t="s">
        <v>23</v>
      </c>
      <c r="H70" s="189" t="s">
        <v>45</v>
      </c>
      <c r="I70" s="189" t="s">
        <v>587</v>
      </c>
      <c r="J70" s="189" t="str">
        <f>Détail[[#This Row],[Désignation]]&amp;Détail[[#This Row],[Fournisseur ]]</f>
        <v>MPBarillet</v>
      </c>
    </row>
    <row r="71" spans="7:10">
      <c r="G71" s="189" t="s">
        <v>23</v>
      </c>
      <c r="H71" s="189" t="s">
        <v>45</v>
      </c>
      <c r="I71" s="189" t="s">
        <v>66</v>
      </c>
      <c r="J71" s="189" t="str">
        <f>Détail[[#This Row],[Désignation]]&amp;Détail[[#This Row],[Fournisseur ]]</f>
        <v>MPBarillet</v>
      </c>
    </row>
    <row r="72" spans="7:10">
      <c r="G72" s="189" t="s">
        <v>23</v>
      </c>
      <c r="H72" s="189" t="s">
        <v>45</v>
      </c>
      <c r="I72" s="189" t="s">
        <v>53</v>
      </c>
      <c r="J72" s="189" t="str">
        <f>Détail[[#This Row],[Désignation]]&amp;Détail[[#This Row],[Fournisseur ]]</f>
        <v>MPBarillet</v>
      </c>
    </row>
    <row r="73" spans="7:10">
      <c r="G73" s="189" t="s">
        <v>23</v>
      </c>
      <c r="H73" s="189" t="s">
        <v>45</v>
      </c>
      <c r="I73" s="189" t="s">
        <v>90</v>
      </c>
      <c r="J73" s="189" t="str">
        <f>Détail[[#This Row],[Désignation]]&amp;Détail[[#This Row],[Fournisseur ]]</f>
        <v>MPBarillet</v>
      </c>
    </row>
    <row r="74" spans="7:10">
      <c r="G74" s="189" t="s">
        <v>23</v>
      </c>
      <c r="H74" s="189" t="s">
        <v>45</v>
      </c>
      <c r="I74" s="189" t="s">
        <v>64</v>
      </c>
      <c r="J74" s="189" t="str">
        <f>Détail[[#This Row],[Désignation]]&amp;Détail[[#This Row],[Fournisseur ]]</f>
        <v>MPBarillet</v>
      </c>
    </row>
    <row r="75" spans="7:10">
      <c r="G75" s="189" t="s">
        <v>23</v>
      </c>
      <c r="H75" s="189" t="s">
        <v>45</v>
      </c>
      <c r="I75" s="189" t="s">
        <v>77</v>
      </c>
      <c r="J75" s="189" t="str">
        <f>Détail[[#This Row],[Désignation]]&amp;Détail[[#This Row],[Fournisseur ]]</f>
        <v>MPBarillet</v>
      </c>
    </row>
    <row r="76" spans="7:10">
      <c r="G76" s="189" t="s">
        <v>23</v>
      </c>
      <c r="H76" s="189" t="s">
        <v>45</v>
      </c>
      <c r="I76" s="189" t="s">
        <v>86</v>
      </c>
      <c r="J76" s="189" t="str">
        <f>Détail[[#This Row],[Désignation]]&amp;Détail[[#This Row],[Fournisseur ]]</f>
        <v>MPBarillet</v>
      </c>
    </row>
    <row r="77" spans="7:10">
      <c r="G77" s="189" t="s">
        <v>23</v>
      </c>
      <c r="H77" s="189" t="s">
        <v>45</v>
      </c>
      <c r="I77" s="189" t="s">
        <v>67</v>
      </c>
      <c r="J77" s="189" t="str">
        <f>Détail[[#This Row],[Désignation]]&amp;Détail[[#This Row],[Fournisseur ]]</f>
        <v>MPBarillet</v>
      </c>
    </row>
    <row r="78" spans="7:10">
      <c r="G78" s="189" t="s">
        <v>23</v>
      </c>
      <c r="H78" s="189" t="s">
        <v>45</v>
      </c>
      <c r="I78" s="189" t="s">
        <v>496</v>
      </c>
      <c r="J78" s="189" t="str">
        <f>Détail[[#This Row],[Désignation]]&amp;Détail[[#This Row],[Fournisseur ]]</f>
        <v>MPBarillet</v>
      </c>
    </row>
    <row r="79" spans="7:10">
      <c r="G79" s="189" t="s">
        <v>23</v>
      </c>
      <c r="H79" s="189" t="s">
        <v>45</v>
      </c>
      <c r="I79" s="189" t="s">
        <v>94</v>
      </c>
      <c r="J79" s="189" t="str">
        <f>Détail[[#This Row],[Désignation]]&amp;Détail[[#This Row],[Fournisseur ]]</f>
        <v>MPBarillet</v>
      </c>
    </row>
    <row r="80" spans="7:10">
      <c r="G80" s="189" t="s">
        <v>23</v>
      </c>
      <c r="H80" s="189" t="s">
        <v>45</v>
      </c>
      <c r="I80" s="189" t="s">
        <v>588</v>
      </c>
      <c r="J80" s="189" t="str">
        <f>Détail[[#This Row],[Désignation]]&amp;Détail[[#This Row],[Fournisseur ]]</f>
        <v>MPBarillet</v>
      </c>
    </row>
    <row r="81" spans="7:10">
      <c r="G81" s="189" t="s">
        <v>23</v>
      </c>
      <c r="H81" s="189" t="s">
        <v>45</v>
      </c>
      <c r="I81" s="189" t="s">
        <v>78</v>
      </c>
      <c r="J81" s="189" t="str">
        <f>Détail[[#This Row],[Désignation]]&amp;Détail[[#This Row],[Fournisseur ]]</f>
        <v>MPBarillet</v>
      </c>
    </row>
    <row r="82" spans="7:10">
      <c r="G82" s="189" t="s">
        <v>23</v>
      </c>
      <c r="H82" s="189" t="s">
        <v>45</v>
      </c>
      <c r="I82" s="189" t="s">
        <v>586</v>
      </c>
      <c r="J82" s="189" t="str">
        <f>Détail[[#This Row],[Désignation]]&amp;Détail[[#This Row],[Fournisseur ]]</f>
        <v>MPBarillet</v>
      </c>
    </row>
    <row r="83" spans="7:10">
      <c r="G83" s="189" t="s">
        <v>23</v>
      </c>
      <c r="H83" s="189" t="s">
        <v>45</v>
      </c>
      <c r="I83" s="189" t="s">
        <v>46</v>
      </c>
      <c r="J83" s="189" t="str">
        <f>Détail[[#This Row],[Désignation]]&amp;Détail[[#This Row],[Fournisseur ]]</f>
        <v>MPBarillet</v>
      </c>
    </row>
    <row r="84" spans="7:10">
      <c r="G84" s="189" t="s">
        <v>23</v>
      </c>
      <c r="H84" s="189" t="s">
        <v>45</v>
      </c>
      <c r="I84" s="189" t="s">
        <v>508</v>
      </c>
      <c r="J84" s="189" t="str">
        <f>Détail[[#This Row],[Désignation]]&amp;Détail[[#This Row],[Fournisseur ]]</f>
        <v>MPBarillet</v>
      </c>
    </row>
    <row r="85" spans="7:10">
      <c r="G85" s="189" t="s">
        <v>23</v>
      </c>
      <c r="H85" s="189" t="s">
        <v>45</v>
      </c>
      <c r="I85" s="189" t="s">
        <v>622</v>
      </c>
      <c r="J85" s="189" t="str">
        <f>Détail[[#This Row],[Désignation]]&amp;Détail[[#This Row],[Fournisseur ]]</f>
        <v>MPBarillet</v>
      </c>
    </row>
    <row r="86" spans="7:10">
      <c r="G86" s="189" t="s">
        <v>23</v>
      </c>
      <c r="H86" s="189" t="s">
        <v>45</v>
      </c>
      <c r="I86" s="189" t="s">
        <v>621</v>
      </c>
      <c r="J86" s="189" t="str">
        <f>Détail[[#This Row],[Désignation]]&amp;Détail[[#This Row],[Fournisseur ]]</f>
        <v>MPBarillet</v>
      </c>
    </row>
    <row r="87" spans="7:10">
      <c r="G87" s="189" t="s">
        <v>23</v>
      </c>
      <c r="H87" s="189" t="s">
        <v>45</v>
      </c>
      <c r="I87" s="189" t="s">
        <v>76</v>
      </c>
      <c r="J87" s="189" t="str">
        <f>Détail[[#This Row],[Désignation]]&amp;Détail[[#This Row],[Fournisseur ]]</f>
        <v>MPBarillet</v>
      </c>
    </row>
    <row r="88" spans="7:10">
      <c r="G88" s="189" t="s">
        <v>23</v>
      </c>
      <c r="H88" s="189" t="s">
        <v>45</v>
      </c>
      <c r="I88" s="189" t="s">
        <v>512</v>
      </c>
      <c r="J88" s="189" t="str">
        <f>Détail[[#This Row],[Désignation]]&amp;Détail[[#This Row],[Fournisseur ]]</f>
        <v>MPBarillet</v>
      </c>
    </row>
    <row r="89" spans="7:10">
      <c r="G89" s="189" t="s">
        <v>23</v>
      </c>
      <c r="H89" s="189" t="s">
        <v>45</v>
      </c>
      <c r="I89" s="189" t="s">
        <v>510</v>
      </c>
      <c r="J89" s="189" t="str">
        <f>Détail[[#This Row],[Désignation]]&amp;Détail[[#This Row],[Fournisseur ]]</f>
        <v>MPBarillet</v>
      </c>
    </row>
    <row r="90" spans="7:10">
      <c r="G90" s="189" t="s">
        <v>23</v>
      </c>
      <c r="H90" s="189" t="s">
        <v>45</v>
      </c>
      <c r="I90" s="189" t="s">
        <v>95</v>
      </c>
      <c r="J90" s="189" t="str">
        <f>Détail[[#This Row],[Désignation]]&amp;Détail[[#This Row],[Fournisseur ]]</f>
        <v>MPBarillet</v>
      </c>
    </row>
    <row r="91" spans="7:10">
      <c r="G91" s="189" t="s">
        <v>23</v>
      </c>
      <c r="H91" s="189" t="s">
        <v>45</v>
      </c>
      <c r="I91" s="189" t="s">
        <v>70</v>
      </c>
      <c r="J91" s="189" t="str">
        <f>Détail[[#This Row],[Désignation]]&amp;Détail[[#This Row],[Fournisseur ]]</f>
        <v>MPBarillet</v>
      </c>
    </row>
    <row r="92" spans="7:10">
      <c r="G92" s="189" t="s">
        <v>23</v>
      </c>
      <c r="H92" s="189" t="s">
        <v>45</v>
      </c>
      <c r="I92" s="189" t="s">
        <v>628</v>
      </c>
      <c r="J92" s="189" t="str">
        <f>Détail[[#This Row],[Désignation]]&amp;Détail[[#This Row],[Fournisseur ]]</f>
        <v>MPBarillet</v>
      </c>
    </row>
    <row r="93" spans="7:10">
      <c r="G93" s="189" t="s">
        <v>23</v>
      </c>
      <c r="H93" s="189" t="s">
        <v>45</v>
      </c>
      <c r="I93" s="189" t="s">
        <v>92</v>
      </c>
      <c r="J93" s="189" t="str">
        <f>Détail[[#This Row],[Désignation]]&amp;Détail[[#This Row],[Fournisseur ]]</f>
        <v>MPBarillet</v>
      </c>
    </row>
    <row r="94" spans="7:10">
      <c r="G94" s="189" t="s">
        <v>23</v>
      </c>
      <c r="H94" s="189" t="s">
        <v>45</v>
      </c>
      <c r="I94" s="189" t="s">
        <v>74</v>
      </c>
      <c r="J94" s="189" t="str">
        <f>Détail[[#This Row],[Désignation]]&amp;Détail[[#This Row],[Fournisseur ]]</f>
        <v>MPBarillet</v>
      </c>
    </row>
    <row r="95" spans="7:10">
      <c r="G95" s="189" t="s">
        <v>23</v>
      </c>
      <c r="H95" s="189" t="s">
        <v>161</v>
      </c>
      <c r="I95" s="189" t="s">
        <v>162</v>
      </c>
      <c r="J95" s="189" t="str">
        <f>Détail[[#This Row],[Désignation]]&amp;Détail[[#This Row],[Fournisseur ]]</f>
        <v>MPCACC</v>
      </c>
    </row>
    <row r="96" spans="7:10">
      <c r="G96" s="189" t="s">
        <v>23</v>
      </c>
      <c r="H96" s="189" t="s">
        <v>161</v>
      </c>
      <c r="I96" s="189" t="s">
        <v>164</v>
      </c>
      <c r="J96" s="189" t="str">
        <f>Détail[[#This Row],[Désignation]]&amp;Détail[[#This Row],[Fournisseur ]]</f>
        <v>MPCACC</v>
      </c>
    </row>
    <row r="97" spans="7:10">
      <c r="G97" s="189" t="s">
        <v>23</v>
      </c>
      <c r="H97" s="189" t="s">
        <v>176</v>
      </c>
      <c r="I97" s="189" t="s">
        <v>186</v>
      </c>
      <c r="J97" s="189" t="str">
        <f>Détail[[#This Row],[Désignation]]&amp;Détail[[#This Row],[Fournisseur ]]</f>
        <v>MPCorian</v>
      </c>
    </row>
    <row r="98" spans="7:10">
      <c r="G98" s="189" t="s">
        <v>23</v>
      </c>
      <c r="H98" s="189" t="s">
        <v>176</v>
      </c>
      <c r="I98" s="189" t="s">
        <v>181</v>
      </c>
      <c r="J98" s="189" t="str">
        <f>Détail[[#This Row],[Désignation]]&amp;Détail[[#This Row],[Fournisseur ]]</f>
        <v>MPCorian</v>
      </c>
    </row>
    <row r="99" spans="7:10">
      <c r="G99" s="189" t="s">
        <v>23</v>
      </c>
      <c r="H99" s="189" t="s">
        <v>176</v>
      </c>
      <c r="I99" s="189" t="s">
        <v>184</v>
      </c>
      <c r="J99" s="189" t="str">
        <f>Détail[[#This Row],[Désignation]]&amp;Détail[[#This Row],[Fournisseur ]]</f>
        <v>MPCorian</v>
      </c>
    </row>
    <row r="100" spans="7:10">
      <c r="G100" s="189" t="s">
        <v>23</v>
      </c>
      <c r="H100" s="189" t="s">
        <v>176</v>
      </c>
      <c r="I100" s="189" t="s">
        <v>179</v>
      </c>
      <c r="J100" s="189" t="str">
        <f>Détail[[#This Row],[Désignation]]&amp;Détail[[#This Row],[Fournisseur ]]</f>
        <v>MPCorian</v>
      </c>
    </row>
    <row r="101" spans="7:10">
      <c r="G101" s="189" t="s">
        <v>23</v>
      </c>
      <c r="H101" s="189" t="s">
        <v>176</v>
      </c>
      <c r="I101" s="189" t="s">
        <v>177</v>
      </c>
      <c r="J101" s="189" t="str">
        <f>Détail[[#This Row],[Désignation]]&amp;Détail[[#This Row],[Fournisseur ]]</f>
        <v>MPCorian</v>
      </c>
    </row>
    <row r="102" spans="7:10">
      <c r="G102" s="189" t="s">
        <v>23</v>
      </c>
      <c r="H102" s="189" t="s">
        <v>176</v>
      </c>
      <c r="I102" s="189" t="s">
        <v>183</v>
      </c>
      <c r="J102" s="189" t="str">
        <f>Détail[[#This Row],[Désignation]]&amp;Détail[[#This Row],[Fournisseur ]]</f>
        <v>MPCorian</v>
      </c>
    </row>
    <row r="103" spans="7:10">
      <c r="G103" s="189" t="s">
        <v>23</v>
      </c>
      <c r="H103" s="189" t="s">
        <v>191</v>
      </c>
      <c r="I103" s="189" t="s">
        <v>193</v>
      </c>
      <c r="J103" s="189" t="str">
        <f>Détail[[#This Row],[Désignation]]&amp;Détail[[#This Row],[Fournisseur ]]</f>
        <v>MPEbene</v>
      </c>
    </row>
    <row r="104" spans="7:10">
      <c r="G104" s="189" t="s">
        <v>23</v>
      </c>
      <c r="H104" s="189" t="s">
        <v>191</v>
      </c>
      <c r="I104" s="189" t="s">
        <v>192</v>
      </c>
      <c r="J104" s="189" t="str">
        <f>Détail[[#This Row],[Désignation]]&amp;Détail[[#This Row],[Fournisseur ]]</f>
        <v>MPEbene</v>
      </c>
    </row>
    <row r="105" spans="7:10">
      <c r="G105" s="189" t="s">
        <v>23</v>
      </c>
      <c r="H105" s="189" t="s">
        <v>191</v>
      </c>
      <c r="I105" s="189" t="s">
        <v>636</v>
      </c>
      <c r="J105" s="189" t="str">
        <f>Détail[[#This Row],[Désignation]]&amp;Détail[[#This Row],[Fournisseur ]]</f>
        <v>MPEbene</v>
      </c>
    </row>
    <row r="106" spans="7:10">
      <c r="G106" s="189" t="s">
        <v>23</v>
      </c>
      <c r="H106" s="189" t="s">
        <v>191</v>
      </c>
      <c r="I106" s="189" t="s">
        <v>543</v>
      </c>
      <c r="J106" s="189" t="str">
        <f>Détail[[#This Row],[Désignation]]&amp;Détail[[#This Row],[Fournisseur ]]</f>
        <v>MPEbene</v>
      </c>
    </row>
    <row r="107" spans="7:10">
      <c r="G107" s="189" t="s">
        <v>23</v>
      </c>
      <c r="H107" s="189" t="s">
        <v>194</v>
      </c>
      <c r="I107" s="189" t="s">
        <v>502</v>
      </c>
      <c r="J107" s="189" t="str">
        <f>Détail[[#This Row],[Désignation]]&amp;Détail[[#This Row],[Fournisseur ]]</f>
        <v>MPEgger</v>
      </c>
    </row>
    <row r="108" spans="7:10">
      <c r="G108" s="189" t="s">
        <v>23</v>
      </c>
      <c r="H108" s="189" t="s">
        <v>194</v>
      </c>
      <c r="I108" s="189" t="s">
        <v>619</v>
      </c>
      <c r="J108" s="189" t="str">
        <f>Détail[[#This Row],[Désignation]]&amp;Détail[[#This Row],[Fournisseur ]]</f>
        <v>MPEgger</v>
      </c>
    </row>
    <row r="109" spans="7:10">
      <c r="G109" s="189" t="s">
        <v>23</v>
      </c>
      <c r="H109" s="189" t="s">
        <v>194</v>
      </c>
      <c r="I109" s="189" t="s">
        <v>620</v>
      </c>
      <c r="J109" s="189" t="str">
        <f>Détail[[#This Row],[Désignation]]&amp;Détail[[#This Row],[Fournisseur ]]</f>
        <v>MPEgger</v>
      </c>
    </row>
    <row r="110" spans="7:10">
      <c r="G110" s="189" t="s">
        <v>23</v>
      </c>
      <c r="H110" s="189" t="s">
        <v>194</v>
      </c>
      <c r="I110" s="189" t="s">
        <v>486</v>
      </c>
      <c r="J110" s="189" t="str">
        <f>Détail[[#This Row],[Désignation]]&amp;Détail[[#This Row],[Fournisseur ]]</f>
        <v>MPEgger</v>
      </c>
    </row>
    <row r="111" spans="7:10">
      <c r="G111" s="189" t="s">
        <v>23</v>
      </c>
      <c r="H111" s="189" t="s">
        <v>194</v>
      </c>
      <c r="I111" s="189" t="s">
        <v>500</v>
      </c>
      <c r="J111" s="189" t="str">
        <f>Détail[[#This Row],[Désignation]]&amp;Détail[[#This Row],[Fournisseur ]]</f>
        <v>MPEgger</v>
      </c>
    </row>
    <row r="112" spans="7:10">
      <c r="G112" s="189" t="s">
        <v>23</v>
      </c>
      <c r="H112" s="189" t="s">
        <v>194</v>
      </c>
      <c r="I112" s="189" t="s">
        <v>618</v>
      </c>
      <c r="J112" s="189" t="str">
        <f>Détail[[#This Row],[Désignation]]&amp;Détail[[#This Row],[Fournisseur ]]</f>
        <v>MPEgger</v>
      </c>
    </row>
    <row r="113" spans="7:10">
      <c r="G113" s="189" t="s">
        <v>23</v>
      </c>
      <c r="H113" s="189" t="s">
        <v>194</v>
      </c>
      <c r="I113" s="189" t="s">
        <v>220</v>
      </c>
      <c r="J113" s="189" t="str">
        <f>Détail[[#This Row],[Désignation]]&amp;Détail[[#This Row],[Fournisseur ]]</f>
        <v>MPEgger</v>
      </c>
    </row>
    <row r="114" spans="7:10">
      <c r="G114" s="189" t="s">
        <v>23</v>
      </c>
      <c r="H114" s="189" t="s">
        <v>194</v>
      </c>
      <c r="I114" s="189" t="s">
        <v>213</v>
      </c>
      <c r="J114" s="189" t="str">
        <f>Détail[[#This Row],[Désignation]]&amp;Détail[[#This Row],[Fournisseur ]]</f>
        <v>MPEgger</v>
      </c>
    </row>
    <row r="115" spans="7:10">
      <c r="G115" s="189" t="s">
        <v>23</v>
      </c>
      <c r="H115" s="189" t="s">
        <v>194</v>
      </c>
      <c r="I115" s="189" t="s">
        <v>518</v>
      </c>
      <c r="J115" s="189" t="str">
        <f>Détail[[#This Row],[Désignation]]&amp;Détail[[#This Row],[Fournisseur ]]</f>
        <v>MPEgger</v>
      </c>
    </row>
    <row r="116" spans="7:10">
      <c r="G116" s="189" t="s">
        <v>23</v>
      </c>
      <c r="H116" s="189" t="s">
        <v>194</v>
      </c>
      <c r="I116" s="189" t="s">
        <v>540</v>
      </c>
      <c r="J116" s="189" t="str">
        <f>Détail[[#This Row],[Désignation]]&amp;Détail[[#This Row],[Fournisseur ]]</f>
        <v>MPEgger</v>
      </c>
    </row>
    <row r="117" spans="7:10">
      <c r="G117" s="189" t="s">
        <v>23</v>
      </c>
      <c r="H117" s="189" t="s">
        <v>194</v>
      </c>
      <c r="I117" s="189" t="s">
        <v>630</v>
      </c>
      <c r="J117" s="189" t="str">
        <f>Détail[[#This Row],[Désignation]]&amp;Détail[[#This Row],[Fournisseur ]]</f>
        <v>MPEgger</v>
      </c>
    </row>
    <row r="118" spans="7:10">
      <c r="G118" s="189" t="s">
        <v>23</v>
      </c>
      <c r="H118" s="189" t="s">
        <v>194</v>
      </c>
      <c r="I118" s="189" t="s">
        <v>221</v>
      </c>
      <c r="J118" s="189" t="str">
        <f>Détail[[#This Row],[Désignation]]&amp;Détail[[#This Row],[Fournisseur ]]</f>
        <v>MPEgger</v>
      </c>
    </row>
    <row r="119" spans="7:10">
      <c r="G119" s="189" t="s">
        <v>23</v>
      </c>
      <c r="H119" s="189" t="s">
        <v>194</v>
      </c>
      <c r="I119" s="189" t="s">
        <v>227</v>
      </c>
      <c r="J119" s="189" t="str">
        <f>Détail[[#This Row],[Désignation]]&amp;Détail[[#This Row],[Fournisseur ]]</f>
        <v>MPEgger</v>
      </c>
    </row>
    <row r="120" spans="7:10">
      <c r="G120" s="189" t="s">
        <v>23</v>
      </c>
      <c r="H120" s="189" t="s">
        <v>194</v>
      </c>
      <c r="I120" s="189" t="s">
        <v>615</v>
      </c>
      <c r="J120" s="189" t="str">
        <f>Détail[[#This Row],[Désignation]]&amp;Détail[[#This Row],[Fournisseur ]]</f>
        <v>MPEgger</v>
      </c>
    </row>
    <row r="121" spans="7:10">
      <c r="G121" s="189" t="s">
        <v>23</v>
      </c>
      <c r="H121" s="189" t="s">
        <v>194</v>
      </c>
      <c r="I121" s="189" t="s">
        <v>541</v>
      </c>
      <c r="J121" s="189" t="str">
        <f>Détail[[#This Row],[Désignation]]&amp;Détail[[#This Row],[Fournisseur ]]</f>
        <v>MPEgger</v>
      </c>
    </row>
    <row r="122" spans="7:10">
      <c r="G122" s="189" t="s">
        <v>23</v>
      </c>
      <c r="H122" s="189" t="s">
        <v>194</v>
      </c>
      <c r="I122" s="189" t="s">
        <v>542</v>
      </c>
      <c r="J122" s="189" t="str">
        <f>Détail[[#This Row],[Désignation]]&amp;Détail[[#This Row],[Fournisseur ]]</f>
        <v>MPEgger</v>
      </c>
    </row>
    <row r="123" spans="7:10">
      <c r="G123" s="189" t="s">
        <v>23</v>
      </c>
      <c r="H123" s="189" t="s">
        <v>194</v>
      </c>
      <c r="I123" s="189" t="s">
        <v>226</v>
      </c>
      <c r="J123" s="189" t="str">
        <f>Détail[[#This Row],[Désignation]]&amp;Détail[[#This Row],[Fournisseur ]]</f>
        <v>MPEgger</v>
      </c>
    </row>
    <row r="124" spans="7:10">
      <c r="G124" s="189" t="s">
        <v>23</v>
      </c>
      <c r="H124" s="189" t="s">
        <v>194</v>
      </c>
      <c r="I124" s="189" t="s">
        <v>614</v>
      </c>
      <c r="J124" s="189" t="str">
        <f>Détail[[#This Row],[Désignation]]&amp;Détail[[#This Row],[Fournisseur ]]</f>
        <v>MPEgger</v>
      </c>
    </row>
    <row r="125" spans="7:10">
      <c r="G125" s="189" t="s">
        <v>23</v>
      </c>
      <c r="H125" s="189" t="s">
        <v>194</v>
      </c>
      <c r="I125" s="189" t="s">
        <v>603</v>
      </c>
      <c r="J125" s="189" t="str">
        <f>Détail[[#This Row],[Désignation]]&amp;Détail[[#This Row],[Fournisseur ]]</f>
        <v>MPEgger</v>
      </c>
    </row>
    <row r="126" spans="7:10">
      <c r="G126" s="189" t="s">
        <v>23</v>
      </c>
      <c r="H126" s="189" t="s">
        <v>194</v>
      </c>
      <c r="I126" s="189" t="s">
        <v>196</v>
      </c>
      <c r="J126" s="189" t="str">
        <f>Détail[[#This Row],[Désignation]]&amp;Détail[[#This Row],[Fournisseur ]]</f>
        <v>MPEgger</v>
      </c>
    </row>
    <row r="127" spans="7:10">
      <c r="G127" s="189" t="s">
        <v>23</v>
      </c>
      <c r="H127" s="189" t="s">
        <v>194</v>
      </c>
      <c r="I127" s="189" t="s">
        <v>494</v>
      </c>
      <c r="J127" s="189" t="str">
        <f>Détail[[#This Row],[Désignation]]&amp;Détail[[#This Row],[Fournisseur ]]</f>
        <v>MPEgger</v>
      </c>
    </row>
    <row r="128" spans="7:10">
      <c r="G128" s="189" t="s">
        <v>23</v>
      </c>
      <c r="H128" s="189" t="s">
        <v>194</v>
      </c>
      <c r="I128" s="189" t="s">
        <v>533</v>
      </c>
      <c r="J128" s="189" t="str">
        <f>Détail[[#This Row],[Désignation]]&amp;Détail[[#This Row],[Fournisseur ]]</f>
        <v>MPEgger</v>
      </c>
    </row>
    <row r="129" spans="7:10">
      <c r="G129" s="189" t="s">
        <v>23</v>
      </c>
      <c r="H129" s="189" t="s">
        <v>194</v>
      </c>
      <c r="I129" s="189" t="s">
        <v>553</v>
      </c>
      <c r="J129" s="189" t="str">
        <f>Détail[[#This Row],[Désignation]]&amp;Détail[[#This Row],[Fournisseur ]]</f>
        <v>MPEgger</v>
      </c>
    </row>
    <row r="130" spans="7:10">
      <c r="G130" s="189" t="s">
        <v>23</v>
      </c>
      <c r="H130" s="189" t="s">
        <v>194</v>
      </c>
      <c r="I130" s="189" t="s">
        <v>634</v>
      </c>
      <c r="J130" s="189" t="str">
        <f>Détail[[#This Row],[Désignation]]&amp;Détail[[#This Row],[Fournisseur ]]</f>
        <v>MPEgger</v>
      </c>
    </row>
    <row r="131" spans="7:10">
      <c r="G131" s="189" t="s">
        <v>23</v>
      </c>
      <c r="H131" s="189" t="s">
        <v>194</v>
      </c>
      <c r="I131" s="189" t="s">
        <v>514</v>
      </c>
      <c r="J131" s="189" t="str">
        <f>Détail[[#This Row],[Désignation]]&amp;Détail[[#This Row],[Fournisseur ]]</f>
        <v>MPEgger</v>
      </c>
    </row>
    <row r="132" spans="7:10">
      <c r="G132" s="189" t="s">
        <v>23</v>
      </c>
      <c r="H132" s="189" t="s">
        <v>194</v>
      </c>
      <c r="I132" s="189" t="s">
        <v>495</v>
      </c>
      <c r="J132" s="189" t="str">
        <f>Détail[[#This Row],[Désignation]]&amp;Détail[[#This Row],[Fournisseur ]]</f>
        <v>MPEgger</v>
      </c>
    </row>
    <row r="133" spans="7:10">
      <c r="G133" s="189" t="s">
        <v>23</v>
      </c>
      <c r="H133" s="189" t="s">
        <v>194</v>
      </c>
      <c r="I133" s="189" t="s">
        <v>528</v>
      </c>
      <c r="J133" s="189" t="str">
        <f>Détail[[#This Row],[Désignation]]&amp;Détail[[#This Row],[Fournisseur ]]</f>
        <v>MPEgger</v>
      </c>
    </row>
    <row r="134" spans="7:10">
      <c r="G134" s="189" t="s">
        <v>23</v>
      </c>
      <c r="H134" s="189" t="s">
        <v>194</v>
      </c>
      <c r="I134" s="189" t="s">
        <v>208</v>
      </c>
      <c r="J134" s="189" t="str">
        <f>Détail[[#This Row],[Désignation]]&amp;Détail[[#This Row],[Fournisseur ]]</f>
        <v>MPEgger</v>
      </c>
    </row>
    <row r="135" spans="7:10">
      <c r="G135" s="189" t="s">
        <v>23</v>
      </c>
      <c r="H135" s="189" t="s">
        <v>194</v>
      </c>
      <c r="I135" s="189" t="s">
        <v>596</v>
      </c>
      <c r="J135" s="189" t="str">
        <f>Détail[[#This Row],[Désignation]]&amp;Détail[[#This Row],[Fournisseur ]]</f>
        <v>MPEgger</v>
      </c>
    </row>
    <row r="136" spans="7:10">
      <c r="G136" s="189" t="s">
        <v>23</v>
      </c>
      <c r="H136" s="189" t="s">
        <v>194</v>
      </c>
      <c r="I136" s="189" t="s">
        <v>210</v>
      </c>
      <c r="J136" s="189" t="str">
        <f>Détail[[#This Row],[Désignation]]&amp;Détail[[#This Row],[Fournisseur ]]</f>
        <v>MPEgger</v>
      </c>
    </row>
    <row r="137" spans="7:10">
      <c r="G137" s="189" t="s">
        <v>23</v>
      </c>
      <c r="H137" s="189" t="s">
        <v>194</v>
      </c>
      <c r="I137" s="189" t="s">
        <v>219</v>
      </c>
      <c r="J137" s="189" t="str">
        <f>Détail[[#This Row],[Désignation]]&amp;Détail[[#This Row],[Fournisseur ]]</f>
        <v>MPEgger</v>
      </c>
    </row>
    <row r="138" spans="7:10">
      <c r="G138" s="189" t="s">
        <v>23</v>
      </c>
      <c r="H138" s="189" t="s">
        <v>194</v>
      </c>
      <c r="I138" s="189" t="s">
        <v>501</v>
      </c>
      <c r="J138" s="189" t="str">
        <f>Détail[[#This Row],[Désignation]]&amp;Détail[[#This Row],[Fournisseur ]]</f>
        <v>MPEgger</v>
      </c>
    </row>
    <row r="139" spans="7:10">
      <c r="G139" s="189" t="s">
        <v>23</v>
      </c>
      <c r="H139" s="189" t="s">
        <v>194</v>
      </c>
      <c r="I139" s="189" t="s">
        <v>200</v>
      </c>
      <c r="J139" s="189" t="str">
        <f>Détail[[#This Row],[Désignation]]&amp;Détail[[#This Row],[Fournisseur ]]</f>
        <v>MPEgger</v>
      </c>
    </row>
    <row r="140" spans="7:10">
      <c r="G140" s="189" t="s">
        <v>23</v>
      </c>
      <c r="H140" s="189" t="s">
        <v>194</v>
      </c>
      <c r="I140" s="189" t="s">
        <v>539</v>
      </c>
      <c r="J140" s="189" t="str">
        <f>Détail[[#This Row],[Désignation]]&amp;Détail[[#This Row],[Fournisseur ]]</f>
        <v>MPEgger</v>
      </c>
    </row>
    <row r="141" spans="7:10">
      <c r="G141" s="189" t="s">
        <v>23</v>
      </c>
      <c r="H141" s="189" t="s">
        <v>194</v>
      </c>
      <c r="I141" s="189" t="s">
        <v>218</v>
      </c>
      <c r="J141" s="189" t="str">
        <f>Détail[[#This Row],[Désignation]]&amp;Détail[[#This Row],[Fournisseur ]]</f>
        <v>MPEgger</v>
      </c>
    </row>
    <row r="142" spans="7:10">
      <c r="G142" s="189" t="s">
        <v>23</v>
      </c>
      <c r="H142" s="189" t="s">
        <v>194</v>
      </c>
      <c r="I142" s="189" t="s">
        <v>602</v>
      </c>
      <c r="J142" s="189" t="str">
        <f>Détail[[#This Row],[Désignation]]&amp;Détail[[#This Row],[Fournisseur ]]</f>
        <v>MPEgger</v>
      </c>
    </row>
    <row r="143" spans="7:10">
      <c r="G143" s="189" t="s">
        <v>23</v>
      </c>
      <c r="H143" s="189" t="s">
        <v>194</v>
      </c>
      <c r="I143" s="189" t="s">
        <v>487</v>
      </c>
      <c r="J143" s="189" t="str">
        <f>Détail[[#This Row],[Désignation]]&amp;Détail[[#This Row],[Fournisseur ]]</f>
        <v>MPEgger</v>
      </c>
    </row>
    <row r="144" spans="7:10">
      <c r="G144" s="189" t="s">
        <v>23</v>
      </c>
      <c r="H144" s="189" t="s">
        <v>194</v>
      </c>
      <c r="I144" s="189" t="s">
        <v>629</v>
      </c>
      <c r="J144" s="189" t="str">
        <f>Détail[[#This Row],[Désignation]]&amp;Détail[[#This Row],[Fournisseur ]]</f>
        <v>MPEgger</v>
      </c>
    </row>
    <row r="145" spans="7:10">
      <c r="G145" s="189" t="s">
        <v>23</v>
      </c>
      <c r="H145" s="189" t="s">
        <v>194</v>
      </c>
      <c r="I145" s="189" t="s">
        <v>199</v>
      </c>
      <c r="J145" s="189" t="str">
        <f>Détail[[#This Row],[Désignation]]&amp;Détail[[#This Row],[Fournisseur ]]</f>
        <v>MPEgger</v>
      </c>
    </row>
    <row r="146" spans="7:10">
      <c r="G146" s="189" t="s">
        <v>23</v>
      </c>
      <c r="H146" s="189" t="s">
        <v>194</v>
      </c>
      <c r="I146" s="189" t="s">
        <v>202</v>
      </c>
      <c r="J146" s="189" t="str">
        <f>Détail[[#This Row],[Désignation]]&amp;Détail[[#This Row],[Fournisseur ]]</f>
        <v>MPEgger</v>
      </c>
    </row>
    <row r="147" spans="7:10">
      <c r="G147" s="189" t="s">
        <v>23</v>
      </c>
      <c r="H147" s="189" t="s">
        <v>194</v>
      </c>
      <c r="I147" s="189" t="s">
        <v>195</v>
      </c>
      <c r="J147" s="189" t="str">
        <f>Détail[[#This Row],[Désignation]]&amp;Détail[[#This Row],[Fournisseur ]]</f>
        <v>MPEgger</v>
      </c>
    </row>
    <row r="148" spans="7:10">
      <c r="G148" s="189" t="s">
        <v>23</v>
      </c>
      <c r="H148" s="189" t="s">
        <v>194</v>
      </c>
      <c r="I148" s="189" t="s">
        <v>225</v>
      </c>
      <c r="J148" s="189" t="str">
        <f>Détail[[#This Row],[Désignation]]&amp;Détail[[#This Row],[Fournisseur ]]</f>
        <v>MPEgger</v>
      </c>
    </row>
    <row r="149" spans="7:10">
      <c r="G149" s="189" t="s">
        <v>23</v>
      </c>
      <c r="H149" s="189" t="s">
        <v>194</v>
      </c>
      <c r="I149" s="189" t="s">
        <v>554</v>
      </c>
      <c r="J149" s="189" t="str">
        <f>Détail[[#This Row],[Désignation]]&amp;Détail[[#This Row],[Fournisseur ]]</f>
        <v>MPEgger</v>
      </c>
    </row>
    <row r="150" spans="7:10">
      <c r="G150" s="189" t="s">
        <v>23</v>
      </c>
      <c r="H150" s="189" t="s">
        <v>194</v>
      </c>
      <c r="I150" s="189" t="s">
        <v>635</v>
      </c>
      <c r="J150" s="189" t="str">
        <f>Détail[[#This Row],[Désignation]]&amp;Détail[[#This Row],[Fournisseur ]]</f>
        <v>MPEgger</v>
      </c>
    </row>
    <row r="151" spans="7:10">
      <c r="G151" s="189" t="s">
        <v>23</v>
      </c>
      <c r="H151" s="189" t="s">
        <v>194</v>
      </c>
      <c r="I151" s="189" t="s">
        <v>207</v>
      </c>
      <c r="J151" s="189" t="str">
        <f>Détail[[#This Row],[Désignation]]&amp;Détail[[#This Row],[Fournisseur ]]</f>
        <v>MPEgger</v>
      </c>
    </row>
    <row r="152" spans="7:10">
      <c r="G152" s="189" t="s">
        <v>23</v>
      </c>
      <c r="H152" s="189" t="s">
        <v>194</v>
      </c>
      <c r="I152" s="189" t="s">
        <v>215</v>
      </c>
      <c r="J152" s="189" t="str">
        <f>Détail[[#This Row],[Désignation]]&amp;Détail[[#This Row],[Fournisseur ]]</f>
        <v>MPEgger</v>
      </c>
    </row>
    <row r="153" spans="7:10">
      <c r="G153" s="189" t="s">
        <v>23</v>
      </c>
      <c r="H153" s="189" t="s">
        <v>194</v>
      </c>
      <c r="I153" s="189" t="s">
        <v>600</v>
      </c>
      <c r="J153" s="189" t="str">
        <f>Détail[[#This Row],[Désignation]]&amp;Détail[[#This Row],[Fournisseur ]]</f>
        <v>MPEgger</v>
      </c>
    </row>
    <row r="154" spans="7:10">
      <c r="G154" s="189" t="s">
        <v>23</v>
      </c>
      <c r="H154" s="189" t="s">
        <v>194</v>
      </c>
      <c r="I154" s="189" t="s">
        <v>529</v>
      </c>
      <c r="J154" s="189" t="str">
        <f>Détail[[#This Row],[Désignation]]&amp;Détail[[#This Row],[Fournisseur ]]</f>
        <v>MPEgger</v>
      </c>
    </row>
    <row r="155" spans="7:10">
      <c r="G155" s="189" t="s">
        <v>23</v>
      </c>
      <c r="H155" s="189" t="s">
        <v>194</v>
      </c>
      <c r="I155" s="189" t="s">
        <v>517</v>
      </c>
      <c r="J155" s="189" t="str">
        <f>Détail[[#This Row],[Désignation]]&amp;Détail[[#This Row],[Fournisseur ]]</f>
        <v>MPEgger</v>
      </c>
    </row>
    <row r="156" spans="7:10">
      <c r="G156" s="189" t="s">
        <v>23</v>
      </c>
      <c r="H156" s="189" t="s">
        <v>194</v>
      </c>
      <c r="I156" s="189" t="s">
        <v>222</v>
      </c>
      <c r="J156" s="189" t="str">
        <f>Détail[[#This Row],[Désignation]]&amp;Détail[[#This Row],[Fournisseur ]]</f>
        <v>MPEgger</v>
      </c>
    </row>
    <row r="157" spans="7:10">
      <c r="G157" s="189" t="s">
        <v>23</v>
      </c>
      <c r="H157" s="189" t="s">
        <v>194</v>
      </c>
      <c r="I157" s="189" t="s">
        <v>527</v>
      </c>
      <c r="J157" s="189" t="str">
        <f>Détail[[#This Row],[Désignation]]&amp;Détail[[#This Row],[Fournisseur ]]</f>
        <v>MPEgger</v>
      </c>
    </row>
    <row r="158" spans="7:10">
      <c r="G158" s="189" t="s">
        <v>23</v>
      </c>
      <c r="H158" s="189" t="s">
        <v>194</v>
      </c>
      <c r="I158" s="189" t="s">
        <v>627</v>
      </c>
      <c r="J158" s="189" t="str">
        <f>Détail[[#This Row],[Désignation]]&amp;Détail[[#This Row],[Fournisseur ]]</f>
        <v>MPEgger</v>
      </c>
    </row>
    <row r="159" spans="7:10">
      <c r="G159" s="189" t="s">
        <v>23</v>
      </c>
      <c r="H159" s="189" t="s">
        <v>194</v>
      </c>
      <c r="I159" s="189" t="s">
        <v>214</v>
      </c>
      <c r="J159" s="189" t="str">
        <f>Détail[[#This Row],[Désignation]]&amp;Détail[[#This Row],[Fournisseur ]]</f>
        <v>MPEgger</v>
      </c>
    </row>
    <row r="160" spans="7:10">
      <c r="G160" s="189" t="s">
        <v>23</v>
      </c>
      <c r="H160" s="189" t="s">
        <v>194</v>
      </c>
      <c r="I160" s="189" t="s">
        <v>224</v>
      </c>
      <c r="J160" s="189" t="str">
        <f>Détail[[#This Row],[Désignation]]&amp;Détail[[#This Row],[Fournisseur ]]</f>
        <v>MPEgger</v>
      </c>
    </row>
    <row r="161" spans="7:10">
      <c r="G161" s="189" t="s">
        <v>23</v>
      </c>
      <c r="H161" s="189" t="s">
        <v>194</v>
      </c>
      <c r="I161" s="189" t="s">
        <v>599</v>
      </c>
      <c r="J161" s="189" t="str">
        <f>Détail[[#This Row],[Désignation]]&amp;Détail[[#This Row],[Fournisseur ]]</f>
        <v>MPEgger</v>
      </c>
    </row>
    <row r="162" spans="7:10">
      <c r="G162" s="189" t="s">
        <v>23</v>
      </c>
      <c r="H162" s="189" t="s">
        <v>194</v>
      </c>
      <c r="I162" s="189" t="s">
        <v>211</v>
      </c>
      <c r="J162" s="189" t="str">
        <f>Détail[[#This Row],[Désignation]]&amp;Détail[[#This Row],[Fournisseur ]]</f>
        <v>MPEgger</v>
      </c>
    </row>
    <row r="163" spans="7:10">
      <c r="G163" s="189" t="s">
        <v>23</v>
      </c>
      <c r="H163" s="189" t="s">
        <v>194</v>
      </c>
      <c r="I163" s="189" t="s">
        <v>598</v>
      </c>
      <c r="J163" s="189" t="str">
        <f>Détail[[#This Row],[Désignation]]&amp;Détail[[#This Row],[Fournisseur ]]</f>
        <v>MPEgger</v>
      </c>
    </row>
    <row r="164" spans="7:10">
      <c r="G164" s="189" t="s">
        <v>23</v>
      </c>
      <c r="H164" s="189" t="s">
        <v>194</v>
      </c>
      <c r="I164" s="189" t="s">
        <v>489</v>
      </c>
      <c r="J164" s="189" t="str">
        <f>Détail[[#This Row],[Désignation]]&amp;Détail[[#This Row],[Fournisseur ]]</f>
        <v>MPEgger</v>
      </c>
    </row>
    <row r="165" spans="7:10">
      <c r="G165" s="189" t="s">
        <v>23</v>
      </c>
      <c r="H165" s="189" t="s">
        <v>194</v>
      </c>
      <c r="I165" s="189" t="s">
        <v>547</v>
      </c>
      <c r="J165" s="189" t="str">
        <f>Détail[[#This Row],[Désignation]]&amp;Détail[[#This Row],[Fournisseur ]]</f>
        <v>MPEgger</v>
      </c>
    </row>
    <row r="166" spans="7:10">
      <c r="G166" s="189" t="s">
        <v>23</v>
      </c>
      <c r="H166" s="189" t="s">
        <v>194</v>
      </c>
      <c r="I166" s="189" t="s">
        <v>631</v>
      </c>
      <c r="J166" s="189" t="str">
        <f>Détail[[#This Row],[Désignation]]&amp;Détail[[#This Row],[Fournisseur ]]</f>
        <v>MPEgger</v>
      </c>
    </row>
    <row r="167" spans="7:10">
      <c r="G167" s="189" t="s">
        <v>23</v>
      </c>
      <c r="H167" s="189" t="s">
        <v>194</v>
      </c>
      <c r="I167" s="189" t="s">
        <v>406</v>
      </c>
      <c r="J167" s="189" t="str">
        <f>Détail[[#This Row],[Désignation]]&amp;Détail[[#This Row],[Fournisseur ]]</f>
        <v>MPEgger</v>
      </c>
    </row>
    <row r="168" spans="7:10">
      <c r="G168" s="189" t="s">
        <v>23</v>
      </c>
      <c r="H168" s="189" t="s">
        <v>194</v>
      </c>
      <c r="I168" s="189" t="s">
        <v>216</v>
      </c>
      <c r="J168" s="189" t="str">
        <f>Détail[[#This Row],[Désignation]]&amp;Détail[[#This Row],[Fournisseur ]]</f>
        <v>MPEgger</v>
      </c>
    </row>
    <row r="169" spans="7:10">
      <c r="G169" s="189" t="s">
        <v>23</v>
      </c>
      <c r="H169" s="189" t="s">
        <v>194</v>
      </c>
      <c r="I169" s="189" t="s">
        <v>601</v>
      </c>
      <c r="J169" s="189" t="str">
        <f>Détail[[#This Row],[Désignation]]&amp;Détail[[#This Row],[Fournisseur ]]</f>
        <v>MPEgger</v>
      </c>
    </row>
    <row r="170" spans="7:10">
      <c r="G170" s="189" t="s">
        <v>23</v>
      </c>
      <c r="H170" s="189" t="s">
        <v>194</v>
      </c>
      <c r="I170" s="189" t="s">
        <v>209</v>
      </c>
      <c r="J170" s="189" t="str">
        <f>Détail[[#This Row],[Désignation]]&amp;Détail[[#This Row],[Fournisseur ]]</f>
        <v>MPEgger</v>
      </c>
    </row>
    <row r="171" spans="7:10">
      <c r="G171" s="189" t="s">
        <v>23</v>
      </c>
      <c r="H171" s="189" t="s">
        <v>194</v>
      </c>
      <c r="I171" s="189" t="s">
        <v>597</v>
      </c>
      <c r="J171" s="189" t="str">
        <f>Détail[[#This Row],[Désignation]]&amp;Détail[[#This Row],[Fournisseur ]]</f>
        <v>MPEgger</v>
      </c>
    </row>
    <row r="172" spans="7:10">
      <c r="G172" s="189" t="s">
        <v>23</v>
      </c>
      <c r="H172" s="189" t="s">
        <v>194</v>
      </c>
      <c r="I172" s="189" t="s">
        <v>223</v>
      </c>
      <c r="J172" s="189" t="str">
        <f>Détail[[#This Row],[Désignation]]&amp;Détail[[#This Row],[Fournisseur ]]</f>
        <v>MPEgger</v>
      </c>
    </row>
    <row r="173" spans="7:10">
      <c r="G173" s="189" t="s">
        <v>23</v>
      </c>
      <c r="H173" s="189" t="s">
        <v>194</v>
      </c>
      <c r="I173" s="189" t="s">
        <v>534</v>
      </c>
      <c r="J173" s="189" t="str">
        <f>Détail[[#This Row],[Désignation]]&amp;Détail[[#This Row],[Fournisseur ]]</f>
        <v>MPEgger</v>
      </c>
    </row>
    <row r="174" spans="7:10">
      <c r="G174" s="189" t="s">
        <v>23</v>
      </c>
      <c r="H174" s="189" t="s">
        <v>194</v>
      </c>
      <c r="I174" s="189" t="s">
        <v>637</v>
      </c>
      <c r="J174" s="189" t="str">
        <f>Détail[[#This Row],[Désignation]]&amp;Détail[[#This Row],[Fournisseur ]]</f>
        <v>MPEgger</v>
      </c>
    </row>
    <row r="175" spans="7:10">
      <c r="G175" s="189" t="s">
        <v>23</v>
      </c>
      <c r="H175" s="189" t="s">
        <v>194</v>
      </c>
      <c r="I175" s="189" t="s">
        <v>638</v>
      </c>
      <c r="J175" s="189" t="str">
        <f>Détail[[#This Row],[Désignation]]&amp;Détail[[#This Row],[Fournisseur ]]</f>
        <v>MPEgger</v>
      </c>
    </row>
    <row r="176" spans="7:10">
      <c r="G176" s="189" t="s">
        <v>23</v>
      </c>
      <c r="H176" s="189" t="s">
        <v>194</v>
      </c>
      <c r="I176" s="189" t="s">
        <v>488</v>
      </c>
      <c r="J176" s="189" t="str">
        <f>Détail[[#This Row],[Désignation]]&amp;Détail[[#This Row],[Fournisseur ]]</f>
        <v>MPEgger</v>
      </c>
    </row>
    <row r="177" spans="7:10">
      <c r="G177" s="189" t="s">
        <v>23</v>
      </c>
      <c r="H177" s="189" t="s">
        <v>194</v>
      </c>
      <c r="I177" s="189" t="s">
        <v>490</v>
      </c>
      <c r="J177" s="189" t="str">
        <f>Détail[[#This Row],[Désignation]]&amp;Détail[[#This Row],[Fournisseur ]]</f>
        <v>MPEgger</v>
      </c>
    </row>
    <row r="178" spans="7:10">
      <c r="G178" s="189" t="s">
        <v>23</v>
      </c>
      <c r="H178" s="189" t="s">
        <v>194</v>
      </c>
      <c r="I178" s="189" t="s">
        <v>616</v>
      </c>
      <c r="J178" s="189" t="str">
        <f>Détail[[#This Row],[Désignation]]&amp;Détail[[#This Row],[Fournisseur ]]</f>
        <v>MPEgger</v>
      </c>
    </row>
    <row r="179" spans="7:10">
      <c r="G179" s="189" t="s">
        <v>23</v>
      </c>
      <c r="H179" s="189" t="s">
        <v>194</v>
      </c>
      <c r="I179" s="189" t="s">
        <v>203</v>
      </c>
      <c r="J179" s="189" t="str">
        <f>Détail[[#This Row],[Désignation]]&amp;Détail[[#This Row],[Fournisseur ]]</f>
        <v>MPEgger</v>
      </c>
    </row>
    <row r="180" spans="7:10">
      <c r="G180" s="189" t="s">
        <v>23</v>
      </c>
      <c r="H180" s="189" t="s">
        <v>194</v>
      </c>
      <c r="I180" s="189" t="s">
        <v>593</v>
      </c>
      <c r="J180" s="189" t="str">
        <f>Détail[[#This Row],[Désignation]]&amp;Détail[[#This Row],[Fournisseur ]]</f>
        <v>MPEgger</v>
      </c>
    </row>
    <row r="181" spans="7:10">
      <c r="G181" s="189" t="s">
        <v>23</v>
      </c>
      <c r="H181" s="189" t="s">
        <v>194</v>
      </c>
      <c r="I181" s="189" t="s">
        <v>594</v>
      </c>
      <c r="J181" s="189" t="str">
        <f>Détail[[#This Row],[Désignation]]&amp;Détail[[#This Row],[Fournisseur ]]</f>
        <v>MPEgger</v>
      </c>
    </row>
    <row r="182" spans="7:10">
      <c r="G182" s="189" t="s">
        <v>23</v>
      </c>
      <c r="H182" s="189" t="s">
        <v>194</v>
      </c>
      <c r="I182" s="189" t="s">
        <v>595</v>
      </c>
      <c r="J182" s="189" t="str">
        <f>Détail[[#This Row],[Désignation]]&amp;Détail[[#This Row],[Fournisseur ]]</f>
        <v>MPEgger</v>
      </c>
    </row>
    <row r="183" spans="7:10">
      <c r="G183" s="189" t="s">
        <v>23</v>
      </c>
      <c r="H183" s="189" t="s">
        <v>194</v>
      </c>
      <c r="I183" s="189" t="s">
        <v>623</v>
      </c>
      <c r="J183" s="189" t="str">
        <f>Détail[[#This Row],[Désignation]]&amp;Détail[[#This Row],[Fournisseur ]]</f>
        <v>MPEgger</v>
      </c>
    </row>
    <row r="184" spans="7:10">
      <c r="G184" s="189" t="s">
        <v>23</v>
      </c>
      <c r="H184" s="189" t="s">
        <v>194</v>
      </c>
      <c r="I184" s="189" t="s">
        <v>197</v>
      </c>
      <c r="J184" s="189" t="str">
        <f>Détail[[#This Row],[Désignation]]&amp;Détail[[#This Row],[Fournisseur ]]</f>
        <v>MPEgger</v>
      </c>
    </row>
    <row r="185" spans="7:10">
      <c r="G185" s="189" t="s">
        <v>23</v>
      </c>
      <c r="H185" s="189" t="s">
        <v>277</v>
      </c>
      <c r="I185" s="189" t="s">
        <v>278</v>
      </c>
      <c r="J185" s="189" t="str">
        <f>Détail[[#This Row],[Désignation]]&amp;Détail[[#This Row],[Fournisseur ]]</f>
        <v>MPGlass solution</v>
      </c>
    </row>
    <row r="186" spans="7:10">
      <c r="G186" s="189" t="s">
        <v>23</v>
      </c>
      <c r="H186" s="189" t="s">
        <v>277</v>
      </c>
      <c r="I186" s="189" t="s">
        <v>284</v>
      </c>
      <c r="J186" s="189" t="str">
        <f>Détail[[#This Row],[Désignation]]&amp;Détail[[#This Row],[Fournisseur ]]</f>
        <v>MPGlass solution</v>
      </c>
    </row>
    <row r="187" spans="7:10">
      <c r="G187" s="189" t="s">
        <v>23</v>
      </c>
      <c r="H187" s="189" t="s">
        <v>277</v>
      </c>
      <c r="I187" s="189" t="s">
        <v>282</v>
      </c>
      <c r="J187" s="189" t="str">
        <f>Détail[[#This Row],[Désignation]]&amp;Détail[[#This Row],[Fournisseur ]]</f>
        <v>MPGlass solution</v>
      </c>
    </row>
    <row r="188" spans="7:10">
      <c r="G188" s="189" t="s">
        <v>23</v>
      </c>
      <c r="H188" s="189" t="s">
        <v>277</v>
      </c>
      <c r="I188" s="189" t="s">
        <v>280</v>
      </c>
      <c r="J188" s="189" t="str">
        <f>Détail[[#This Row],[Désignation]]&amp;Détail[[#This Row],[Fournisseur ]]</f>
        <v>MPGlass solution</v>
      </c>
    </row>
    <row r="189" spans="7:10">
      <c r="G189" s="189" t="s">
        <v>23</v>
      </c>
      <c r="H189" s="189" t="s">
        <v>287</v>
      </c>
      <c r="I189" s="189" t="s">
        <v>294</v>
      </c>
      <c r="J189" s="189" t="str">
        <f>Détail[[#This Row],[Désignation]]&amp;Détail[[#This Row],[Fournisseur ]]</f>
        <v>MPHubler</v>
      </c>
    </row>
    <row r="190" spans="7:10">
      <c r="G190" s="189" t="s">
        <v>23</v>
      </c>
      <c r="H190" s="189" t="s">
        <v>287</v>
      </c>
      <c r="I190" s="189" t="s">
        <v>295</v>
      </c>
      <c r="J190" s="189" t="str">
        <f>Détail[[#This Row],[Désignation]]&amp;Détail[[#This Row],[Fournisseur ]]</f>
        <v>MPHubler</v>
      </c>
    </row>
    <row r="191" spans="7:10">
      <c r="G191" s="189" t="s">
        <v>23</v>
      </c>
      <c r="H191" s="189" t="s">
        <v>287</v>
      </c>
      <c r="I191" s="189" t="s">
        <v>288</v>
      </c>
      <c r="J191" s="189" t="str">
        <f>Détail[[#This Row],[Désignation]]&amp;Détail[[#This Row],[Fournisseur ]]</f>
        <v>MPHubler</v>
      </c>
    </row>
    <row r="192" spans="7:10">
      <c r="G192" s="189" t="s">
        <v>23</v>
      </c>
      <c r="H192" s="189" t="s">
        <v>287</v>
      </c>
      <c r="I192" s="189" t="s">
        <v>290</v>
      </c>
      <c r="J192" s="189" t="str">
        <f>Détail[[#This Row],[Désignation]]&amp;Détail[[#This Row],[Fournisseur ]]</f>
        <v>MPHubler</v>
      </c>
    </row>
    <row r="193" spans="7:10">
      <c r="G193" s="189" t="s">
        <v>23</v>
      </c>
      <c r="H193" s="189" t="s">
        <v>287</v>
      </c>
      <c r="I193" s="189" t="s">
        <v>292</v>
      </c>
      <c r="J193" s="189" t="str">
        <f>Détail[[#This Row],[Désignation]]&amp;Détail[[#This Row],[Fournisseur ]]</f>
        <v>MPHubler</v>
      </c>
    </row>
    <row r="194" spans="7:10">
      <c r="G194" s="189" t="s">
        <v>23</v>
      </c>
      <c r="H194" s="189" t="s">
        <v>301</v>
      </c>
      <c r="I194" s="189" t="s">
        <v>303</v>
      </c>
      <c r="J194" s="189" t="str">
        <f>Détail[[#This Row],[Désignation]]&amp;Détail[[#This Row],[Fournisseur ]]</f>
        <v>MPKrono</v>
      </c>
    </row>
    <row r="195" spans="7:10">
      <c r="G195" s="189" t="s">
        <v>23</v>
      </c>
      <c r="H195" s="189" t="s">
        <v>301</v>
      </c>
      <c r="I195" s="189" t="s">
        <v>302</v>
      </c>
      <c r="J195" s="189" t="str">
        <f>Détail[[#This Row],[Désignation]]&amp;Détail[[#This Row],[Fournisseur ]]</f>
        <v>MPKrono</v>
      </c>
    </row>
    <row r="196" spans="7:10">
      <c r="G196" s="189" t="s">
        <v>23</v>
      </c>
      <c r="H196" s="189" t="s">
        <v>301</v>
      </c>
      <c r="I196" s="189" t="s">
        <v>606</v>
      </c>
      <c r="J196" s="189" t="str">
        <f>Détail[[#This Row],[Désignation]]&amp;Détail[[#This Row],[Fournisseur ]]</f>
        <v>MPKrono</v>
      </c>
    </row>
    <row r="197" spans="7:10">
      <c r="G197" s="189" t="s">
        <v>23</v>
      </c>
      <c r="H197" s="189" t="s">
        <v>557</v>
      </c>
      <c r="I197" s="189" t="s">
        <v>555</v>
      </c>
      <c r="J197" s="189" t="str">
        <f>Détail[[#This Row],[Désignation]]&amp;Détail[[#This Row],[Fournisseur ]]</f>
        <v xml:space="preserve">MPLTL </v>
      </c>
    </row>
    <row r="198" spans="7:10">
      <c r="G198" s="189" t="s">
        <v>23</v>
      </c>
      <c r="H198" s="189" t="s">
        <v>557</v>
      </c>
      <c r="I198" s="189" t="s">
        <v>468</v>
      </c>
      <c r="J198" s="189" t="str">
        <f>Détail[[#This Row],[Désignation]]&amp;Détail[[#This Row],[Fournisseur ]]</f>
        <v xml:space="preserve">MPLTL </v>
      </c>
    </row>
    <row r="199" spans="7:10">
      <c r="G199" s="189" t="s">
        <v>23</v>
      </c>
      <c r="H199" s="189" t="s">
        <v>375</v>
      </c>
      <c r="I199" s="189" t="s">
        <v>379</v>
      </c>
      <c r="J199" s="189" t="str">
        <f>Détail[[#This Row],[Désignation]]&amp;Détail[[#This Row],[Fournisseur ]]</f>
        <v>MPMédiland</v>
      </c>
    </row>
    <row r="200" spans="7:10">
      <c r="G200" s="189" t="s">
        <v>23</v>
      </c>
      <c r="H200" s="189" t="s">
        <v>375</v>
      </c>
      <c r="I200" s="189" t="s">
        <v>381</v>
      </c>
      <c r="J200" s="189" t="str">
        <f>Détail[[#This Row],[Désignation]]&amp;Détail[[#This Row],[Fournisseur ]]</f>
        <v>MPMédiland</v>
      </c>
    </row>
    <row r="201" spans="7:10">
      <c r="G201" s="189" t="s">
        <v>23</v>
      </c>
      <c r="H201" s="189" t="s">
        <v>375</v>
      </c>
      <c r="I201" s="189" t="s">
        <v>376</v>
      </c>
      <c r="J201" s="189" t="str">
        <f>Détail[[#This Row],[Désignation]]&amp;Détail[[#This Row],[Fournisseur ]]</f>
        <v>MPMédiland</v>
      </c>
    </row>
    <row r="202" spans="7:10">
      <c r="G202" s="189" t="s">
        <v>23</v>
      </c>
      <c r="H202" s="189" t="s">
        <v>375</v>
      </c>
      <c r="I202" s="189" t="s">
        <v>610</v>
      </c>
      <c r="J202" s="189" t="str">
        <f>Détail[[#This Row],[Désignation]]&amp;Détail[[#This Row],[Fournisseur ]]</f>
        <v>MPMédiland</v>
      </c>
    </row>
    <row r="203" spans="7:10">
      <c r="G203" s="189" t="s">
        <v>23</v>
      </c>
      <c r="H203" s="189" t="s">
        <v>375</v>
      </c>
      <c r="I203" s="189" t="s">
        <v>507</v>
      </c>
      <c r="J203" s="189" t="str">
        <f>Détail[[#This Row],[Désignation]]&amp;Détail[[#This Row],[Fournisseur ]]</f>
        <v>MPMédiland</v>
      </c>
    </row>
    <row r="204" spans="7:10">
      <c r="G204" s="189" t="s">
        <v>23</v>
      </c>
      <c r="H204" s="189" t="s">
        <v>375</v>
      </c>
      <c r="I204" s="189" t="s">
        <v>378</v>
      </c>
      <c r="J204" s="189" t="str">
        <f>Détail[[#This Row],[Désignation]]&amp;Détail[[#This Row],[Fournisseur ]]</f>
        <v>MPMédiland</v>
      </c>
    </row>
    <row r="205" spans="7:10">
      <c r="G205" s="189" t="s">
        <v>23</v>
      </c>
      <c r="H205" s="189" t="s">
        <v>375</v>
      </c>
      <c r="I205" s="189" t="s">
        <v>380</v>
      </c>
      <c r="J205" s="189" t="str">
        <f>Détail[[#This Row],[Désignation]]&amp;Détail[[#This Row],[Fournisseur ]]</f>
        <v>MPMédiland</v>
      </c>
    </row>
    <row r="206" spans="7:10">
      <c r="G206" s="189" t="s">
        <v>23</v>
      </c>
      <c r="H206" s="189" t="s">
        <v>375</v>
      </c>
      <c r="I206" s="189" t="s">
        <v>531</v>
      </c>
      <c r="J206" s="189" t="str">
        <f>Détail[[#This Row],[Désignation]]&amp;Détail[[#This Row],[Fournisseur ]]</f>
        <v>MPMédiland</v>
      </c>
    </row>
    <row r="207" spans="7:10">
      <c r="G207" s="189" t="s">
        <v>23</v>
      </c>
      <c r="H207" s="189" t="s">
        <v>375</v>
      </c>
      <c r="I207" s="189" t="s">
        <v>377</v>
      </c>
      <c r="J207" s="189" t="str">
        <f>Détail[[#This Row],[Désignation]]&amp;Détail[[#This Row],[Fournisseur ]]</f>
        <v>MPMédiland</v>
      </c>
    </row>
    <row r="208" spans="7:10">
      <c r="G208" s="189" t="s">
        <v>23</v>
      </c>
      <c r="H208" s="189" t="s">
        <v>382</v>
      </c>
      <c r="I208" s="189" t="s">
        <v>530</v>
      </c>
      <c r="J208" s="189" t="str">
        <f>Détail[[#This Row],[Désignation]]&amp;Détail[[#This Row],[Fournisseur ]]</f>
        <v>MPOberflex</v>
      </c>
    </row>
    <row r="209" spans="7:10">
      <c r="G209" s="189" t="s">
        <v>23</v>
      </c>
      <c r="H209" s="189" t="s">
        <v>382</v>
      </c>
      <c r="I209" s="189" t="s">
        <v>383</v>
      </c>
      <c r="J209" s="189" t="str">
        <f>Détail[[#This Row],[Désignation]]&amp;Détail[[#This Row],[Fournisseur ]]</f>
        <v>MPOberflex</v>
      </c>
    </row>
    <row r="210" spans="7:10">
      <c r="G210" s="189" t="s">
        <v>23</v>
      </c>
      <c r="H210" s="189" t="s">
        <v>382</v>
      </c>
      <c r="I210" s="189" t="s">
        <v>384</v>
      </c>
      <c r="J210" s="189" t="str">
        <f>Détail[[#This Row],[Désignation]]&amp;Détail[[#This Row],[Fournisseur ]]</f>
        <v>MPOberflex</v>
      </c>
    </row>
    <row r="211" spans="7:10">
      <c r="G211" s="189" t="s">
        <v>23</v>
      </c>
      <c r="H211" s="189" t="s">
        <v>389</v>
      </c>
      <c r="I211" s="189" t="s">
        <v>576</v>
      </c>
      <c r="J211" s="189" t="str">
        <f>Détail[[#This Row],[Désignation]]&amp;Détail[[#This Row],[Fournisseur ]]</f>
        <v>MPOsterman</v>
      </c>
    </row>
    <row r="212" spans="7:10">
      <c r="G212" s="189" t="s">
        <v>23</v>
      </c>
      <c r="H212" s="189" t="s">
        <v>389</v>
      </c>
      <c r="I212" s="189" t="s">
        <v>396</v>
      </c>
      <c r="J212" s="189" t="str">
        <f>Détail[[#This Row],[Désignation]]&amp;Détail[[#This Row],[Fournisseur ]]</f>
        <v>MPOsterman</v>
      </c>
    </row>
    <row r="213" spans="7:10">
      <c r="G213" s="189" t="s">
        <v>23</v>
      </c>
      <c r="H213" s="189" t="s">
        <v>389</v>
      </c>
      <c r="I213" s="189" t="s">
        <v>400</v>
      </c>
      <c r="J213" s="189" t="str">
        <f>Détail[[#This Row],[Désignation]]&amp;Détail[[#This Row],[Fournisseur ]]</f>
        <v>MPOsterman</v>
      </c>
    </row>
    <row r="214" spans="7:10">
      <c r="G214" s="189" t="s">
        <v>23</v>
      </c>
      <c r="H214" s="189" t="s">
        <v>389</v>
      </c>
      <c r="I214" s="189" t="s">
        <v>574</v>
      </c>
      <c r="J214" s="189" t="str">
        <f>Détail[[#This Row],[Désignation]]&amp;Détail[[#This Row],[Fournisseur ]]</f>
        <v>MPOsterman</v>
      </c>
    </row>
    <row r="215" spans="7:10">
      <c r="G215" s="189" t="s">
        <v>23</v>
      </c>
      <c r="H215" s="189" t="s">
        <v>389</v>
      </c>
      <c r="I215" s="189" t="s">
        <v>577</v>
      </c>
      <c r="J215" s="189" t="str">
        <f>Détail[[#This Row],[Désignation]]&amp;Détail[[#This Row],[Fournisseur ]]</f>
        <v>MPOsterman</v>
      </c>
    </row>
    <row r="216" spans="7:10">
      <c r="G216" s="189" t="s">
        <v>23</v>
      </c>
      <c r="H216" s="189" t="s">
        <v>389</v>
      </c>
      <c r="I216" s="189" t="s">
        <v>578</v>
      </c>
      <c r="J216" s="189" t="str">
        <f>Détail[[#This Row],[Désignation]]&amp;Détail[[#This Row],[Fournisseur ]]</f>
        <v>MPOsterman</v>
      </c>
    </row>
    <row r="217" spans="7:10">
      <c r="G217" s="189" t="s">
        <v>23</v>
      </c>
      <c r="H217" s="189" t="s">
        <v>389</v>
      </c>
      <c r="I217" s="189" t="s">
        <v>580</v>
      </c>
      <c r="J217" s="189" t="str">
        <f>Détail[[#This Row],[Désignation]]&amp;Détail[[#This Row],[Fournisseur ]]</f>
        <v>MPOsterman</v>
      </c>
    </row>
    <row r="218" spans="7:10">
      <c r="G218" s="189" t="s">
        <v>23</v>
      </c>
      <c r="H218" s="189" t="s">
        <v>389</v>
      </c>
      <c r="I218" s="189" t="s">
        <v>398</v>
      </c>
      <c r="J218" s="189" t="str">
        <f>Détail[[#This Row],[Désignation]]&amp;Détail[[#This Row],[Fournisseur ]]</f>
        <v>MPOsterman</v>
      </c>
    </row>
    <row r="219" spans="7:10">
      <c r="G219" s="189" t="s">
        <v>23</v>
      </c>
      <c r="H219" s="189" t="s">
        <v>389</v>
      </c>
      <c r="I219" s="189" t="s">
        <v>575</v>
      </c>
      <c r="J219" s="189" t="str">
        <f>Détail[[#This Row],[Désignation]]&amp;Détail[[#This Row],[Fournisseur ]]</f>
        <v>MPOsterman</v>
      </c>
    </row>
    <row r="220" spans="7:10">
      <c r="G220" s="189" t="s">
        <v>23</v>
      </c>
      <c r="H220" s="189" t="s">
        <v>389</v>
      </c>
      <c r="I220" s="189" t="s">
        <v>582</v>
      </c>
      <c r="J220" s="189" t="str">
        <f>Détail[[#This Row],[Désignation]]&amp;Détail[[#This Row],[Fournisseur ]]</f>
        <v>MPOsterman</v>
      </c>
    </row>
    <row r="221" spans="7:10">
      <c r="G221" s="189" t="s">
        <v>23</v>
      </c>
      <c r="H221" s="189" t="s">
        <v>389</v>
      </c>
      <c r="I221" s="189" t="s">
        <v>579</v>
      </c>
      <c r="J221" s="189" t="str">
        <f>Détail[[#This Row],[Désignation]]&amp;Détail[[#This Row],[Fournisseur ]]</f>
        <v>MPOsterman</v>
      </c>
    </row>
    <row r="222" spans="7:10">
      <c r="G222" s="189" t="s">
        <v>23</v>
      </c>
      <c r="H222" s="189" t="s">
        <v>389</v>
      </c>
      <c r="I222" s="189" t="s">
        <v>581</v>
      </c>
      <c r="J222" s="189" t="str">
        <f>Détail[[#This Row],[Désignation]]&amp;Détail[[#This Row],[Fournisseur ]]</f>
        <v>MPOsterman</v>
      </c>
    </row>
    <row r="223" spans="7:10">
      <c r="G223" s="189" t="s">
        <v>23</v>
      </c>
      <c r="H223" s="189" t="s">
        <v>389</v>
      </c>
      <c r="I223" s="189" t="s">
        <v>394</v>
      </c>
      <c r="J223" s="189" t="str">
        <f>Détail[[#This Row],[Désignation]]&amp;Détail[[#This Row],[Fournisseur ]]</f>
        <v>MPOsterman</v>
      </c>
    </row>
    <row r="224" spans="7:10">
      <c r="G224" s="189" t="s">
        <v>23</v>
      </c>
      <c r="H224" s="189" t="s">
        <v>389</v>
      </c>
      <c r="I224" s="189" t="s">
        <v>583</v>
      </c>
      <c r="J224" s="189" t="str">
        <f>Détail[[#This Row],[Désignation]]&amp;Détail[[#This Row],[Fournisseur ]]</f>
        <v>MPOsterman</v>
      </c>
    </row>
    <row r="225" spans="7:10">
      <c r="G225" s="189" t="s">
        <v>23</v>
      </c>
      <c r="H225" s="189" t="s">
        <v>389</v>
      </c>
      <c r="I225" s="189" t="s">
        <v>516</v>
      </c>
      <c r="J225" s="189" t="str">
        <f>Détail[[#This Row],[Désignation]]&amp;Détail[[#This Row],[Fournisseur ]]</f>
        <v>MPOsterman</v>
      </c>
    </row>
    <row r="226" spans="7:10">
      <c r="G226" s="189" t="s">
        <v>23</v>
      </c>
      <c r="H226" s="189" t="s">
        <v>389</v>
      </c>
      <c r="I226" s="189" t="s">
        <v>625</v>
      </c>
      <c r="J226" s="189" t="str">
        <f>Détail[[#This Row],[Désignation]]&amp;Détail[[#This Row],[Fournisseur ]]</f>
        <v>MPOsterman</v>
      </c>
    </row>
    <row r="227" spans="7:10">
      <c r="G227" s="189" t="s">
        <v>23</v>
      </c>
      <c r="H227" s="189" t="s">
        <v>389</v>
      </c>
      <c r="I227" s="189" t="s">
        <v>626</v>
      </c>
      <c r="J227" s="189" t="str">
        <f>Détail[[#This Row],[Désignation]]&amp;Détail[[#This Row],[Fournisseur ]]</f>
        <v>MPOsterman</v>
      </c>
    </row>
    <row r="228" spans="7:10">
      <c r="G228" s="189" t="s">
        <v>23</v>
      </c>
      <c r="H228" s="189" t="s">
        <v>389</v>
      </c>
      <c r="I228" s="189" t="s">
        <v>392</v>
      </c>
      <c r="J228" s="189" t="str">
        <f>Détail[[#This Row],[Désignation]]&amp;Détail[[#This Row],[Fournisseur ]]</f>
        <v>MPOsterman</v>
      </c>
    </row>
    <row r="229" spans="7:10">
      <c r="G229" s="189" t="s">
        <v>23</v>
      </c>
      <c r="H229" s="189" t="s">
        <v>389</v>
      </c>
      <c r="I229" s="189" t="s">
        <v>611</v>
      </c>
      <c r="J229" s="189" t="str">
        <f>Détail[[#This Row],[Désignation]]&amp;Détail[[#This Row],[Fournisseur ]]</f>
        <v>MPOsterman</v>
      </c>
    </row>
    <row r="230" spans="7:10">
      <c r="G230" s="189" t="s">
        <v>23</v>
      </c>
      <c r="H230" s="189" t="s">
        <v>389</v>
      </c>
      <c r="I230" s="189" t="s">
        <v>390</v>
      </c>
      <c r="J230" s="189" t="str">
        <f>Détail[[#This Row],[Désignation]]&amp;Détail[[#This Row],[Fournisseur ]]</f>
        <v>MPOsterman</v>
      </c>
    </row>
    <row r="231" spans="7:10">
      <c r="G231" s="189" t="s">
        <v>23</v>
      </c>
      <c r="H231" s="189" t="s">
        <v>408</v>
      </c>
      <c r="I231" s="189" t="s">
        <v>409</v>
      </c>
      <c r="J231" s="189" t="str">
        <f>Détail[[#This Row],[Désignation]]&amp;Détail[[#This Row],[Fournisseur ]]</f>
        <v>MPPanofrance</v>
      </c>
    </row>
    <row r="232" spans="7:10">
      <c r="G232" s="189" t="s">
        <v>23</v>
      </c>
      <c r="H232" s="189" t="s">
        <v>408</v>
      </c>
      <c r="I232" s="189" t="s">
        <v>410</v>
      </c>
      <c r="J232" s="189" t="str">
        <f>Détail[[#This Row],[Désignation]]&amp;Détail[[#This Row],[Fournisseur ]]</f>
        <v>MPPanofrance</v>
      </c>
    </row>
    <row r="233" spans="7:10">
      <c r="G233" s="189" t="s">
        <v>23</v>
      </c>
      <c r="H233" s="189" t="s">
        <v>408</v>
      </c>
      <c r="I233" s="189" t="s">
        <v>412</v>
      </c>
      <c r="J233" s="189" t="str">
        <f>Détail[[#This Row],[Désignation]]&amp;Détail[[#This Row],[Fournisseur ]]</f>
        <v>MPPanofrance</v>
      </c>
    </row>
    <row r="234" spans="7:10">
      <c r="G234" s="189" t="s">
        <v>23</v>
      </c>
      <c r="H234" s="189" t="s">
        <v>417</v>
      </c>
      <c r="I234" s="189" t="s">
        <v>418</v>
      </c>
      <c r="J234" s="189" t="str">
        <f>Détail[[#This Row],[Désignation]]&amp;Détail[[#This Row],[Fournisseur ]]</f>
        <v xml:space="preserve">MPPolyrey </v>
      </c>
    </row>
    <row r="235" spans="7:10">
      <c r="G235" s="189" t="s">
        <v>23</v>
      </c>
      <c r="H235" s="189" t="s">
        <v>417</v>
      </c>
      <c r="I235" s="189" t="s">
        <v>585</v>
      </c>
      <c r="J235" s="189" t="str">
        <f>Détail[[#This Row],[Désignation]]&amp;Détail[[#This Row],[Fournisseur ]]</f>
        <v xml:space="preserve">MPPolyrey </v>
      </c>
    </row>
    <row r="236" spans="7:10">
      <c r="G236" s="189" t="s">
        <v>23</v>
      </c>
      <c r="H236" s="189" t="s">
        <v>417</v>
      </c>
      <c r="I236" s="189" t="s">
        <v>509</v>
      </c>
      <c r="J236" s="189" t="str">
        <f>Détail[[#This Row],[Désignation]]&amp;Détail[[#This Row],[Fournisseur ]]</f>
        <v xml:space="preserve">MPPolyrey </v>
      </c>
    </row>
    <row r="237" spans="7:10">
      <c r="G237" s="189" t="s">
        <v>23</v>
      </c>
      <c r="H237" s="189" t="s">
        <v>417</v>
      </c>
      <c r="I237" s="189" t="s">
        <v>624</v>
      </c>
      <c r="J237" s="189" t="str">
        <f>Détail[[#This Row],[Désignation]]&amp;Détail[[#This Row],[Fournisseur ]]</f>
        <v xml:space="preserve">MPPolyrey </v>
      </c>
    </row>
    <row r="238" spans="7:10">
      <c r="G238" s="189" t="s">
        <v>23</v>
      </c>
      <c r="H238" s="189" t="s">
        <v>417</v>
      </c>
      <c r="I238" s="189" t="s">
        <v>499</v>
      </c>
      <c r="J238" s="189" t="str">
        <f>Détail[[#This Row],[Désignation]]&amp;Détail[[#This Row],[Fournisseur ]]</f>
        <v xml:space="preserve">MPPolyrey </v>
      </c>
    </row>
    <row r="239" spans="7:10">
      <c r="G239" s="189" t="s">
        <v>23</v>
      </c>
      <c r="H239" s="189" t="s">
        <v>417</v>
      </c>
      <c r="I239" s="189" t="s">
        <v>617</v>
      </c>
      <c r="J239" s="189" t="str">
        <f>Détail[[#This Row],[Désignation]]&amp;Détail[[#This Row],[Fournisseur ]]</f>
        <v xml:space="preserve">MPPolyrey </v>
      </c>
    </row>
    <row r="240" spans="7:10">
      <c r="G240" s="189" t="s">
        <v>23</v>
      </c>
      <c r="H240" s="189" t="s">
        <v>417</v>
      </c>
      <c r="I240" s="189" t="s">
        <v>419</v>
      </c>
      <c r="J240" s="189" t="str">
        <f>Détail[[#This Row],[Désignation]]&amp;Détail[[#This Row],[Fournisseur ]]</f>
        <v xml:space="preserve">MPPolyrey </v>
      </c>
    </row>
    <row r="241" spans="7:10">
      <c r="G241" s="189" t="s">
        <v>23</v>
      </c>
      <c r="H241" s="189" t="s">
        <v>413</v>
      </c>
      <c r="I241" s="189" t="s">
        <v>414</v>
      </c>
      <c r="J241" s="189" t="str">
        <f>Détail[[#This Row],[Désignation]]&amp;Détail[[#This Row],[Fournisseur ]]</f>
        <v>MPPérigord bois</v>
      </c>
    </row>
    <row r="242" spans="7:10">
      <c r="G242" s="189" t="s">
        <v>23</v>
      </c>
      <c r="H242" s="189" t="s">
        <v>413</v>
      </c>
      <c r="I242" s="189" t="s">
        <v>584</v>
      </c>
      <c r="J242" s="189" t="str">
        <f>Détail[[#This Row],[Désignation]]&amp;Détail[[#This Row],[Fournisseur ]]</f>
        <v>MPPérigord bois</v>
      </c>
    </row>
    <row r="243" spans="7:10">
      <c r="G243" s="189" t="s">
        <v>23</v>
      </c>
      <c r="H243" s="189" t="s">
        <v>421</v>
      </c>
      <c r="I243" s="189" t="s">
        <v>423</v>
      </c>
      <c r="J243" s="189" t="str">
        <f>Détail[[#This Row],[Désignation]]&amp;Détail[[#This Row],[Fournisseur ]]</f>
        <v>MPRetif</v>
      </c>
    </row>
    <row r="244" spans="7:10">
      <c r="G244" s="189" t="s">
        <v>23</v>
      </c>
      <c r="H244" s="189" t="s">
        <v>421</v>
      </c>
      <c r="I244" s="189" t="s">
        <v>425</v>
      </c>
      <c r="J244" s="189" t="str">
        <f>Détail[[#This Row],[Désignation]]&amp;Détail[[#This Row],[Fournisseur ]]</f>
        <v>MPRetif</v>
      </c>
    </row>
    <row r="245" spans="7:10">
      <c r="G245" s="189" t="s">
        <v>23</v>
      </c>
      <c r="H245" s="189" t="s">
        <v>421</v>
      </c>
      <c r="I245" s="189" t="s">
        <v>422</v>
      </c>
      <c r="J245" s="189" t="str">
        <f>Détail[[#This Row],[Désignation]]&amp;Détail[[#This Row],[Fournisseur ]]</f>
        <v>MPRetif</v>
      </c>
    </row>
    <row r="246" spans="7:10">
      <c r="G246" s="189" t="s">
        <v>23</v>
      </c>
      <c r="H246" s="189" t="s">
        <v>421</v>
      </c>
      <c r="I246" s="189" t="s">
        <v>424</v>
      </c>
      <c r="J246" s="189" t="str">
        <f>Détail[[#This Row],[Désignation]]&amp;Détail[[#This Row],[Fournisseur ]]</f>
        <v>MPRetif</v>
      </c>
    </row>
    <row r="247" spans="7:10">
      <c r="G247" s="189" t="s">
        <v>23</v>
      </c>
      <c r="H247" s="189" t="s">
        <v>550</v>
      </c>
      <c r="I247" s="189" t="s">
        <v>633</v>
      </c>
      <c r="J247" s="189" t="str">
        <f>Détail[[#This Row],[Désignation]]&amp;Détail[[#This Row],[Fournisseur ]]</f>
        <v>MPRolpin</v>
      </c>
    </row>
    <row r="248" spans="7:10">
      <c r="G248" s="189" t="s">
        <v>23</v>
      </c>
      <c r="H248" s="189" t="s">
        <v>550</v>
      </c>
      <c r="I248" s="189" t="s">
        <v>632</v>
      </c>
      <c r="J248" s="189" t="str">
        <f>Détail[[#This Row],[Désignation]]&amp;Détail[[#This Row],[Fournisseur ]]</f>
        <v>MPRolpin</v>
      </c>
    </row>
    <row r="249" spans="7:10">
      <c r="G249" s="189" t="s">
        <v>23</v>
      </c>
      <c r="H249" s="189" t="s">
        <v>453</v>
      </c>
      <c r="I249" s="189" t="s">
        <v>454</v>
      </c>
      <c r="J249" s="189" t="str">
        <f>Détail[[#This Row],[Désignation]]&amp;Détail[[#This Row],[Fournisseur ]]</f>
        <v>MPStaron</v>
      </c>
    </row>
    <row r="250" spans="7:10">
      <c r="G250" s="189" t="s">
        <v>23</v>
      </c>
      <c r="H250" s="189" t="s">
        <v>453</v>
      </c>
      <c r="I250" s="189" t="s">
        <v>612</v>
      </c>
      <c r="J250" s="189" t="str">
        <f>Détail[[#This Row],[Désignation]]&amp;Détail[[#This Row],[Fournisseur ]]</f>
        <v>MPStaron</v>
      </c>
    </row>
    <row r="251" spans="7:10">
      <c r="G251" s="189" t="s">
        <v>23</v>
      </c>
      <c r="H251" s="189" t="s">
        <v>453</v>
      </c>
      <c r="I251" s="189" t="s">
        <v>456</v>
      </c>
      <c r="J251" s="189" t="str">
        <f>Détail[[#This Row],[Désignation]]&amp;Détail[[#This Row],[Fournisseur ]]</f>
        <v>MPStaron</v>
      </c>
    </row>
    <row r="252" spans="7:10">
      <c r="G252" s="189" t="s">
        <v>23</v>
      </c>
      <c r="H252" s="189" t="s">
        <v>457</v>
      </c>
      <c r="I252" s="189" t="s">
        <v>458</v>
      </c>
      <c r="J252" s="189" t="str">
        <f>Détail[[#This Row],[Désignation]]&amp;Détail[[#This Row],[Fournisseur ]]</f>
        <v>MPSunclear</v>
      </c>
    </row>
    <row r="253" spans="7:10">
      <c r="G253" s="189" t="s">
        <v>23</v>
      </c>
      <c r="H253" s="189" t="s">
        <v>457</v>
      </c>
      <c r="I253" s="189" t="s">
        <v>460</v>
      </c>
      <c r="J253" s="189" t="str">
        <f>Détail[[#This Row],[Désignation]]&amp;Détail[[#This Row],[Fournisseur ]]</f>
        <v>MPSunclear</v>
      </c>
    </row>
    <row r="254" spans="7:10">
      <c r="G254" s="189" t="s">
        <v>23</v>
      </c>
      <c r="H254" s="189" t="s">
        <v>457</v>
      </c>
      <c r="I254" s="189" t="s">
        <v>464</v>
      </c>
      <c r="J254" s="189" t="str">
        <f>Détail[[#This Row],[Désignation]]&amp;Détail[[#This Row],[Fournisseur ]]</f>
        <v>MPSunclear</v>
      </c>
    </row>
    <row r="255" spans="7:10">
      <c r="G255" s="189" t="s">
        <v>23</v>
      </c>
      <c r="H255" s="189" t="s">
        <v>457</v>
      </c>
      <c r="I255" s="189" t="s">
        <v>462</v>
      </c>
      <c r="J255" s="189" t="str">
        <f>Détail[[#This Row],[Désignation]]&amp;Détail[[#This Row],[Fournisseur ]]</f>
        <v>MPSunclear</v>
      </c>
    </row>
    <row r="256" spans="7:10">
      <c r="G256" s="189" t="s">
        <v>23</v>
      </c>
      <c r="H256" s="189" t="s">
        <v>466</v>
      </c>
      <c r="I256" s="189" t="s">
        <v>526</v>
      </c>
      <c r="J256" s="189" t="str">
        <f>Détail[[#This Row],[Désignation]]&amp;Détail[[#This Row],[Fournisseur ]]</f>
        <v>MPTDB</v>
      </c>
    </row>
    <row r="257" spans="7:10">
      <c r="G257" s="189" t="s">
        <v>23</v>
      </c>
      <c r="H257" s="189" t="s">
        <v>466</v>
      </c>
      <c r="I257" s="189" t="s">
        <v>524</v>
      </c>
      <c r="J257" s="189" t="str">
        <f>Détail[[#This Row],[Désignation]]&amp;Détail[[#This Row],[Fournisseur ]]</f>
        <v>MPTDB</v>
      </c>
    </row>
    <row r="258" spans="7:10">
      <c r="G258" s="189" t="s">
        <v>23</v>
      </c>
      <c r="H258" s="189" t="s">
        <v>466</v>
      </c>
      <c r="I258" s="189" t="s">
        <v>470</v>
      </c>
      <c r="J258" s="189" t="str">
        <f>Détail[[#This Row],[Désignation]]&amp;Détail[[#This Row],[Fournisseur ]]</f>
        <v>MPTDB</v>
      </c>
    </row>
    <row r="259" spans="7:10">
      <c r="G259" s="189" t="s">
        <v>23</v>
      </c>
      <c r="H259" s="189" t="s">
        <v>466</v>
      </c>
      <c r="I259" s="189" t="s">
        <v>613</v>
      </c>
      <c r="J259" s="189" t="str">
        <f>Détail[[#This Row],[Désignation]]&amp;Détail[[#This Row],[Fournisseur ]]</f>
        <v>MPTDB</v>
      </c>
    </row>
    <row r="260" spans="7:10">
      <c r="G260" s="189" t="s">
        <v>23</v>
      </c>
      <c r="H260" s="189" t="s">
        <v>466</v>
      </c>
      <c r="I260" s="189" t="s">
        <v>469</v>
      </c>
      <c r="J260" s="189" t="str">
        <f>Détail[[#This Row],[Désignation]]&amp;Détail[[#This Row],[Fournisseur ]]</f>
        <v>MPTDB</v>
      </c>
    </row>
    <row r="261" spans="7:10">
      <c r="G261" s="189" t="s">
        <v>23</v>
      </c>
      <c r="H261" s="189" t="s">
        <v>466</v>
      </c>
      <c r="I261" s="189" t="s">
        <v>467</v>
      </c>
      <c r="J261" s="189" t="str">
        <f>Détail[[#This Row],[Désignation]]&amp;Détail[[#This Row],[Fournisseur ]]</f>
        <v>MPTDB</v>
      </c>
    </row>
    <row r="262" spans="7:10">
      <c r="G262" s="189" t="s">
        <v>23</v>
      </c>
      <c r="H262" s="189" t="s">
        <v>479</v>
      </c>
      <c r="I262" s="189" t="s">
        <v>480</v>
      </c>
      <c r="J262" s="189" t="str">
        <f>Détail[[#This Row],[Désignation]]&amp;Détail[[#This Row],[Fournisseur ]]</f>
        <v>MPVink</v>
      </c>
    </row>
    <row r="263" spans="7:10">
      <c r="G263" s="189" t="s">
        <v>434</v>
      </c>
      <c r="H263" s="189" t="s">
        <v>435</v>
      </c>
      <c r="I263" s="189" t="s">
        <v>548</v>
      </c>
      <c r="J263" s="189" t="str">
        <f>Détail[[#This Row],[Désignation]]&amp;Détail[[#This Row],[Fournisseur ]]</f>
        <v>PESoromap</v>
      </c>
    </row>
    <row r="264" spans="7:10">
      <c r="G264" s="189" t="s">
        <v>434</v>
      </c>
      <c r="H264" s="189" t="s">
        <v>435</v>
      </c>
      <c r="I264" s="189" t="s">
        <v>440</v>
      </c>
      <c r="J264" s="189" t="str">
        <f>Détail[[#This Row],[Désignation]]&amp;Détail[[#This Row],[Fournisseur ]]</f>
        <v>PESoromap</v>
      </c>
    </row>
    <row r="265" spans="7:10">
      <c r="G265" s="189" t="s">
        <v>434</v>
      </c>
      <c r="H265" s="189" t="s">
        <v>435</v>
      </c>
      <c r="I265" s="189" t="s">
        <v>448</v>
      </c>
      <c r="J265" s="189" t="str">
        <f>Détail[[#This Row],[Désignation]]&amp;Détail[[#This Row],[Fournisseur ]]</f>
        <v>PESoromap</v>
      </c>
    </row>
    <row r="266" spans="7:10">
      <c r="G266" s="189" t="s">
        <v>434</v>
      </c>
      <c r="H266" s="189" t="s">
        <v>435</v>
      </c>
      <c r="I266" s="189" t="s">
        <v>438</v>
      </c>
      <c r="J266" s="189" t="str">
        <f>Détail[[#This Row],[Désignation]]&amp;Détail[[#This Row],[Fournisseur ]]</f>
        <v>PESoromap</v>
      </c>
    </row>
    <row r="267" spans="7:10">
      <c r="G267" s="189" t="s">
        <v>434</v>
      </c>
      <c r="H267" s="189" t="s">
        <v>435</v>
      </c>
      <c r="I267" s="189" t="s">
        <v>444</v>
      </c>
      <c r="J267" s="189" t="str">
        <f>Détail[[#This Row],[Désignation]]&amp;Détail[[#This Row],[Fournisseur ]]</f>
        <v>PESoromap</v>
      </c>
    </row>
    <row r="268" spans="7:10">
      <c r="G268" s="189" t="s">
        <v>434</v>
      </c>
      <c r="H268" s="189" t="s">
        <v>435</v>
      </c>
      <c r="I268" s="189" t="s">
        <v>442</v>
      </c>
      <c r="J268" s="189" t="str">
        <f>Détail[[#This Row],[Désignation]]&amp;Détail[[#This Row],[Fournisseur ]]</f>
        <v>PESoromap</v>
      </c>
    </row>
    <row r="269" spans="7:10">
      <c r="G269" s="189" t="s">
        <v>434</v>
      </c>
      <c r="H269" s="189" t="s">
        <v>435</v>
      </c>
      <c r="I269" s="189" t="s">
        <v>452</v>
      </c>
      <c r="J269" s="189" t="str">
        <f>Détail[[#This Row],[Désignation]]&amp;Détail[[#This Row],[Fournisseur ]]</f>
        <v>PESoromap</v>
      </c>
    </row>
    <row r="270" spans="7:10">
      <c r="G270" s="189" t="s">
        <v>434</v>
      </c>
      <c r="H270" s="189" t="s">
        <v>435</v>
      </c>
      <c r="I270" s="189" t="s">
        <v>450</v>
      </c>
      <c r="J270" s="189" t="str">
        <f>Détail[[#This Row],[Désignation]]&amp;Détail[[#This Row],[Fournisseur ]]</f>
        <v>PESoromap</v>
      </c>
    </row>
    <row r="271" spans="7:10">
      <c r="G271" s="189" t="s">
        <v>434</v>
      </c>
      <c r="H271" s="189" t="s">
        <v>435</v>
      </c>
      <c r="I271" s="189" t="s">
        <v>436</v>
      </c>
      <c r="J271" s="189" t="str">
        <f>Détail[[#This Row],[Désignation]]&amp;Détail[[#This Row],[Fournisseur ]]</f>
        <v>PESoromap</v>
      </c>
    </row>
    <row r="272" spans="7:10">
      <c r="G272" s="189" t="s">
        <v>434</v>
      </c>
      <c r="H272" s="189" t="s">
        <v>435</v>
      </c>
      <c r="I272" s="189" t="s">
        <v>446</v>
      </c>
      <c r="J272" s="189" t="str">
        <f>Détail[[#This Row],[Désignation]]&amp;Détail[[#This Row],[Fournisseur ]]</f>
        <v>PESoromap</v>
      </c>
    </row>
    <row r="273" spans="7:10">
      <c r="G273" s="189" t="s">
        <v>434</v>
      </c>
      <c r="H273" s="189" t="s">
        <v>473</v>
      </c>
      <c r="I273" s="189" t="s">
        <v>476</v>
      </c>
      <c r="J273" s="189" t="str">
        <f>Détail[[#This Row],[Désignation]]&amp;Détail[[#This Row],[Fournisseur ]]</f>
        <v>PEUnikalo</v>
      </c>
    </row>
    <row r="274" spans="7:10">
      <c r="G274" s="189" t="s">
        <v>434</v>
      </c>
      <c r="H274" s="189" t="s">
        <v>473</v>
      </c>
      <c r="I274" s="189" t="s">
        <v>477</v>
      </c>
      <c r="J274" s="189" t="str">
        <f>Détail[[#This Row],[Désignation]]&amp;Détail[[#This Row],[Fournisseur ]]</f>
        <v>PEUnikalo</v>
      </c>
    </row>
    <row r="275" spans="7:10">
      <c r="G275" s="189" t="s">
        <v>434</v>
      </c>
      <c r="H275" s="189" t="s">
        <v>473</v>
      </c>
      <c r="I275" s="189" t="s">
        <v>537</v>
      </c>
      <c r="J275" s="189" t="str">
        <f>Détail[[#This Row],[Désignation]]&amp;Détail[[#This Row],[Fournisseur ]]</f>
        <v>PEUnikalo</v>
      </c>
    </row>
    <row r="276" spans="7:10">
      <c r="G276" s="189" t="s">
        <v>434</v>
      </c>
      <c r="H276" s="189" t="s">
        <v>473</v>
      </c>
      <c r="I276" s="189" t="s">
        <v>535</v>
      </c>
      <c r="J276" s="189" t="str">
        <f>Détail[[#This Row],[Désignation]]&amp;Détail[[#This Row],[Fournisseur ]]</f>
        <v>PEUnikalo</v>
      </c>
    </row>
    <row r="277" spans="7:10">
      <c r="G277" s="189" t="s">
        <v>434</v>
      </c>
      <c r="H277" s="189" t="s">
        <v>473</v>
      </c>
      <c r="I277" s="189" t="s">
        <v>474</v>
      </c>
      <c r="J277" s="189" t="str">
        <f>Détail[[#This Row],[Désignation]]&amp;Détail[[#This Row],[Fournisseur ]]</f>
        <v>PEUnikalo</v>
      </c>
    </row>
    <row r="278" spans="7:10">
      <c r="G278" s="189" t="s">
        <v>26</v>
      </c>
      <c r="H278" s="189" t="s">
        <v>33</v>
      </c>
      <c r="I278" s="189" t="s">
        <v>35</v>
      </c>
      <c r="J278" s="189" t="str">
        <f>Détail[[#This Row],[Désignation]]&amp;Détail[[#This Row],[Fournisseur ]]</f>
        <v>QUAccuride</v>
      </c>
    </row>
    <row r="279" spans="7:10">
      <c r="G279" s="189" t="s">
        <v>26</v>
      </c>
      <c r="H279" s="189" t="s">
        <v>33</v>
      </c>
      <c r="I279" s="189" t="s">
        <v>34</v>
      </c>
      <c r="J279" s="189" t="str">
        <f>Détail[[#This Row],[Désignation]]&amp;Détail[[#This Row],[Fournisseur ]]</f>
        <v>QUAccuride</v>
      </c>
    </row>
    <row r="280" spans="7:10">
      <c r="G280" s="189" t="s">
        <v>26</v>
      </c>
      <c r="H280" s="189" t="s">
        <v>33</v>
      </c>
      <c r="I280" s="189" t="s">
        <v>36</v>
      </c>
      <c r="J280" s="189" t="str">
        <f>Détail[[#This Row],[Désignation]]&amp;Détail[[#This Row],[Fournisseur ]]</f>
        <v>QUAccuride</v>
      </c>
    </row>
    <row r="281" spans="7:10">
      <c r="G281" s="189" t="s">
        <v>26</v>
      </c>
      <c r="H281" s="189" t="s">
        <v>99</v>
      </c>
      <c r="I281" s="189" t="s">
        <v>107</v>
      </c>
      <c r="J281" s="189" t="str">
        <f>Détail[[#This Row],[Désignation]]&amp;Détail[[#This Row],[Fournisseur ]]</f>
        <v>QUBerner</v>
      </c>
    </row>
    <row r="282" spans="7:10">
      <c r="G282" s="189" t="s">
        <v>26</v>
      </c>
      <c r="H282" s="189" t="s">
        <v>99</v>
      </c>
      <c r="I282" s="189" t="s">
        <v>100</v>
      </c>
      <c r="J282" s="189" t="str">
        <f>Détail[[#This Row],[Désignation]]&amp;Détail[[#This Row],[Fournisseur ]]</f>
        <v>QUBerner</v>
      </c>
    </row>
    <row r="283" spans="7:10">
      <c r="G283" s="189" t="s">
        <v>26</v>
      </c>
      <c r="H283" s="189" t="s">
        <v>99</v>
      </c>
      <c r="I283" s="189" t="s">
        <v>108</v>
      </c>
      <c r="J283" s="189" t="str">
        <f>Détail[[#This Row],[Désignation]]&amp;Détail[[#This Row],[Fournisseur ]]</f>
        <v>QUBerner</v>
      </c>
    </row>
    <row r="284" spans="7:10">
      <c r="G284" s="189" t="s">
        <v>26</v>
      </c>
      <c r="H284" s="189" t="s">
        <v>99</v>
      </c>
      <c r="I284" s="189" t="s">
        <v>102</v>
      </c>
      <c r="J284" s="189" t="str">
        <f>Détail[[#This Row],[Désignation]]&amp;Détail[[#This Row],[Fournisseur ]]</f>
        <v>QUBerner</v>
      </c>
    </row>
    <row r="285" spans="7:10">
      <c r="G285" s="189" t="s">
        <v>26</v>
      </c>
      <c r="H285" s="189" t="s">
        <v>99</v>
      </c>
      <c r="I285" s="189" t="s">
        <v>110</v>
      </c>
      <c r="J285" s="189" t="str">
        <f>Détail[[#This Row],[Désignation]]&amp;Détail[[#This Row],[Fournisseur ]]</f>
        <v>QUBerner</v>
      </c>
    </row>
    <row r="286" spans="7:10">
      <c r="G286" s="189" t="s">
        <v>26</v>
      </c>
      <c r="H286" s="189" t="s">
        <v>99</v>
      </c>
      <c r="I286" s="189" t="s">
        <v>106</v>
      </c>
      <c r="J286" s="189" t="str">
        <f>Détail[[#This Row],[Désignation]]&amp;Détail[[#This Row],[Fournisseur ]]</f>
        <v>QUBerner</v>
      </c>
    </row>
    <row r="287" spans="7:10">
      <c r="G287" s="189" t="s">
        <v>26</v>
      </c>
      <c r="H287" s="189" t="s">
        <v>99</v>
      </c>
      <c r="I287" s="189" t="s">
        <v>109</v>
      </c>
      <c r="J287" s="189" t="str">
        <f>Détail[[#This Row],[Désignation]]&amp;Détail[[#This Row],[Fournisseur ]]</f>
        <v>QUBerner</v>
      </c>
    </row>
    <row r="288" spans="7:10">
      <c r="G288" s="189" t="s">
        <v>26</v>
      </c>
      <c r="H288" s="189" t="s">
        <v>99</v>
      </c>
      <c r="I288" s="189" t="s">
        <v>105</v>
      </c>
      <c r="J288" s="189" t="str">
        <f>Détail[[#This Row],[Désignation]]&amp;Détail[[#This Row],[Fournisseur ]]</f>
        <v>QUBerner</v>
      </c>
    </row>
    <row r="289" spans="7:10">
      <c r="G289" s="189" t="s">
        <v>26</v>
      </c>
      <c r="H289" s="189" t="s">
        <v>99</v>
      </c>
      <c r="I289" s="189" t="s">
        <v>101</v>
      </c>
      <c r="J289" s="189" t="str">
        <f>Détail[[#This Row],[Désignation]]&amp;Détail[[#This Row],[Fournisseur ]]</f>
        <v>QUBerner</v>
      </c>
    </row>
    <row r="290" spans="7:10">
      <c r="G290" s="189" t="s">
        <v>26</v>
      </c>
      <c r="H290" s="189" t="s">
        <v>136</v>
      </c>
      <c r="I290" s="189" t="s">
        <v>148</v>
      </c>
      <c r="J290" s="189" t="str">
        <f>Détail[[#This Row],[Désignation]]&amp;Détail[[#This Row],[Fournisseur ]]</f>
        <v>QUBlum</v>
      </c>
    </row>
    <row r="291" spans="7:10">
      <c r="G291" s="189" t="s">
        <v>26</v>
      </c>
      <c r="H291" s="189" t="s">
        <v>136</v>
      </c>
      <c r="I291" s="189" t="s">
        <v>140</v>
      </c>
      <c r="J291" s="189" t="str">
        <f>Détail[[#This Row],[Désignation]]&amp;Détail[[#This Row],[Fournisseur ]]</f>
        <v>QUBlum</v>
      </c>
    </row>
    <row r="292" spans="7:10">
      <c r="G292" s="189" t="s">
        <v>26</v>
      </c>
      <c r="H292" s="189" t="s">
        <v>136</v>
      </c>
      <c r="I292" s="189" t="s">
        <v>145</v>
      </c>
      <c r="J292" s="189" t="str">
        <f>Détail[[#This Row],[Désignation]]&amp;Détail[[#This Row],[Fournisseur ]]</f>
        <v>QUBlum</v>
      </c>
    </row>
    <row r="293" spans="7:10">
      <c r="G293" s="189" t="s">
        <v>26</v>
      </c>
      <c r="H293" s="189" t="s">
        <v>136</v>
      </c>
      <c r="I293" s="189" t="s">
        <v>146</v>
      </c>
      <c r="J293" s="189" t="str">
        <f>Détail[[#This Row],[Désignation]]&amp;Détail[[#This Row],[Fournisseur ]]</f>
        <v>QUBlum</v>
      </c>
    </row>
    <row r="294" spans="7:10">
      <c r="G294" s="189" t="s">
        <v>26</v>
      </c>
      <c r="H294" s="189" t="s">
        <v>136</v>
      </c>
      <c r="I294" s="189" t="s">
        <v>137</v>
      </c>
      <c r="J294" s="189" t="str">
        <f>Détail[[#This Row],[Désignation]]&amp;Détail[[#This Row],[Fournisseur ]]</f>
        <v>QUBlum</v>
      </c>
    </row>
    <row r="295" spans="7:10">
      <c r="G295" s="189" t="s">
        <v>26</v>
      </c>
      <c r="H295" s="189" t="s">
        <v>136</v>
      </c>
      <c r="I295" s="189" t="s">
        <v>589</v>
      </c>
      <c r="J295" s="189" t="str">
        <f>Détail[[#This Row],[Désignation]]&amp;Détail[[#This Row],[Fournisseur ]]</f>
        <v>QUBlum</v>
      </c>
    </row>
    <row r="296" spans="7:10">
      <c r="G296" s="189" t="s">
        <v>26</v>
      </c>
      <c r="H296" s="189" t="s">
        <v>136</v>
      </c>
      <c r="I296" s="189" t="s">
        <v>139</v>
      </c>
      <c r="J296" s="189" t="str">
        <f>Détail[[#This Row],[Désignation]]&amp;Détail[[#This Row],[Fournisseur ]]</f>
        <v>QUBlum</v>
      </c>
    </row>
    <row r="297" spans="7:10">
      <c r="G297" s="189" t="s">
        <v>26</v>
      </c>
      <c r="H297" s="189" t="s">
        <v>136</v>
      </c>
      <c r="I297" s="189" t="s">
        <v>590</v>
      </c>
      <c r="J297" s="189" t="str">
        <f>Détail[[#This Row],[Désignation]]&amp;Détail[[#This Row],[Fournisseur ]]</f>
        <v>QUBlum</v>
      </c>
    </row>
    <row r="298" spans="7:10">
      <c r="G298" s="189" t="s">
        <v>26</v>
      </c>
      <c r="H298" s="189" t="s">
        <v>136</v>
      </c>
      <c r="I298" s="189" t="s">
        <v>138</v>
      </c>
      <c r="J298" s="189" t="str">
        <f>Détail[[#This Row],[Désignation]]&amp;Détail[[#This Row],[Fournisseur ]]</f>
        <v>QUBlum</v>
      </c>
    </row>
    <row r="299" spans="7:10">
      <c r="G299" s="189" t="s">
        <v>26</v>
      </c>
      <c r="H299" s="189" t="s">
        <v>136</v>
      </c>
      <c r="I299" s="189" t="s">
        <v>591</v>
      </c>
      <c r="J299" s="189" t="str">
        <f>Détail[[#This Row],[Désignation]]&amp;Détail[[#This Row],[Fournisseur ]]</f>
        <v>QUBlum</v>
      </c>
    </row>
    <row r="300" spans="7:10">
      <c r="G300" s="189" t="s">
        <v>26</v>
      </c>
      <c r="H300" s="189" t="s">
        <v>136</v>
      </c>
      <c r="I300" s="189" t="s">
        <v>147</v>
      </c>
      <c r="J300" s="189" t="str">
        <f>Détail[[#This Row],[Désignation]]&amp;Détail[[#This Row],[Fournisseur ]]</f>
        <v>QUBlum</v>
      </c>
    </row>
    <row r="301" spans="7:10">
      <c r="G301" s="189" t="s">
        <v>26</v>
      </c>
      <c r="H301" s="189" t="s">
        <v>136</v>
      </c>
      <c r="I301" s="189" t="s">
        <v>144</v>
      </c>
      <c r="J301" s="189" t="str">
        <f>Détail[[#This Row],[Désignation]]&amp;Détail[[#This Row],[Fournisseur ]]</f>
        <v>QUBlum</v>
      </c>
    </row>
    <row r="302" spans="7:10">
      <c r="G302" s="189" t="s">
        <v>26</v>
      </c>
      <c r="H302" s="189" t="s">
        <v>136</v>
      </c>
      <c r="I302" s="189" t="s">
        <v>142</v>
      </c>
      <c r="J302" s="189" t="str">
        <f>Détail[[#This Row],[Désignation]]&amp;Détail[[#This Row],[Fournisseur ]]</f>
        <v>QUBlum</v>
      </c>
    </row>
    <row r="303" spans="7:10">
      <c r="G303" s="189" t="s">
        <v>26</v>
      </c>
      <c r="H303" s="189" t="s">
        <v>150</v>
      </c>
      <c r="I303" s="189" t="s">
        <v>152</v>
      </c>
      <c r="J303" s="189" t="str">
        <f>Détail[[#This Row],[Désignation]]&amp;Détail[[#This Row],[Fournisseur ]]</f>
        <v>QUBonnemazou</v>
      </c>
    </row>
    <row r="304" spans="7:10">
      <c r="G304" s="189" t="s">
        <v>26</v>
      </c>
      <c r="H304" s="189" t="s">
        <v>150</v>
      </c>
      <c r="I304" s="189" t="s">
        <v>151</v>
      </c>
      <c r="J304" s="189" t="str">
        <f>Détail[[#This Row],[Désignation]]&amp;Détail[[#This Row],[Fournisseur ]]</f>
        <v>QUBonnemazou</v>
      </c>
    </row>
    <row r="305" spans="7:10">
      <c r="G305" s="189" t="s">
        <v>26</v>
      </c>
      <c r="H305" s="189" t="s">
        <v>153</v>
      </c>
      <c r="I305" s="189" t="s">
        <v>154</v>
      </c>
      <c r="J305" s="189" t="str">
        <f>Détail[[#This Row],[Désignation]]&amp;Détail[[#This Row],[Fournisseur ]]</f>
        <v>QUBostik</v>
      </c>
    </row>
    <row r="306" spans="7:10">
      <c r="G306" s="189" t="s">
        <v>26</v>
      </c>
      <c r="H306" s="189" t="s">
        <v>153</v>
      </c>
      <c r="I306" s="189" t="s">
        <v>155</v>
      </c>
      <c r="J306" s="189" t="str">
        <f>Détail[[#This Row],[Désignation]]&amp;Détail[[#This Row],[Fournisseur ]]</f>
        <v>QUBostik</v>
      </c>
    </row>
    <row r="307" spans="7:10">
      <c r="G307" s="189" t="s">
        <v>26</v>
      </c>
      <c r="H307" s="189" t="s">
        <v>156</v>
      </c>
      <c r="I307" s="189" t="s">
        <v>159</v>
      </c>
      <c r="J307" s="189" t="str">
        <f>Détail[[#This Row],[Désignation]]&amp;Détail[[#This Row],[Fournisseur ]]</f>
        <v>QUBouton</v>
      </c>
    </row>
    <row r="308" spans="7:10">
      <c r="G308" s="189" t="s">
        <v>26</v>
      </c>
      <c r="H308" s="189" t="s">
        <v>156</v>
      </c>
      <c r="I308" s="189" t="s">
        <v>157</v>
      </c>
      <c r="J308" s="189" t="str">
        <f>Détail[[#This Row],[Désignation]]&amp;Détail[[#This Row],[Fournisseur ]]</f>
        <v>QUBouton</v>
      </c>
    </row>
    <row r="309" spans="7:10">
      <c r="G309" s="189" t="s">
        <v>26</v>
      </c>
      <c r="H309" s="189" t="s">
        <v>187</v>
      </c>
      <c r="I309" s="189" t="s">
        <v>188</v>
      </c>
      <c r="J309" s="189" t="str">
        <f>Détail[[#This Row],[Désignation]]&amp;Détail[[#This Row],[Fournisseur ]]</f>
        <v xml:space="preserve">QUDix6 </v>
      </c>
    </row>
    <row r="310" spans="7:10">
      <c r="G310" s="189" t="s">
        <v>26</v>
      </c>
      <c r="H310" s="189" t="s">
        <v>187</v>
      </c>
      <c r="I310" s="189" t="s">
        <v>592</v>
      </c>
      <c r="J310" s="189" t="str">
        <f>Détail[[#This Row],[Désignation]]&amp;Détail[[#This Row],[Fournisseur ]]</f>
        <v xml:space="preserve">QUDix6 </v>
      </c>
    </row>
    <row r="311" spans="7:10">
      <c r="G311" s="189" t="s">
        <v>26</v>
      </c>
      <c r="H311" s="189" t="s">
        <v>228</v>
      </c>
      <c r="I311" s="189" t="s">
        <v>233</v>
      </c>
      <c r="J311" s="189" t="str">
        <f>Détail[[#This Row],[Désignation]]&amp;Détail[[#This Row],[Fournisseur ]]</f>
        <v>QUFalbala</v>
      </c>
    </row>
    <row r="312" spans="7:10">
      <c r="G312" s="189" t="s">
        <v>26</v>
      </c>
      <c r="H312" s="189" t="s">
        <v>228</v>
      </c>
      <c r="I312" s="189" t="s">
        <v>231</v>
      </c>
      <c r="J312" s="189" t="str">
        <f>Détail[[#This Row],[Désignation]]&amp;Détail[[#This Row],[Fournisseur ]]</f>
        <v>QUFalbala</v>
      </c>
    </row>
    <row r="313" spans="7:10">
      <c r="G313" s="189" t="s">
        <v>26</v>
      </c>
      <c r="H313" s="189" t="s">
        <v>228</v>
      </c>
      <c r="I313" s="189" t="s">
        <v>235</v>
      </c>
      <c r="J313" s="189" t="str">
        <f>Détail[[#This Row],[Désignation]]&amp;Détail[[#This Row],[Fournisseur ]]</f>
        <v>QUFalbala</v>
      </c>
    </row>
    <row r="314" spans="7:10">
      <c r="G314" s="189" t="s">
        <v>26</v>
      </c>
      <c r="H314" s="189" t="s">
        <v>228</v>
      </c>
      <c r="I314" s="189" t="s">
        <v>229</v>
      </c>
      <c r="J314" s="189" t="str">
        <f>Détail[[#This Row],[Désignation]]&amp;Détail[[#This Row],[Fournisseur ]]</f>
        <v>QUFalbala</v>
      </c>
    </row>
    <row r="315" spans="7:10">
      <c r="G315" s="189" t="s">
        <v>26</v>
      </c>
      <c r="H315" s="189" t="s">
        <v>237</v>
      </c>
      <c r="I315" s="189" t="s">
        <v>238</v>
      </c>
      <c r="J315" s="189" t="str">
        <f>Détail[[#This Row],[Désignation]]&amp;Détail[[#This Row],[Fournisseur ]]</f>
        <v>QUFestool</v>
      </c>
    </row>
    <row r="316" spans="7:10">
      <c r="G316" s="189" t="s">
        <v>26</v>
      </c>
      <c r="H316" s="189" t="s">
        <v>237</v>
      </c>
      <c r="I316" s="189" t="s">
        <v>239</v>
      </c>
      <c r="J316" s="189" t="str">
        <f>Détail[[#This Row],[Désignation]]&amp;Détail[[#This Row],[Fournisseur ]]</f>
        <v>QUFestool</v>
      </c>
    </row>
    <row r="317" spans="7:10">
      <c r="G317" s="189" t="s">
        <v>26</v>
      </c>
      <c r="H317" s="189" t="s">
        <v>240</v>
      </c>
      <c r="I317" s="189" t="s">
        <v>245</v>
      </c>
      <c r="J317" s="189" t="str">
        <f>Détail[[#This Row],[Désignation]]&amp;Détail[[#This Row],[Fournisseur ]]</f>
        <v>QUFoussier</v>
      </c>
    </row>
    <row r="318" spans="7:10">
      <c r="G318" s="189" t="s">
        <v>26</v>
      </c>
      <c r="H318" s="189" t="s">
        <v>240</v>
      </c>
      <c r="I318" s="189" t="s">
        <v>250</v>
      </c>
      <c r="J318" s="189" t="str">
        <f>Détail[[#This Row],[Désignation]]&amp;Détail[[#This Row],[Fournisseur ]]</f>
        <v>QUFoussier</v>
      </c>
    </row>
    <row r="319" spans="7:10">
      <c r="G319" s="189" t="s">
        <v>26</v>
      </c>
      <c r="H319" s="189" t="s">
        <v>240</v>
      </c>
      <c r="I319" s="189" t="s">
        <v>256</v>
      </c>
      <c r="J319" s="189" t="str">
        <f>Détail[[#This Row],[Désignation]]&amp;Détail[[#This Row],[Fournisseur ]]</f>
        <v>QUFoussier</v>
      </c>
    </row>
    <row r="320" spans="7:10">
      <c r="G320" s="189" t="s">
        <v>26</v>
      </c>
      <c r="H320" s="189" t="s">
        <v>240</v>
      </c>
      <c r="I320" s="189" t="s">
        <v>272</v>
      </c>
      <c r="J320" s="189" t="str">
        <f>Détail[[#This Row],[Désignation]]&amp;Détail[[#This Row],[Fournisseur ]]</f>
        <v>QUFoussier</v>
      </c>
    </row>
    <row r="321" spans="7:10">
      <c r="G321" s="189" t="s">
        <v>26</v>
      </c>
      <c r="H321" s="189" t="s">
        <v>240</v>
      </c>
      <c r="I321" s="189" t="s">
        <v>270</v>
      </c>
      <c r="J321" s="189" t="str">
        <f>Détail[[#This Row],[Désignation]]&amp;Détail[[#This Row],[Fournisseur ]]</f>
        <v>QUFoussier</v>
      </c>
    </row>
    <row r="322" spans="7:10">
      <c r="G322" s="189" t="s">
        <v>26</v>
      </c>
      <c r="H322" s="189" t="s">
        <v>240</v>
      </c>
      <c r="I322" s="189" t="s">
        <v>268</v>
      </c>
      <c r="J322" s="189" t="str">
        <f>Détail[[#This Row],[Désignation]]&amp;Détail[[#This Row],[Fournisseur ]]</f>
        <v>QUFoussier</v>
      </c>
    </row>
    <row r="323" spans="7:10">
      <c r="G323" s="189" t="s">
        <v>26</v>
      </c>
      <c r="H323" s="189" t="s">
        <v>240</v>
      </c>
      <c r="I323" s="189" t="s">
        <v>261</v>
      </c>
      <c r="J323" s="189" t="str">
        <f>Détail[[#This Row],[Désignation]]&amp;Détail[[#This Row],[Fournisseur ]]</f>
        <v>QUFoussier</v>
      </c>
    </row>
    <row r="324" spans="7:10">
      <c r="G324" s="189" t="s">
        <v>26</v>
      </c>
      <c r="H324" s="189" t="s">
        <v>240</v>
      </c>
      <c r="I324" s="189" t="s">
        <v>485</v>
      </c>
      <c r="J324" s="189" t="str">
        <f>Détail[[#This Row],[Désignation]]&amp;Détail[[#This Row],[Fournisseur ]]</f>
        <v>QUFoussier</v>
      </c>
    </row>
    <row r="325" spans="7:10">
      <c r="G325" s="189" t="s">
        <v>26</v>
      </c>
      <c r="H325" s="189" t="s">
        <v>240</v>
      </c>
      <c r="I325" s="189" t="s">
        <v>265</v>
      </c>
      <c r="J325" s="189" t="str">
        <f>Détail[[#This Row],[Désignation]]&amp;Détail[[#This Row],[Fournisseur ]]</f>
        <v>QUFoussier</v>
      </c>
    </row>
    <row r="326" spans="7:10">
      <c r="G326" s="189" t="s">
        <v>26</v>
      </c>
      <c r="H326" s="189" t="s">
        <v>240</v>
      </c>
      <c r="I326" s="189" t="s">
        <v>264</v>
      </c>
      <c r="J326" s="189" t="str">
        <f>Détail[[#This Row],[Désignation]]&amp;Détail[[#This Row],[Fournisseur ]]</f>
        <v>QUFoussier</v>
      </c>
    </row>
    <row r="327" spans="7:10">
      <c r="G327" s="189" t="s">
        <v>26</v>
      </c>
      <c r="H327" s="189" t="s">
        <v>240</v>
      </c>
      <c r="I327" s="189" t="s">
        <v>266</v>
      </c>
      <c r="J327" s="189" t="str">
        <f>Détail[[#This Row],[Désignation]]&amp;Détail[[#This Row],[Fournisseur ]]</f>
        <v>QUFoussier</v>
      </c>
    </row>
    <row r="328" spans="7:10">
      <c r="G328" s="189" t="s">
        <v>26</v>
      </c>
      <c r="H328" s="189" t="s">
        <v>240</v>
      </c>
      <c r="I328" s="189" t="s">
        <v>251</v>
      </c>
      <c r="J328" s="189" t="str">
        <f>Détail[[#This Row],[Désignation]]&amp;Détail[[#This Row],[Fournisseur ]]</f>
        <v>QUFoussier</v>
      </c>
    </row>
    <row r="329" spans="7:10">
      <c r="G329" s="189" t="s">
        <v>26</v>
      </c>
      <c r="H329" s="189" t="s">
        <v>240</v>
      </c>
      <c r="I329" s="189" t="s">
        <v>253</v>
      </c>
      <c r="J329" s="189" t="str">
        <f>Détail[[#This Row],[Désignation]]&amp;Détail[[#This Row],[Fournisseur ]]</f>
        <v>QUFoussier</v>
      </c>
    </row>
    <row r="330" spans="7:10">
      <c r="G330" s="189" t="s">
        <v>26</v>
      </c>
      <c r="H330" s="189" t="s">
        <v>240</v>
      </c>
      <c r="I330" s="189" t="s">
        <v>275</v>
      </c>
      <c r="J330" s="189" t="str">
        <f>Détail[[#This Row],[Désignation]]&amp;Détail[[#This Row],[Fournisseur ]]</f>
        <v>QUFoussier</v>
      </c>
    </row>
    <row r="331" spans="7:10">
      <c r="G331" s="189" t="s">
        <v>26</v>
      </c>
      <c r="H331" s="189" t="s">
        <v>240</v>
      </c>
      <c r="I331" s="189" t="s">
        <v>271</v>
      </c>
      <c r="J331" s="189" t="str">
        <f>Détail[[#This Row],[Désignation]]&amp;Détail[[#This Row],[Fournisseur ]]</f>
        <v>QUFoussier</v>
      </c>
    </row>
    <row r="332" spans="7:10">
      <c r="G332" s="189" t="s">
        <v>26</v>
      </c>
      <c r="H332" s="189" t="s">
        <v>240</v>
      </c>
      <c r="I332" s="189" t="s">
        <v>259</v>
      </c>
      <c r="J332" s="189" t="str">
        <f>Détail[[#This Row],[Désignation]]&amp;Détail[[#This Row],[Fournisseur ]]</f>
        <v>QUFoussier</v>
      </c>
    </row>
    <row r="333" spans="7:10">
      <c r="G333" s="189" t="s">
        <v>26</v>
      </c>
      <c r="H333" s="189" t="s">
        <v>240</v>
      </c>
      <c r="I333" s="189" t="s">
        <v>604</v>
      </c>
      <c r="J333" s="189" t="str">
        <f>Détail[[#This Row],[Désignation]]&amp;Détail[[#This Row],[Fournisseur ]]</f>
        <v>QUFoussier</v>
      </c>
    </row>
    <row r="334" spans="7:10">
      <c r="G334" s="189" t="s">
        <v>26</v>
      </c>
      <c r="H334" s="189" t="s">
        <v>240</v>
      </c>
      <c r="I334" s="189" t="s">
        <v>254</v>
      </c>
      <c r="J334" s="189" t="str">
        <f>Détail[[#This Row],[Désignation]]&amp;Détail[[#This Row],[Fournisseur ]]</f>
        <v>QUFoussier</v>
      </c>
    </row>
    <row r="335" spans="7:10">
      <c r="G335" s="189" t="s">
        <v>26</v>
      </c>
      <c r="H335" s="189" t="s">
        <v>240</v>
      </c>
      <c r="I335" s="189" t="s">
        <v>258</v>
      </c>
      <c r="J335" s="189" t="str">
        <f>Détail[[#This Row],[Désignation]]&amp;Détail[[#This Row],[Fournisseur ]]</f>
        <v>QUFoussier</v>
      </c>
    </row>
    <row r="336" spans="7:10">
      <c r="G336" s="189" t="s">
        <v>26</v>
      </c>
      <c r="H336" s="189" t="s">
        <v>240</v>
      </c>
      <c r="I336" s="189" t="s">
        <v>269</v>
      </c>
      <c r="J336" s="189" t="str">
        <f>Détail[[#This Row],[Désignation]]&amp;Détail[[#This Row],[Fournisseur ]]</f>
        <v>QUFoussier</v>
      </c>
    </row>
    <row r="337" spans="7:10">
      <c r="G337" s="189" t="s">
        <v>26</v>
      </c>
      <c r="H337" s="189" t="s">
        <v>240</v>
      </c>
      <c r="I337" s="189" t="s">
        <v>242</v>
      </c>
      <c r="J337" s="189" t="str">
        <f>Détail[[#This Row],[Désignation]]&amp;Détail[[#This Row],[Fournisseur ]]</f>
        <v>QUFoussier</v>
      </c>
    </row>
    <row r="338" spans="7:10">
      <c r="G338" s="189" t="s">
        <v>26</v>
      </c>
      <c r="H338" s="189" t="s">
        <v>240</v>
      </c>
      <c r="I338" s="189" t="s">
        <v>263</v>
      </c>
      <c r="J338" s="189" t="str">
        <f>Détail[[#This Row],[Désignation]]&amp;Détail[[#This Row],[Fournisseur ]]</f>
        <v>QUFoussier</v>
      </c>
    </row>
    <row r="339" spans="7:10">
      <c r="G339" s="189" t="s">
        <v>26</v>
      </c>
      <c r="H339" s="189" t="s">
        <v>240</v>
      </c>
      <c r="I339" s="189" t="s">
        <v>273</v>
      </c>
      <c r="J339" s="189" t="str">
        <f>Détail[[#This Row],[Désignation]]&amp;Détail[[#This Row],[Fournisseur ]]</f>
        <v>QUFoussier</v>
      </c>
    </row>
    <row r="340" spans="7:10">
      <c r="G340" s="189" t="s">
        <v>26</v>
      </c>
      <c r="H340" s="189" t="s">
        <v>240</v>
      </c>
      <c r="I340" s="189" t="s">
        <v>248</v>
      </c>
      <c r="J340" s="189" t="str">
        <f>Détail[[#This Row],[Désignation]]&amp;Détail[[#This Row],[Fournisseur ]]</f>
        <v>QUFoussier</v>
      </c>
    </row>
    <row r="341" spans="7:10">
      <c r="G341" s="189" t="s">
        <v>26</v>
      </c>
      <c r="H341" s="189" t="s">
        <v>240</v>
      </c>
      <c r="I341" s="189" t="s">
        <v>249</v>
      </c>
      <c r="J341" s="189" t="str">
        <f>Détail[[#This Row],[Désignation]]&amp;Détail[[#This Row],[Fournisseur ]]</f>
        <v>QUFoussier</v>
      </c>
    </row>
    <row r="342" spans="7:10">
      <c r="G342" s="189" t="s">
        <v>26</v>
      </c>
      <c r="H342" s="189" t="s">
        <v>240</v>
      </c>
      <c r="I342" s="189" t="s">
        <v>257</v>
      </c>
      <c r="J342" s="189" t="str">
        <f>Détail[[#This Row],[Désignation]]&amp;Détail[[#This Row],[Fournisseur ]]</f>
        <v>QUFoussier</v>
      </c>
    </row>
    <row r="343" spans="7:10">
      <c r="G343" s="189" t="s">
        <v>26</v>
      </c>
      <c r="H343" s="189" t="s">
        <v>240</v>
      </c>
      <c r="I343" s="189" t="s">
        <v>267</v>
      </c>
      <c r="J343" s="189" t="str">
        <f>Détail[[#This Row],[Désignation]]&amp;Détail[[#This Row],[Fournisseur ]]</f>
        <v>QUFoussier</v>
      </c>
    </row>
    <row r="344" spans="7:10">
      <c r="G344" s="189" t="s">
        <v>26</v>
      </c>
      <c r="H344" s="189" t="s">
        <v>240</v>
      </c>
      <c r="I344" s="189" t="s">
        <v>255</v>
      </c>
      <c r="J344" s="189" t="str">
        <f>Détail[[#This Row],[Désignation]]&amp;Détail[[#This Row],[Fournisseur ]]</f>
        <v>QUFoussier</v>
      </c>
    </row>
    <row r="345" spans="7:10">
      <c r="G345" s="189" t="s">
        <v>26</v>
      </c>
      <c r="H345" s="189" t="s">
        <v>240</v>
      </c>
      <c r="I345" s="189" t="s">
        <v>241</v>
      </c>
      <c r="J345" s="189" t="str">
        <f>Détail[[#This Row],[Désignation]]&amp;Détail[[#This Row],[Fournisseur ]]</f>
        <v>QUFoussier</v>
      </c>
    </row>
    <row r="346" spans="7:10">
      <c r="G346" s="189" t="s">
        <v>26</v>
      </c>
      <c r="H346" s="189" t="s">
        <v>240</v>
      </c>
      <c r="I346" s="189" t="s">
        <v>252</v>
      </c>
      <c r="J346" s="189" t="str">
        <f>Détail[[#This Row],[Désignation]]&amp;Détail[[#This Row],[Fournisseur ]]</f>
        <v>QUFoussier</v>
      </c>
    </row>
    <row r="347" spans="7:10">
      <c r="G347" s="189" t="s">
        <v>26</v>
      </c>
      <c r="H347" s="189" t="s">
        <v>240</v>
      </c>
      <c r="I347" s="189" t="s">
        <v>274</v>
      </c>
      <c r="J347" s="189" t="str">
        <f>Détail[[#This Row],[Désignation]]&amp;Détail[[#This Row],[Fournisseur ]]</f>
        <v>QUFoussier</v>
      </c>
    </row>
    <row r="348" spans="7:10">
      <c r="G348" s="189" t="s">
        <v>26</v>
      </c>
      <c r="H348" s="189" t="s">
        <v>240</v>
      </c>
      <c r="I348" s="189" t="s">
        <v>276</v>
      </c>
      <c r="J348" s="189" t="str">
        <f>Détail[[#This Row],[Désignation]]&amp;Détail[[#This Row],[Fournisseur ]]</f>
        <v>QUFoussier</v>
      </c>
    </row>
    <row r="349" spans="7:10">
      <c r="G349" s="189" t="s">
        <v>26</v>
      </c>
      <c r="H349" s="189" t="s">
        <v>240</v>
      </c>
      <c r="I349" s="189" t="s">
        <v>246</v>
      </c>
      <c r="J349" s="189" t="str">
        <f>Détail[[#This Row],[Désignation]]&amp;Détail[[#This Row],[Fournisseur ]]</f>
        <v>QUFoussier</v>
      </c>
    </row>
    <row r="350" spans="7:10">
      <c r="G350" s="189" t="s">
        <v>26</v>
      </c>
      <c r="H350" s="189" t="s">
        <v>240</v>
      </c>
      <c r="I350" s="189" t="s">
        <v>262</v>
      </c>
      <c r="J350" s="189" t="str">
        <f>Détail[[#This Row],[Désignation]]&amp;Détail[[#This Row],[Fournisseur ]]</f>
        <v>QUFoussier</v>
      </c>
    </row>
    <row r="351" spans="7:10">
      <c r="G351" s="189" t="s">
        <v>26</v>
      </c>
      <c r="H351" s="189" t="s">
        <v>285</v>
      </c>
      <c r="I351" s="189" t="s">
        <v>286</v>
      </c>
      <c r="J351" s="189" t="str">
        <f>Détail[[#This Row],[Désignation]]&amp;Détail[[#This Row],[Fournisseur ]]</f>
        <v>QUGroom</v>
      </c>
    </row>
    <row r="352" spans="7:10">
      <c r="G352" s="189" t="s">
        <v>26</v>
      </c>
      <c r="H352" s="189" t="s">
        <v>285</v>
      </c>
      <c r="I352" s="189" t="s">
        <v>605</v>
      </c>
      <c r="J352" s="189" t="str">
        <f>Détail[[#This Row],[Désignation]]&amp;Détail[[#This Row],[Fournisseur ]]</f>
        <v>QUGroom</v>
      </c>
    </row>
    <row r="353" spans="7:10">
      <c r="G353" s="189" t="s">
        <v>26</v>
      </c>
      <c r="H353" s="189" t="s">
        <v>296</v>
      </c>
      <c r="I353" s="189" t="s">
        <v>299</v>
      </c>
      <c r="J353" s="189" t="str">
        <f>Détail[[#This Row],[Désignation]]&amp;Détail[[#This Row],[Fournisseur ]]</f>
        <v>QUIkea</v>
      </c>
    </row>
    <row r="354" spans="7:10">
      <c r="G354" s="189" t="s">
        <v>26</v>
      </c>
      <c r="H354" s="189" t="s">
        <v>296</v>
      </c>
      <c r="I354" s="189" t="s">
        <v>297</v>
      </c>
      <c r="J354" s="189" t="str">
        <f>Détail[[#This Row],[Désignation]]&amp;Détail[[#This Row],[Fournisseur ]]</f>
        <v>QUIkea</v>
      </c>
    </row>
    <row r="355" spans="7:10">
      <c r="G355" s="189" t="s">
        <v>26</v>
      </c>
      <c r="H355" s="189" t="s">
        <v>118</v>
      </c>
      <c r="I355" s="189" t="s">
        <v>313</v>
      </c>
      <c r="J355" s="189" t="str">
        <f>Détail[[#This Row],[Désignation]]&amp;Détail[[#This Row],[Fournisseur ]]</f>
        <v>QULMC</v>
      </c>
    </row>
    <row r="356" spans="7:10">
      <c r="G356" s="189" t="s">
        <v>26</v>
      </c>
      <c r="H356" s="189" t="s">
        <v>118</v>
      </c>
      <c r="I356" s="189" t="s">
        <v>343</v>
      </c>
      <c r="J356" s="189" t="str">
        <f>Détail[[#This Row],[Désignation]]&amp;Détail[[#This Row],[Fournisseur ]]</f>
        <v>QULMC</v>
      </c>
    </row>
    <row r="357" spans="7:10">
      <c r="G357" s="189" t="s">
        <v>26</v>
      </c>
      <c r="H357" s="189" t="s">
        <v>118</v>
      </c>
      <c r="I357" s="189" t="s">
        <v>325</v>
      </c>
      <c r="J357" s="189" t="str">
        <f>Détail[[#This Row],[Désignation]]&amp;Détail[[#This Row],[Fournisseur ]]</f>
        <v>QULMC</v>
      </c>
    </row>
    <row r="358" spans="7:10">
      <c r="G358" s="189" t="s">
        <v>26</v>
      </c>
      <c r="H358" s="189" t="s">
        <v>118</v>
      </c>
      <c r="I358" s="189" t="s">
        <v>369</v>
      </c>
      <c r="J358" s="189" t="str">
        <f>Détail[[#This Row],[Désignation]]&amp;Détail[[#This Row],[Fournisseur ]]</f>
        <v>QULMC</v>
      </c>
    </row>
    <row r="359" spans="7:10">
      <c r="G359" s="189" t="s">
        <v>26</v>
      </c>
      <c r="H359" s="189" t="s">
        <v>118</v>
      </c>
      <c r="I359" s="189" t="s">
        <v>367</v>
      </c>
      <c r="J359" s="189" t="str">
        <f>Détail[[#This Row],[Désignation]]&amp;Détail[[#This Row],[Fournisseur ]]</f>
        <v>QULMC</v>
      </c>
    </row>
    <row r="360" spans="7:10">
      <c r="G360" s="189" t="s">
        <v>26</v>
      </c>
      <c r="H360" s="189" t="s">
        <v>118</v>
      </c>
      <c r="I360" s="189" t="s">
        <v>337</v>
      </c>
      <c r="J360" s="189" t="str">
        <f>Détail[[#This Row],[Désignation]]&amp;Détail[[#This Row],[Fournisseur ]]</f>
        <v>QULMC</v>
      </c>
    </row>
    <row r="361" spans="7:10">
      <c r="G361" s="189" t="s">
        <v>26</v>
      </c>
      <c r="H361" s="189" t="s">
        <v>118</v>
      </c>
      <c r="I361" s="189" t="s">
        <v>349</v>
      </c>
      <c r="J361" s="189" t="str">
        <f>Détail[[#This Row],[Désignation]]&amp;Détail[[#This Row],[Fournisseur ]]</f>
        <v>QULMC</v>
      </c>
    </row>
    <row r="362" spans="7:10">
      <c r="G362" s="189" t="s">
        <v>26</v>
      </c>
      <c r="H362" s="189" t="s">
        <v>118</v>
      </c>
      <c r="I362" s="189" t="s">
        <v>608</v>
      </c>
      <c r="J362" s="189" t="str">
        <f>Détail[[#This Row],[Désignation]]&amp;Détail[[#This Row],[Fournisseur ]]</f>
        <v>QULMC</v>
      </c>
    </row>
    <row r="363" spans="7:10">
      <c r="G363" s="189" t="s">
        <v>26</v>
      </c>
      <c r="H363" s="189" t="s">
        <v>118</v>
      </c>
      <c r="I363" s="189" t="s">
        <v>357</v>
      </c>
      <c r="J363" s="189" t="str">
        <f>Détail[[#This Row],[Désignation]]&amp;Détail[[#This Row],[Fournisseur ]]</f>
        <v>QULMC</v>
      </c>
    </row>
    <row r="364" spans="7:10">
      <c r="G364" s="189" t="s">
        <v>26</v>
      </c>
      <c r="H364" s="189" t="s">
        <v>118</v>
      </c>
      <c r="I364" s="189" t="s">
        <v>315</v>
      </c>
      <c r="J364" s="189" t="str">
        <f>Détail[[#This Row],[Désignation]]&amp;Détail[[#This Row],[Fournisseur ]]</f>
        <v>QULMC</v>
      </c>
    </row>
    <row r="365" spans="7:10">
      <c r="G365" s="189" t="s">
        <v>26</v>
      </c>
      <c r="H365" s="189" t="s">
        <v>118</v>
      </c>
      <c r="I365" s="189" t="s">
        <v>355</v>
      </c>
      <c r="J365" s="189" t="str">
        <f>Détail[[#This Row],[Désignation]]&amp;Détail[[#This Row],[Fournisseur ]]</f>
        <v>QULMC</v>
      </c>
    </row>
    <row r="366" spans="7:10">
      <c r="G366" s="189" t="s">
        <v>26</v>
      </c>
      <c r="H366" s="189" t="s">
        <v>118</v>
      </c>
      <c r="I366" s="189" t="s">
        <v>333</v>
      </c>
      <c r="J366" s="189" t="str">
        <f>Détail[[#This Row],[Désignation]]&amp;Détail[[#This Row],[Fournisseur ]]</f>
        <v>QULMC</v>
      </c>
    </row>
    <row r="367" spans="7:10">
      <c r="G367" s="189" t="s">
        <v>26</v>
      </c>
      <c r="H367" s="189" t="s">
        <v>118</v>
      </c>
      <c r="I367" s="189" t="s">
        <v>347</v>
      </c>
      <c r="J367" s="189" t="str">
        <f>Détail[[#This Row],[Désignation]]&amp;Détail[[#This Row],[Fournisseur ]]</f>
        <v>QULMC</v>
      </c>
    </row>
    <row r="368" spans="7:10">
      <c r="G368" s="189" t="s">
        <v>26</v>
      </c>
      <c r="H368" s="189" t="s">
        <v>118</v>
      </c>
      <c r="I368" s="189" t="s">
        <v>323</v>
      </c>
      <c r="J368" s="189" t="str">
        <f>Détail[[#This Row],[Désignation]]&amp;Détail[[#This Row],[Fournisseur ]]</f>
        <v>QULMC</v>
      </c>
    </row>
    <row r="369" spans="7:10">
      <c r="G369" s="189" t="s">
        <v>26</v>
      </c>
      <c r="H369" s="189" t="s">
        <v>118</v>
      </c>
      <c r="I369" s="189" t="s">
        <v>371</v>
      </c>
      <c r="J369" s="189" t="str">
        <f>Détail[[#This Row],[Désignation]]&amp;Détail[[#This Row],[Fournisseur ]]</f>
        <v>QULMC</v>
      </c>
    </row>
    <row r="370" spans="7:10">
      <c r="G370" s="189" t="s">
        <v>26</v>
      </c>
      <c r="H370" s="189" t="s">
        <v>118</v>
      </c>
      <c r="I370" s="189" t="s">
        <v>373</v>
      </c>
      <c r="J370" s="189" t="str">
        <f>Détail[[#This Row],[Désignation]]&amp;Détail[[#This Row],[Fournisseur ]]</f>
        <v>QULMC</v>
      </c>
    </row>
    <row r="371" spans="7:10">
      <c r="G371" s="189" t="s">
        <v>26</v>
      </c>
      <c r="H371" s="189" t="s">
        <v>118</v>
      </c>
      <c r="I371" s="189" t="s">
        <v>492</v>
      </c>
      <c r="J371" s="189" t="str">
        <f>Détail[[#This Row],[Désignation]]&amp;Détail[[#This Row],[Fournisseur ]]</f>
        <v>QULMC</v>
      </c>
    </row>
    <row r="372" spans="7:10">
      <c r="G372" s="189" t="s">
        <v>26</v>
      </c>
      <c r="H372" s="189" t="s">
        <v>118</v>
      </c>
      <c r="I372" s="189" t="s">
        <v>365</v>
      </c>
      <c r="J372" s="189" t="str">
        <f>Détail[[#This Row],[Désignation]]&amp;Détail[[#This Row],[Fournisseur ]]</f>
        <v>QULMC</v>
      </c>
    </row>
    <row r="373" spans="7:10">
      <c r="G373" s="189" t="s">
        <v>26</v>
      </c>
      <c r="H373" s="189" t="s">
        <v>118</v>
      </c>
      <c r="I373" s="189" t="s">
        <v>119</v>
      </c>
      <c r="J373" s="189" t="str">
        <f>Détail[[#This Row],[Désignation]]&amp;Détail[[#This Row],[Fournisseur ]]</f>
        <v>QULMC</v>
      </c>
    </row>
    <row r="374" spans="7:10">
      <c r="G374" s="189" t="s">
        <v>26</v>
      </c>
      <c r="H374" s="189" t="s">
        <v>118</v>
      </c>
      <c r="I374" s="189" t="s">
        <v>607</v>
      </c>
      <c r="J374" s="189" t="str">
        <f>Détail[[#This Row],[Désignation]]&amp;Détail[[#This Row],[Fournisseur ]]</f>
        <v>QULMC</v>
      </c>
    </row>
    <row r="375" spans="7:10">
      <c r="G375" s="189" t="s">
        <v>26</v>
      </c>
      <c r="H375" s="189" t="s">
        <v>118</v>
      </c>
      <c r="I375" s="189" t="s">
        <v>317</v>
      </c>
      <c r="J375" s="189" t="str">
        <f>Détail[[#This Row],[Désignation]]&amp;Détail[[#This Row],[Fournisseur ]]</f>
        <v>QULMC</v>
      </c>
    </row>
    <row r="376" spans="7:10">
      <c r="G376" s="189" t="s">
        <v>26</v>
      </c>
      <c r="H376" s="189" t="s">
        <v>118</v>
      </c>
      <c r="I376" s="189" t="s">
        <v>353</v>
      </c>
      <c r="J376" s="189" t="str">
        <f>Détail[[#This Row],[Désignation]]&amp;Détail[[#This Row],[Fournisseur ]]</f>
        <v>QULMC</v>
      </c>
    </row>
    <row r="377" spans="7:10">
      <c r="G377" s="189" t="s">
        <v>26</v>
      </c>
      <c r="H377" s="189" t="s">
        <v>118</v>
      </c>
      <c r="I377" s="189" t="s">
        <v>519</v>
      </c>
      <c r="J377" s="189" t="str">
        <f>Détail[[#This Row],[Désignation]]&amp;Détail[[#This Row],[Fournisseur ]]</f>
        <v>QULMC</v>
      </c>
    </row>
    <row r="378" spans="7:10">
      <c r="G378" s="189" t="s">
        <v>26</v>
      </c>
      <c r="H378" s="189" t="s">
        <v>118</v>
      </c>
      <c r="I378" s="189" t="s">
        <v>545</v>
      </c>
      <c r="J378" s="189" t="str">
        <f>Détail[[#This Row],[Désignation]]&amp;Détail[[#This Row],[Fournisseur ]]</f>
        <v>QULMC</v>
      </c>
    </row>
    <row r="379" spans="7:10">
      <c r="G379" s="189" t="s">
        <v>26</v>
      </c>
      <c r="H379" s="189" t="s">
        <v>118</v>
      </c>
      <c r="I379" s="189" t="s">
        <v>523</v>
      </c>
      <c r="J379" s="189" t="str">
        <f>Détail[[#This Row],[Désignation]]&amp;Détail[[#This Row],[Fournisseur ]]</f>
        <v>QULMC</v>
      </c>
    </row>
    <row r="380" spans="7:10">
      <c r="G380" s="189" t="s">
        <v>26</v>
      </c>
      <c r="H380" s="189" t="s">
        <v>118</v>
      </c>
      <c r="I380" s="189" t="s">
        <v>351</v>
      </c>
      <c r="J380" s="189" t="str">
        <f>Détail[[#This Row],[Désignation]]&amp;Détail[[#This Row],[Fournisseur ]]</f>
        <v>QULMC</v>
      </c>
    </row>
    <row r="381" spans="7:10">
      <c r="G381" s="189" t="s">
        <v>26</v>
      </c>
      <c r="H381" s="189" t="s">
        <v>118</v>
      </c>
      <c r="I381" s="189" t="s">
        <v>339</v>
      </c>
      <c r="J381" s="189" t="str">
        <f>Détail[[#This Row],[Désignation]]&amp;Détail[[#This Row],[Fournisseur ]]</f>
        <v>QULMC</v>
      </c>
    </row>
    <row r="382" spans="7:10">
      <c r="G382" s="189" t="s">
        <v>26</v>
      </c>
      <c r="H382" s="189" t="s">
        <v>118</v>
      </c>
      <c r="I382" s="189" t="s">
        <v>329</v>
      </c>
      <c r="J382" s="189" t="str">
        <f>Détail[[#This Row],[Désignation]]&amp;Détail[[#This Row],[Fournisseur ]]</f>
        <v>QULMC</v>
      </c>
    </row>
    <row r="383" spans="7:10">
      <c r="G383" s="189" t="s">
        <v>26</v>
      </c>
      <c r="H383" s="189" t="s">
        <v>118</v>
      </c>
      <c r="I383" s="189" t="s">
        <v>331</v>
      </c>
      <c r="J383" s="189" t="str">
        <f>Détail[[#This Row],[Désignation]]&amp;Détail[[#This Row],[Fournisseur ]]</f>
        <v>QULMC</v>
      </c>
    </row>
    <row r="384" spans="7:10">
      <c r="G384" s="189" t="s">
        <v>26</v>
      </c>
      <c r="H384" s="189" t="s">
        <v>118</v>
      </c>
      <c r="I384" s="189" t="s">
        <v>345</v>
      </c>
      <c r="J384" s="189" t="str">
        <f>Détail[[#This Row],[Désignation]]&amp;Détail[[#This Row],[Fournisseur ]]</f>
        <v>QULMC</v>
      </c>
    </row>
    <row r="385" spans="7:10">
      <c r="G385" s="189" t="s">
        <v>26</v>
      </c>
      <c r="H385" s="189" t="s">
        <v>118</v>
      </c>
      <c r="I385" s="189" t="s">
        <v>359</v>
      </c>
      <c r="J385" s="189" t="str">
        <f>Détail[[#This Row],[Désignation]]&amp;Détail[[#This Row],[Fournisseur ]]</f>
        <v>QULMC</v>
      </c>
    </row>
    <row r="386" spans="7:10">
      <c r="G386" s="189" t="s">
        <v>26</v>
      </c>
      <c r="H386" s="189" t="s">
        <v>118</v>
      </c>
      <c r="I386" s="189" t="s">
        <v>361</v>
      </c>
      <c r="J386" s="189" t="str">
        <f>Détail[[#This Row],[Désignation]]&amp;Détail[[#This Row],[Fournisseur ]]</f>
        <v>QULMC</v>
      </c>
    </row>
    <row r="387" spans="7:10">
      <c r="G387" s="189" t="s">
        <v>26</v>
      </c>
      <c r="H387" s="189" t="s">
        <v>118</v>
      </c>
      <c r="I387" s="189" t="s">
        <v>363</v>
      </c>
      <c r="J387" s="189" t="str">
        <f>Détail[[#This Row],[Désignation]]&amp;Détail[[#This Row],[Fournisseur ]]</f>
        <v>QULMC</v>
      </c>
    </row>
    <row r="388" spans="7:10">
      <c r="G388" s="189" t="s">
        <v>26</v>
      </c>
      <c r="H388" s="189" t="s">
        <v>118</v>
      </c>
      <c r="I388" s="189" t="s">
        <v>319</v>
      </c>
      <c r="J388" s="189" t="str">
        <f>Détail[[#This Row],[Désignation]]&amp;Détail[[#This Row],[Fournisseur ]]</f>
        <v>QULMC</v>
      </c>
    </row>
    <row r="389" spans="7:10">
      <c r="G389" s="189" t="s">
        <v>26</v>
      </c>
      <c r="H389" s="189" t="s">
        <v>118</v>
      </c>
      <c r="I389" s="189" t="s">
        <v>321</v>
      </c>
      <c r="J389" s="189" t="str">
        <f>Détail[[#This Row],[Désignation]]&amp;Détail[[#This Row],[Fournisseur ]]</f>
        <v>QULMC</v>
      </c>
    </row>
    <row r="390" spans="7:10">
      <c r="G390" s="189" t="s">
        <v>26</v>
      </c>
      <c r="H390" s="189" t="s">
        <v>118</v>
      </c>
      <c r="I390" s="189" t="s">
        <v>327</v>
      </c>
      <c r="J390" s="189" t="str">
        <f>Détail[[#This Row],[Désignation]]&amp;Détail[[#This Row],[Fournisseur ]]</f>
        <v>QULMC</v>
      </c>
    </row>
    <row r="391" spans="7:10">
      <c r="G391" s="189" t="s">
        <v>26</v>
      </c>
      <c r="H391" s="189" t="s">
        <v>118</v>
      </c>
      <c r="I391" s="189" t="s">
        <v>243</v>
      </c>
      <c r="J391" s="189" t="str">
        <f>Détail[[#This Row],[Désignation]]&amp;Détail[[#This Row],[Fournisseur ]]</f>
        <v>QULMC</v>
      </c>
    </row>
    <row r="392" spans="7:10">
      <c r="G392" s="189" t="s">
        <v>26</v>
      </c>
      <c r="H392" s="189" t="s">
        <v>118</v>
      </c>
      <c r="I392" s="189" t="s">
        <v>521</v>
      </c>
      <c r="J392" s="189" t="str">
        <f>Détail[[#This Row],[Désignation]]&amp;Détail[[#This Row],[Fournisseur ]]</f>
        <v>QULMC</v>
      </c>
    </row>
    <row r="393" spans="7:10">
      <c r="G393" s="189" t="s">
        <v>26</v>
      </c>
      <c r="H393" s="189" t="s">
        <v>118</v>
      </c>
      <c r="I393" s="189" t="s">
        <v>609</v>
      </c>
      <c r="J393" s="189" t="str">
        <f>Détail[[#This Row],[Désignation]]&amp;Détail[[#This Row],[Fournisseur ]]</f>
        <v>QULMC</v>
      </c>
    </row>
    <row r="394" spans="7:10">
      <c r="G394" s="189" t="s">
        <v>26</v>
      </c>
      <c r="H394" s="189" t="s">
        <v>118</v>
      </c>
      <c r="I394" s="189" t="s">
        <v>335</v>
      </c>
      <c r="J394" s="189" t="str">
        <f>Détail[[#This Row],[Désignation]]&amp;Détail[[#This Row],[Fournisseur ]]</f>
        <v>QULMC</v>
      </c>
    </row>
    <row r="395" spans="7:10">
      <c r="G395" s="189" t="s">
        <v>26</v>
      </c>
      <c r="H395" s="189" t="s">
        <v>118</v>
      </c>
      <c r="I395" s="189" t="s">
        <v>341</v>
      </c>
      <c r="J395" s="189" t="str">
        <f>Détail[[#This Row],[Désignation]]&amp;Détail[[#This Row],[Fournisseur ]]</f>
        <v>QULMC</v>
      </c>
    </row>
    <row r="396" spans="7:10">
      <c r="G396" s="189" t="s">
        <v>26</v>
      </c>
      <c r="H396" s="189" t="s">
        <v>305</v>
      </c>
      <c r="I396" s="189" t="s">
        <v>505</v>
      </c>
      <c r="J396" s="189" t="str">
        <f>Détail[[#This Row],[Désignation]]&amp;Détail[[#This Row],[Fournisseur ]]</f>
        <v>QULamello</v>
      </c>
    </row>
    <row r="397" spans="7:10">
      <c r="G397" s="189" t="s">
        <v>26</v>
      </c>
      <c r="H397" s="189" t="s">
        <v>305</v>
      </c>
      <c r="I397" s="189" t="s">
        <v>306</v>
      </c>
      <c r="J397" s="189" t="str">
        <f>Détail[[#This Row],[Désignation]]&amp;Détail[[#This Row],[Fournisseur ]]</f>
        <v>QULamello</v>
      </c>
    </row>
    <row r="398" spans="7:10">
      <c r="G398" s="189" t="s">
        <v>26</v>
      </c>
      <c r="H398" s="189" t="s">
        <v>305</v>
      </c>
      <c r="I398" s="189" t="s">
        <v>308</v>
      </c>
      <c r="J398" s="189" t="str">
        <f>Détail[[#This Row],[Désignation]]&amp;Détail[[#This Row],[Fournisseur ]]</f>
        <v>QULamello</v>
      </c>
    </row>
    <row r="399" spans="7:10">
      <c r="G399" s="189" t="s">
        <v>26</v>
      </c>
      <c r="H399" s="189" t="s">
        <v>305</v>
      </c>
      <c r="I399" s="189" t="s">
        <v>307</v>
      </c>
      <c r="J399" s="189" t="str">
        <f>Détail[[#This Row],[Désignation]]&amp;Détail[[#This Row],[Fournisseur ]]</f>
        <v>QULamello</v>
      </c>
    </row>
    <row r="400" spans="7:10">
      <c r="G400" s="189" t="s">
        <v>26</v>
      </c>
      <c r="H400" s="189" t="s">
        <v>309</v>
      </c>
      <c r="I400" s="189" t="s">
        <v>310</v>
      </c>
      <c r="J400" s="189" t="str">
        <f>Détail[[#This Row],[Désignation]]&amp;Détail[[#This Row],[Fournisseur ]]</f>
        <v>QULeroy Merlin</v>
      </c>
    </row>
    <row r="401" spans="7:10">
      <c r="G401" s="189" t="s">
        <v>26</v>
      </c>
      <c r="H401" s="189" t="s">
        <v>309</v>
      </c>
      <c r="I401" s="189" t="s">
        <v>311</v>
      </c>
      <c r="J401" s="189" t="str">
        <f>Détail[[#This Row],[Désignation]]&amp;Détail[[#This Row],[Fournisseur ]]</f>
        <v>QULeroy Merlin</v>
      </c>
    </row>
    <row r="402" spans="7:10">
      <c r="G402" s="189" t="s">
        <v>26</v>
      </c>
      <c r="H402" s="189" t="s">
        <v>386</v>
      </c>
      <c r="I402" s="189" t="s">
        <v>387</v>
      </c>
      <c r="J402" s="189" t="str">
        <f>Détail[[#This Row],[Désignation]]&amp;Détail[[#This Row],[Fournisseur ]]</f>
        <v>QUObjet insolite</v>
      </c>
    </row>
    <row r="403" spans="7:10">
      <c r="G403" s="189" t="s">
        <v>26</v>
      </c>
      <c r="H403" s="189" t="s">
        <v>431</v>
      </c>
      <c r="I403" s="189" t="s">
        <v>432</v>
      </c>
      <c r="J403" s="189" t="str">
        <f>Détail[[#This Row],[Désignation]]&amp;Détail[[#This Row],[Fournisseur ]]</f>
        <v>QURotin filé</v>
      </c>
    </row>
    <row r="404" spans="7:10">
      <c r="G404" s="189" t="s">
        <v>26</v>
      </c>
      <c r="H404" s="189" t="s">
        <v>431</v>
      </c>
      <c r="I404" s="189" t="s">
        <v>433</v>
      </c>
      <c r="J404" s="189" t="str">
        <f>Détail[[#This Row],[Désignation]]&amp;Détail[[#This Row],[Fournisseur ]]</f>
        <v>QURotin filé</v>
      </c>
    </row>
    <row r="405" spans="7:10">
      <c r="G405" s="189" t="s">
        <v>26</v>
      </c>
      <c r="H405" s="189" t="s">
        <v>426</v>
      </c>
      <c r="I405" s="189" t="s">
        <v>427</v>
      </c>
      <c r="J405" s="189" t="str">
        <f>Détail[[#This Row],[Désignation]]&amp;Détail[[#This Row],[Fournisseur ]]</f>
        <v>QURétif</v>
      </c>
    </row>
    <row r="406" spans="7:10">
      <c r="G406" s="189" t="s">
        <v>26</v>
      </c>
      <c r="H406" s="189" t="s">
        <v>426</v>
      </c>
      <c r="I406" s="189" t="s">
        <v>430</v>
      </c>
      <c r="J406" s="189" t="str">
        <f>Détail[[#This Row],[Désignation]]&amp;Détail[[#This Row],[Fournisseur ]]</f>
        <v>QURétif</v>
      </c>
    </row>
    <row r="407" spans="7:10">
      <c r="G407" s="189" t="s">
        <v>26</v>
      </c>
      <c r="H407" s="189" t="s">
        <v>426</v>
      </c>
      <c r="I407" s="189" t="s">
        <v>429</v>
      </c>
      <c r="J407" s="189" t="str">
        <f>Détail[[#This Row],[Désignation]]&amp;Détail[[#This Row],[Fournisseur ]]</f>
        <v>QURétif</v>
      </c>
    </row>
    <row r="408" spans="7:10">
      <c r="G408" s="189" t="s">
        <v>26</v>
      </c>
      <c r="H408" s="189" t="s">
        <v>426</v>
      </c>
      <c r="I408" s="189" t="s">
        <v>428</v>
      </c>
      <c r="J408" s="189" t="str">
        <f>Détail[[#This Row],[Désignation]]&amp;Détail[[#This Row],[Fournisseur ]]</f>
        <v>QURétif</v>
      </c>
    </row>
    <row r="409" spans="7:10">
      <c r="G409" s="189" t="s">
        <v>26</v>
      </c>
      <c r="H409" s="189" t="s">
        <v>503</v>
      </c>
      <c r="I409" s="189" t="s">
        <v>504</v>
      </c>
      <c r="J409" s="189" t="str">
        <f>Détail[[#This Row],[Désignation]]&amp;Détail[[#This Row],[Fournisseur ]]</f>
        <v>QUSuperfront</v>
      </c>
    </row>
    <row r="410" spans="7:10">
      <c r="G410" s="189" t="s">
        <v>26</v>
      </c>
      <c r="H410" s="189" t="s">
        <v>483</v>
      </c>
      <c r="I410" s="189" t="s">
        <v>484</v>
      </c>
      <c r="J410" s="189" t="str">
        <f>Détail[[#This Row],[Désignation]]&amp;Détail[[#This Row],[Fournisseur ]]</f>
        <v>QUTente</v>
      </c>
    </row>
    <row r="411" spans="7:10">
      <c r="G411" s="189" t="s">
        <v>639</v>
      </c>
      <c r="H411" s="189" t="s">
        <v>640</v>
      </c>
      <c r="I411" s="189" t="s">
        <v>641</v>
      </c>
      <c r="J411" s="189" t="str">
        <f>Détail[[#This Row],[Désignation]]&amp;Détail[[#This Row],[Fournisseur ]]</f>
        <v>Testbidule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90CA36-1D71-48C2-9F83-0E708CFF77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Devis</vt:lpstr>
      <vt:lpstr>Liste</vt:lpstr>
      <vt:lpstr>Paramètres</vt:lpstr>
      <vt:lpstr>_Désignation</vt:lpstr>
      <vt:lpstr>_Detail</vt:lpstr>
      <vt:lpstr>_Fournisseur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 Gaugain</dc:creator>
  <cp:lastModifiedBy>JoDan</cp:lastModifiedBy>
  <dcterms:created xsi:type="dcterms:W3CDTF">2020-07-09T15:29:00Z</dcterms:created>
  <dcterms:modified xsi:type="dcterms:W3CDTF">2020-10-21T22:26:20Z</dcterms:modified>
</cp:coreProperties>
</file>