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C7B57290-0178-44CF-9C67-1639C5F1EFC7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Planning" sheetId="7" r:id="rId1"/>
    <sheet name="Saisie activité" sheetId="11" r:id="rId2"/>
    <sheet name="Sources" sheetId="9" r:id="rId3"/>
  </sheets>
  <definedNames>
    <definedName name="Année">Planning!$B$1</definedName>
    <definedName name="feries">Sources!$H$3:$H$15</definedName>
    <definedName name="L_Activités">T_Activités[Activités]</definedName>
    <definedName name="L_Mois">T_Mois[Mois]</definedName>
    <definedName name="L_Salariés">T_Salariés[Salarié]</definedName>
    <definedName name="Mois">Planning!$B$2</definedName>
    <definedName name="Nb_Mois">T_Mois[Nb]</definedName>
    <definedName name="_xlnm.Print_Area" localSheetId="0">Planning!$A$1:$BT$27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7" l="1"/>
  <c r="B10" i="7" l="1"/>
  <c r="B11" i="7"/>
  <c r="B12" i="7"/>
  <c r="B13" i="7"/>
  <c r="B14" i="7"/>
  <c r="A14" i="7" s="1"/>
  <c r="B15" i="7"/>
  <c r="A15" i="7" s="1"/>
  <c r="B16" i="7"/>
  <c r="A16" i="7" s="1"/>
  <c r="B17" i="7"/>
  <c r="A17" i="7" s="1"/>
  <c r="B18" i="7"/>
  <c r="A18" i="7" s="1"/>
  <c r="B19" i="7"/>
  <c r="A19" i="7" s="1"/>
  <c r="B9" i="7"/>
  <c r="P3" i="9"/>
  <c r="H2" i="9" l="1"/>
  <c r="D7" i="7" l="1"/>
  <c r="H11" i="9"/>
  <c r="D6" i="7" l="1"/>
  <c r="F7" i="7"/>
  <c r="D17" i="7" a="1"/>
  <c r="D17" i="7" s="1"/>
  <c r="D18" i="7" a="1"/>
  <c r="D18" i="7" s="1"/>
  <c r="D19" i="7" a="1"/>
  <c r="D19" i="7" s="1"/>
  <c r="D16" i="7" a="1"/>
  <c r="D16" i="7" s="1"/>
  <c r="D14" i="7" a="1"/>
  <c r="D14" i="7" s="1"/>
  <c r="D12" i="7" a="1"/>
  <c r="D12" i="7" s="1"/>
  <c r="D11" i="7" a="1"/>
  <c r="D11" i="7" s="1"/>
  <c r="D13" i="7" a="1"/>
  <c r="D13" i="7" s="1"/>
  <c r="D9" i="7" a="1"/>
  <c r="D9" i="7" s="1"/>
  <c r="D10" i="7" a="1"/>
  <c r="D10" i="7" s="1"/>
  <c r="D15" i="7" a="1"/>
  <c r="D15" i="7" s="1"/>
  <c r="E7" i="7"/>
  <c r="H13" i="9"/>
  <c r="H4" i="9"/>
  <c r="H12" i="9"/>
  <c r="H15" i="9"/>
  <c r="H6" i="9"/>
  <c r="H14" i="9"/>
  <c r="H3" i="9"/>
  <c r="H7" i="9"/>
  <c r="E3" i="9"/>
  <c r="E5" i="9"/>
  <c r="A11" i="7" s="1"/>
  <c r="E6" i="9"/>
  <c r="A10" i="7" s="1"/>
  <c r="E4" i="9"/>
  <c r="A13" i="7" l="1"/>
  <c r="A9" i="7"/>
  <c r="A12" i="7"/>
  <c r="F6" i="7"/>
  <c r="E6" i="7"/>
  <c r="G7" i="7"/>
  <c r="E19" i="7" a="1"/>
  <c r="E19" i="7" s="1"/>
  <c r="E18" i="7" a="1"/>
  <c r="E18" i="7" s="1"/>
  <c r="E17" i="7" a="1"/>
  <c r="E17" i="7" s="1"/>
  <c r="E16" i="7" a="1"/>
  <c r="E16" i="7" s="1"/>
  <c r="E14" i="7" a="1"/>
  <c r="E14" i="7" s="1"/>
  <c r="E15" i="7" a="1"/>
  <c r="E15" i="7" s="1"/>
  <c r="E11" i="7" a="1"/>
  <c r="E11" i="7" s="1"/>
  <c r="E13" i="7" a="1"/>
  <c r="E13" i="7" s="1"/>
  <c r="E12" i="7" a="1"/>
  <c r="E12" i="7" s="1"/>
  <c r="E10" i="7" a="1"/>
  <c r="E10" i="7" s="1"/>
  <c r="E9" i="7" a="1"/>
  <c r="E9" i="7" s="1"/>
  <c r="H7" i="7"/>
  <c r="F16" i="7" a="1"/>
  <c r="F16" i="7" s="1"/>
  <c r="F19" i="7" a="1"/>
  <c r="F19" i="7" s="1"/>
  <c r="F17" i="7" a="1"/>
  <c r="F17" i="7" s="1"/>
  <c r="F15" i="7" a="1"/>
  <c r="F15" i="7" s="1"/>
  <c r="F13" i="7" a="1"/>
  <c r="F13" i="7" s="1"/>
  <c r="F14" i="7" a="1"/>
  <c r="F14" i="7" s="1"/>
  <c r="F12" i="7" a="1"/>
  <c r="F12" i="7" s="1"/>
  <c r="F10" i="7" a="1"/>
  <c r="F10" i="7" s="1"/>
  <c r="F18" i="7" a="1"/>
  <c r="F18" i="7" s="1"/>
  <c r="F11" i="7" a="1"/>
  <c r="F11" i="7" s="1"/>
  <c r="F9" i="7" a="1"/>
  <c r="F9" i="7" s="1"/>
  <c r="H10" i="9"/>
  <c r="H9" i="9"/>
  <c r="H5" i="9"/>
  <c r="H8" i="9"/>
  <c r="F5" i="7" l="1"/>
  <c r="D5" i="7"/>
  <c r="E5" i="7"/>
  <c r="H6" i="7"/>
  <c r="H5" i="7"/>
  <c r="G6" i="7"/>
  <c r="G5" i="7"/>
  <c r="J7" i="7"/>
  <c r="H16" i="7" a="1"/>
  <c r="H16" i="7" s="1"/>
  <c r="H17" i="7" a="1"/>
  <c r="H17" i="7" s="1"/>
  <c r="H14" i="7" a="1"/>
  <c r="H14" i="7" s="1"/>
  <c r="H18" i="7" a="1"/>
  <c r="H18" i="7" s="1"/>
  <c r="H15" i="7" a="1"/>
  <c r="H15" i="7" s="1"/>
  <c r="H13" i="7" a="1"/>
  <c r="H13" i="7" s="1"/>
  <c r="H11" i="7" a="1"/>
  <c r="H11" i="7" s="1"/>
  <c r="H19" i="7" a="1"/>
  <c r="H19" i="7" s="1"/>
  <c r="H9" i="7" a="1"/>
  <c r="H9" i="7" s="1"/>
  <c r="H10" i="7" a="1"/>
  <c r="H10" i="7" s="1"/>
  <c r="H12" i="7" a="1"/>
  <c r="H12" i="7" s="1"/>
  <c r="I7" i="7"/>
  <c r="G18" i="7" a="1"/>
  <c r="G18" i="7" s="1"/>
  <c r="G19" i="7" a="1"/>
  <c r="G19" i="7" s="1"/>
  <c r="G17" i="7" a="1"/>
  <c r="G17" i="7" s="1"/>
  <c r="G14" i="7" a="1"/>
  <c r="G14" i="7" s="1"/>
  <c r="G12" i="7" a="1"/>
  <c r="G12" i="7" s="1"/>
  <c r="G10" i="7" a="1"/>
  <c r="G10" i="7" s="1"/>
  <c r="G16" i="7" a="1"/>
  <c r="G16" i="7" s="1"/>
  <c r="G15" i="7" a="1"/>
  <c r="G15" i="7" s="1"/>
  <c r="G13" i="7" a="1"/>
  <c r="G13" i="7" s="1"/>
  <c r="G11" i="7" a="1"/>
  <c r="G11" i="7" s="1"/>
  <c r="G9" i="7" a="1"/>
  <c r="G9" i="7" s="1"/>
  <c r="I5" i="7" l="1"/>
  <c r="I6" i="7"/>
  <c r="J5" i="7"/>
  <c r="J6" i="7"/>
  <c r="K7" i="7"/>
  <c r="I19" i="7" a="1"/>
  <c r="I19" i="7" s="1"/>
  <c r="I18" i="7" a="1"/>
  <c r="I18" i="7" s="1"/>
  <c r="I16" i="7" a="1"/>
  <c r="I16" i="7" s="1"/>
  <c r="I15" i="7" a="1"/>
  <c r="I15" i="7" s="1"/>
  <c r="I14" i="7" a="1"/>
  <c r="I14" i="7" s="1"/>
  <c r="I13" i="7" a="1"/>
  <c r="I13" i="7" s="1"/>
  <c r="I11" i="7" a="1"/>
  <c r="I11" i="7" s="1"/>
  <c r="I17" i="7" a="1"/>
  <c r="I17" i="7" s="1"/>
  <c r="I12" i="7" a="1"/>
  <c r="I12" i="7" s="1"/>
  <c r="I10" i="7" a="1"/>
  <c r="I10" i="7" s="1"/>
  <c r="I9" i="7" a="1"/>
  <c r="I9" i="7" s="1"/>
  <c r="L7" i="7"/>
  <c r="J17" i="7" a="1"/>
  <c r="J17" i="7" s="1"/>
  <c r="J18" i="7" a="1"/>
  <c r="J18" i="7" s="1"/>
  <c r="J16" i="7" a="1"/>
  <c r="J16" i="7" s="1"/>
  <c r="J14" i="7" a="1"/>
  <c r="J14" i="7" s="1"/>
  <c r="J19" i="7" a="1"/>
  <c r="J19" i="7" s="1"/>
  <c r="J15" i="7" a="1"/>
  <c r="J15" i="7" s="1"/>
  <c r="J12" i="7" a="1"/>
  <c r="J12" i="7" s="1"/>
  <c r="J10" i="7" a="1"/>
  <c r="J10" i="7" s="1"/>
  <c r="J11" i="7" a="1"/>
  <c r="J11" i="7" s="1"/>
  <c r="J13" i="7" a="1"/>
  <c r="J13" i="7" s="1"/>
  <c r="J9" i="7" a="1"/>
  <c r="J9" i="7" s="1"/>
  <c r="L5" i="7" l="1"/>
  <c r="L6" i="7"/>
  <c r="K6" i="7"/>
  <c r="K5" i="7"/>
  <c r="N7" i="7"/>
  <c r="L16" i="7" a="1"/>
  <c r="L16" i="7" s="1"/>
  <c r="L18" i="7" a="1"/>
  <c r="L18" i="7" s="1"/>
  <c r="L15" i="7" a="1"/>
  <c r="L15" i="7" s="1"/>
  <c r="L19" i="7" a="1"/>
  <c r="L19" i="7" s="1"/>
  <c r="L17" i="7" a="1"/>
  <c r="L17" i="7" s="1"/>
  <c r="L13" i="7" a="1"/>
  <c r="L13" i="7" s="1"/>
  <c r="L11" i="7" a="1"/>
  <c r="L11" i="7" s="1"/>
  <c r="L12" i="7" a="1"/>
  <c r="L12" i="7" s="1"/>
  <c r="L14" i="7" a="1"/>
  <c r="L14" i="7" s="1"/>
  <c r="L10" i="7" a="1"/>
  <c r="L10" i="7" s="1"/>
  <c r="L9" i="7" a="1"/>
  <c r="L9" i="7" s="1"/>
  <c r="M7" i="7"/>
  <c r="K18" i="7" a="1"/>
  <c r="K18" i="7" s="1"/>
  <c r="K19" i="7" a="1"/>
  <c r="K19" i="7" s="1"/>
  <c r="K17" i="7" a="1"/>
  <c r="K17" i="7" s="1"/>
  <c r="K16" i="7" a="1"/>
  <c r="K16" i="7" s="1"/>
  <c r="K14" i="7" a="1"/>
  <c r="K14" i="7" s="1"/>
  <c r="K15" i="7" a="1"/>
  <c r="K15" i="7" s="1"/>
  <c r="K10" i="7" a="1"/>
  <c r="K10" i="7" s="1"/>
  <c r="K13" i="7" a="1"/>
  <c r="K13" i="7" s="1"/>
  <c r="K11" i="7" a="1"/>
  <c r="K11" i="7" s="1"/>
  <c r="K12" i="7" a="1"/>
  <c r="K12" i="7" s="1"/>
  <c r="K9" i="7" a="1"/>
  <c r="K9" i="7" s="1"/>
  <c r="M5" i="7" l="1"/>
  <c r="M6" i="7"/>
  <c r="N6" i="7"/>
  <c r="N5" i="7"/>
  <c r="O7" i="7"/>
  <c r="M19" i="7" a="1"/>
  <c r="M19" i="7" s="1"/>
  <c r="M16" i="7" a="1"/>
  <c r="M16" i="7" s="1"/>
  <c r="M18" i="7" a="1"/>
  <c r="M18" i="7" s="1"/>
  <c r="M17" i="7" a="1"/>
  <c r="M17" i="7" s="1"/>
  <c r="M14" i="7" a="1"/>
  <c r="M14" i="7" s="1"/>
  <c r="M15" i="7" a="1"/>
  <c r="M15" i="7" s="1"/>
  <c r="M12" i="7" a="1"/>
  <c r="M12" i="7" s="1"/>
  <c r="M11" i="7" a="1"/>
  <c r="M11" i="7" s="1"/>
  <c r="M10" i="7" a="1"/>
  <c r="M10" i="7" s="1"/>
  <c r="M13" i="7" a="1"/>
  <c r="M13" i="7" s="1"/>
  <c r="M9" i="7" a="1"/>
  <c r="M9" i="7" s="1"/>
  <c r="P7" i="7"/>
  <c r="N17" i="7" a="1"/>
  <c r="N17" i="7" s="1"/>
  <c r="N19" i="7" a="1"/>
  <c r="N19" i="7" s="1"/>
  <c r="N14" i="7" a="1"/>
  <c r="N14" i="7" s="1"/>
  <c r="N16" i="7" a="1"/>
  <c r="N16" i="7" s="1"/>
  <c r="N15" i="7" a="1"/>
  <c r="N15" i="7" s="1"/>
  <c r="N13" i="7" a="1"/>
  <c r="N13" i="7" s="1"/>
  <c r="N18" i="7" a="1"/>
  <c r="N18" i="7" s="1"/>
  <c r="N10" i="7" a="1"/>
  <c r="N10" i="7" s="1"/>
  <c r="N12" i="7" a="1"/>
  <c r="N12" i="7" s="1"/>
  <c r="N11" i="7" a="1"/>
  <c r="N11" i="7" s="1"/>
  <c r="N9" i="7" a="1"/>
  <c r="N9" i="7" s="1"/>
  <c r="P6" i="7" l="1"/>
  <c r="P5" i="7"/>
  <c r="O6" i="7"/>
  <c r="O5" i="7"/>
  <c r="Q7" i="7"/>
  <c r="O18" i="7" a="1"/>
  <c r="O18" i="7" s="1"/>
  <c r="O17" i="7" a="1"/>
  <c r="O17" i="7" s="1"/>
  <c r="O19" i="7" a="1"/>
  <c r="O19" i="7" s="1"/>
  <c r="O16" i="7" a="1"/>
  <c r="O16" i="7" s="1"/>
  <c r="O15" i="7" a="1"/>
  <c r="O15" i="7" s="1"/>
  <c r="O10" i="7" a="1"/>
  <c r="O10" i="7" s="1"/>
  <c r="O13" i="7" a="1"/>
  <c r="O13" i="7" s="1"/>
  <c r="O14" i="7" a="1"/>
  <c r="O14" i="7" s="1"/>
  <c r="O12" i="7" a="1"/>
  <c r="O12" i="7" s="1"/>
  <c r="O11" i="7" a="1"/>
  <c r="O11" i="7" s="1"/>
  <c r="O9" i="7" a="1"/>
  <c r="O9" i="7" s="1"/>
  <c r="R7" i="7"/>
  <c r="P16" i="7" a="1"/>
  <c r="P16" i="7" s="1"/>
  <c r="P18" i="7" a="1"/>
  <c r="P18" i="7" s="1"/>
  <c r="P17" i="7" a="1"/>
  <c r="P17" i="7" s="1"/>
  <c r="P14" i="7" a="1"/>
  <c r="P14" i="7" s="1"/>
  <c r="P13" i="7" a="1"/>
  <c r="P13" i="7" s="1"/>
  <c r="P19" i="7" a="1"/>
  <c r="P19" i="7" s="1"/>
  <c r="P12" i="7" a="1"/>
  <c r="P12" i="7" s="1"/>
  <c r="P11" i="7" a="1"/>
  <c r="P11" i="7" s="1"/>
  <c r="P9" i="7" a="1"/>
  <c r="P9" i="7" s="1"/>
  <c r="P15" i="7" a="1"/>
  <c r="P15" i="7" s="1"/>
  <c r="P10" i="7" a="1"/>
  <c r="P10" i="7" s="1"/>
  <c r="R5" i="7" l="1"/>
  <c r="R6" i="7"/>
  <c r="Q5" i="7"/>
  <c r="Q6" i="7"/>
  <c r="T7" i="7"/>
  <c r="R17" i="7" a="1"/>
  <c r="R17" i="7" s="1"/>
  <c r="R16" i="7" a="1"/>
  <c r="R16" i="7" s="1"/>
  <c r="R15" i="7" a="1"/>
  <c r="R15" i="7" s="1"/>
  <c r="R18" i="7" a="1"/>
  <c r="R18" i="7" s="1"/>
  <c r="R19" i="7" a="1"/>
  <c r="R19" i="7" s="1"/>
  <c r="R14" i="7" a="1"/>
  <c r="R14" i="7" s="1"/>
  <c r="R10" i="7" a="1"/>
  <c r="R10" i="7" s="1"/>
  <c r="R13" i="7" a="1"/>
  <c r="R13" i="7" s="1"/>
  <c r="R11" i="7" a="1"/>
  <c r="R11" i="7" s="1"/>
  <c r="R12" i="7" a="1"/>
  <c r="R12" i="7" s="1"/>
  <c r="R9" i="7" a="1"/>
  <c r="R9" i="7" s="1"/>
  <c r="S7" i="7"/>
  <c r="Q19" i="7" a="1"/>
  <c r="Q19" i="7" s="1"/>
  <c r="Q18" i="7" a="1"/>
  <c r="Q18" i="7" s="1"/>
  <c r="Q16" i="7" a="1"/>
  <c r="Q16" i="7" s="1"/>
  <c r="Q14" i="7" a="1"/>
  <c r="Q14" i="7" s="1"/>
  <c r="Q17" i="7" a="1"/>
  <c r="Q17" i="7" s="1"/>
  <c r="Q15" i="7" a="1"/>
  <c r="Q15" i="7" s="1"/>
  <c r="Q13" i="7" a="1"/>
  <c r="Q13" i="7" s="1"/>
  <c r="Q12" i="7" a="1"/>
  <c r="Q12" i="7" s="1"/>
  <c r="Q11" i="7" a="1"/>
  <c r="Q11" i="7" s="1"/>
  <c r="Q10" i="7" a="1"/>
  <c r="Q10" i="7" s="1"/>
  <c r="Q9" i="7" a="1"/>
  <c r="Q9" i="7" s="1"/>
  <c r="S6" i="7" l="1"/>
  <c r="S5" i="7"/>
  <c r="T6" i="7"/>
  <c r="T5" i="7"/>
  <c r="U7" i="7"/>
  <c r="S18" i="7" a="1"/>
  <c r="S18" i="7" s="1"/>
  <c r="S16" i="7" a="1"/>
  <c r="S16" i="7" s="1"/>
  <c r="S19" i="7" a="1"/>
  <c r="S19" i="7" s="1"/>
  <c r="S17" i="7" a="1"/>
  <c r="S17" i="7" s="1"/>
  <c r="S15" i="7" a="1"/>
  <c r="S15" i="7" s="1"/>
  <c r="S14" i="7" a="1"/>
  <c r="S14" i="7" s="1"/>
  <c r="S10" i="7" a="1"/>
  <c r="S10" i="7" s="1"/>
  <c r="S12" i="7" a="1"/>
  <c r="S12" i="7" s="1"/>
  <c r="S13" i="7" a="1"/>
  <c r="S13" i="7" s="1"/>
  <c r="S11" i="7" a="1"/>
  <c r="S11" i="7" s="1"/>
  <c r="S9" i="7" a="1"/>
  <c r="S9" i="7" s="1"/>
  <c r="V7" i="7"/>
  <c r="T18" i="7" a="1"/>
  <c r="T18" i="7" s="1"/>
  <c r="T19" i="7" a="1"/>
  <c r="T19" i="7" s="1"/>
  <c r="T15" i="7" a="1"/>
  <c r="T15" i="7" s="1"/>
  <c r="T14" i="7" a="1"/>
  <c r="T14" i="7" s="1"/>
  <c r="T16" i="7" a="1"/>
  <c r="T16" i="7" s="1"/>
  <c r="T17" i="7" a="1"/>
  <c r="T17" i="7" s="1"/>
  <c r="T12" i="7" a="1"/>
  <c r="T12" i="7" s="1"/>
  <c r="T13" i="7" a="1"/>
  <c r="T13" i="7" s="1"/>
  <c r="T11" i="7" a="1"/>
  <c r="T11" i="7" s="1"/>
  <c r="T9" i="7" a="1"/>
  <c r="T9" i="7" s="1"/>
  <c r="T10" i="7" a="1"/>
  <c r="T10" i="7" s="1"/>
  <c r="V5" i="7" l="1"/>
  <c r="V6" i="7"/>
  <c r="U5" i="7"/>
  <c r="U6" i="7"/>
  <c r="X7" i="7"/>
  <c r="V16" i="7" a="1"/>
  <c r="V16" i="7" s="1"/>
  <c r="V15" i="7" a="1"/>
  <c r="V15" i="7" s="1"/>
  <c r="V19" i="7" a="1"/>
  <c r="V19" i="7" s="1"/>
  <c r="V17" i="7" a="1"/>
  <c r="V17" i="7" s="1"/>
  <c r="V18" i="7" a="1"/>
  <c r="V18" i="7" s="1"/>
  <c r="V14" i="7" a="1"/>
  <c r="V14" i="7" s="1"/>
  <c r="V13" i="7" a="1"/>
  <c r="V13" i="7" s="1"/>
  <c r="V12" i="7" a="1"/>
  <c r="V12" i="7" s="1"/>
  <c r="V10" i="7" a="1"/>
  <c r="V10" i="7" s="1"/>
  <c r="V11" i="7" a="1"/>
  <c r="V11" i="7" s="1"/>
  <c r="V9" i="7" a="1"/>
  <c r="V9" i="7" s="1"/>
  <c r="W7" i="7"/>
  <c r="U19" i="7" a="1"/>
  <c r="U19" i="7" s="1"/>
  <c r="U17" i="7" a="1"/>
  <c r="U17" i="7" s="1"/>
  <c r="U18" i="7" a="1"/>
  <c r="U18" i="7" s="1"/>
  <c r="U15" i="7" a="1"/>
  <c r="U15" i="7" s="1"/>
  <c r="U14" i="7" a="1"/>
  <c r="U14" i="7" s="1"/>
  <c r="U16" i="7" a="1"/>
  <c r="U16" i="7" s="1"/>
  <c r="U13" i="7" a="1"/>
  <c r="U13" i="7" s="1"/>
  <c r="U11" i="7" a="1"/>
  <c r="U11" i="7" s="1"/>
  <c r="U12" i="7" a="1"/>
  <c r="U12" i="7" s="1"/>
  <c r="U10" i="7" a="1"/>
  <c r="U10" i="7" s="1"/>
  <c r="U9" i="7" a="1"/>
  <c r="U9" i="7" s="1"/>
  <c r="W6" i="7" l="1"/>
  <c r="W5" i="7"/>
  <c r="X6" i="7"/>
  <c r="X5" i="7"/>
  <c r="Y7" i="7"/>
  <c r="W18" i="7" a="1"/>
  <c r="W18" i="7" s="1"/>
  <c r="W15" i="7" a="1"/>
  <c r="W15" i="7" s="1"/>
  <c r="W19" i="7" a="1"/>
  <c r="W19" i="7" s="1"/>
  <c r="W17" i="7" a="1"/>
  <c r="W17" i="7" s="1"/>
  <c r="W16" i="7" a="1"/>
  <c r="W16" i="7" s="1"/>
  <c r="W14" i="7" a="1"/>
  <c r="W14" i="7" s="1"/>
  <c r="W13" i="7" a="1"/>
  <c r="W13" i="7" s="1"/>
  <c r="W12" i="7" a="1"/>
  <c r="W12" i="7" s="1"/>
  <c r="W10" i="7" a="1"/>
  <c r="W10" i="7" s="1"/>
  <c r="W11" i="7" a="1"/>
  <c r="W11" i="7" s="1"/>
  <c r="W9" i="7" a="1"/>
  <c r="W9" i="7" s="1"/>
  <c r="Z7" i="7"/>
  <c r="X16" i="7" a="1"/>
  <c r="X16" i="7" s="1"/>
  <c r="X17" i="7" a="1"/>
  <c r="X17" i="7" s="1"/>
  <c r="X13" i="7" a="1"/>
  <c r="X13" i="7" s="1"/>
  <c r="X18" i="7" a="1"/>
  <c r="X18" i="7" s="1"/>
  <c r="X15" i="7" a="1"/>
  <c r="X15" i="7" s="1"/>
  <c r="X19" i="7" a="1"/>
  <c r="X19" i="7" s="1"/>
  <c r="X11" i="7" a="1"/>
  <c r="X11" i="7" s="1"/>
  <c r="X9" i="7" a="1"/>
  <c r="X9" i="7" s="1"/>
  <c r="X12" i="7" a="1"/>
  <c r="X12" i="7" s="1"/>
  <c r="X10" i="7" a="1"/>
  <c r="X10" i="7" s="1"/>
  <c r="X14" i="7" a="1"/>
  <c r="X14" i="7" s="1"/>
  <c r="Z6" i="7" l="1"/>
  <c r="Z5" i="7"/>
  <c r="Y5" i="7"/>
  <c r="Y6" i="7"/>
  <c r="AB7" i="7"/>
  <c r="Z15" i="7" a="1"/>
  <c r="Z15" i="7" s="1"/>
  <c r="Z17" i="7" a="1"/>
  <c r="Z17" i="7" s="1"/>
  <c r="Z18" i="7" a="1"/>
  <c r="Z18" i="7" s="1"/>
  <c r="Z19" i="7" a="1"/>
  <c r="Z19" i="7" s="1"/>
  <c r="Z16" i="7" a="1"/>
  <c r="Z16" i="7" s="1"/>
  <c r="Z13" i="7" a="1"/>
  <c r="Z13" i="7" s="1"/>
  <c r="Z12" i="7" a="1"/>
  <c r="Z12" i="7" s="1"/>
  <c r="Z11" i="7" a="1"/>
  <c r="Z11" i="7" s="1"/>
  <c r="Z10" i="7" a="1"/>
  <c r="Z10" i="7" s="1"/>
  <c r="Z14" i="7" a="1"/>
  <c r="Z14" i="7" s="1"/>
  <c r="Z9" i="7" a="1"/>
  <c r="Z9" i="7" s="1"/>
  <c r="AA7" i="7"/>
  <c r="Y19" i="7" a="1"/>
  <c r="Y19" i="7" s="1"/>
  <c r="Y17" i="7" a="1"/>
  <c r="Y17" i="7" s="1"/>
  <c r="Y16" i="7" a="1"/>
  <c r="Y16" i="7" s="1"/>
  <c r="Y18" i="7" a="1"/>
  <c r="Y18" i="7" s="1"/>
  <c r="Y15" i="7" a="1"/>
  <c r="Y15" i="7" s="1"/>
  <c r="Y14" i="7" a="1"/>
  <c r="Y14" i="7" s="1"/>
  <c r="Y13" i="7" a="1"/>
  <c r="Y13" i="7" s="1"/>
  <c r="Y12" i="7" a="1"/>
  <c r="Y12" i="7" s="1"/>
  <c r="Y10" i="7" a="1"/>
  <c r="Y10" i="7" s="1"/>
  <c r="Y11" i="7" a="1"/>
  <c r="Y11" i="7" s="1"/>
  <c r="Y9" i="7" a="1"/>
  <c r="Y9" i="7" s="1"/>
  <c r="AA6" i="7" l="1"/>
  <c r="AA5" i="7"/>
  <c r="AB5" i="7"/>
  <c r="AB6" i="7"/>
  <c r="AC7" i="7"/>
  <c r="AA18" i="7" a="1"/>
  <c r="AA18" i="7" s="1"/>
  <c r="AA19" i="7" a="1"/>
  <c r="AA19" i="7" s="1"/>
  <c r="AA17" i="7" a="1"/>
  <c r="AA17" i="7" s="1"/>
  <c r="AA15" i="7" a="1"/>
  <c r="AA15" i="7" s="1"/>
  <c r="AA16" i="7" a="1"/>
  <c r="AA16" i="7" s="1"/>
  <c r="AA14" i="7" a="1"/>
  <c r="AA14" i="7" s="1"/>
  <c r="AA13" i="7" a="1"/>
  <c r="AA13" i="7" s="1"/>
  <c r="AA11" i="7" a="1"/>
  <c r="AA11" i="7" s="1"/>
  <c r="AA10" i="7" a="1"/>
  <c r="AA10" i="7" s="1"/>
  <c r="AA12" i="7" a="1"/>
  <c r="AA12" i="7" s="1"/>
  <c r="AA9" i="7" a="1"/>
  <c r="AA9" i="7" s="1"/>
  <c r="AD7" i="7"/>
  <c r="AB16" i="7" a="1"/>
  <c r="AB16" i="7" s="1"/>
  <c r="AB18" i="7" a="1"/>
  <c r="AB18" i="7" s="1"/>
  <c r="AB19" i="7" a="1"/>
  <c r="AB19" i="7" s="1"/>
  <c r="AB13" i="7" a="1"/>
  <c r="AB13" i="7" s="1"/>
  <c r="AB15" i="7" a="1"/>
  <c r="AB15" i="7" s="1"/>
  <c r="AB14" i="7" a="1"/>
  <c r="AB14" i="7" s="1"/>
  <c r="AB12" i="7" a="1"/>
  <c r="AB12" i="7" s="1"/>
  <c r="AB11" i="7" a="1"/>
  <c r="AB11" i="7" s="1"/>
  <c r="AB17" i="7" a="1"/>
  <c r="AB17" i="7" s="1"/>
  <c r="AB10" i="7" a="1"/>
  <c r="AB10" i="7" s="1"/>
  <c r="AB9" i="7" a="1"/>
  <c r="AB9" i="7" s="1"/>
  <c r="AD5" i="7" l="1"/>
  <c r="AD6" i="7"/>
  <c r="AC5" i="7"/>
  <c r="AC6" i="7"/>
  <c r="AF7" i="7"/>
  <c r="AD19" i="7" a="1"/>
  <c r="AD19" i="7" s="1"/>
  <c r="AD17" i="7" a="1"/>
  <c r="AD17" i="7" s="1"/>
  <c r="AD15" i="7" a="1"/>
  <c r="AD15" i="7" s="1"/>
  <c r="AD13" i="7" a="1"/>
  <c r="AD13" i="7" s="1"/>
  <c r="AD14" i="7" a="1"/>
  <c r="AD14" i="7" s="1"/>
  <c r="AD16" i="7" a="1"/>
  <c r="AD16" i="7" s="1"/>
  <c r="AD10" i="7" a="1"/>
  <c r="AD10" i="7" s="1"/>
  <c r="AD12" i="7" a="1"/>
  <c r="AD12" i="7" s="1"/>
  <c r="AD11" i="7" a="1"/>
  <c r="AD11" i="7" s="1"/>
  <c r="AD18" i="7" a="1"/>
  <c r="AD18" i="7" s="1"/>
  <c r="AD9" i="7" a="1"/>
  <c r="AD9" i="7" s="1"/>
  <c r="AE7" i="7"/>
  <c r="AC19" i="7" a="1"/>
  <c r="AC19" i="7" s="1"/>
  <c r="AC17" i="7" a="1"/>
  <c r="AC17" i="7" s="1"/>
  <c r="AC15" i="7" a="1"/>
  <c r="AC15" i="7" s="1"/>
  <c r="AC18" i="7" a="1"/>
  <c r="AC18" i="7" s="1"/>
  <c r="AC16" i="7" a="1"/>
  <c r="AC16" i="7" s="1"/>
  <c r="AC14" i="7" a="1"/>
  <c r="AC14" i="7" s="1"/>
  <c r="AC12" i="7" a="1"/>
  <c r="AC12" i="7" s="1"/>
  <c r="AC11" i="7" a="1"/>
  <c r="AC11" i="7" s="1"/>
  <c r="AC10" i="7" a="1"/>
  <c r="AC10" i="7" s="1"/>
  <c r="AC9" i="7" a="1"/>
  <c r="AC9" i="7" s="1"/>
  <c r="AC13" i="7" a="1"/>
  <c r="AC13" i="7" s="1"/>
  <c r="AE6" i="7" l="1"/>
  <c r="AE5" i="7"/>
  <c r="AF6" i="7"/>
  <c r="AF5" i="7"/>
  <c r="AG7" i="7"/>
  <c r="AE18" i="7" a="1"/>
  <c r="AE18" i="7" s="1"/>
  <c r="AE16" i="7" a="1"/>
  <c r="AE16" i="7" s="1"/>
  <c r="AE19" i="7" a="1"/>
  <c r="AE19" i="7" s="1"/>
  <c r="AE17" i="7" a="1"/>
  <c r="AE17" i="7" s="1"/>
  <c r="AE15" i="7" a="1"/>
  <c r="AE15" i="7" s="1"/>
  <c r="AE14" i="7" a="1"/>
  <c r="AE14" i="7" s="1"/>
  <c r="AE10" i="7" a="1"/>
  <c r="AE10" i="7" s="1"/>
  <c r="AE13" i="7" a="1"/>
  <c r="AE13" i="7" s="1"/>
  <c r="AE12" i="7" a="1"/>
  <c r="AE12" i="7" s="1"/>
  <c r="AE11" i="7" a="1"/>
  <c r="AE11" i="7" s="1"/>
  <c r="AE9" i="7" a="1"/>
  <c r="AE9" i="7" s="1"/>
  <c r="AH7" i="7"/>
  <c r="AF15" i="7" a="1"/>
  <c r="AF15" i="7" s="1"/>
  <c r="AF17" i="7" a="1"/>
  <c r="AF17" i="7" s="1"/>
  <c r="AF18" i="7" a="1"/>
  <c r="AF18" i="7" s="1"/>
  <c r="AF16" i="7" a="1"/>
  <c r="AF16" i="7" s="1"/>
  <c r="AF11" i="7" a="1"/>
  <c r="AF11" i="7" s="1"/>
  <c r="AF13" i="7" a="1"/>
  <c r="AF13" i="7" s="1"/>
  <c r="AF12" i="7" a="1"/>
  <c r="AF12" i="7" s="1"/>
  <c r="AF19" i="7" a="1"/>
  <c r="AF19" i="7" s="1"/>
  <c r="AF9" i="7" a="1"/>
  <c r="AF9" i="7" s="1"/>
  <c r="AF10" i="7" a="1"/>
  <c r="AF10" i="7" s="1"/>
  <c r="AF14" i="7" a="1"/>
  <c r="AF14" i="7" s="1"/>
  <c r="AH5" i="7" l="1"/>
  <c r="AH6" i="7"/>
  <c r="AG5" i="7"/>
  <c r="AG6" i="7"/>
  <c r="AJ7" i="7"/>
  <c r="AH16" i="7" a="1"/>
  <c r="AH16" i="7" s="1"/>
  <c r="AH17" i="7" a="1"/>
  <c r="AH17" i="7" s="1"/>
  <c r="AH18" i="7" a="1"/>
  <c r="AH18" i="7" s="1"/>
  <c r="AH13" i="7" a="1"/>
  <c r="AH13" i="7" s="1"/>
  <c r="AH19" i="7" a="1"/>
  <c r="AH19" i="7" s="1"/>
  <c r="AH11" i="7" a="1"/>
  <c r="AH11" i="7" s="1"/>
  <c r="AH10" i="7" a="1"/>
  <c r="AH10" i="7" s="1"/>
  <c r="AH14" i="7" a="1"/>
  <c r="AH14" i="7" s="1"/>
  <c r="AH15" i="7" a="1"/>
  <c r="AH15" i="7" s="1"/>
  <c r="AH12" i="7" a="1"/>
  <c r="AH12" i="7" s="1"/>
  <c r="AH9" i="7" a="1"/>
  <c r="AH9" i="7" s="1"/>
  <c r="AI7" i="7"/>
  <c r="AG19" i="7" a="1"/>
  <c r="AG19" i="7" s="1"/>
  <c r="AG17" i="7" a="1"/>
  <c r="AG17" i="7" s="1"/>
  <c r="AG18" i="7" a="1"/>
  <c r="AG18" i="7" s="1"/>
  <c r="AG15" i="7" a="1"/>
  <c r="AG15" i="7" s="1"/>
  <c r="AG16" i="7" a="1"/>
  <c r="AG16" i="7" s="1"/>
  <c r="AG14" i="7" a="1"/>
  <c r="AG14" i="7" s="1"/>
  <c r="AG13" i="7" a="1"/>
  <c r="AG13" i="7" s="1"/>
  <c r="AG12" i="7" a="1"/>
  <c r="AG12" i="7" s="1"/>
  <c r="AG10" i="7" a="1"/>
  <c r="AG10" i="7" s="1"/>
  <c r="AG9" i="7" a="1"/>
  <c r="AG9" i="7" s="1"/>
  <c r="AG11" i="7" a="1"/>
  <c r="AG11" i="7" s="1"/>
  <c r="AI6" i="7" l="1"/>
  <c r="AI5" i="7"/>
  <c r="AJ6" i="7"/>
  <c r="AJ5" i="7"/>
  <c r="AK7" i="7"/>
  <c r="AI18" i="7" a="1"/>
  <c r="AI18" i="7" s="1"/>
  <c r="AI19" i="7" a="1"/>
  <c r="AI19" i="7" s="1"/>
  <c r="AI17" i="7" a="1"/>
  <c r="AI17" i="7" s="1"/>
  <c r="AI16" i="7" a="1"/>
  <c r="AI16" i="7" s="1"/>
  <c r="AI14" i="7" a="1"/>
  <c r="AI14" i="7" s="1"/>
  <c r="AI15" i="7" a="1"/>
  <c r="AI15" i="7" s="1"/>
  <c r="AI13" i="7" a="1"/>
  <c r="AI13" i="7" s="1"/>
  <c r="AI11" i="7" a="1"/>
  <c r="AI11" i="7" s="1"/>
  <c r="AI10" i="7" a="1"/>
  <c r="AI10" i="7" s="1"/>
  <c r="AI12" i="7" a="1"/>
  <c r="AI12" i="7" s="1"/>
  <c r="AI9" i="7" a="1"/>
  <c r="AI9" i="7" s="1"/>
  <c r="AL7" i="7"/>
  <c r="AJ15" i="7" a="1"/>
  <c r="AJ15" i="7" s="1"/>
  <c r="AJ18" i="7" a="1"/>
  <c r="AJ18" i="7" s="1"/>
  <c r="AJ19" i="7" a="1"/>
  <c r="AJ19" i="7" s="1"/>
  <c r="AJ16" i="7" a="1"/>
  <c r="AJ16" i="7" s="1"/>
  <c r="AJ12" i="7" a="1"/>
  <c r="AJ12" i="7" s="1"/>
  <c r="AJ14" i="7" a="1"/>
  <c r="AJ14" i="7" s="1"/>
  <c r="AJ17" i="7" a="1"/>
  <c r="AJ17" i="7" s="1"/>
  <c r="AJ11" i="7" a="1"/>
  <c r="AJ11" i="7" s="1"/>
  <c r="AJ9" i="7" a="1"/>
  <c r="AJ9" i="7" s="1"/>
  <c r="AJ13" i="7" a="1"/>
  <c r="AJ13" i="7" s="1"/>
  <c r="AJ10" i="7" a="1"/>
  <c r="AJ10" i="7" s="1"/>
  <c r="AL6" i="7" l="1"/>
  <c r="AL5" i="7"/>
  <c r="AK5" i="7"/>
  <c r="AK6" i="7"/>
  <c r="AN7" i="7"/>
  <c r="AL15" i="7" a="1"/>
  <c r="AL15" i="7" s="1"/>
  <c r="AL16" i="7" a="1"/>
  <c r="AL16" i="7" s="1"/>
  <c r="AL19" i="7" a="1"/>
  <c r="AL19" i="7" s="1"/>
  <c r="AL14" i="7" a="1"/>
  <c r="AL14" i="7" s="1"/>
  <c r="AL17" i="7" a="1"/>
  <c r="AL17" i="7" s="1"/>
  <c r="AL12" i="7" a="1"/>
  <c r="AL12" i="7" s="1"/>
  <c r="AL10" i="7" a="1"/>
  <c r="AL10" i="7" s="1"/>
  <c r="AL18" i="7" a="1"/>
  <c r="AL18" i="7" s="1"/>
  <c r="AL13" i="7" a="1"/>
  <c r="AL13" i="7" s="1"/>
  <c r="AL11" i="7" a="1"/>
  <c r="AL11" i="7" s="1"/>
  <c r="AL9" i="7" a="1"/>
  <c r="AL9" i="7" s="1"/>
  <c r="AM7" i="7"/>
  <c r="AK19" i="7" a="1"/>
  <c r="AK19" i="7" s="1"/>
  <c r="AK17" i="7" a="1"/>
  <c r="AK17" i="7" s="1"/>
  <c r="AK18" i="7" a="1"/>
  <c r="AK18" i="7" s="1"/>
  <c r="AK15" i="7" a="1"/>
  <c r="AK15" i="7" s="1"/>
  <c r="AK14" i="7" a="1"/>
  <c r="AK14" i="7" s="1"/>
  <c r="AK13" i="7" a="1"/>
  <c r="AK13" i="7" s="1"/>
  <c r="AK16" i="7" a="1"/>
  <c r="AK16" i="7" s="1"/>
  <c r="AK11" i="7" a="1"/>
  <c r="AK11" i="7" s="1"/>
  <c r="AK12" i="7" a="1"/>
  <c r="AK12" i="7" s="1"/>
  <c r="AK10" i="7" a="1"/>
  <c r="AK10" i="7" s="1"/>
  <c r="AK9" i="7" a="1"/>
  <c r="AK9" i="7" s="1"/>
  <c r="AM6" i="7" l="1"/>
  <c r="AM5" i="7"/>
  <c r="AN5" i="7"/>
  <c r="AN6" i="7"/>
  <c r="AO7" i="7"/>
  <c r="AM18" i="7" a="1"/>
  <c r="AM18" i="7" s="1"/>
  <c r="AM19" i="7" a="1"/>
  <c r="AM19" i="7" s="1"/>
  <c r="AM17" i="7" a="1"/>
  <c r="AM17" i="7" s="1"/>
  <c r="AM15" i="7" a="1"/>
  <c r="AM15" i="7" s="1"/>
  <c r="AM16" i="7" a="1"/>
  <c r="AM16" i="7" s="1"/>
  <c r="AM14" i="7" a="1"/>
  <c r="AM14" i="7" s="1"/>
  <c r="AM13" i="7" a="1"/>
  <c r="AM13" i="7" s="1"/>
  <c r="AM12" i="7" a="1"/>
  <c r="AM12" i="7" s="1"/>
  <c r="AM10" i="7" a="1"/>
  <c r="AM10" i="7" s="1"/>
  <c r="AM11" i="7" a="1"/>
  <c r="AM11" i="7" s="1"/>
  <c r="AM9" i="7" a="1"/>
  <c r="AM9" i="7" s="1"/>
  <c r="AP7" i="7"/>
  <c r="AN16" i="7" a="1"/>
  <c r="AN16" i="7" s="1"/>
  <c r="AN17" i="7" a="1"/>
  <c r="AN17" i="7" s="1"/>
  <c r="AN14" i="7" a="1"/>
  <c r="AN14" i="7" s="1"/>
  <c r="AN13" i="7" a="1"/>
  <c r="AN13" i="7" s="1"/>
  <c r="AN18" i="7" a="1"/>
  <c r="AN18" i="7" s="1"/>
  <c r="AN11" i="7" a="1"/>
  <c r="AN11" i="7" s="1"/>
  <c r="AN19" i="7" a="1"/>
  <c r="AN19" i="7" s="1"/>
  <c r="AN15" i="7" a="1"/>
  <c r="AN15" i="7" s="1"/>
  <c r="AN12" i="7" a="1"/>
  <c r="AN12" i="7" s="1"/>
  <c r="AN9" i="7" a="1"/>
  <c r="AN9" i="7" s="1"/>
  <c r="AN10" i="7" a="1"/>
  <c r="AN10" i="7" s="1"/>
  <c r="AP5" i="7" l="1"/>
  <c r="AP6" i="7"/>
  <c r="AO5" i="7"/>
  <c r="AO6" i="7"/>
  <c r="AR7" i="7"/>
  <c r="AP15" i="7" a="1"/>
  <c r="AP15" i="7" s="1"/>
  <c r="AP17" i="7" a="1"/>
  <c r="AP17" i="7" s="1"/>
  <c r="AP18" i="7" a="1"/>
  <c r="AP18" i="7" s="1"/>
  <c r="AP19" i="7" a="1"/>
  <c r="AP19" i="7" s="1"/>
  <c r="AP14" i="7" a="1"/>
  <c r="AP14" i="7" s="1"/>
  <c r="AP12" i="7" a="1"/>
  <c r="AP12" i="7" s="1"/>
  <c r="AP10" i="7" a="1"/>
  <c r="AP10" i="7" s="1"/>
  <c r="AP11" i="7" a="1"/>
  <c r="AP11" i="7" s="1"/>
  <c r="AP13" i="7" a="1"/>
  <c r="AP13" i="7" s="1"/>
  <c r="AP16" i="7" a="1"/>
  <c r="AP16" i="7" s="1"/>
  <c r="AP9" i="7" a="1"/>
  <c r="AP9" i="7" s="1"/>
  <c r="AQ7" i="7"/>
  <c r="AO19" i="7" a="1"/>
  <c r="AO19" i="7" s="1"/>
  <c r="AO17" i="7" a="1"/>
  <c r="AO17" i="7" s="1"/>
  <c r="AO18" i="7" a="1"/>
  <c r="AO18" i="7" s="1"/>
  <c r="AO16" i="7" a="1"/>
  <c r="AO16" i="7" s="1"/>
  <c r="AO15" i="7" a="1"/>
  <c r="AO15" i="7" s="1"/>
  <c r="AO13" i="7" a="1"/>
  <c r="AO13" i="7" s="1"/>
  <c r="AO12" i="7" a="1"/>
  <c r="AO12" i="7" s="1"/>
  <c r="AO10" i="7" a="1"/>
  <c r="AO10" i="7" s="1"/>
  <c r="AO14" i="7" a="1"/>
  <c r="AO14" i="7" s="1"/>
  <c r="AO11" i="7" a="1"/>
  <c r="AO11" i="7" s="1"/>
  <c r="AO9" i="7" a="1"/>
  <c r="AO9" i="7" s="1"/>
  <c r="AQ6" i="7" l="1"/>
  <c r="AQ5" i="7"/>
  <c r="AR6" i="7"/>
  <c r="AR5" i="7"/>
  <c r="AS7" i="7"/>
  <c r="AQ18" i="7" a="1"/>
  <c r="AQ18" i="7" s="1"/>
  <c r="AQ15" i="7" a="1"/>
  <c r="AQ15" i="7" s="1"/>
  <c r="AQ19" i="7" a="1"/>
  <c r="AQ19" i="7" s="1"/>
  <c r="AQ17" i="7" a="1"/>
  <c r="AQ17" i="7" s="1"/>
  <c r="AQ14" i="7" a="1"/>
  <c r="AQ14" i="7" s="1"/>
  <c r="AQ16" i="7" a="1"/>
  <c r="AQ16" i="7" s="1"/>
  <c r="AQ13" i="7" a="1"/>
  <c r="AQ13" i="7" s="1"/>
  <c r="AQ11" i="7" a="1"/>
  <c r="AQ11" i="7" s="1"/>
  <c r="AQ10" i="7" a="1"/>
  <c r="AQ10" i="7" s="1"/>
  <c r="AQ9" i="7" a="1"/>
  <c r="AQ9" i="7" s="1"/>
  <c r="AQ12" i="7" a="1"/>
  <c r="AQ12" i="7" s="1"/>
  <c r="AT7" i="7"/>
  <c r="AR16" i="7" a="1"/>
  <c r="AR16" i="7" s="1"/>
  <c r="AR18" i="7" a="1"/>
  <c r="AR18" i="7" s="1"/>
  <c r="AR15" i="7" a="1"/>
  <c r="AR15" i="7" s="1"/>
  <c r="AR14" i="7" a="1"/>
  <c r="AR14" i="7" s="1"/>
  <c r="AR19" i="7" a="1"/>
  <c r="AR19" i="7" s="1"/>
  <c r="AR13" i="7" a="1"/>
  <c r="AR13" i="7" s="1"/>
  <c r="AR17" i="7" a="1"/>
  <c r="AR17" i="7" s="1"/>
  <c r="AR12" i="7" a="1"/>
  <c r="AR12" i="7" s="1"/>
  <c r="AR10" i="7" a="1"/>
  <c r="AR10" i="7" s="1"/>
  <c r="AR9" i="7" a="1"/>
  <c r="AR9" i="7" s="1"/>
  <c r="AR11" i="7" a="1"/>
  <c r="AR11" i="7" s="1"/>
  <c r="AT5" i="7" l="1"/>
  <c r="AT6" i="7"/>
  <c r="AS5" i="7"/>
  <c r="AS6" i="7"/>
  <c r="AV7" i="7"/>
  <c r="AT19" i="7" a="1"/>
  <c r="AT19" i="7" s="1"/>
  <c r="AT16" i="7" a="1"/>
  <c r="AT16" i="7" s="1"/>
  <c r="AT17" i="7" a="1"/>
  <c r="AT17" i="7" s="1"/>
  <c r="AT14" i="7" a="1"/>
  <c r="AT14" i="7" s="1"/>
  <c r="AT13" i="7" a="1"/>
  <c r="AT13" i="7" s="1"/>
  <c r="AT18" i="7" a="1"/>
  <c r="AT18" i="7" s="1"/>
  <c r="AT15" i="7" a="1"/>
  <c r="AT15" i="7" s="1"/>
  <c r="AT11" i="7" a="1"/>
  <c r="AT11" i="7" s="1"/>
  <c r="AT10" i="7" a="1"/>
  <c r="AT10" i="7" s="1"/>
  <c r="AT12" i="7" a="1"/>
  <c r="AT12" i="7" s="1"/>
  <c r="AT9" i="7" a="1"/>
  <c r="AT9" i="7" s="1"/>
  <c r="AU7" i="7"/>
  <c r="AS19" i="7" a="1"/>
  <c r="AS19" i="7" s="1"/>
  <c r="AS17" i="7" a="1"/>
  <c r="AS17" i="7" s="1"/>
  <c r="AS16" i="7" a="1"/>
  <c r="AS16" i="7" s="1"/>
  <c r="AS18" i="7" a="1"/>
  <c r="AS18" i="7" s="1"/>
  <c r="AS15" i="7" a="1"/>
  <c r="AS15" i="7" s="1"/>
  <c r="AS12" i="7" a="1"/>
  <c r="AS12" i="7" s="1"/>
  <c r="AS13" i="7" a="1"/>
  <c r="AS13" i="7" s="1"/>
  <c r="AS14" i="7" a="1"/>
  <c r="AS14" i="7" s="1"/>
  <c r="AS11" i="7" a="1"/>
  <c r="AS11" i="7" s="1"/>
  <c r="AS10" i="7" a="1"/>
  <c r="AS10" i="7" s="1"/>
  <c r="AS9" i="7" a="1"/>
  <c r="AS9" i="7" s="1"/>
  <c r="AU6" i="7" l="1"/>
  <c r="AU5" i="7"/>
  <c r="AV6" i="7"/>
  <c r="AV5" i="7"/>
  <c r="AW7" i="7"/>
  <c r="AU18" i="7" a="1"/>
  <c r="AU18" i="7" s="1"/>
  <c r="AU19" i="7" a="1"/>
  <c r="AU19" i="7" s="1"/>
  <c r="AU17" i="7" a="1"/>
  <c r="AU17" i="7" s="1"/>
  <c r="AU16" i="7" a="1"/>
  <c r="AU16" i="7" s="1"/>
  <c r="AU14" i="7" a="1"/>
  <c r="AU14" i="7" s="1"/>
  <c r="AU15" i="7" a="1"/>
  <c r="AU15" i="7" s="1"/>
  <c r="AU13" i="7" a="1"/>
  <c r="AU13" i="7" s="1"/>
  <c r="AU11" i="7" a="1"/>
  <c r="AU11" i="7" s="1"/>
  <c r="AU10" i="7" a="1"/>
  <c r="AU10" i="7" s="1"/>
  <c r="AU12" i="7" a="1"/>
  <c r="AU12" i="7" s="1"/>
  <c r="AU9" i="7" a="1"/>
  <c r="AU9" i="7" s="1"/>
  <c r="AX7" i="7"/>
  <c r="AV15" i="7" a="1"/>
  <c r="AV15" i="7" s="1"/>
  <c r="AV17" i="7" a="1"/>
  <c r="AV17" i="7" s="1"/>
  <c r="AV18" i="7" a="1"/>
  <c r="AV18" i="7" s="1"/>
  <c r="AV19" i="7" a="1"/>
  <c r="AV19" i="7" s="1"/>
  <c r="AV14" i="7" a="1"/>
  <c r="AV14" i="7" s="1"/>
  <c r="AV12" i="7" a="1"/>
  <c r="AV12" i="7" s="1"/>
  <c r="AV16" i="7" a="1"/>
  <c r="AV16" i="7" s="1"/>
  <c r="AV9" i="7" a="1"/>
  <c r="AV9" i="7" s="1"/>
  <c r="AV13" i="7" a="1"/>
  <c r="AV13" i="7" s="1"/>
  <c r="AV11" i="7" a="1"/>
  <c r="AV11" i="7" s="1"/>
  <c r="AV10" i="7" a="1"/>
  <c r="AV10" i="7" s="1"/>
  <c r="AX6" i="7" l="1"/>
  <c r="AX5" i="7"/>
  <c r="AW5" i="7"/>
  <c r="AW6" i="7"/>
  <c r="AZ7" i="7"/>
  <c r="AX16" i="7" a="1"/>
  <c r="AX16" i="7" s="1"/>
  <c r="AX17" i="7" a="1"/>
  <c r="AX17" i="7" s="1"/>
  <c r="AX15" i="7" a="1"/>
  <c r="AX15" i="7" s="1"/>
  <c r="AX14" i="7" a="1"/>
  <c r="AX14" i="7" s="1"/>
  <c r="AX18" i="7" a="1"/>
  <c r="AX18" i="7" s="1"/>
  <c r="AX13" i="7" a="1"/>
  <c r="AX13" i="7" s="1"/>
  <c r="AX19" i="7" a="1"/>
  <c r="AX19" i="7" s="1"/>
  <c r="AX11" i="7" a="1"/>
  <c r="AX11" i="7" s="1"/>
  <c r="AX10" i="7" a="1"/>
  <c r="AX10" i="7" s="1"/>
  <c r="AX12" i="7" a="1"/>
  <c r="AX12" i="7" s="1"/>
  <c r="AX9" i="7" a="1"/>
  <c r="AX9" i="7" s="1"/>
  <c r="AY7" i="7"/>
  <c r="AW19" i="7" a="1"/>
  <c r="AW19" i="7" s="1"/>
  <c r="AW17" i="7" a="1"/>
  <c r="AW17" i="7" s="1"/>
  <c r="AW15" i="7" a="1"/>
  <c r="AW15" i="7" s="1"/>
  <c r="AW18" i="7" a="1"/>
  <c r="AW18" i="7" s="1"/>
  <c r="AW14" i="7" a="1"/>
  <c r="AW14" i="7" s="1"/>
  <c r="AW16" i="7" a="1"/>
  <c r="AW16" i="7" s="1"/>
  <c r="AW13" i="7" a="1"/>
  <c r="AW13" i="7" s="1"/>
  <c r="AW12" i="7" a="1"/>
  <c r="AW12" i="7" s="1"/>
  <c r="AW11" i="7" a="1"/>
  <c r="AW11" i="7" s="1"/>
  <c r="AW10" i="7" a="1"/>
  <c r="AW10" i="7" s="1"/>
  <c r="AW9" i="7" a="1"/>
  <c r="AW9" i="7" s="1"/>
  <c r="AY6" i="7" l="1"/>
  <c r="AY5" i="7"/>
  <c r="AZ5" i="7"/>
  <c r="AZ6" i="7"/>
  <c r="BA7" i="7"/>
  <c r="AY18" i="7" a="1"/>
  <c r="AY18" i="7" s="1"/>
  <c r="AY16" i="7" a="1"/>
  <c r="AY16" i="7" s="1"/>
  <c r="AY19" i="7" a="1"/>
  <c r="AY19" i="7" s="1"/>
  <c r="AY17" i="7" a="1"/>
  <c r="AY17" i="7" s="1"/>
  <c r="AY15" i="7" a="1"/>
  <c r="AY15" i="7" s="1"/>
  <c r="AY14" i="7" a="1"/>
  <c r="AY14" i="7" s="1"/>
  <c r="AY10" i="7" a="1"/>
  <c r="AY10" i="7" s="1"/>
  <c r="AY12" i="7" a="1"/>
  <c r="AY12" i="7" s="1"/>
  <c r="AY13" i="7" a="1"/>
  <c r="AY13" i="7" s="1"/>
  <c r="AY11" i="7" a="1"/>
  <c r="AY11" i="7" s="1"/>
  <c r="AY9" i="7" a="1"/>
  <c r="AY9" i="7" s="1"/>
  <c r="BB7" i="7"/>
  <c r="AZ15" i="7" a="1"/>
  <c r="AZ15" i="7" s="1"/>
  <c r="AZ18" i="7" a="1"/>
  <c r="AZ18" i="7" s="1"/>
  <c r="AZ16" i="7" a="1"/>
  <c r="AZ16" i="7" s="1"/>
  <c r="AZ19" i="7" a="1"/>
  <c r="AZ19" i="7" s="1"/>
  <c r="AZ14" i="7" a="1"/>
  <c r="AZ14" i="7" s="1"/>
  <c r="AZ17" i="7" a="1"/>
  <c r="AZ17" i="7" s="1"/>
  <c r="AZ12" i="7" a="1"/>
  <c r="AZ12" i="7" s="1"/>
  <c r="AZ13" i="7" a="1"/>
  <c r="AZ13" i="7" s="1"/>
  <c r="AZ11" i="7" a="1"/>
  <c r="AZ11" i="7" s="1"/>
  <c r="AZ9" i="7" a="1"/>
  <c r="AZ9" i="7" s="1"/>
  <c r="AZ10" i="7" a="1"/>
  <c r="AZ10" i="7" s="1"/>
  <c r="BB5" i="7" l="1"/>
  <c r="BB6" i="7"/>
  <c r="BA5" i="7"/>
  <c r="BA6" i="7"/>
  <c r="BD7" i="7"/>
  <c r="BB16" i="7" a="1"/>
  <c r="BB16" i="7" s="1"/>
  <c r="BB15" i="7" a="1"/>
  <c r="BB15" i="7" s="1"/>
  <c r="BB19" i="7" a="1"/>
  <c r="BB19" i="7" s="1"/>
  <c r="BB14" i="7" a="1"/>
  <c r="BB14" i="7" s="1"/>
  <c r="BB17" i="7" a="1"/>
  <c r="BB17" i="7" s="1"/>
  <c r="BB18" i="7" a="1"/>
  <c r="BB18" i="7" s="1"/>
  <c r="BB13" i="7" a="1"/>
  <c r="BB13" i="7" s="1"/>
  <c r="BB12" i="7" a="1"/>
  <c r="BB12" i="7" s="1"/>
  <c r="BB10" i="7" a="1"/>
  <c r="BB10" i="7" s="1"/>
  <c r="BB11" i="7" a="1"/>
  <c r="BB11" i="7" s="1"/>
  <c r="BB9" i="7" a="1"/>
  <c r="BB9" i="7" s="1"/>
  <c r="BC7" i="7"/>
  <c r="BA19" i="7" a="1"/>
  <c r="BA19" i="7" s="1"/>
  <c r="BA17" i="7" a="1"/>
  <c r="BA17" i="7" s="1"/>
  <c r="BA18" i="7" a="1"/>
  <c r="BA18" i="7" s="1"/>
  <c r="BA14" i="7" a="1"/>
  <c r="BA14" i="7" s="1"/>
  <c r="BA13" i="7" a="1"/>
  <c r="BA13" i="7" s="1"/>
  <c r="BA15" i="7" a="1"/>
  <c r="BA15" i="7" s="1"/>
  <c r="BA11" i="7" a="1"/>
  <c r="BA11" i="7" s="1"/>
  <c r="BA16" i="7" a="1"/>
  <c r="BA16" i="7" s="1"/>
  <c r="BA12" i="7" a="1"/>
  <c r="BA12" i="7" s="1"/>
  <c r="BA10" i="7" a="1"/>
  <c r="BA10" i="7" s="1"/>
  <c r="BA9" i="7" a="1"/>
  <c r="BA9" i="7" s="1"/>
  <c r="BC6" i="7" l="1"/>
  <c r="BC5" i="7"/>
  <c r="BD6" i="7"/>
  <c r="BD5" i="7"/>
  <c r="BE7" i="7"/>
  <c r="BC18" i="7" a="1"/>
  <c r="BC18" i="7" s="1"/>
  <c r="BC15" i="7" a="1"/>
  <c r="BC15" i="7" s="1"/>
  <c r="BC19" i="7" a="1"/>
  <c r="BC19" i="7" s="1"/>
  <c r="BC17" i="7" a="1"/>
  <c r="BC17" i="7" s="1"/>
  <c r="BC16" i="7" a="1"/>
  <c r="BC16" i="7" s="1"/>
  <c r="BC14" i="7" a="1"/>
  <c r="BC14" i="7" s="1"/>
  <c r="BC13" i="7" a="1"/>
  <c r="BC13" i="7" s="1"/>
  <c r="BC12" i="7" a="1"/>
  <c r="BC12" i="7" s="1"/>
  <c r="BC10" i="7" a="1"/>
  <c r="BC10" i="7" s="1"/>
  <c r="BC11" i="7" a="1"/>
  <c r="BC11" i="7" s="1"/>
  <c r="BC9" i="7" a="1"/>
  <c r="BC9" i="7" s="1"/>
  <c r="BF7" i="7"/>
  <c r="BD16" i="7" a="1"/>
  <c r="BD16" i="7" s="1"/>
  <c r="BD15" i="7" a="1"/>
  <c r="BD15" i="7" s="1"/>
  <c r="BD17" i="7" a="1"/>
  <c r="BD17" i="7" s="1"/>
  <c r="BD14" i="7" a="1"/>
  <c r="BD14" i="7" s="1"/>
  <c r="BD13" i="7" a="1"/>
  <c r="BD13" i="7" s="1"/>
  <c r="BD18" i="7" a="1"/>
  <c r="BD18" i="7" s="1"/>
  <c r="BD19" i="7" a="1"/>
  <c r="BD19" i="7" s="1"/>
  <c r="BD11" i="7" a="1"/>
  <c r="BD11" i="7" s="1"/>
  <c r="BD9" i="7" a="1"/>
  <c r="BD9" i="7" s="1"/>
  <c r="BD10" i="7" a="1"/>
  <c r="BD10" i="7" s="1"/>
  <c r="BD12" i="7" a="1"/>
  <c r="BD12" i="7" s="1"/>
  <c r="BF5" i="7" l="1"/>
  <c r="BF6" i="7"/>
  <c r="BE5" i="7"/>
  <c r="BE6" i="7"/>
  <c r="BH7" i="7"/>
  <c r="BF15" i="7" a="1"/>
  <c r="BF15" i="7" s="1"/>
  <c r="BF17" i="7" a="1"/>
  <c r="BF17" i="7" s="1"/>
  <c r="BF16" i="7" a="1"/>
  <c r="BF16" i="7" s="1"/>
  <c r="BF18" i="7" a="1"/>
  <c r="BF18" i="7" s="1"/>
  <c r="BF19" i="7" a="1"/>
  <c r="BF19" i="7" s="1"/>
  <c r="BF14" i="7" a="1"/>
  <c r="BF14" i="7" s="1"/>
  <c r="BF13" i="7" a="1"/>
  <c r="BF13" i="7" s="1"/>
  <c r="BF12" i="7" a="1"/>
  <c r="BF12" i="7" s="1"/>
  <c r="BF10" i="7" a="1"/>
  <c r="BF10" i="7" s="1"/>
  <c r="BF11" i="7" a="1"/>
  <c r="BF11" i="7" s="1"/>
  <c r="BF9" i="7" a="1"/>
  <c r="BF9" i="7" s="1"/>
  <c r="BG7" i="7"/>
  <c r="BE19" i="7" a="1"/>
  <c r="BE19" i="7" s="1"/>
  <c r="BE17" i="7" a="1"/>
  <c r="BE17" i="7" s="1"/>
  <c r="BE16" i="7" a="1"/>
  <c r="BE16" i="7" s="1"/>
  <c r="BE18" i="7" a="1"/>
  <c r="BE18" i="7" s="1"/>
  <c r="BE14" i="7" a="1"/>
  <c r="BE14" i="7" s="1"/>
  <c r="BE13" i="7" a="1"/>
  <c r="BE13" i="7" s="1"/>
  <c r="BE12" i="7" a="1"/>
  <c r="BE12" i="7" s="1"/>
  <c r="BE10" i="7" a="1"/>
  <c r="BE10" i="7" s="1"/>
  <c r="BE15" i="7" a="1"/>
  <c r="BE15" i="7" s="1"/>
  <c r="BE9" i="7" a="1"/>
  <c r="BE9" i="7" s="1"/>
  <c r="BE11" i="7" a="1"/>
  <c r="BE11" i="7" s="1"/>
  <c r="BG6" i="7" l="1"/>
  <c r="BG5" i="7"/>
  <c r="BH6" i="7"/>
  <c r="BH5" i="7"/>
  <c r="BI7" i="7"/>
  <c r="BG18" i="7" a="1"/>
  <c r="BG18" i="7" s="1"/>
  <c r="BG19" i="7" a="1"/>
  <c r="BG19" i="7" s="1"/>
  <c r="BG17" i="7" a="1"/>
  <c r="BG17" i="7" s="1"/>
  <c r="BG15" i="7" a="1"/>
  <c r="BG15" i="7" s="1"/>
  <c r="BG14" i="7" a="1"/>
  <c r="BG14" i="7" s="1"/>
  <c r="BG13" i="7" a="1"/>
  <c r="BG13" i="7" s="1"/>
  <c r="BG16" i="7" a="1"/>
  <c r="BG16" i="7" s="1"/>
  <c r="BG11" i="7" a="1"/>
  <c r="BG11" i="7" s="1"/>
  <c r="BG10" i="7" a="1"/>
  <c r="BG10" i="7" s="1"/>
  <c r="BG9" i="7" a="1"/>
  <c r="BG9" i="7" s="1"/>
  <c r="BG12" i="7" a="1"/>
  <c r="BG12" i="7" s="1"/>
  <c r="BJ7" i="7"/>
  <c r="BH16" i="7" a="1"/>
  <c r="BH16" i="7" s="1"/>
  <c r="BH18" i="7" a="1"/>
  <c r="BH18" i="7" s="1"/>
  <c r="BH14" i="7" a="1"/>
  <c r="BH14" i="7" s="1"/>
  <c r="BH19" i="7" a="1"/>
  <c r="BH19" i="7" s="1"/>
  <c r="BH15" i="7" a="1"/>
  <c r="BH15" i="7" s="1"/>
  <c r="BH13" i="7" a="1"/>
  <c r="BH13" i="7" s="1"/>
  <c r="BH9" i="7" a="1"/>
  <c r="BH9" i="7" s="1"/>
  <c r="BH12" i="7" a="1"/>
  <c r="BH12" i="7" s="1"/>
  <c r="BH10" i="7" a="1"/>
  <c r="BH10" i="7" s="1"/>
  <c r="BH11" i="7" a="1"/>
  <c r="BH11" i="7" s="1"/>
  <c r="BH17" i="7" a="1"/>
  <c r="BH17" i="7" s="1"/>
  <c r="BH8" i="7"/>
  <c r="BJ6" i="7" l="1"/>
  <c r="BJ5" i="7"/>
  <c r="BI5" i="7"/>
  <c r="BI6" i="7"/>
  <c r="BL7" i="7"/>
  <c r="BJ19" i="7" a="1"/>
  <c r="BJ19" i="7" s="1"/>
  <c r="BJ15" i="7" a="1"/>
  <c r="BJ15" i="7" s="1"/>
  <c r="BJ16" i="7" a="1"/>
  <c r="BJ16" i="7" s="1"/>
  <c r="BJ14" i="7" a="1"/>
  <c r="BJ14" i="7" s="1"/>
  <c r="BJ17" i="7" a="1"/>
  <c r="BJ17" i="7" s="1"/>
  <c r="BJ13" i="7" a="1"/>
  <c r="BJ13" i="7" s="1"/>
  <c r="BJ11" i="7" a="1"/>
  <c r="BJ11" i="7" s="1"/>
  <c r="BJ10" i="7" a="1"/>
  <c r="BJ10" i="7" s="1"/>
  <c r="BJ18" i="7" a="1"/>
  <c r="BJ18" i="7" s="1"/>
  <c r="BJ12" i="7" a="1"/>
  <c r="BJ12" i="7" s="1"/>
  <c r="BJ9" i="7" a="1"/>
  <c r="BJ9" i="7" s="1"/>
  <c r="BJ8" i="7"/>
  <c r="BK7" i="7"/>
  <c r="BI19" i="7" a="1"/>
  <c r="BI19" i="7" s="1"/>
  <c r="BI17" i="7" a="1"/>
  <c r="BI17" i="7" s="1"/>
  <c r="BI15" i="7" a="1"/>
  <c r="BI15" i="7" s="1"/>
  <c r="BI18" i="7" a="1"/>
  <c r="BI18" i="7" s="1"/>
  <c r="BI16" i="7" a="1"/>
  <c r="BI16" i="7" s="1"/>
  <c r="BI14" i="7" a="1"/>
  <c r="BI14" i="7" s="1"/>
  <c r="BI12" i="7" a="1"/>
  <c r="BI12" i="7" s="1"/>
  <c r="BI9" i="7" a="1"/>
  <c r="BI9" i="7" s="1"/>
  <c r="BI11" i="7" a="1"/>
  <c r="BI11" i="7" s="1"/>
  <c r="BI10" i="7" a="1"/>
  <c r="BI10" i="7" s="1"/>
  <c r="BI13" i="7" a="1"/>
  <c r="BI13" i="7" s="1"/>
  <c r="BI8" i="7"/>
  <c r="BK6" i="7" l="1"/>
  <c r="BK5" i="7"/>
  <c r="BL5" i="7"/>
  <c r="BL6" i="7"/>
  <c r="BM7" i="7"/>
  <c r="BK18" i="7" a="1"/>
  <c r="BK18" i="7" s="1"/>
  <c r="BK16" i="7" a="1"/>
  <c r="BK16" i="7" s="1"/>
  <c r="BK19" i="7" a="1"/>
  <c r="BK19" i="7" s="1"/>
  <c r="BK17" i="7" a="1"/>
  <c r="BK17" i="7" s="1"/>
  <c r="BK13" i="7" a="1"/>
  <c r="BK13" i="7" s="1"/>
  <c r="BK14" i="7" a="1"/>
  <c r="BK14" i="7" s="1"/>
  <c r="BK11" i="7" a="1"/>
  <c r="BK11" i="7" s="1"/>
  <c r="BK10" i="7" a="1"/>
  <c r="BK10" i="7" s="1"/>
  <c r="BK15" i="7" a="1"/>
  <c r="BK15" i="7" s="1"/>
  <c r="BK12" i="7" a="1"/>
  <c r="BK12" i="7" s="1"/>
  <c r="BK9" i="7" a="1"/>
  <c r="BK9" i="7" s="1"/>
  <c r="BK8" i="7"/>
  <c r="BL15" i="7" a="1"/>
  <c r="BL15" i="7" s="1"/>
  <c r="BL19" i="7" a="1"/>
  <c r="BL19" i="7" s="1"/>
  <c r="BL16" i="7" a="1"/>
  <c r="BL16" i="7" s="1"/>
  <c r="BL17" i="7" a="1"/>
  <c r="BL17" i="7" s="1"/>
  <c r="BL18" i="7" a="1"/>
  <c r="BL18" i="7" s="1"/>
  <c r="BL14" i="7" a="1"/>
  <c r="BL14" i="7" s="1"/>
  <c r="BL12" i="7" a="1"/>
  <c r="BL12" i="7" s="1"/>
  <c r="BL9" i="7" a="1"/>
  <c r="BL9" i="7" s="1"/>
  <c r="BL13" i="7" a="1"/>
  <c r="BL13" i="7" s="1"/>
  <c r="BL11" i="7" a="1"/>
  <c r="BL11" i="7" s="1"/>
  <c r="BL10" i="7" a="1"/>
  <c r="BL10" i="7" s="1"/>
  <c r="BL8" i="7"/>
  <c r="BM5" i="7" l="1"/>
  <c r="BM6" i="7"/>
  <c r="BM19" i="7" a="1"/>
  <c r="BM19" i="7" s="1"/>
  <c r="BM17" i="7" a="1"/>
  <c r="BM17" i="7" s="1"/>
  <c r="BM18" i="7" a="1"/>
  <c r="BM18" i="7" s="1"/>
  <c r="BM15" i="7" a="1"/>
  <c r="BM15" i="7" s="1"/>
  <c r="BM14" i="7" a="1"/>
  <c r="BM14" i="7" s="1"/>
  <c r="BM13" i="7" a="1"/>
  <c r="BM13" i="7" s="1"/>
  <c r="BM12" i="7" a="1"/>
  <c r="BM12" i="7" s="1"/>
  <c r="BM9" i="7" a="1"/>
  <c r="BM9" i="7" s="1"/>
  <c r="BM11" i="7" a="1"/>
  <c r="BM11" i="7" s="1"/>
  <c r="BM10" i="7" a="1"/>
  <c r="BM10" i="7" s="1"/>
  <c r="BM16" i="7" a="1"/>
  <c r="BM16" i="7" s="1"/>
  <c r="BM8" i="7"/>
  <c r="BT10" i="7" l="1"/>
  <c r="BO10" i="7"/>
  <c r="BR10" i="7"/>
  <c r="BQ10" i="7"/>
  <c r="BS10" i="7"/>
  <c r="BP10" i="7"/>
  <c r="BP17" i="7"/>
  <c r="BR17" i="7"/>
  <c r="BQ17" i="7"/>
  <c r="BS17" i="7"/>
  <c r="BT17" i="7"/>
  <c r="BO17" i="7"/>
  <c r="BR14" i="7"/>
  <c r="BS14" i="7"/>
  <c r="BO14" i="7"/>
  <c r="BT14" i="7"/>
  <c r="BQ14" i="7"/>
  <c r="BP14" i="7"/>
  <c r="BP15" i="7"/>
  <c r="BR15" i="7"/>
  <c r="BS15" i="7"/>
  <c r="BO15" i="7"/>
  <c r="BQ15" i="7"/>
  <c r="BT15" i="7"/>
  <c r="BP13" i="7"/>
  <c r="BT13" i="7"/>
  <c r="BO13" i="7"/>
  <c r="BR13" i="7"/>
  <c r="BQ13" i="7"/>
  <c r="BS13" i="7"/>
  <c r="BQ11" i="7"/>
  <c r="BT11" i="7"/>
  <c r="BR11" i="7"/>
  <c r="BP11" i="7"/>
  <c r="BO11" i="7"/>
  <c r="BS11" i="7"/>
  <c r="BO19" i="7"/>
  <c r="BP19" i="7"/>
  <c r="BQ19" i="7"/>
  <c r="BS19" i="7"/>
  <c r="BR19" i="7"/>
  <c r="BT19" i="7"/>
  <c r="BT9" i="7"/>
  <c r="BR9" i="7"/>
  <c r="BS9" i="7"/>
  <c r="BO9" i="7"/>
  <c r="BP9" i="7"/>
  <c r="BQ9" i="7"/>
  <c r="BS16" i="7"/>
  <c r="BP16" i="7"/>
  <c r="BO16" i="7"/>
  <c r="BR16" i="7"/>
  <c r="BT16" i="7"/>
  <c r="BQ16" i="7"/>
  <c r="BR12" i="7"/>
  <c r="BO12" i="7"/>
  <c r="BS12" i="7"/>
  <c r="BT12" i="7"/>
  <c r="BQ12" i="7"/>
  <c r="BP12" i="7"/>
  <c r="BT18" i="7"/>
  <c r="BQ18" i="7"/>
  <c r="BO18" i="7"/>
  <c r="BS18" i="7"/>
  <c r="BR18" i="7"/>
  <c r="BP18" i="7"/>
  <c r="BS20" i="7" l="1"/>
  <c r="BP20" i="7"/>
  <c r="BT20" i="7"/>
  <c r="BO20" i="7"/>
  <c r="BR20" i="7"/>
  <c r="BQ20" i="7"/>
</calcChain>
</file>

<file path=xl/sharedStrings.xml><?xml version="1.0" encoding="utf-8"?>
<sst xmlns="http://schemas.openxmlformats.org/spreadsheetml/2006/main" count="151" uniqueCount="68">
  <si>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</si>
  <si>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</si>
  <si>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</si>
  <si>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</si>
  <si>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</si>
  <si>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</si>
  <si>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</si>
  <si>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</si>
  <si>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</si>
  <si>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</si>
  <si>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</si>
  <si>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</si>
  <si>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Lundi de Pâques</t>
  </si>
  <si>
    <t>Salarié 1</t>
  </si>
  <si>
    <t>Salarié 2</t>
  </si>
  <si>
    <t>Salarié 3</t>
  </si>
  <si>
    <t>Salarié 4</t>
  </si>
  <si>
    <t>Salarié 5</t>
  </si>
  <si>
    <t>Salarié 6</t>
  </si>
  <si>
    <t>Salarié 7</t>
  </si>
  <si>
    <t>Salarié 8</t>
  </si>
  <si>
    <t>Salarié 9</t>
  </si>
  <si>
    <t>Salarié 10</t>
  </si>
  <si>
    <t>Salarié 11</t>
  </si>
  <si>
    <t>Année</t>
  </si>
  <si>
    <t>1er Janvier</t>
  </si>
  <si>
    <t>Pâques</t>
  </si>
  <si>
    <t>1er Mai</t>
  </si>
  <si>
    <t>Ascenscion</t>
  </si>
  <si>
    <t>Pentecôte</t>
  </si>
  <si>
    <t>Lundi de la Pentecôte</t>
  </si>
  <si>
    <t>Activités</t>
  </si>
  <si>
    <t>Télétravail</t>
  </si>
  <si>
    <t>Sur site</t>
  </si>
  <si>
    <t>Congés payés</t>
  </si>
  <si>
    <t>RTT</t>
  </si>
  <si>
    <t>Maladie</t>
  </si>
  <si>
    <t>Autres</t>
  </si>
  <si>
    <t>Equivalent hebdomadaire</t>
  </si>
  <si>
    <t>Forfait jour</t>
  </si>
  <si>
    <t xml:space="preserve">matin </t>
  </si>
  <si>
    <t>après-midi</t>
  </si>
  <si>
    <t>Légende :</t>
  </si>
  <si>
    <t>Armistice</t>
  </si>
  <si>
    <t>Fête Nationale</t>
  </si>
  <si>
    <t>Assomption</t>
  </si>
  <si>
    <t>Toussaint</t>
  </si>
  <si>
    <t>Noël</t>
  </si>
  <si>
    <t>Mois</t>
  </si>
  <si>
    <t>Nb</t>
  </si>
  <si>
    <t>Date</t>
  </si>
  <si>
    <t>CP</t>
  </si>
  <si>
    <t>Mal.</t>
  </si>
  <si>
    <t>Aut.</t>
  </si>
  <si>
    <t>TTr</t>
  </si>
  <si>
    <t>Sit</t>
  </si>
  <si>
    <t>Salariés</t>
  </si>
  <si>
    <t>Horaires hebdomadaires</t>
  </si>
  <si>
    <t>Horaires journaliers</t>
  </si>
  <si>
    <t>Horaire journalier</t>
  </si>
  <si>
    <t>Salarié</t>
  </si>
  <si>
    <t>Horaire hebdomadaire</t>
  </si>
  <si>
    <t xml:space="preserve">Source formule planning : </t>
  </si>
  <si>
    <t>https://www.commentcamarche.net/forum/affich-18889112-index-equiv-avec-3-criteres</t>
  </si>
  <si>
    <t>Date début</t>
  </si>
  <si>
    <t>Date fin</t>
  </si>
  <si>
    <t>Activité</t>
  </si>
  <si>
    <r>
      <t xml:space="preserve">Totaux
</t>
    </r>
    <r>
      <rPr>
        <i/>
        <sz val="10"/>
        <color theme="1"/>
        <rFont val="Calibri"/>
        <family val="2"/>
        <scheme val="minor"/>
      </rPr>
      <t>(hors WE &amp; jours fériés)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</si>
</sst>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d"/>
    <numFmt numFmtId="165" formatCode="ddd\ dd"/>
    <numFmt numFmtId="166" formatCode="[h]:mm"/>
    <numFmt numFmtId="167" formatCode="0;;"/>
    <numFmt numFmtId="168" formatCode="[h]:mm;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3"/>
      <name val="Calibri Light"/>
      <family val="1"/>
      <scheme val="major"/>
    </font>
    <font>
      <sz val="12"/>
      <color theme="0"/>
      <name val="Calibri"/>
      <family val="2"/>
      <scheme val="minor"/>
    </font>
    <font>
      <b/>
      <sz val="30"/>
      <color theme="0"/>
      <name val="Calibri Light"/>
      <family val="1"/>
      <scheme val="major"/>
    </font>
    <font>
      <sz val="11"/>
      <color theme="1"/>
      <name val="Calibri Light"/>
      <family val="1"/>
      <scheme val="maj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3" tint="0.39994506668294322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 tint="-0.34998626667073579"/>
      </right>
      <top style="medium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/>
      <diagonal/>
    </border>
    <border>
      <left style="thin">
        <color theme="0" tint="-0.34998626667073579"/>
      </left>
      <right/>
      <top style="medium">
        <color theme="0" tint="-0.34998626667073579"/>
      </top>
      <bottom/>
      <diagonal/>
    </border>
  </borders>
  <cellStyleXfs count="11">
    <xf numFmtId="0" fontId="0" fillId="0" borderId="0"/>
    <xf numFmtId="0" fontId="3" fillId="2" borderId="1">
      <alignment horizontal="left" vertical="center" wrapText="1" indent="1"/>
    </xf>
    <xf numFmtId="0" fontId="2" fillId="0" borderId="0">
      <alignment horizontal="left" vertical="center" indent="2"/>
    </xf>
    <xf numFmtId="164" fontId="1" fillId="0" borderId="0" applyFont="0" applyFill="0" applyBorder="0">
      <alignment horizontal="center" vertical="center"/>
    </xf>
    <xf numFmtId="0" fontId="2" fillId="0" borderId="2" applyNumberFormat="0" applyFont="0" applyFill="0" applyAlignment="0">
      <alignment horizontal="center" vertical="center"/>
    </xf>
    <xf numFmtId="0" fontId="4" fillId="2" borderId="0">
      <alignment horizontal="center" vertical="center"/>
    </xf>
    <xf numFmtId="0" fontId="5" fillId="0" borderId="0">
      <alignment horizontal="left" vertical="center" indent="1"/>
    </xf>
    <xf numFmtId="0" fontId="1" fillId="0" borderId="0">
      <alignment horizontal="left" vertical="center" wrapText="1" indent="1"/>
    </xf>
    <xf numFmtId="14" fontId="1" fillId="0" borderId="0">
      <alignment horizontal="left" vertical="center" indent="1"/>
    </xf>
    <xf numFmtId="1" fontId="1" fillId="0" borderId="0">
      <alignment horizontal="center" vertical="center"/>
    </xf>
    <xf numFmtId="0" fontId="13" fillId="0" borderId="0" applyNumberForma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0" fontId="6" fillId="0" borderId="0" xfId="0" applyFont="1"/>
    <xf numFmtId="166" fontId="0" fillId="0" borderId="0" xfId="0" applyNumberFormat="1"/>
    <xf numFmtId="0" fontId="0" fillId="0" borderId="3" xfId="0" applyFont="1" applyBorder="1"/>
    <xf numFmtId="166" fontId="0" fillId="0" borderId="0" xfId="0" applyNumberFormat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center"/>
    </xf>
    <xf numFmtId="14" fontId="6" fillId="0" borderId="3" xfId="0" applyNumberFormat="1" applyFont="1" applyBorder="1"/>
    <xf numFmtId="0" fontId="7" fillId="3" borderId="4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vertical="center"/>
    </xf>
    <xf numFmtId="0" fontId="10" fillId="4" borderId="0" xfId="0" applyFont="1" applyFill="1" applyAlignment="1">
      <alignment horizontal="center" vertical="center"/>
    </xf>
    <xf numFmtId="0" fontId="10" fillId="4" borderId="0" xfId="0" applyFont="1" applyFill="1" applyAlignment="1">
      <alignment vertical="center"/>
    </xf>
    <xf numFmtId="0" fontId="8" fillId="4" borderId="0" xfId="0" applyFont="1" applyFill="1" applyAlignment="1">
      <alignment vertical="center"/>
    </xf>
    <xf numFmtId="14" fontId="0" fillId="4" borderId="0" xfId="0" applyNumberFormat="1" applyFont="1" applyFill="1" applyAlignment="1">
      <alignment horizontal="center" vertical="center"/>
    </xf>
    <xf numFmtId="0" fontId="0" fillId="4" borderId="0" xfId="0" applyFont="1" applyFill="1" applyAlignment="1">
      <alignment vertical="center"/>
    </xf>
    <xf numFmtId="0" fontId="0" fillId="4" borderId="0" xfId="0" applyFont="1" applyFill="1" applyAlignment="1">
      <alignment horizontal="center" vertical="center"/>
    </xf>
    <xf numFmtId="0" fontId="0" fillId="4" borderId="0" xfId="0" applyFill="1" applyAlignment="1">
      <alignment vertical="center"/>
    </xf>
    <xf numFmtId="0" fontId="0" fillId="4" borderId="0" xfId="0" applyFill="1" applyBorder="1" applyAlignment="1">
      <alignment vertical="center"/>
    </xf>
    <xf numFmtId="165" fontId="0" fillId="4" borderId="0" xfId="0" applyNumberFormat="1" applyFill="1" applyBorder="1" applyAlignment="1">
      <alignment horizontal="center" vertical="center" textRotation="90"/>
    </xf>
    <xf numFmtId="0" fontId="8" fillId="4" borderId="16" xfId="0" applyFont="1" applyFill="1" applyBorder="1" applyAlignment="1">
      <alignment horizontal="centerContinuous" vertical="center"/>
    </xf>
    <xf numFmtId="0" fontId="8" fillId="4" borderId="17" xfId="0" applyFont="1" applyFill="1" applyBorder="1" applyAlignment="1">
      <alignment horizontal="centerContinuous" vertical="center"/>
    </xf>
    <xf numFmtId="0" fontId="12" fillId="4" borderId="9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167" fontId="0" fillId="4" borderId="11" xfId="0" applyNumberFormat="1" applyFill="1" applyBorder="1" applyAlignment="1">
      <alignment horizontal="center" vertical="center"/>
    </xf>
    <xf numFmtId="167" fontId="0" fillId="4" borderId="6" xfId="0" applyNumberFormat="1" applyFill="1" applyBorder="1" applyAlignment="1">
      <alignment horizontal="center" vertical="center"/>
    </xf>
    <xf numFmtId="167" fontId="0" fillId="4" borderId="12" xfId="0" applyNumberForma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8" fillId="4" borderId="5" xfId="0" applyFont="1" applyFill="1" applyBorder="1" applyAlignment="1">
      <alignment horizontal="centerContinuous" vertical="center"/>
    </xf>
    <xf numFmtId="0" fontId="0" fillId="4" borderId="5" xfId="0" applyFill="1" applyBorder="1" applyAlignment="1">
      <alignment vertical="center"/>
    </xf>
    <xf numFmtId="0" fontId="0" fillId="4" borderId="5" xfId="0" applyFill="1" applyBorder="1" applyAlignment="1">
      <alignment horizontal="center" vertical="center"/>
    </xf>
    <xf numFmtId="0" fontId="8" fillId="4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/>
    </xf>
    <xf numFmtId="166" fontId="0" fillId="0" borderId="0" xfId="0" applyNumberFormat="1" applyFill="1" applyBorder="1" applyAlignment="1">
      <alignment horizont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8" fillId="4" borderId="0" xfId="0" applyFont="1" applyFill="1" applyBorder="1" applyAlignment="1">
      <alignment horizontal="center" vertical="center" wrapText="1"/>
    </xf>
    <xf numFmtId="166" fontId="0" fillId="4" borderId="0" xfId="0" applyNumberFormat="1" applyFill="1" applyBorder="1" applyAlignment="1">
      <alignment horizontal="center" vertical="center"/>
    </xf>
    <xf numFmtId="168" fontId="0" fillId="4" borderId="0" xfId="0" applyNumberFormat="1" applyFill="1" applyBorder="1" applyAlignment="1">
      <alignment horizontal="center" vertical="center"/>
    </xf>
    <xf numFmtId="0" fontId="14" fillId="4" borderId="0" xfId="0" applyFont="1" applyFill="1" applyAlignment="1">
      <alignment horizontal="center" vertical="center"/>
    </xf>
    <xf numFmtId="167" fontId="0" fillId="4" borderId="13" xfId="0" applyNumberFormat="1" applyFill="1" applyBorder="1" applyAlignment="1">
      <alignment horizontal="center" vertical="center"/>
    </xf>
    <xf numFmtId="167" fontId="0" fillId="4" borderId="7" xfId="0" applyNumberFormat="1" applyFill="1" applyBorder="1" applyAlignment="1">
      <alignment horizontal="center" vertical="center"/>
    </xf>
    <xf numFmtId="167" fontId="0" fillId="4" borderId="14" xfId="0" applyNumberFormat="1" applyFill="1" applyBorder="1" applyAlignment="1">
      <alignment horizontal="center" vertical="center"/>
    </xf>
    <xf numFmtId="167" fontId="11" fillId="4" borderId="18" xfId="0" applyNumberFormat="1" applyFont="1" applyFill="1" applyBorder="1" applyAlignment="1">
      <alignment horizontal="center" vertical="center"/>
    </xf>
    <xf numFmtId="167" fontId="11" fillId="4" borderId="19" xfId="0" applyNumberFormat="1" applyFont="1" applyFill="1" applyBorder="1" applyAlignment="1">
      <alignment horizontal="center" vertical="center"/>
    </xf>
    <xf numFmtId="167" fontId="11" fillId="4" borderId="20" xfId="0" applyNumberFormat="1" applyFont="1" applyFill="1" applyBorder="1" applyAlignment="1">
      <alignment horizontal="center" vertical="center"/>
    </xf>
    <xf numFmtId="0" fontId="12" fillId="4" borderId="15" xfId="0" applyFont="1" applyFill="1" applyBorder="1" applyAlignment="1">
      <alignment horizontal="centerContinuous" vertical="center" wrapText="1"/>
    </xf>
    <xf numFmtId="0" fontId="13" fillId="0" borderId="0" xfId="10" applyAlignment="1">
      <alignment vertical="center"/>
    </xf>
    <xf numFmtId="0" fontId="10" fillId="4" borderId="0" xfId="0" applyFont="1" applyFill="1" applyAlignment="1" applyProtection="1">
      <alignment horizontal="center" vertical="center"/>
      <protection locked="0"/>
    </xf>
    <xf numFmtId="0" fontId="0" fillId="4" borderId="0" xfId="0" applyFill="1" applyBorder="1" applyAlignment="1" applyProtection="1">
      <alignment vertical="center"/>
      <protection locked="0"/>
    </xf>
  </cellXfs>
  <cellStyles count="11">
    <cellStyle name="Bordure droite" xfId="4" xr:uid="{00000000-0005-0000-0000-000000000000}"/>
    <cellStyle name="Dates du tableau" xfId="8" xr:uid="{00000000-0005-0000-0000-000001000000}"/>
    <cellStyle name="Détails du tableau" xfId="7" xr:uid="{00000000-0005-0000-0000-000002000000}"/>
    <cellStyle name="En-têtes du tableau" xfId="6" xr:uid="{00000000-0005-0000-0000-000003000000}"/>
    <cellStyle name="Jours" xfId="3" xr:uid="{00000000-0005-0000-0000-000004000000}"/>
    <cellStyle name="Jours du tableau" xfId="9" xr:uid="{00000000-0005-0000-0000-000005000000}"/>
    <cellStyle name="Jours_congés" xfId="5" xr:uid="{00000000-0005-0000-0000-000006000000}"/>
    <cellStyle name="Lien hypertexte" xfId="10" builtinId="8"/>
    <cellStyle name="Mois" xfId="2" xr:uid="{00000000-0005-0000-0000-000007000000}"/>
    <cellStyle name="Normal" xfId="0" builtinId="0"/>
    <cellStyle name="Sélection" xfId="1" xr:uid="{00000000-0005-0000-0000-000009000000}"/>
  </cellStyles>
  <dxfs count="81">
    <dxf>
      <font>
        <color rgb="FFA5A5A5"/>
      </font>
    </dxf>
    <dxf>
      <font>
        <color rgb="FFF1DBDB"/>
      </font>
    </dxf>
    <dxf>
      <font>
        <color theme="0"/>
      </font>
      <fill>
        <patternFill>
          <bgColor rgb="FF890B01"/>
        </patternFill>
      </fill>
    </dxf>
    <dxf>
      <font>
        <color theme="7" tint="-0.24994659260841701"/>
      </font>
      <fill>
        <patternFill>
          <bgColor rgb="FFFCFC18"/>
        </patternFill>
      </fill>
    </dxf>
    <dxf>
      <font>
        <color rgb="FFFF99FF"/>
      </font>
      <fill>
        <patternFill>
          <bgColor rgb="FF6A71FE"/>
        </patternFill>
      </fill>
    </dxf>
    <dxf>
      <font>
        <color theme="8" tint="-0.24994659260841701"/>
      </font>
      <fill>
        <patternFill>
          <bgColor rgb="FF21FFFF"/>
        </patternFill>
      </fill>
    </dxf>
    <dxf>
      <font>
        <color rgb="FFC00000"/>
      </font>
      <fill>
        <patternFill>
          <bgColor rgb="FFFF99FF"/>
        </patternFill>
      </fill>
    </dxf>
    <dxf>
      <font>
        <color theme="9" tint="-0.24994659260841701"/>
      </font>
      <fill>
        <patternFill>
          <bgColor rgb="FF99FF99"/>
        </patternFill>
      </fill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ill>
        <patternFill>
          <bgColor theme="6"/>
        </patternFill>
      </fill>
    </dxf>
    <dxf>
      <font>
        <b val="0"/>
        <i/>
      </font>
      <fill>
        <patternFill>
          <bgColor rgb="FFF1DBDB"/>
        </patternFill>
      </fill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color rgb="FFF1DBDB"/>
      </font>
    </dxf>
    <dxf>
      <font>
        <color rgb="FFA5A5A5"/>
      </font>
    </dxf>
    <dxf>
      <font>
        <color theme="0"/>
      </font>
      <fill>
        <patternFill>
          <bgColor rgb="FF890B01"/>
        </patternFill>
      </fill>
    </dxf>
    <dxf>
      <font>
        <color theme="0" tint="-0.24994659260841701"/>
      </font>
      <fill>
        <patternFill>
          <bgColor rgb="FFFCFC18"/>
        </patternFill>
      </fill>
    </dxf>
    <dxf>
      <font>
        <color theme="0"/>
      </font>
      <fill>
        <patternFill>
          <bgColor rgb="FF6A71FE"/>
        </patternFill>
      </fill>
    </dxf>
    <dxf>
      <font>
        <color theme="0"/>
      </font>
      <fill>
        <patternFill>
          <bgColor rgb="FF21FFFF"/>
        </patternFill>
      </fill>
    </dxf>
    <dxf>
      <font>
        <color theme="0"/>
      </font>
      <fill>
        <patternFill>
          <bgColor rgb="FFFF99FF"/>
        </patternFill>
      </fill>
    </dxf>
    <dxf>
      <font>
        <color theme="0"/>
      </font>
      <fill>
        <patternFill>
          <bgColor rgb="FF99FF99"/>
        </patternFill>
      </fill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ill>
        <patternFill>
          <bgColor theme="6"/>
        </patternFill>
      </fill>
    </dxf>
    <dxf>
      <font>
        <b val="0"/>
        <i/>
      </font>
      <fill>
        <patternFill>
          <bgColor rgb="FFF1DBDB"/>
        </patternFill>
      </fill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numFmt numFmtId="166" formatCode="[h]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6" formatCode="[h]:mm"/>
      <alignment horizontal="center" vertical="bottom" textRotation="0" wrapText="0" indent="0" justifyLastLine="0" shrinkToFit="0" readingOrder="0"/>
    </dxf>
    <dxf>
      <numFmt numFmtId="166" formatCode="[h]:mm"/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7" formatCode="0;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/>
        <top style="medium">
          <color theme="0" tint="-0.34998626667073579"/>
        </top>
        <bottom/>
      </border>
    </dxf>
    <dxf>
      <numFmt numFmtId="167" formatCode="0;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34998626667073579"/>
        </left>
        <right/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7" formatCode="0;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medium">
          <color theme="0" tint="-0.34998626667073579"/>
        </top>
        <bottom/>
      </border>
    </dxf>
    <dxf>
      <numFmt numFmtId="167" formatCode="0;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7" formatCode="0;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medium">
          <color theme="0" tint="-0.34998626667073579"/>
        </top>
        <bottom/>
      </border>
    </dxf>
    <dxf>
      <numFmt numFmtId="167" formatCode="0;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7" formatCode="0;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medium">
          <color theme="0" tint="-0.34998626667073579"/>
        </top>
        <bottom/>
      </border>
    </dxf>
    <dxf>
      <numFmt numFmtId="167" formatCode="0;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7" formatCode="0;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 style="medium">
          <color theme="0" tint="-0.34998626667073579"/>
        </top>
        <bottom/>
      </border>
    </dxf>
    <dxf>
      <numFmt numFmtId="167" formatCode="0;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7" formatCode="0;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 tint="-0.34998626667073579"/>
        </right>
        <top style="medium">
          <color theme="0" tint="-0.34998626667073579"/>
        </top>
        <bottom/>
      </border>
    </dxf>
    <dxf>
      <numFmt numFmtId="167" formatCode="0;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border>
        <top style="medium">
          <color theme="0" tint="-0.34998626667073579"/>
        </top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vertical="center" wrapText="0" indent="0" justifyLastLine="0" shrinkToFit="0" readingOrder="0"/>
      <border diagonalUp="0" diagonalDown="0">
        <left style="thin">
          <color theme="0" tint="-0.34998626667073579"/>
        </left>
        <right style="thin">
          <color theme="0" tint="-0.34998626667073579"/>
        </right>
        <top/>
        <bottom/>
        <vertical style="thin">
          <color theme="0" tint="-0.34998626667073579"/>
        </vertical>
        <horizontal/>
      </border>
    </dxf>
    <dxf>
      <border diagonalUp="0" diagonalDown="0"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indexed="64"/>
          <bgColor theme="0"/>
        </patternFill>
      </fill>
      <alignment vertical="center" wrapText="0" indent="0" justifyLastLine="0" shrinkToFit="0" readingOrder="0"/>
    </dxf>
    <dxf>
      <border>
        <bottom style="thin">
          <color theme="0" tint="-0.3499862666707357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34998626667073579"/>
        </left>
        <right style="thin">
          <color theme="0" tint="-0.34998626667073579"/>
        </right>
        <top/>
        <bottom/>
      </border>
    </dxf>
    <dxf>
      <font>
        <b val="0"/>
        <i val="0"/>
      </font>
    </dxf>
    <dxf>
      <fill>
        <patternFill>
          <bgColor theme="2"/>
        </patternFill>
      </fill>
    </dxf>
    <dxf>
      <font>
        <b/>
        <i val="0"/>
      </font>
    </dxf>
    <dxf>
      <font>
        <color theme="0"/>
      </font>
      <fill>
        <patternFill>
          <bgColor theme="3"/>
        </patternFill>
      </fill>
      <border>
        <right/>
        <vertical style="thin">
          <color theme="0"/>
        </vertical>
      </border>
    </dxf>
    <dxf>
      <font>
        <color theme="3"/>
      </font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ck">
          <color theme="3"/>
        </bottom>
        <vertical style="thin">
          <color theme="3" tint="0.39994506668294322"/>
        </vertical>
        <horizontal/>
      </border>
    </dxf>
    <dxf>
      <font>
        <b val="0"/>
        <i val="0"/>
      </font>
    </dxf>
    <dxf>
      <fill>
        <patternFill>
          <bgColor theme="2"/>
        </patternFill>
      </fill>
    </dxf>
    <dxf>
      <font>
        <b/>
        <i val="0"/>
      </font>
    </dxf>
    <dxf>
      <font>
        <color theme="0"/>
      </font>
      <fill>
        <patternFill>
          <bgColor theme="3"/>
        </patternFill>
      </fill>
      <border>
        <right/>
        <vertical style="thin">
          <color theme="0"/>
        </vertical>
      </border>
    </dxf>
    <dxf>
      <font>
        <color theme="3"/>
      </font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ck">
          <color theme="3"/>
        </bottom>
        <vertical style="thin">
          <color theme="3" tint="0.39994506668294322"/>
        </vertical>
        <horizontal/>
      </border>
    </dxf>
    <dxf>
      <font>
        <b val="0"/>
        <i val="0"/>
      </font>
    </dxf>
    <dxf>
      <fill>
        <patternFill>
          <bgColor theme="2"/>
        </patternFill>
      </fill>
    </dxf>
    <dxf>
      <font>
        <b/>
        <i val="0"/>
      </font>
    </dxf>
    <dxf>
      <font>
        <color theme="0"/>
      </font>
      <fill>
        <patternFill>
          <bgColor theme="3"/>
        </patternFill>
      </fill>
      <border>
        <right/>
        <vertical style="thin">
          <color theme="0"/>
        </vertical>
      </border>
    </dxf>
    <dxf>
      <font>
        <color theme="3"/>
      </font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ck">
          <color theme="3"/>
        </bottom>
        <vertical style="thin">
          <color theme="3" tint="0.39994506668294322"/>
        </vertical>
        <horizontal/>
      </border>
    </dxf>
    <dxf>
      <font>
        <b val="0"/>
        <i val="0"/>
      </font>
    </dxf>
    <dxf>
      <fill>
        <patternFill>
          <bgColor theme="2"/>
        </patternFill>
      </fill>
    </dxf>
    <dxf>
      <font>
        <b/>
        <i val="0"/>
      </font>
    </dxf>
    <dxf>
      <font>
        <color theme="0"/>
      </font>
      <fill>
        <patternFill>
          <bgColor theme="3"/>
        </patternFill>
      </fill>
      <border>
        <right/>
        <vertical style="thin">
          <color theme="0"/>
        </vertical>
      </border>
    </dxf>
    <dxf>
      <font>
        <color theme="3"/>
      </font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ck">
          <color theme="3"/>
        </bottom>
        <vertical style="thin">
          <color theme="3" tint="0.39994506668294322"/>
        </vertical>
        <horizontal/>
      </border>
    </dxf>
    <dxf>
      <font>
        <b val="0"/>
        <i val="0"/>
      </font>
    </dxf>
    <dxf>
      <fill>
        <patternFill>
          <bgColor theme="2"/>
        </patternFill>
      </fill>
    </dxf>
    <dxf>
      <font>
        <b/>
        <i val="0"/>
      </font>
    </dxf>
    <dxf>
      <font>
        <color theme="0"/>
      </font>
      <fill>
        <patternFill>
          <bgColor theme="3"/>
        </patternFill>
      </fill>
      <border>
        <right/>
        <vertical style="thin">
          <color theme="0"/>
        </vertical>
      </border>
    </dxf>
    <dxf>
      <font>
        <color theme="3"/>
      </font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ck">
          <color theme="3"/>
        </bottom>
        <vertical style="thin">
          <color theme="3" tint="0.39994506668294322"/>
        </vertical>
        <horizontal/>
      </border>
    </dxf>
  </dxfs>
  <tableStyles count="5" defaultTableStyle="TableStyleMedium2" defaultPivotStyle="PivotStyleLight16">
    <tableStyle name="Style de tableau Registre de présence" pivot="0" count="5" xr9:uid="{00000000-0011-0000-FFFF-FFFF00000000}">
      <tableStyleElement type="wholeTable" dxfId="80"/>
      <tableStyleElement type="headerRow" dxfId="79"/>
      <tableStyleElement type="firstColumn" dxfId="78"/>
      <tableStyleElement type="firstRowStripe" dxfId="77"/>
      <tableStyleElement type="firstHeaderCell" dxfId="76"/>
    </tableStyle>
    <tableStyle name="Style de tableau Registre de présence 2" pivot="0" count="5" xr9:uid="{00000000-0011-0000-FFFF-FFFF01000000}">
      <tableStyleElement type="wholeTable" dxfId="75"/>
      <tableStyleElement type="headerRow" dxfId="74"/>
      <tableStyleElement type="firstColumn" dxfId="73"/>
      <tableStyleElement type="firstRowStripe" dxfId="72"/>
      <tableStyleElement type="firstHeaderCell" dxfId="71"/>
    </tableStyle>
    <tableStyle name="Style de tableau Registre de présence 3" pivot="0" count="5" xr9:uid="{00000000-0011-0000-FFFF-FFFF02000000}">
      <tableStyleElement type="wholeTable" dxfId="70"/>
      <tableStyleElement type="headerRow" dxfId="69"/>
      <tableStyleElement type="firstColumn" dxfId="68"/>
      <tableStyleElement type="firstRowStripe" dxfId="67"/>
      <tableStyleElement type="firstHeaderCell" dxfId="66"/>
    </tableStyle>
    <tableStyle name="Style de tableau Registre de présence 4" pivot="0" count="5" xr9:uid="{00000000-0011-0000-FFFF-FFFF03000000}">
      <tableStyleElement type="wholeTable" dxfId="65"/>
      <tableStyleElement type="headerRow" dxfId="64"/>
      <tableStyleElement type="firstColumn" dxfId="63"/>
      <tableStyleElement type="firstRowStripe" dxfId="62"/>
      <tableStyleElement type="firstHeaderCell" dxfId="61"/>
    </tableStyle>
    <tableStyle name="Style de tableau Registre de présence 5" pivot="0" count="5" xr9:uid="{00000000-0011-0000-FFFF-FFFF04000000}">
      <tableStyleElement type="wholeTable" dxfId="60"/>
      <tableStyleElement type="headerRow" dxfId="59"/>
      <tableStyleElement type="firstColumn" dxfId="58"/>
      <tableStyleElement type="firstRowStripe" dxfId="57"/>
      <tableStyleElement type="firstHeaderCell" dxfId="56"/>
    </tableStyle>
  </tableStyles>
  <colors>
    <mruColors>
      <color rgb="FFFF99FF"/>
      <color rgb="FFF1DBDB"/>
      <color rgb="FFA5A5A5"/>
      <color rgb="FF890B01"/>
      <color rgb="FFFCFC18"/>
      <color rgb="FF6A71FE"/>
      <color rgb="FF21FFFF"/>
      <color rgb="FF79F92B"/>
      <color rgb="FF99FF99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6" fmlaLink="B1" max="2030" min="2020" page="10" val="202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15240</xdr:colOff>
          <xdr:row>0</xdr:row>
          <xdr:rowOff>15240</xdr:rowOff>
        </xdr:from>
        <xdr:to>
          <xdr:col>2</xdr:col>
          <xdr:colOff>228600</xdr:colOff>
          <xdr:row>0</xdr:row>
          <xdr:rowOff>220980</xdr:rowOff>
        </xdr:to>
        <xdr:sp macro="" textlink="">
          <xdr:nvSpPr>
            <xdr:cNvPr id="3076" name="Spinner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9</xdr:col>
      <xdr:colOff>192424</xdr:colOff>
      <xdr:row>0</xdr:row>
      <xdr:rowOff>200121</xdr:rowOff>
    </xdr:from>
    <xdr:to>
      <xdr:col>15</xdr:col>
      <xdr:colOff>134242</xdr:colOff>
      <xdr:row>2</xdr:row>
      <xdr:rowOff>26303</xdr:rowOff>
    </xdr:to>
    <xdr:sp macro="[0]!EnregistrementPlanning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956848" y="200121"/>
          <a:ext cx="1512000" cy="288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Enregistrement PDF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472440</xdr:colOff>
      <xdr:row>1</xdr:row>
      <xdr:rowOff>91440</xdr:rowOff>
    </xdr:from>
    <xdr:to>
      <xdr:col>7</xdr:col>
      <xdr:colOff>327480</xdr:colOff>
      <xdr:row>3</xdr:row>
      <xdr:rowOff>85680</xdr:rowOff>
    </xdr:to>
    <xdr:sp macro="[0]!SaisieActivité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061460" y="274320"/>
          <a:ext cx="1440000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Saisie des activités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0000000}" name="T_Totaux" displayName="T_Totaux" ref="BO8:BT20" totalsRowCount="1" headerRowDxfId="55" dataDxfId="53" totalsRowDxfId="51" headerRowBorderDxfId="54" tableBorderDxfId="52" totalsRowBorderDxfId="50">
  <autoFilter ref="BO8:BT19" xr:uid="{00000000-0009-0000-0100-000006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0000000-0010-0000-0000-000001000000}" name="TTr" totalsRowFunction="sum" dataDxfId="49" totalsRowDxfId="48">
      <calculatedColumnFormula>COUNTIFS($D9:$BM9,BO$8,$D$6:$BM$6,"&lt;6",$D$5:$BM$5,"&lt;&gt;1")</calculatedColumnFormula>
    </tableColumn>
    <tableColumn id="2" xr3:uid="{00000000-0010-0000-0000-000002000000}" name="Sit" totalsRowFunction="sum" dataDxfId="47" totalsRowDxfId="46">
      <calculatedColumnFormula>COUNTIFS($D9:$BM9,BP$8,$D$6:$BM$6,"&lt;6",$D$5:$BM$5,"&lt;&gt;1")</calculatedColumnFormula>
    </tableColumn>
    <tableColumn id="3" xr3:uid="{00000000-0010-0000-0000-000003000000}" name="CP" totalsRowFunction="sum" dataDxfId="45" totalsRowDxfId="44">
      <calculatedColumnFormula>COUNTIFS($D9:$BM9,BQ$8,$D$6:$BM$6,"&lt;6",$D$5:$BM$5,"&lt;&gt;1")</calculatedColumnFormula>
    </tableColumn>
    <tableColumn id="4" xr3:uid="{00000000-0010-0000-0000-000004000000}" name="RTT" totalsRowFunction="sum" dataDxfId="43" totalsRowDxfId="42">
      <calculatedColumnFormula>COUNTIFS($D9:$BM9,BR$8,$D$6:$BM$6,"&lt;6",$D$5:$BM$5,"&lt;&gt;1")</calculatedColumnFormula>
    </tableColumn>
    <tableColumn id="5" xr3:uid="{00000000-0010-0000-0000-000005000000}" name="Mal." totalsRowFunction="sum" dataDxfId="41" totalsRowDxfId="40">
      <calculatedColumnFormula>COUNTIFS($D9:$BM9,BS$8,$D$6:$BM$6,"&lt;6",$D$5:$BM$5,"&lt;&gt;1")</calculatedColumnFormula>
    </tableColumn>
    <tableColumn id="6" xr3:uid="{00000000-0010-0000-0000-000006000000}" name="Aut." totalsRowFunction="sum" dataDxfId="39" totalsRowDxfId="38">
      <calculatedColumnFormula>COUNTIFS($D9:$BM9,BT$8,$D$6:$BM$6,"&lt;6",$D$5:$BM$5,"&lt;&gt;1")</calculatedColumnFormula>
    </tableColumn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AC26581-142E-42F6-8E09-72FC4F02C814}" name="T_Saisie" displayName="T_Saisie" ref="B2:E3" insertRow="1" insertRowShift="1" totalsRowShown="0" headerRowDxfId="37" dataDxfId="36">
  <autoFilter ref="B2:E3" xr:uid="{68C33C3B-49AF-41DD-AB91-EDB063B91B2A}">
    <filterColumn colId="0" hiddenButton="1"/>
    <filterColumn colId="1" hiddenButton="1"/>
    <filterColumn colId="2" hiddenButton="1"/>
    <filterColumn colId="3" hiddenButton="1"/>
  </autoFilter>
  <tableColumns count="4">
    <tableColumn id="1" xr3:uid="{F1AB1162-1D10-417D-9AF2-2091FA6E0551}" name="Salarié" dataDxfId="35"/>
    <tableColumn id="2" xr3:uid="{16746963-8649-4F47-BC91-45B66713D503}" name="Date début" dataDxfId="34"/>
    <tableColumn id="3" xr3:uid="{3367393A-4E9D-4EB1-BE81-554B62315D74}" name="Date fin" dataDxfId="33"/>
    <tableColumn id="4" xr3:uid="{C36D456D-4465-4074-8B4A-632289AE7E58}" name="Activité" dataDxfId="32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_Activités" displayName="T_Activités" ref="B2:B8" totalsRowShown="0" headerRowDxfId="31">
  <autoFilter ref="B2:B8" xr:uid="{00000000-0009-0000-0100-000003000000}">
    <filterColumn colId="0" hiddenButton="1"/>
  </autoFilter>
  <tableColumns count="1">
    <tableColumn id="1" xr3:uid="{00000000-0010-0000-0100-000001000000}" name="Activités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_Horaires" displayName="T_Horaires" ref="D2:E7" totalsRowShown="0" headerRowDxfId="30">
  <autoFilter ref="D2:E7" xr:uid="{00000000-0009-0000-0100-000001000000}">
    <filterColumn colId="0" hiddenButton="1"/>
    <filterColumn colId="1" hiddenButton="1"/>
  </autoFilter>
  <tableColumns count="2">
    <tableColumn id="2" xr3:uid="{00000000-0010-0000-0200-000002000000}" name="Equivalent hebdomadaire" dataDxfId="29"/>
    <tableColumn id="3" xr3:uid="{4BBF23A2-A90B-45B2-AD8C-0E42E2B269C5}" name="Horaire journalier" dataDxfId="28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_Mois" displayName="T_Mois" ref="J2:K14" totalsRowShown="0" headerRowDxfId="27">
  <autoFilter ref="J2:K14" xr:uid="{00000000-0009-0000-0100-000004000000}">
    <filterColumn colId="0" hiddenButton="1"/>
    <filterColumn colId="1" hiddenButton="1"/>
  </autoFilter>
  <tableColumns count="2">
    <tableColumn id="1" xr3:uid="{00000000-0010-0000-0300-000001000000}" name="Mois"/>
    <tableColumn id="2" xr3:uid="{00000000-0010-0000-0300-000002000000}" name="Nb" dataDxfId="26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8FF4D2F-1B22-4441-8F9C-C110E645E950}" name="T_Salariés" displayName="T_Salariés" ref="M2:N13" totalsRowShown="0">
  <autoFilter ref="M2:N13" xr:uid="{1867693A-96A8-483A-85E3-81994028DC95}">
    <filterColumn colId="0" hiddenButton="1"/>
    <filterColumn colId="1" hiddenButton="1"/>
  </autoFilter>
  <tableColumns count="2">
    <tableColumn id="1" xr3:uid="{6109F714-F60C-4DEF-B263-45C5F6B32508}" name="Salarié" dataDxfId="25"/>
    <tableColumn id="2" xr3:uid="{5D37259D-238A-47F9-8602-A7E32BF8A33A}" name="Horaire hebdomadaire" dataDxfId="2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commentcamarche.net/forum/affich-18889112-index-equiv-avec-3-criteres" TargetMode="Externa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BT27"/>
  <sheetViews>
    <sheetView showGridLines="0" tabSelected="1" zoomScale="99" zoomScaleNormal="99" workbookViewId="0">
      <selection activeCell="C2" sqref="C2"/>
    </sheetView>
  </sheetViews>
  <sheetFormatPr baseColWidth="10" defaultColWidth="11.5546875" defaultRowHeight="14.4" outlineLevelRow="1" x14ac:dyDescent="0.3"/>
  <cols>
    <col min="1" max="1" width="12.109375" style="18" bestFit="1" customWidth="1"/>
    <col min="2" max="2" width="14.6640625" style="18" customWidth="1"/>
    <col min="3" max="3" width="20.77734375" style="18" customWidth="1"/>
    <col min="4" max="65" width="3.77734375" style="30" customWidth="1"/>
    <col min="66" max="66" width="2.77734375" style="18" customWidth="1"/>
    <col min="67" max="72" width="4.33203125" style="18" customWidth="1"/>
    <col min="73" max="16384" width="11.5546875" style="18"/>
  </cols>
  <sheetData>
    <row r="1" spans="1:72" s="13" customFormat="1" ht="18" x14ac:dyDescent="0.3">
      <c r="A1" s="11" t="s">
        <v>24</v>
      </c>
      <c r="B1" s="53">
        <v>2020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</row>
    <row r="2" spans="1:72" s="13" customFormat="1" ht="18" x14ac:dyDescent="0.3">
      <c r="A2" s="11" t="s">
        <v>48</v>
      </c>
      <c r="B2" s="53" t="s">
        <v>1</v>
      </c>
      <c r="D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</row>
    <row r="3" spans="1:72" s="16" customFormat="1" x14ac:dyDescent="0.3">
      <c r="A3" s="14" t="s">
        <v>50</v>
      </c>
      <c r="B3" s="15">
        <f>DATE(Année,MONTH(Mois&amp;1),1)</f>
        <v>43862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</row>
    <row r="4" spans="1:72" s="16" customFormat="1" x14ac:dyDescent="0.3">
      <c r="A4" s="14"/>
      <c r="B4" s="15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</row>
    <row r="5" spans="1:72" hidden="1" outlineLevel="1" x14ac:dyDescent="0.3">
      <c r="D5" s="44">
        <f t="shared" ref="D5:AI5" si="0">COUNTIF(feries,D$7)</f>
        <v>0</v>
      </c>
      <c r="E5" s="44">
        <f t="shared" si="0"/>
        <v>0</v>
      </c>
      <c r="F5" s="44">
        <f t="shared" si="0"/>
        <v>0</v>
      </c>
      <c r="G5" s="44">
        <f t="shared" si="0"/>
        <v>0</v>
      </c>
      <c r="H5" s="44">
        <f t="shared" si="0"/>
        <v>0</v>
      </c>
      <c r="I5" s="44">
        <f t="shared" si="0"/>
        <v>0</v>
      </c>
      <c r="J5" s="44">
        <f t="shared" si="0"/>
        <v>0</v>
      </c>
      <c r="K5" s="44">
        <f t="shared" si="0"/>
        <v>0</v>
      </c>
      <c r="L5" s="44">
        <f t="shared" si="0"/>
        <v>0</v>
      </c>
      <c r="M5" s="44">
        <f t="shared" si="0"/>
        <v>0</v>
      </c>
      <c r="N5" s="44">
        <f t="shared" si="0"/>
        <v>0</v>
      </c>
      <c r="O5" s="44">
        <f t="shared" si="0"/>
        <v>0</v>
      </c>
      <c r="P5" s="44">
        <f t="shared" si="0"/>
        <v>0</v>
      </c>
      <c r="Q5" s="44">
        <f t="shared" si="0"/>
        <v>0</v>
      </c>
      <c r="R5" s="44">
        <f t="shared" si="0"/>
        <v>0</v>
      </c>
      <c r="S5" s="44">
        <f t="shared" si="0"/>
        <v>0</v>
      </c>
      <c r="T5" s="44">
        <f t="shared" si="0"/>
        <v>0</v>
      </c>
      <c r="U5" s="44">
        <f t="shared" si="0"/>
        <v>0</v>
      </c>
      <c r="V5" s="44">
        <f t="shared" si="0"/>
        <v>0</v>
      </c>
      <c r="W5" s="44">
        <f t="shared" si="0"/>
        <v>0</v>
      </c>
      <c r="X5" s="44">
        <f t="shared" si="0"/>
        <v>0</v>
      </c>
      <c r="Y5" s="44">
        <f t="shared" si="0"/>
        <v>0</v>
      </c>
      <c r="Z5" s="44">
        <f t="shared" si="0"/>
        <v>0</v>
      </c>
      <c r="AA5" s="44">
        <f t="shared" si="0"/>
        <v>0</v>
      </c>
      <c r="AB5" s="44">
        <f t="shared" si="0"/>
        <v>0</v>
      </c>
      <c r="AC5" s="44">
        <f t="shared" si="0"/>
        <v>0</v>
      </c>
      <c r="AD5" s="44">
        <f t="shared" si="0"/>
        <v>0</v>
      </c>
      <c r="AE5" s="44">
        <f t="shared" si="0"/>
        <v>0</v>
      </c>
      <c r="AF5" s="44">
        <f t="shared" si="0"/>
        <v>0</v>
      </c>
      <c r="AG5" s="44">
        <f t="shared" si="0"/>
        <v>0</v>
      </c>
      <c r="AH5" s="44">
        <f t="shared" si="0"/>
        <v>0</v>
      </c>
      <c r="AI5" s="44">
        <f t="shared" si="0"/>
        <v>0</v>
      </c>
      <c r="AJ5" s="44">
        <f t="shared" ref="AJ5:BM5" si="1">COUNTIF(feries,AJ$7)</f>
        <v>0</v>
      </c>
      <c r="AK5" s="44">
        <f t="shared" si="1"/>
        <v>0</v>
      </c>
      <c r="AL5" s="44">
        <f t="shared" si="1"/>
        <v>0</v>
      </c>
      <c r="AM5" s="44">
        <f t="shared" si="1"/>
        <v>0</v>
      </c>
      <c r="AN5" s="44">
        <f t="shared" si="1"/>
        <v>0</v>
      </c>
      <c r="AO5" s="44">
        <f t="shared" si="1"/>
        <v>0</v>
      </c>
      <c r="AP5" s="44">
        <f t="shared" si="1"/>
        <v>0</v>
      </c>
      <c r="AQ5" s="44">
        <f t="shared" si="1"/>
        <v>0</v>
      </c>
      <c r="AR5" s="44">
        <f t="shared" si="1"/>
        <v>0</v>
      </c>
      <c r="AS5" s="44">
        <f t="shared" si="1"/>
        <v>0</v>
      </c>
      <c r="AT5" s="44">
        <f t="shared" si="1"/>
        <v>0</v>
      </c>
      <c r="AU5" s="44">
        <f t="shared" si="1"/>
        <v>0</v>
      </c>
      <c r="AV5" s="44">
        <f t="shared" si="1"/>
        <v>0</v>
      </c>
      <c r="AW5" s="44">
        <f t="shared" si="1"/>
        <v>0</v>
      </c>
      <c r="AX5" s="44">
        <f t="shared" si="1"/>
        <v>0</v>
      </c>
      <c r="AY5" s="44">
        <f t="shared" si="1"/>
        <v>0</v>
      </c>
      <c r="AZ5" s="44">
        <f t="shared" si="1"/>
        <v>0</v>
      </c>
      <c r="BA5" s="44">
        <f t="shared" si="1"/>
        <v>0</v>
      </c>
      <c r="BB5" s="44">
        <f t="shared" si="1"/>
        <v>0</v>
      </c>
      <c r="BC5" s="44">
        <f t="shared" si="1"/>
        <v>0</v>
      </c>
      <c r="BD5" s="44">
        <f t="shared" si="1"/>
        <v>0</v>
      </c>
      <c r="BE5" s="44">
        <f t="shared" si="1"/>
        <v>0</v>
      </c>
      <c r="BF5" s="44">
        <f t="shared" si="1"/>
        <v>0</v>
      </c>
      <c r="BG5" s="44">
        <f t="shared" si="1"/>
        <v>0</v>
      </c>
      <c r="BH5" s="44">
        <f t="shared" si="1"/>
        <v>0</v>
      </c>
      <c r="BI5" s="44">
        <f t="shared" si="1"/>
        <v>0</v>
      </c>
      <c r="BJ5" s="44">
        <f t="shared" si="1"/>
        <v>0</v>
      </c>
      <c r="BK5" s="44">
        <f t="shared" si="1"/>
        <v>0</v>
      </c>
      <c r="BL5" s="44">
        <f t="shared" si="1"/>
        <v>0</v>
      </c>
      <c r="BM5" s="44">
        <f t="shared" si="1"/>
        <v>0</v>
      </c>
    </row>
    <row r="6" spans="1:72" hidden="1" outlineLevel="1" x14ac:dyDescent="0.3">
      <c r="D6" s="44">
        <f>WEEKDAY(D7,2)</f>
        <v>6</v>
      </c>
      <c r="E6" s="44">
        <f t="shared" ref="E6:BM6" si="2">WEEKDAY(E7,2)</f>
        <v>6</v>
      </c>
      <c r="F6" s="44">
        <f t="shared" si="2"/>
        <v>7</v>
      </c>
      <c r="G6" s="44">
        <f t="shared" si="2"/>
        <v>7</v>
      </c>
      <c r="H6" s="44">
        <f t="shared" si="2"/>
        <v>1</v>
      </c>
      <c r="I6" s="44">
        <f t="shared" si="2"/>
        <v>1</v>
      </c>
      <c r="J6" s="44">
        <f t="shared" si="2"/>
        <v>2</v>
      </c>
      <c r="K6" s="44">
        <f t="shared" si="2"/>
        <v>2</v>
      </c>
      <c r="L6" s="44">
        <f t="shared" si="2"/>
        <v>3</v>
      </c>
      <c r="M6" s="44">
        <f t="shared" si="2"/>
        <v>3</v>
      </c>
      <c r="N6" s="44">
        <f t="shared" si="2"/>
        <v>4</v>
      </c>
      <c r="O6" s="44">
        <f t="shared" si="2"/>
        <v>4</v>
      </c>
      <c r="P6" s="44">
        <f t="shared" si="2"/>
        <v>5</v>
      </c>
      <c r="Q6" s="44">
        <f t="shared" si="2"/>
        <v>5</v>
      </c>
      <c r="R6" s="44">
        <f t="shared" si="2"/>
        <v>6</v>
      </c>
      <c r="S6" s="44">
        <f t="shared" si="2"/>
        <v>6</v>
      </c>
      <c r="T6" s="44">
        <f t="shared" si="2"/>
        <v>7</v>
      </c>
      <c r="U6" s="44">
        <f t="shared" si="2"/>
        <v>7</v>
      </c>
      <c r="V6" s="44">
        <f t="shared" si="2"/>
        <v>1</v>
      </c>
      <c r="W6" s="44">
        <f t="shared" si="2"/>
        <v>1</v>
      </c>
      <c r="X6" s="44">
        <f t="shared" si="2"/>
        <v>2</v>
      </c>
      <c r="Y6" s="44">
        <f t="shared" si="2"/>
        <v>2</v>
      </c>
      <c r="Z6" s="44">
        <f t="shared" si="2"/>
        <v>3</v>
      </c>
      <c r="AA6" s="44">
        <f t="shared" si="2"/>
        <v>3</v>
      </c>
      <c r="AB6" s="44">
        <f t="shared" si="2"/>
        <v>4</v>
      </c>
      <c r="AC6" s="44">
        <f t="shared" si="2"/>
        <v>4</v>
      </c>
      <c r="AD6" s="44">
        <f t="shared" si="2"/>
        <v>5</v>
      </c>
      <c r="AE6" s="44">
        <f t="shared" si="2"/>
        <v>5</v>
      </c>
      <c r="AF6" s="44">
        <f t="shared" si="2"/>
        <v>6</v>
      </c>
      <c r="AG6" s="44">
        <f t="shared" si="2"/>
        <v>6</v>
      </c>
      <c r="AH6" s="44">
        <f t="shared" si="2"/>
        <v>7</v>
      </c>
      <c r="AI6" s="44">
        <f t="shared" si="2"/>
        <v>7</v>
      </c>
      <c r="AJ6" s="44">
        <f t="shared" si="2"/>
        <v>1</v>
      </c>
      <c r="AK6" s="44">
        <f t="shared" si="2"/>
        <v>1</v>
      </c>
      <c r="AL6" s="44">
        <f t="shared" si="2"/>
        <v>2</v>
      </c>
      <c r="AM6" s="44">
        <f t="shared" si="2"/>
        <v>2</v>
      </c>
      <c r="AN6" s="44">
        <f t="shared" si="2"/>
        <v>3</v>
      </c>
      <c r="AO6" s="44">
        <f t="shared" si="2"/>
        <v>3</v>
      </c>
      <c r="AP6" s="44">
        <f t="shared" si="2"/>
        <v>4</v>
      </c>
      <c r="AQ6" s="44">
        <f t="shared" si="2"/>
        <v>4</v>
      </c>
      <c r="AR6" s="44">
        <f t="shared" si="2"/>
        <v>5</v>
      </c>
      <c r="AS6" s="44">
        <f t="shared" si="2"/>
        <v>5</v>
      </c>
      <c r="AT6" s="44">
        <f t="shared" si="2"/>
        <v>6</v>
      </c>
      <c r="AU6" s="44">
        <f t="shared" si="2"/>
        <v>6</v>
      </c>
      <c r="AV6" s="44">
        <f t="shared" si="2"/>
        <v>7</v>
      </c>
      <c r="AW6" s="44">
        <f t="shared" si="2"/>
        <v>7</v>
      </c>
      <c r="AX6" s="44">
        <f t="shared" si="2"/>
        <v>1</v>
      </c>
      <c r="AY6" s="44">
        <f t="shared" si="2"/>
        <v>1</v>
      </c>
      <c r="AZ6" s="44">
        <f t="shared" si="2"/>
        <v>2</v>
      </c>
      <c r="BA6" s="44">
        <f t="shared" si="2"/>
        <v>2</v>
      </c>
      <c r="BB6" s="44">
        <f t="shared" si="2"/>
        <v>3</v>
      </c>
      <c r="BC6" s="44">
        <f t="shared" si="2"/>
        <v>3</v>
      </c>
      <c r="BD6" s="44">
        <f t="shared" si="2"/>
        <v>4</v>
      </c>
      <c r="BE6" s="44">
        <f t="shared" si="2"/>
        <v>4</v>
      </c>
      <c r="BF6" s="44">
        <f t="shared" si="2"/>
        <v>5</v>
      </c>
      <c r="BG6" s="44">
        <f t="shared" si="2"/>
        <v>5</v>
      </c>
      <c r="BH6" s="44">
        <f t="shared" si="2"/>
        <v>6</v>
      </c>
      <c r="BI6" s="44">
        <f t="shared" si="2"/>
        <v>6</v>
      </c>
      <c r="BJ6" s="44" t="e">
        <f t="shared" si="2"/>
        <v>#VALUE!</v>
      </c>
      <c r="BK6" s="44" t="e">
        <f t="shared" si="2"/>
        <v>#VALUE!</v>
      </c>
      <c r="BL6" s="44" t="e">
        <f t="shared" si="2"/>
        <v>#VALUE!</v>
      </c>
      <c r="BM6" s="44" t="e">
        <f t="shared" si="2"/>
        <v>#VALUE!</v>
      </c>
    </row>
    <row r="7" spans="1:72" ht="40.049999999999997" customHeight="1" collapsed="1" x14ac:dyDescent="0.3">
      <c r="A7" s="19"/>
      <c r="B7" s="19"/>
      <c r="C7" s="19"/>
      <c r="D7" s="20">
        <f>B3</f>
        <v>43862</v>
      </c>
      <c r="E7" s="20">
        <f>D7</f>
        <v>43862</v>
      </c>
      <c r="F7" s="20">
        <f>IFERROR(IF(MONTH(D7+1)&gt;MONTH(D7),"",D7+1),"")</f>
        <v>43863</v>
      </c>
      <c r="G7" s="20">
        <f t="shared" ref="G7:BM7" si="3">IFERROR(IF(MONTH(E7+1)&gt;MONTH(E7),"",E7+1),"")</f>
        <v>43863</v>
      </c>
      <c r="H7" s="20">
        <f t="shared" si="3"/>
        <v>43864</v>
      </c>
      <c r="I7" s="20">
        <f t="shared" si="3"/>
        <v>43864</v>
      </c>
      <c r="J7" s="20">
        <f t="shared" si="3"/>
        <v>43865</v>
      </c>
      <c r="K7" s="20">
        <f t="shared" si="3"/>
        <v>43865</v>
      </c>
      <c r="L7" s="20">
        <f t="shared" si="3"/>
        <v>43866</v>
      </c>
      <c r="M7" s="20">
        <f t="shared" si="3"/>
        <v>43866</v>
      </c>
      <c r="N7" s="20">
        <f t="shared" si="3"/>
        <v>43867</v>
      </c>
      <c r="O7" s="20">
        <f t="shared" si="3"/>
        <v>43867</v>
      </c>
      <c r="P7" s="20">
        <f t="shared" si="3"/>
        <v>43868</v>
      </c>
      <c r="Q7" s="20">
        <f t="shared" si="3"/>
        <v>43868</v>
      </c>
      <c r="R7" s="20">
        <f t="shared" si="3"/>
        <v>43869</v>
      </c>
      <c r="S7" s="20">
        <f t="shared" si="3"/>
        <v>43869</v>
      </c>
      <c r="T7" s="20">
        <f t="shared" si="3"/>
        <v>43870</v>
      </c>
      <c r="U7" s="20">
        <f t="shared" si="3"/>
        <v>43870</v>
      </c>
      <c r="V7" s="20">
        <f t="shared" si="3"/>
        <v>43871</v>
      </c>
      <c r="W7" s="20">
        <f t="shared" si="3"/>
        <v>43871</v>
      </c>
      <c r="X7" s="20">
        <f t="shared" si="3"/>
        <v>43872</v>
      </c>
      <c r="Y7" s="20">
        <f t="shared" si="3"/>
        <v>43872</v>
      </c>
      <c r="Z7" s="20">
        <f t="shared" si="3"/>
        <v>43873</v>
      </c>
      <c r="AA7" s="20">
        <f t="shared" si="3"/>
        <v>43873</v>
      </c>
      <c r="AB7" s="20">
        <f t="shared" si="3"/>
        <v>43874</v>
      </c>
      <c r="AC7" s="20">
        <f t="shared" si="3"/>
        <v>43874</v>
      </c>
      <c r="AD7" s="20">
        <f t="shared" si="3"/>
        <v>43875</v>
      </c>
      <c r="AE7" s="20">
        <f t="shared" si="3"/>
        <v>43875</v>
      </c>
      <c r="AF7" s="20">
        <f t="shared" si="3"/>
        <v>43876</v>
      </c>
      <c r="AG7" s="20">
        <f t="shared" si="3"/>
        <v>43876</v>
      </c>
      <c r="AH7" s="20">
        <f t="shared" si="3"/>
        <v>43877</v>
      </c>
      <c r="AI7" s="20">
        <f t="shared" si="3"/>
        <v>43877</v>
      </c>
      <c r="AJ7" s="20">
        <f t="shared" si="3"/>
        <v>43878</v>
      </c>
      <c r="AK7" s="20">
        <f t="shared" si="3"/>
        <v>43878</v>
      </c>
      <c r="AL7" s="20">
        <f t="shared" si="3"/>
        <v>43879</v>
      </c>
      <c r="AM7" s="20">
        <f t="shared" si="3"/>
        <v>43879</v>
      </c>
      <c r="AN7" s="20">
        <f t="shared" si="3"/>
        <v>43880</v>
      </c>
      <c r="AO7" s="20">
        <f t="shared" si="3"/>
        <v>43880</v>
      </c>
      <c r="AP7" s="20">
        <f t="shared" si="3"/>
        <v>43881</v>
      </c>
      <c r="AQ7" s="20">
        <f t="shared" si="3"/>
        <v>43881</v>
      </c>
      <c r="AR7" s="20">
        <f t="shared" si="3"/>
        <v>43882</v>
      </c>
      <c r="AS7" s="20">
        <f t="shared" si="3"/>
        <v>43882</v>
      </c>
      <c r="AT7" s="20">
        <f t="shared" si="3"/>
        <v>43883</v>
      </c>
      <c r="AU7" s="20">
        <f t="shared" si="3"/>
        <v>43883</v>
      </c>
      <c r="AV7" s="20">
        <f t="shared" si="3"/>
        <v>43884</v>
      </c>
      <c r="AW7" s="20">
        <f t="shared" si="3"/>
        <v>43884</v>
      </c>
      <c r="AX7" s="20">
        <f t="shared" si="3"/>
        <v>43885</v>
      </c>
      <c r="AY7" s="20">
        <f t="shared" si="3"/>
        <v>43885</v>
      </c>
      <c r="AZ7" s="20">
        <f t="shared" si="3"/>
        <v>43886</v>
      </c>
      <c r="BA7" s="20">
        <f t="shared" si="3"/>
        <v>43886</v>
      </c>
      <c r="BB7" s="20">
        <f t="shared" si="3"/>
        <v>43887</v>
      </c>
      <c r="BC7" s="20">
        <f t="shared" si="3"/>
        <v>43887</v>
      </c>
      <c r="BD7" s="20">
        <f t="shared" si="3"/>
        <v>43888</v>
      </c>
      <c r="BE7" s="20">
        <f t="shared" si="3"/>
        <v>43888</v>
      </c>
      <c r="BF7" s="20">
        <f t="shared" si="3"/>
        <v>43889</v>
      </c>
      <c r="BG7" s="20">
        <f t="shared" si="3"/>
        <v>43889</v>
      </c>
      <c r="BH7" s="20">
        <f t="shared" si="3"/>
        <v>43890</v>
      </c>
      <c r="BI7" s="20">
        <f t="shared" si="3"/>
        <v>43890</v>
      </c>
      <c r="BJ7" s="20" t="str">
        <f t="shared" si="3"/>
        <v/>
      </c>
      <c r="BK7" s="20" t="str">
        <f t="shared" si="3"/>
        <v/>
      </c>
      <c r="BL7" s="20" t="str">
        <f t="shared" si="3"/>
        <v/>
      </c>
      <c r="BM7" s="20" t="str">
        <f t="shared" si="3"/>
        <v/>
      </c>
      <c r="BO7" s="51" t="s">
        <v>67</v>
      </c>
      <c r="BP7" s="21"/>
      <c r="BQ7" s="21"/>
      <c r="BR7" s="21"/>
      <c r="BS7" s="21"/>
      <c r="BT7" s="22"/>
    </row>
    <row r="8" spans="1:72" ht="55.05" customHeight="1" x14ac:dyDescent="0.3">
      <c r="A8" s="41" t="s">
        <v>58</v>
      </c>
      <c r="B8" s="41" t="s">
        <v>57</v>
      </c>
      <c r="C8" s="34" t="s">
        <v>56</v>
      </c>
      <c r="D8" s="20" t="s">
        <v>40</v>
      </c>
      <c r="E8" s="20" t="s">
        <v>41</v>
      </c>
      <c r="F8" s="20" t="s">
        <v>40</v>
      </c>
      <c r="G8" s="20" t="s">
        <v>41</v>
      </c>
      <c r="H8" s="20" t="s">
        <v>40</v>
      </c>
      <c r="I8" s="20" t="s">
        <v>41</v>
      </c>
      <c r="J8" s="20" t="s">
        <v>40</v>
      </c>
      <c r="K8" s="20" t="s">
        <v>41</v>
      </c>
      <c r="L8" s="20" t="s">
        <v>40</v>
      </c>
      <c r="M8" s="20" t="s">
        <v>41</v>
      </c>
      <c r="N8" s="20" t="s">
        <v>40</v>
      </c>
      <c r="O8" s="20" t="s">
        <v>41</v>
      </c>
      <c r="P8" s="20" t="s">
        <v>40</v>
      </c>
      <c r="Q8" s="20" t="s">
        <v>41</v>
      </c>
      <c r="R8" s="20" t="s">
        <v>40</v>
      </c>
      <c r="S8" s="20" t="s">
        <v>41</v>
      </c>
      <c r="T8" s="20" t="s">
        <v>40</v>
      </c>
      <c r="U8" s="20" t="s">
        <v>41</v>
      </c>
      <c r="V8" s="20" t="s">
        <v>40</v>
      </c>
      <c r="W8" s="20" t="s">
        <v>41</v>
      </c>
      <c r="X8" s="20" t="s">
        <v>40</v>
      </c>
      <c r="Y8" s="20" t="s">
        <v>41</v>
      </c>
      <c r="Z8" s="20" t="s">
        <v>40</v>
      </c>
      <c r="AA8" s="20" t="s">
        <v>41</v>
      </c>
      <c r="AB8" s="20" t="s">
        <v>40</v>
      </c>
      <c r="AC8" s="20" t="s">
        <v>41</v>
      </c>
      <c r="AD8" s="20" t="s">
        <v>40</v>
      </c>
      <c r="AE8" s="20" t="s">
        <v>41</v>
      </c>
      <c r="AF8" s="20" t="s">
        <v>40</v>
      </c>
      <c r="AG8" s="20" t="s">
        <v>41</v>
      </c>
      <c r="AH8" s="20" t="s">
        <v>40</v>
      </c>
      <c r="AI8" s="20" t="s">
        <v>41</v>
      </c>
      <c r="AJ8" s="20" t="s">
        <v>40</v>
      </c>
      <c r="AK8" s="20" t="s">
        <v>41</v>
      </c>
      <c r="AL8" s="20" t="s">
        <v>40</v>
      </c>
      <c r="AM8" s="20" t="s">
        <v>41</v>
      </c>
      <c r="AN8" s="20" t="s">
        <v>40</v>
      </c>
      <c r="AO8" s="20" t="s">
        <v>41</v>
      </c>
      <c r="AP8" s="20" t="s">
        <v>40</v>
      </c>
      <c r="AQ8" s="20" t="s">
        <v>41</v>
      </c>
      <c r="AR8" s="20" t="s">
        <v>40</v>
      </c>
      <c r="AS8" s="20" t="s">
        <v>41</v>
      </c>
      <c r="AT8" s="20" t="s">
        <v>40</v>
      </c>
      <c r="AU8" s="20" t="s">
        <v>41</v>
      </c>
      <c r="AV8" s="20" t="s">
        <v>40</v>
      </c>
      <c r="AW8" s="20" t="s">
        <v>41</v>
      </c>
      <c r="AX8" s="20" t="s">
        <v>40</v>
      </c>
      <c r="AY8" s="20" t="s">
        <v>41</v>
      </c>
      <c r="AZ8" s="20" t="s">
        <v>40</v>
      </c>
      <c r="BA8" s="20" t="s">
        <v>41</v>
      </c>
      <c r="BB8" s="20" t="s">
        <v>40</v>
      </c>
      <c r="BC8" s="20" t="s">
        <v>41</v>
      </c>
      <c r="BD8" s="20" t="s">
        <v>40</v>
      </c>
      <c r="BE8" s="20" t="s">
        <v>41</v>
      </c>
      <c r="BF8" s="20" t="s">
        <v>40</v>
      </c>
      <c r="BG8" s="20" t="s">
        <v>41</v>
      </c>
      <c r="BH8" s="20" t="str">
        <f>IF(BH7&lt;&gt;"","matin","")</f>
        <v>matin</v>
      </c>
      <c r="BI8" s="20" t="str">
        <f>IF(BI7&lt;&gt;"","après-midi","")</f>
        <v>après-midi</v>
      </c>
      <c r="BJ8" s="20" t="str">
        <f>IF(BJ7&lt;&gt;"","matin","")</f>
        <v/>
      </c>
      <c r="BK8" s="20" t="str">
        <f>IF(BK7&lt;&gt;"","après-midi","")</f>
        <v/>
      </c>
      <c r="BL8" s="20" t="str">
        <f>IF(BL7&lt;&gt;"","matin","")</f>
        <v/>
      </c>
      <c r="BM8" s="20" t="str">
        <f>IF(BM7&lt;&gt;"","après-midi","")</f>
        <v/>
      </c>
      <c r="BO8" s="23" t="s">
        <v>54</v>
      </c>
      <c r="BP8" s="24" t="s">
        <v>55</v>
      </c>
      <c r="BQ8" s="24" t="s">
        <v>51</v>
      </c>
      <c r="BR8" s="24" t="s">
        <v>35</v>
      </c>
      <c r="BS8" s="24" t="s">
        <v>52</v>
      </c>
      <c r="BT8" s="25" t="s">
        <v>53</v>
      </c>
    </row>
    <row r="9" spans="1:72" x14ac:dyDescent="0.3">
      <c r="A9" s="42">
        <f>IFERROR(VLOOKUP(B9,T_Horaires[],2,0),"")</f>
        <v>0.29166666666666663</v>
      </c>
      <c r="B9" s="43">
        <f>VLOOKUP(C9,T_Salariés[],2,0)</f>
        <v>1.4583333333333333</v>
      </c>
      <c r="C9" s="54" t="s">
        <v>13</v>
      </c>
      <c r="D9" s="26" t="str">
        <f t="array" ref="D9">IFERROR(INDEX(T_Saisie[Activité],MATCH($C9,IF(D$7&gt;=T_Saisie[Date début],IF(D$7&lt;=T_Saisie[Date fin],T_Saisie[Salarié]),""),0)),"")</f>
        <v/>
      </c>
      <c r="E9" s="26" t="str">
        <f t="array" ref="E9">IFERROR(INDEX(T_Saisie[Activité],MATCH($C9,IF(E$7&gt;=T_Saisie[Date début],IF(E$7&lt;=T_Saisie[Date fin],T_Saisie[Salarié]),""),0)),"")</f>
        <v/>
      </c>
      <c r="F9" s="26" t="str">
        <f t="array" ref="F9">IFERROR(INDEX(T_Saisie[Activité],MATCH($C9,IF(F$7&gt;=T_Saisie[Date début],IF(F$7&lt;=T_Saisie[Date fin],T_Saisie[Salarié]),""),0)),"")</f>
        <v/>
      </c>
      <c r="G9" s="26" t="str">
        <f t="array" ref="G9">IFERROR(INDEX(T_Saisie[Activité],MATCH($C9,IF(G$7&gt;=T_Saisie[Date début],IF(G$7&lt;=T_Saisie[Date fin],T_Saisie[Salarié]),""),0)),"")</f>
        <v/>
      </c>
      <c r="H9" s="26" t="str">
        <f t="array" ref="H9">IFERROR(INDEX(T_Saisie[Activité],MATCH($C9,IF(H$7&gt;=T_Saisie[Date début],IF(H$7&lt;=T_Saisie[Date fin],T_Saisie[Salarié]),""),0)),"")</f>
        <v/>
      </c>
      <c r="I9" s="26" t="str">
        <f t="array" ref="I9">IFERROR(INDEX(T_Saisie[Activité],MATCH($C9,IF(I$7&gt;=T_Saisie[Date début],IF(I$7&lt;=T_Saisie[Date fin],T_Saisie[Salarié]),""),0)),"")</f>
        <v/>
      </c>
      <c r="J9" s="26" t="str">
        <f t="array" ref="J9">IFERROR(INDEX(T_Saisie[Activité],MATCH($C9,IF(J$7&gt;=T_Saisie[Date début],IF(J$7&lt;=T_Saisie[Date fin],T_Saisie[Salarié]),""),0)),"")</f>
        <v/>
      </c>
      <c r="K9" s="26" t="str">
        <f t="array" ref="K9">IFERROR(INDEX(T_Saisie[Activité],MATCH($C9,IF(K$7&gt;=T_Saisie[Date début],IF(K$7&lt;=T_Saisie[Date fin],T_Saisie[Salarié]),""),0)),"")</f>
        <v/>
      </c>
      <c r="L9" s="26" t="str">
        <f t="array" ref="L9">IFERROR(INDEX(T_Saisie[Activité],MATCH($C9,IF(L$7&gt;=T_Saisie[Date début],IF(L$7&lt;=T_Saisie[Date fin],T_Saisie[Salarié]),""),0)),"")</f>
        <v/>
      </c>
      <c r="M9" s="26" t="str">
        <f t="array" ref="M9">IFERROR(INDEX(T_Saisie[Activité],MATCH($C9,IF(M$7&gt;=T_Saisie[Date début],IF(M$7&lt;=T_Saisie[Date fin],T_Saisie[Salarié]),""),0)),"")</f>
        <v/>
      </c>
      <c r="N9" s="26" t="str">
        <f t="array" ref="N9">IFERROR(INDEX(T_Saisie[Activité],MATCH($C9,IF(N$7&gt;=T_Saisie[Date début],IF(N$7&lt;=T_Saisie[Date fin],T_Saisie[Salarié]),""),0)),"")</f>
        <v/>
      </c>
      <c r="O9" s="26" t="str">
        <f t="array" ref="O9">IFERROR(INDEX(T_Saisie[Activité],MATCH($C9,IF(O$7&gt;=T_Saisie[Date début],IF(O$7&lt;=T_Saisie[Date fin],T_Saisie[Salarié]),""),0)),"")</f>
        <v/>
      </c>
      <c r="P9" s="26" t="str">
        <f t="array" ref="P9">IFERROR(INDEX(T_Saisie[Activité],MATCH($C9,IF(P$7&gt;=T_Saisie[Date début],IF(P$7&lt;=T_Saisie[Date fin],T_Saisie[Salarié]),""),0)),"")</f>
        <v/>
      </c>
      <c r="Q9" s="26" t="str">
        <f t="array" ref="Q9">IFERROR(INDEX(T_Saisie[Activité],MATCH($C9,IF(Q$7&gt;=T_Saisie[Date début],IF(Q$7&lt;=T_Saisie[Date fin],T_Saisie[Salarié]),""),0)),"")</f>
        <v/>
      </c>
      <c r="R9" s="26" t="str">
        <f t="array" ref="R9">IFERROR(INDEX(T_Saisie[Activité],MATCH($C9,IF(R$7&gt;=T_Saisie[Date début],IF(R$7&lt;=T_Saisie[Date fin],T_Saisie[Salarié]),""),0)),"")</f>
        <v/>
      </c>
      <c r="S9" s="26" t="str">
        <f t="array" ref="S9">IFERROR(INDEX(T_Saisie[Activité],MATCH($C9,IF(S$7&gt;=T_Saisie[Date début],IF(S$7&lt;=T_Saisie[Date fin],T_Saisie[Salarié]),""),0)),"")</f>
        <v/>
      </c>
      <c r="T9" s="26" t="str">
        <f t="array" ref="T9">IFERROR(INDEX(T_Saisie[Activité],MATCH($C9,IF(T$7&gt;=T_Saisie[Date début],IF(T$7&lt;=T_Saisie[Date fin],T_Saisie[Salarié]),""),0)),"")</f>
        <v/>
      </c>
      <c r="U9" s="26" t="str">
        <f t="array" ref="U9">IFERROR(INDEX(T_Saisie[Activité],MATCH($C9,IF(U$7&gt;=T_Saisie[Date début],IF(U$7&lt;=T_Saisie[Date fin],T_Saisie[Salarié]),""),0)),"")</f>
        <v/>
      </c>
      <c r="V9" s="26" t="str">
        <f t="array" ref="V9">IFERROR(INDEX(T_Saisie[Activité],MATCH($C9,IF(V$7&gt;=T_Saisie[Date début],IF(V$7&lt;=T_Saisie[Date fin],T_Saisie[Salarié]),""),0)),"")</f>
        <v/>
      </c>
      <c r="W9" s="26" t="str">
        <f t="array" ref="W9">IFERROR(INDEX(T_Saisie[Activité],MATCH($C9,IF(W$7&gt;=T_Saisie[Date début],IF(W$7&lt;=T_Saisie[Date fin],T_Saisie[Salarié]),""),0)),"")</f>
        <v/>
      </c>
      <c r="X9" s="26" t="str">
        <f t="array" ref="X9">IFERROR(INDEX(T_Saisie[Activité],MATCH($C9,IF(X$7&gt;=T_Saisie[Date début],IF(X$7&lt;=T_Saisie[Date fin],T_Saisie[Salarié]),""),0)),"")</f>
        <v/>
      </c>
      <c r="Y9" s="26" t="str">
        <f t="array" ref="Y9">IFERROR(INDEX(T_Saisie[Activité],MATCH($C9,IF(Y$7&gt;=T_Saisie[Date début],IF(Y$7&lt;=T_Saisie[Date fin],T_Saisie[Salarié]),""),0)),"")</f>
        <v/>
      </c>
      <c r="Z9" s="26" t="str">
        <f t="array" ref="Z9">IFERROR(INDEX(T_Saisie[Activité],MATCH($C9,IF(Z$7&gt;=T_Saisie[Date début],IF(Z$7&lt;=T_Saisie[Date fin],T_Saisie[Salarié]),""),0)),"")</f>
        <v/>
      </c>
      <c r="AA9" s="26" t="str">
        <f t="array" ref="AA9">IFERROR(INDEX(T_Saisie[Activité],MATCH($C9,IF(AA$7&gt;=T_Saisie[Date début],IF(AA$7&lt;=T_Saisie[Date fin],T_Saisie[Salarié]),""),0)),"")</f>
        <v/>
      </c>
      <c r="AB9" s="26" t="str">
        <f t="array" ref="AB9">IFERROR(INDEX(T_Saisie[Activité],MATCH($C9,IF(AB$7&gt;=T_Saisie[Date début],IF(AB$7&lt;=T_Saisie[Date fin],T_Saisie[Salarié]),""),0)),"")</f>
        <v/>
      </c>
      <c r="AC9" s="26" t="str">
        <f t="array" ref="AC9">IFERROR(INDEX(T_Saisie[Activité],MATCH($C9,IF(AC$7&gt;=T_Saisie[Date début],IF(AC$7&lt;=T_Saisie[Date fin],T_Saisie[Salarié]),""),0)),"")</f>
        <v/>
      </c>
      <c r="AD9" s="26" t="str">
        <f t="array" ref="AD9">IFERROR(INDEX(T_Saisie[Activité],MATCH($C9,IF(AD$7&gt;=T_Saisie[Date début],IF(AD$7&lt;=T_Saisie[Date fin],T_Saisie[Salarié]),""),0)),"")</f>
        <v/>
      </c>
      <c r="AE9" s="26" t="str">
        <f t="array" ref="AE9">IFERROR(INDEX(T_Saisie[Activité],MATCH($C9,IF(AE$7&gt;=T_Saisie[Date début],IF(AE$7&lt;=T_Saisie[Date fin],T_Saisie[Salarié]),""),0)),"")</f>
        <v/>
      </c>
      <c r="AF9" s="26" t="str">
        <f t="array" ref="AF9">IFERROR(INDEX(T_Saisie[Activité],MATCH($C9,IF(AF$7&gt;=T_Saisie[Date début],IF(AF$7&lt;=T_Saisie[Date fin],T_Saisie[Salarié]),""),0)),"")</f>
        <v/>
      </c>
      <c r="AG9" s="26" t="str">
        <f t="array" ref="AG9">IFERROR(INDEX(T_Saisie[Activité],MATCH($C9,IF(AG$7&gt;=T_Saisie[Date début],IF(AG$7&lt;=T_Saisie[Date fin],T_Saisie[Salarié]),""),0)),"")</f>
        <v/>
      </c>
      <c r="AH9" s="26" t="str">
        <f t="array" ref="AH9">IFERROR(INDEX(T_Saisie[Activité],MATCH($C9,IF(AH$7&gt;=T_Saisie[Date début],IF(AH$7&lt;=T_Saisie[Date fin],T_Saisie[Salarié]),""),0)),"")</f>
        <v/>
      </c>
      <c r="AI9" s="26" t="str">
        <f t="array" ref="AI9">IFERROR(INDEX(T_Saisie[Activité],MATCH($C9,IF(AI$7&gt;=T_Saisie[Date début],IF(AI$7&lt;=T_Saisie[Date fin],T_Saisie[Salarié]),""),0)),"")</f>
        <v/>
      </c>
      <c r="AJ9" s="26" t="str">
        <f t="array" ref="AJ9">IFERROR(INDEX(T_Saisie[Activité],MATCH($C9,IF(AJ$7&gt;=T_Saisie[Date début],IF(AJ$7&lt;=T_Saisie[Date fin],T_Saisie[Salarié]),""),0)),"")</f>
        <v/>
      </c>
      <c r="AK9" s="26" t="str">
        <f t="array" ref="AK9">IFERROR(INDEX(T_Saisie[Activité],MATCH($C9,IF(AK$7&gt;=T_Saisie[Date début],IF(AK$7&lt;=T_Saisie[Date fin],T_Saisie[Salarié]),""),0)),"")</f>
        <v/>
      </c>
      <c r="AL9" s="26" t="str">
        <f t="array" ref="AL9">IFERROR(INDEX(T_Saisie[Activité],MATCH($C9,IF(AL$7&gt;=T_Saisie[Date début],IF(AL$7&lt;=T_Saisie[Date fin],T_Saisie[Salarié]),""),0)),"")</f>
        <v/>
      </c>
      <c r="AM9" s="26" t="str">
        <f t="array" ref="AM9">IFERROR(INDEX(T_Saisie[Activité],MATCH($C9,IF(AM$7&gt;=T_Saisie[Date début],IF(AM$7&lt;=T_Saisie[Date fin],T_Saisie[Salarié]),""),0)),"")</f>
        <v/>
      </c>
      <c r="AN9" s="26" t="str">
        <f t="array" ref="AN9">IFERROR(INDEX(T_Saisie[Activité],MATCH($C9,IF(AN$7&gt;=T_Saisie[Date début],IF(AN$7&lt;=T_Saisie[Date fin],T_Saisie[Salarié]),""),0)),"")</f>
        <v/>
      </c>
      <c r="AO9" s="26" t="str">
        <f t="array" ref="AO9">IFERROR(INDEX(T_Saisie[Activité],MATCH($C9,IF(AO$7&gt;=T_Saisie[Date début],IF(AO$7&lt;=T_Saisie[Date fin],T_Saisie[Salarié]),""),0)),"")</f>
        <v/>
      </c>
      <c r="AP9" s="26" t="str">
        <f t="array" ref="AP9">IFERROR(INDEX(T_Saisie[Activité],MATCH($C9,IF(AP$7&gt;=T_Saisie[Date début],IF(AP$7&lt;=T_Saisie[Date fin],T_Saisie[Salarié]),""),0)),"")</f>
        <v/>
      </c>
      <c r="AQ9" s="26" t="str">
        <f t="array" ref="AQ9">IFERROR(INDEX(T_Saisie[Activité],MATCH($C9,IF(AQ$7&gt;=T_Saisie[Date début],IF(AQ$7&lt;=T_Saisie[Date fin],T_Saisie[Salarié]),""),0)),"")</f>
        <v/>
      </c>
      <c r="AR9" s="26" t="str">
        <f t="array" ref="AR9">IFERROR(INDEX(T_Saisie[Activité],MATCH($C9,IF(AR$7&gt;=T_Saisie[Date début],IF(AR$7&lt;=T_Saisie[Date fin],T_Saisie[Salarié]),""),0)),"")</f>
        <v/>
      </c>
      <c r="AS9" s="26" t="str">
        <f t="array" ref="AS9">IFERROR(INDEX(T_Saisie[Activité],MATCH($C9,IF(AS$7&gt;=T_Saisie[Date début],IF(AS$7&lt;=T_Saisie[Date fin],T_Saisie[Salarié]),""),0)),"")</f>
        <v/>
      </c>
      <c r="AT9" s="26" t="str">
        <f t="array" ref="AT9">IFERROR(INDEX(T_Saisie[Activité],MATCH($C9,IF(AT$7&gt;=T_Saisie[Date début],IF(AT$7&lt;=T_Saisie[Date fin],T_Saisie[Salarié]),""),0)),"")</f>
        <v/>
      </c>
      <c r="AU9" s="26" t="str">
        <f t="array" ref="AU9">IFERROR(INDEX(T_Saisie[Activité],MATCH($C9,IF(AU$7&gt;=T_Saisie[Date début],IF(AU$7&lt;=T_Saisie[Date fin],T_Saisie[Salarié]),""),0)),"")</f>
        <v/>
      </c>
      <c r="AV9" s="26" t="str">
        <f t="array" ref="AV9">IFERROR(INDEX(T_Saisie[Activité],MATCH($C9,IF(AV$7&gt;=T_Saisie[Date début],IF(AV$7&lt;=T_Saisie[Date fin],T_Saisie[Salarié]),""),0)),"")</f>
        <v/>
      </c>
      <c r="AW9" s="26" t="str">
        <f t="array" ref="AW9">IFERROR(INDEX(T_Saisie[Activité],MATCH($C9,IF(AW$7&gt;=T_Saisie[Date début],IF(AW$7&lt;=T_Saisie[Date fin],T_Saisie[Salarié]),""),0)),"")</f>
        <v/>
      </c>
      <c r="AX9" s="26" t="str">
        <f t="array" ref="AX9">IFERROR(INDEX(T_Saisie[Activité],MATCH($C9,IF(AX$7&gt;=T_Saisie[Date début],IF(AX$7&lt;=T_Saisie[Date fin],T_Saisie[Salarié]),""),0)),"")</f>
        <v/>
      </c>
      <c r="AY9" s="26" t="str">
        <f t="array" ref="AY9">IFERROR(INDEX(T_Saisie[Activité],MATCH($C9,IF(AY$7&gt;=T_Saisie[Date début],IF(AY$7&lt;=T_Saisie[Date fin],T_Saisie[Salarié]),""),0)),"")</f>
        <v/>
      </c>
      <c r="AZ9" s="26" t="str">
        <f t="array" ref="AZ9">IFERROR(INDEX(T_Saisie[Activité],MATCH($C9,IF(AZ$7&gt;=T_Saisie[Date début],IF(AZ$7&lt;=T_Saisie[Date fin],T_Saisie[Salarié]),""),0)),"")</f>
        <v/>
      </c>
      <c r="BA9" s="26" t="str">
        <f t="array" ref="BA9">IFERROR(INDEX(T_Saisie[Activité],MATCH($C9,IF(BA$7&gt;=T_Saisie[Date début],IF(BA$7&lt;=T_Saisie[Date fin],T_Saisie[Salarié]),""),0)),"")</f>
        <v/>
      </c>
      <c r="BB9" s="26" t="str">
        <f t="array" ref="BB9">IFERROR(INDEX(T_Saisie[Activité],MATCH($C9,IF(BB$7&gt;=T_Saisie[Date début],IF(BB$7&lt;=T_Saisie[Date fin],T_Saisie[Salarié]),""),0)),"")</f>
        <v/>
      </c>
      <c r="BC9" s="26" t="str">
        <f t="array" ref="BC9">IFERROR(INDEX(T_Saisie[Activité],MATCH($C9,IF(BC$7&gt;=T_Saisie[Date début],IF(BC$7&lt;=T_Saisie[Date fin],T_Saisie[Salarié]),""),0)),"")</f>
        <v/>
      </c>
      <c r="BD9" s="26" t="str">
        <f t="array" ref="BD9">IFERROR(INDEX(T_Saisie[Activité],MATCH($C9,IF(BD$7&gt;=T_Saisie[Date début],IF(BD$7&lt;=T_Saisie[Date fin],T_Saisie[Salarié]),""),0)),"")</f>
        <v/>
      </c>
      <c r="BE9" s="26" t="str">
        <f t="array" ref="BE9">IFERROR(INDEX(T_Saisie[Activité],MATCH($C9,IF(BE$7&gt;=T_Saisie[Date début],IF(BE$7&lt;=T_Saisie[Date fin],T_Saisie[Salarié]),""),0)),"")</f>
        <v/>
      </c>
      <c r="BF9" s="26" t="str">
        <f t="array" ref="BF9">IFERROR(INDEX(T_Saisie[Activité],MATCH($C9,IF(BF$7&gt;=T_Saisie[Date début],IF(BF$7&lt;=T_Saisie[Date fin],T_Saisie[Salarié]),""),0)),"")</f>
        <v/>
      </c>
      <c r="BG9" s="26" t="str">
        <f t="array" ref="BG9">IFERROR(INDEX(T_Saisie[Activité],MATCH($C9,IF(BG$7&gt;=T_Saisie[Date début],IF(BG$7&lt;=T_Saisie[Date fin],T_Saisie[Salarié]),""),0)),"")</f>
        <v/>
      </c>
      <c r="BH9" s="26" t="str">
        <f t="array" ref="BH9">IFERROR(INDEX(T_Saisie[Activité],MATCH($C9,IF(BH$7&gt;=T_Saisie[Date début],IF(BH$7&lt;=T_Saisie[Date fin],T_Saisie[Salarié]),""),0)),"")</f>
        <v/>
      </c>
      <c r="BI9" s="26" t="str">
        <f t="array" ref="BI9">IFERROR(INDEX(T_Saisie[Activité],MATCH($C9,IF(BI$7&gt;=T_Saisie[Date début],IF(BI$7&lt;=T_Saisie[Date fin],T_Saisie[Salarié]),""),0)),"")</f>
        <v/>
      </c>
      <c r="BJ9" s="26" t="str">
        <f t="array" ref="BJ9">IFERROR(INDEX(T_Saisie[Activité],MATCH($C9,IF(BJ$7&gt;=T_Saisie[Date début],IF(BJ$7&lt;=T_Saisie[Date fin],T_Saisie[Salarié]),""),0)),"")</f>
        <v/>
      </c>
      <c r="BK9" s="26" t="str">
        <f t="array" ref="BK9">IFERROR(INDEX(T_Saisie[Activité],MATCH($C9,IF(BK$7&gt;=T_Saisie[Date début],IF(BK$7&lt;=T_Saisie[Date fin],T_Saisie[Salarié]),""),0)),"")</f>
        <v/>
      </c>
      <c r="BL9" s="26" t="str">
        <f t="array" ref="BL9">IFERROR(INDEX(T_Saisie[Activité],MATCH($C9,IF(BL$7&gt;=T_Saisie[Date début],IF(BL$7&lt;=T_Saisie[Date fin],T_Saisie[Salarié]),""),0)),"")</f>
        <v/>
      </c>
      <c r="BM9" s="26" t="str">
        <f t="array" ref="BM9">IFERROR(INDEX(T_Saisie[Activité],MATCH($C9,IF(BM$7&gt;=T_Saisie[Date début],IF(BM$7&lt;=T_Saisie[Date fin],T_Saisie[Salarié]),""),0)),"")</f>
        <v/>
      </c>
      <c r="BO9" s="27">
        <f t="shared" ref="BO9:BT19" si="4">COUNTIFS($D9:$BM9,BO$8,$D$6:$BM$6,"&lt;6",$D$5:$BM$5,"&lt;&gt;1")</f>
        <v>0</v>
      </c>
      <c r="BP9" s="27">
        <f t="shared" si="4"/>
        <v>0</v>
      </c>
      <c r="BQ9" s="27">
        <f t="shared" si="4"/>
        <v>0</v>
      </c>
      <c r="BR9" s="27">
        <f t="shared" si="4"/>
        <v>0</v>
      </c>
      <c r="BS9" s="27">
        <f t="shared" si="4"/>
        <v>0</v>
      </c>
      <c r="BT9" s="27">
        <f t="shared" si="4"/>
        <v>0</v>
      </c>
    </row>
    <row r="10" spans="1:72" x14ac:dyDescent="0.3">
      <c r="A10" s="42">
        <f>IFERROR(VLOOKUP(B10,T_Horaires[],2,0),"")</f>
        <v>0.33333333333333337</v>
      </c>
      <c r="B10" s="43">
        <f>VLOOKUP(C10,T_Salariés[],2,0)</f>
        <v>1.6666666666666667</v>
      </c>
      <c r="C10" s="54" t="s">
        <v>14</v>
      </c>
      <c r="D10" s="26" t="str">
        <f t="array" ref="D10">IFERROR(INDEX(T_Saisie[Activité],MATCH($C10,IF(D$7&gt;=T_Saisie[Date début],IF(D$7&lt;=T_Saisie[Date fin],T_Saisie[Salarié]),""),0)),"")</f>
        <v/>
      </c>
      <c r="E10" s="26" t="str">
        <f t="array" ref="E10">IFERROR(INDEX(T_Saisie[Activité],MATCH($C10,IF(E$7&gt;=T_Saisie[Date début],IF(E$7&lt;=T_Saisie[Date fin],T_Saisie[Salarié]),""),0)),"")</f>
        <v/>
      </c>
      <c r="F10" s="26" t="str">
        <f t="array" ref="F10">IFERROR(INDEX(T_Saisie[Activité],MATCH($C10,IF(F$7&gt;=T_Saisie[Date début],IF(F$7&lt;=T_Saisie[Date fin],T_Saisie[Salarié]),""),0)),"")</f>
        <v/>
      </c>
      <c r="G10" s="26" t="str">
        <f t="array" ref="G10">IFERROR(INDEX(T_Saisie[Activité],MATCH($C10,IF(G$7&gt;=T_Saisie[Date début],IF(G$7&lt;=T_Saisie[Date fin],T_Saisie[Salarié]),""),0)),"")</f>
        <v/>
      </c>
      <c r="H10" s="26" t="str">
        <f t="array" ref="H10">IFERROR(INDEX(T_Saisie[Activité],MATCH($C10,IF(H$7&gt;=T_Saisie[Date début],IF(H$7&lt;=T_Saisie[Date fin],T_Saisie[Salarié]),""),0)),"")</f>
        <v/>
      </c>
      <c r="I10" s="26" t="str">
        <f t="array" ref="I10">IFERROR(INDEX(T_Saisie[Activité],MATCH($C10,IF(I$7&gt;=T_Saisie[Date début],IF(I$7&lt;=T_Saisie[Date fin],T_Saisie[Salarié]),""),0)),"")</f>
        <v/>
      </c>
      <c r="J10" s="26" t="str">
        <f t="array" ref="J10">IFERROR(INDEX(T_Saisie[Activité],MATCH($C10,IF(J$7&gt;=T_Saisie[Date début],IF(J$7&lt;=T_Saisie[Date fin],T_Saisie[Salarié]),""),0)),"")</f>
        <v/>
      </c>
      <c r="K10" s="26" t="str">
        <f t="array" ref="K10">IFERROR(INDEX(T_Saisie[Activité],MATCH($C10,IF(K$7&gt;=T_Saisie[Date début],IF(K$7&lt;=T_Saisie[Date fin],T_Saisie[Salarié]),""),0)),"")</f>
        <v/>
      </c>
      <c r="L10" s="26" t="str">
        <f t="array" ref="L10">IFERROR(INDEX(T_Saisie[Activité],MATCH($C10,IF(L$7&gt;=T_Saisie[Date début],IF(L$7&lt;=T_Saisie[Date fin],T_Saisie[Salarié]),""),0)),"")</f>
        <v/>
      </c>
      <c r="M10" s="26" t="str">
        <f t="array" ref="M10">IFERROR(INDEX(T_Saisie[Activité],MATCH($C10,IF(M$7&gt;=T_Saisie[Date début],IF(M$7&lt;=T_Saisie[Date fin],T_Saisie[Salarié]),""),0)),"")</f>
        <v/>
      </c>
      <c r="N10" s="26" t="str">
        <f t="array" ref="N10">IFERROR(INDEX(T_Saisie[Activité],MATCH($C10,IF(N$7&gt;=T_Saisie[Date début],IF(N$7&lt;=T_Saisie[Date fin],T_Saisie[Salarié]),""),0)),"")</f>
        <v/>
      </c>
      <c r="O10" s="26" t="str">
        <f t="array" ref="O10">IFERROR(INDEX(T_Saisie[Activité],MATCH($C10,IF(O$7&gt;=T_Saisie[Date début],IF(O$7&lt;=T_Saisie[Date fin],T_Saisie[Salarié]),""),0)),"")</f>
        <v/>
      </c>
      <c r="P10" s="26" t="str">
        <f t="array" ref="P10">IFERROR(INDEX(T_Saisie[Activité],MATCH($C10,IF(P$7&gt;=T_Saisie[Date début],IF(P$7&lt;=T_Saisie[Date fin],T_Saisie[Salarié]),""),0)),"")</f>
        <v/>
      </c>
      <c r="Q10" s="26" t="str">
        <f t="array" ref="Q10">IFERROR(INDEX(T_Saisie[Activité],MATCH($C10,IF(Q$7&gt;=T_Saisie[Date début],IF(Q$7&lt;=T_Saisie[Date fin],T_Saisie[Salarié]),""),0)),"")</f>
        <v/>
      </c>
      <c r="R10" s="26" t="str">
        <f t="array" ref="R10">IFERROR(INDEX(T_Saisie[Activité],MATCH($C10,IF(R$7&gt;=T_Saisie[Date début],IF(R$7&lt;=T_Saisie[Date fin],T_Saisie[Salarié]),""),0)),"")</f>
        <v/>
      </c>
      <c r="S10" s="26" t="str">
        <f t="array" ref="S10">IFERROR(INDEX(T_Saisie[Activité],MATCH($C10,IF(S$7&gt;=T_Saisie[Date début],IF(S$7&lt;=T_Saisie[Date fin],T_Saisie[Salarié]),""),0)),"")</f>
        <v/>
      </c>
      <c r="T10" s="26" t="str">
        <f t="array" ref="T10">IFERROR(INDEX(T_Saisie[Activité],MATCH($C10,IF(T$7&gt;=T_Saisie[Date début],IF(T$7&lt;=T_Saisie[Date fin],T_Saisie[Salarié]),""),0)),"")</f>
        <v/>
      </c>
      <c r="U10" s="26" t="str">
        <f t="array" ref="U10">IFERROR(INDEX(T_Saisie[Activité],MATCH($C10,IF(U$7&gt;=T_Saisie[Date début],IF(U$7&lt;=T_Saisie[Date fin],T_Saisie[Salarié]),""),0)),"")</f>
        <v/>
      </c>
      <c r="V10" s="26" t="str">
        <f t="array" ref="V10">IFERROR(INDEX(T_Saisie[Activité],MATCH($C10,IF(V$7&gt;=T_Saisie[Date début],IF(V$7&lt;=T_Saisie[Date fin],T_Saisie[Salarié]),""),0)),"")</f>
        <v/>
      </c>
      <c r="W10" s="26" t="str">
        <f t="array" ref="W10">IFERROR(INDEX(T_Saisie[Activité],MATCH($C10,IF(W$7&gt;=T_Saisie[Date début],IF(W$7&lt;=T_Saisie[Date fin],T_Saisie[Salarié]),""),0)),"")</f>
        <v/>
      </c>
      <c r="X10" s="26" t="str">
        <f t="array" ref="X10">IFERROR(INDEX(T_Saisie[Activité],MATCH($C10,IF(X$7&gt;=T_Saisie[Date début],IF(X$7&lt;=T_Saisie[Date fin],T_Saisie[Salarié]),""),0)),"")</f>
        <v/>
      </c>
      <c r="Y10" s="26" t="str">
        <f t="array" ref="Y10">IFERROR(INDEX(T_Saisie[Activité],MATCH($C10,IF(Y$7&gt;=T_Saisie[Date début],IF(Y$7&lt;=T_Saisie[Date fin],T_Saisie[Salarié]),""),0)),"")</f>
        <v/>
      </c>
      <c r="Z10" s="26" t="str">
        <f t="array" ref="Z10">IFERROR(INDEX(T_Saisie[Activité],MATCH($C10,IF(Z$7&gt;=T_Saisie[Date début],IF(Z$7&lt;=T_Saisie[Date fin],T_Saisie[Salarié]),""),0)),"")</f>
        <v/>
      </c>
      <c r="AA10" s="26" t="str">
        <f t="array" ref="AA10">IFERROR(INDEX(T_Saisie[Activité],MATCH($C10,IF(AA$7&gt;=T_Saisie[Date début],IF(AA$7&lt;=T_Saisie[Date fin],T_Saisie[Salarié]),""),0)),"")</f>
        <v/>
      </c>
      <c r="AB10" s="26" t="str">
        <f t="array" ref="AB10">IFERROR(INDEX(T_Saisie[Activité],MATCH($C10,IF(AB$7&gt;=T_Saisie[Date début],IF(AB$7&lt;=T_Saisie[Date fin],T_Saisie[Salarié]),""),0)),"")</f>
        <v/>
      </c>
      <c r="AC10" s="26" t="str">
        <f t="array" ref="AC10">IFERROR(INDEX(T_Saisie[Activité],MATCH($C10,IF(AC$7&gt;=T_Saisie[Date début],IF(AC$7&lt;=T_Saisie[Date fin],T_Saisie[Salarié]),""),0)),"")</f>
        <v/>
      </c>
      <c r="AD10" s="26" t="str">
        <f t="array" ref="AD10">IFERROR(INDEX(T_Saisie[Activité],MATCH($C10,IF(AD$7&gt;=T_Saisie[Date début],IF(AD$7&lt;=T_Saisie[Date fin],T_Saisie[Salarié]),""),0)),"")</f>
        <v/>
      </c>
      <c r="AE10" s="26" t="str">
        <f t="array" ref="AE10">IFERROR(INDEX(T_Saisie[Activité],MATCH($C10,IF(AE$7&gt;=T_Saisie[Date début],IF(AE$7&lt;=T_Saisie[Date fin],T_Saisie[Salarié]),""),0)),"")</f>
        <v/>
      </c>
      <c r="AF10" s="26" t="str">
        <f t="array" ref="AF10">IFERROR(INDEX(T_Saisie[Activité],MATCH($C10,IF(AF$7&gt;=T_Saisie[Date début],IF(AF$7&lt;=T_Saisie[Date fin],T_Saisie[Salarié]),""),0)),"")</f>
        <v/>
      </c>
      <c r="AG10" s="26" t="str">
        <f t="array" ref="AG10">IFERROR(INDEX(T_Saisie[Activité],MATCH($C10,IF(AG$7&gt;=T_Saisie[Date début],IF(AG$7&lt;=T_Saisie[Date fin],T_Saisie[Salarié]),""),0)),"")</f>
        <v/>
      </c>
      <c r="AH10" s="26" t="str">
        <f t="array" ref="AH10">IFERROR(INDEX(T_Saisie[Activité],MATCH($C10,IF(AH$7&gt;=T_Saisie[Date début],IF(AH$7&lt;=T_Saisie[Date fin],T_Saisie[Salarié]),""),0)),"")</f>
        <v/>
      </c>
      <c r="AI10" s="26" t="str">
        <f t="array" ref="AI10">IFERROR(INDEX(T_Saisie[Activité],MATCH($C10,IF(AI$7&gt;=T_Saisie[Date début],IF(AI$7&lt;=T_Saisie[Date fin],T_Saisie[Salarié]),""),0)),"")</f>
        <v/>
      </c>
      <c r="AJ10" s="26" t="str">
        <f t="array" ref="AJ10">IFERROR(INDEX(T_Saisie[Activité],MATCH($C10,IF(AJ$7&gt;=T_Saisie[Date début],IF(AJ$7&lt;=T_Saisie[Date fin],T_Saisie[Salarié]),""),0)),"")</f>
        <v/>
      </c>
      <c r="AK10" s="26" t="str">
        <f t="array" ref="AK10">IFERROR(INDEX(T_Saisie[Activité],MATCH($C10,IF(AK$7&gt;=T_Saisie[Date début],IF(AK$7&lt;=T_Saisie[Date fin],T_Saisie[Salarié]),""),0)),"")</f>
        <v/>
      </c>
      <c r="AL10" s="26" t="str">
        <f t="array" ref="AL10">IFERROR(INDEX(T_Saisie[Activité],MATCH($C10,IF(AL$7&gt;=T_Saisie[Date début],IF(AL$7&lt;=T_Saisie[Date fin],T_Saisie[Salarié]),""),0)),"")</f>
        <v/>
      </c>
      <c r="AM10" s="26" t="str">
        <f t="array" ref="AM10">IFERROR(INDEX(T_Saisie[Activité],MATCH($C10,IF(AM$7&gt;=T_Saisie[Date début],IF(AM$7&lt;=T_Saisie[Date fin],T_Saisie[Salarié]),""),0)),"")</f>
        <v/>
      </c>
      <c r="AN10" s="26" t="str">
        <f t="array" ref="AN10">IFERROR(INDEX(T_Saisie[Activité],MATCH($C10,IF(AN$7&gt;=T_Saisie[Date début],IF(AN$7&lt;=T_Saisie[Date fin],T_Saisie[Salarié]),""),0)),"")</f>
        <v/>
      </c>
      <c r="AO10" s="26" t="str">
        <f t="array" ref="AO10">IFERROR(INDEX(T_Saisie[Activité],MATCH($C10,IF(AO$7&gt;=T_Saisie[Date début],IF(AO$7&lt;=T_Saisie[Date fin],T_Saisie[Salarié]),""),0)),"")</f>
        <v/>
      </c>
      <c r="AP10" s="26" t="str">
        <f t="array" ref="AP10">IFERROR(INDEX(T_Saisie[Activité],MATCH($C10,IF(AP$7&gt;=T_Saisie[Date début],IF(AP$7&lt;=T_Saisie[Date fin],T_Saisie[Salarié]),""),0)),"")</f>
        <v/>
      </c>
      <c r="AQ10" s="26" t="str">
        <f t="array" ref="AQ10">IFERROR(INDEX(T_Saisie[Activité],MATCH($C10,IF(AQ$7&gt;=T_Saisie[Date début],IF(AQ$7&lt;=T_Saisie[Date fin],T_Saisie[Salarié]),""),0)),"")</f>
        <v/>
      </c>
      <c r="AR10" s="26" t="str">
        <f t="array" ref="AR10">IFERROR(INDEX(T_Saisie[Activité],MATCH($C10,IF(AR$7&gt;=T_Saisie[Date début],IF(AR$7&lt;=T_Saisie[Date fin],T_Saisie[Salarié]),""),0)),"")</f>
        <v/>
      </c>
      <c r="AS10" s="26" t="str">
        <f t="array" ref="AS10">IFERROR(INDEX(T_Saisie[Activité],MATCH($C10,IF(AS$7&gt;=T_Saisie[Date début],IF(AS$7&lt;=T_Saisie[Date fin],T_Saisie[Salarié]),""),0)),"")</f>
        <v/>
      </c>
      <c r="AT10" s="26" t="str">
        <f t="array" ref="AT10">IFERROR(INDEX(T_Saisie[Activité],MATCH($C10,IF(AT$7&gt;=T_Saisie[Date début],IF(AT$7&lt;=T_Saisie[Date fin],T_Saisie[Salarié]),""),0)),"")</f>
        <v/>
      </c>
      <c r="AU10" s="26" t="str">
        <f t="array" ref="AU10">IFERROR(INDEX(T_Saisie[Activité],MATCH($C10,IF(AU$7&gt;=T_Saisie[Date début],IF(AU$7&lt;=T_Saisie[Date fin],T_Saisie[Salarié]),""),0)),"")</f>
        <v/>
      </c>
      <c r="AV10" s="26" t="str">
        <f t="array" ref="AV10">IFERROR(INDEX(T_Saisie[Activité],MATCH($C10,IF(AV$7&gt;=T_Saisie[Date début],IF(AV$7&lt;=T_Saisie[Date fin],T_Saisie[Salarié]),""),0)),"")</f>
        <v/>
      </c>
      <c r="AW10" s="26" t="str">
        <f t="array" ref="AW10">IFERROR(INDEX(T_Saisie[Activité],MATCH($C10,IF(AW$7&gt;=T_Saisie[Date début],IF(AW$7&lt;=T_Saisie[Date fin],T_Saisie[Salarié]),""),0)),"")</f>
        <v/>
      </c>
      <c r="AX10" s="26" t="str">
        <f t="array" ref="AX10">IFERROR(INDEX(T_Saisie[Activité],MATCH($C10,IF(AX$7&gt;=T_Saisie[Date début],IF(AX$7&lt;=T_Saisie[Date fin],T_Saisie[Salarié]),""),0)),"")</f>
        <v/>
      </c>
      <c r="AY10" s="26" t="str">
        <f t="array" ref="AY10">IFERROR(INDEX(T_Saisie[Activité],MATCH($C10,IF(AY$7&gt;=T_Saisie[Date début],IF(AY$7&lt;=T_Saisie[Date fin],T_Saisie[Salarié]),""),0)),"")</f>
        <v/>
      </c>
      <c r="AZ10" s="26" t="str">
        <f t="array" ref="AZ10">IFERROR(INDEX(T_Saisie[Activité],MATCH($C10,IF(AZ$7&gt;=T_Saisie[Date début],IF(AZ$7&lt;=T_Saisie[Date fin],T_Saisie[Salarié]),""),0)),"")</f>
        <v/>
      </c>
      <c r="BA10" s="26" t="str">
        <f t="array" ref="BA10">IFERROR(INDEX(T_Saisie[Activité],MATCH($C10,IF(BA$7&gt;=T_Saisie[Date début],IF(BA$7&lt;=T_Saisie[Date fin],T_Saisie[Salarié]),""),0)),"")</f>
        <v/>
      </c>
      <c r="BB10" s="26" t="str">
        <f t="array" ref="BB10">IFERROR(INDEX(T_Saisie[Activité],MATCH($C10,IF(BB$7&gt;=T_Saisie[Date début],IF(BB$7&lt;=T_Saisie[Date fin],T_Saisie[Salarié]),""),0)),"")</f>
        <v/>
      </c>
      <c r="BC10" s="26" t="str">
        <f t="array" ref="BC10">IFERROR(INDEX(T_Saisie[Activité],MATCH($C10,IF(BC$7&gt;=T_Saisie[Date début],IF(BC$7&lt;=T_Saisie[Date fin],T_Saisie[Salarié]),""),0)),"")</f>
        <v/>
      </c>
      <c r="BD10" s="26" t="str">
        <f t="array" ref="BD10">IFERROR(INDEX(T_Saisie[Activité],MATCH($C10,IF(BD$7&gt;=T_Saisie[Date début],IF(BD$7&lt;=T_Saisie[Date fin],T_Saisie[Salarié]),""),0)),"")</f>
        <v/>
      </c>
      <c r="BE10" s="26" t="str">
        <f t="array" ref="BE10">IFERROR(INDEX(T_Saisie[Activité],MATCH($C10,IF(BE$7&gt;=T_Saisie[Date début],IF(BE$7&lt;=T_Saisie[Date fin],T_Saisie[Salarié]),""),0)),"")</f>
        <v/>
      </c>
      <c r="BF10" s="26" t="str">
        <f t="array" ref="BF10">IFERROR(INDEX(T_Saisie[Activité],MATCH($C10,IF(BF$7&gt;=T_Saisie[Date début],IF(BF$7&lt;=T_Saisie[Date fin],T_Saisie[Salarié]),""),0)),"")</f>
        <v/>
      </c>
      <c r="BG10" s="26" t="str">
        <f t="array" ref="BG10">IFERROR(INDEX(T_Saisie[Activité],MATCH($C10,IF(BG$7&gt;=T_Saisie[Date début],IF(BG$7&lt;=T_Saisie[Date fin],T_Saisie[Salarié]),""),0)),"")</f>
        <v/>
      </c>
      <c r="BH10" s="26" t="str">
        <f t="array" ref="BH10">IFERROR(INDEX(T_Saisie[Activité],MATCH($C10,IF(BH$7&gt;=T_Saisie[Date début],IF(BH$7&lt;=T_Saisie[Date fin],T_Saisie[Salarié]),""),0)),"")</f>
        <v/>
      </c>
      <c r="BI10" s="26" t="str">
        <f t="array" ref="BI10">IFERROR(INDEX(T_Saisie[Activité],MATCH($C10,IF(BI$7&gt;=T_Saisie[Date début],IF(BI$7&lt;=T_Saisie[Date fin],T_Saisie[Salarié]),""),0)),"")</f>
        <v/>
      </c>
      <c r="BJ10" s="26" t="str">
        <f t="array" ref="BJ10">IFERROR(INDEX(T_Saisie[Activité],MATCH($C10,IF(BJ$7&gt;=T_Saisie[Date début],IF(BJ$7&lt;=T_Saisie[Date fin],T_Saisie[Salarié]),""),0)),"")</f>
        <v/>
      </c>
      <c r="BK10" s="26" t="str">
        <f t="array" ref="BK10">IFERROR(INDEX(T_Saisie[Activité],MATCH($C10,IF(BK$7&gt;=T_Saisie[Date début],IF(BK$7&lt;=T_Saisie[Date fin],T_Saisie[Salarié]),""),0)),"")</f>
        <v/>
      </c>
      <c r="BL10" s="26" t="str">
        <f t="array" ref="BL10">IFERROR(INDEX(T_Saisie[Activité],MATCH($C10,IF(BL$7&gt;=T_Saisie[Date début],IF(BL$7&lt;=T_Saisie[Date fin],T_Saisie[Salarié]),""),0)),"")</f>
        <v/>
      </c>
      <c r="BM10" s="26" t="str">
        <f t="array" ref="BM10">IFERROR(INDEX(T_Saisie[Activité],MATCH($C10,IF(BM$7&gt;=T_Saisie[Date début],IF(BM$7&lt;=T_Saisie[Date fin],T_Saisie[Salarié]),""),0)),"")</f>
        <v/>
      </c>
      <c r="BO10" s="27">
        <f t="shared" si="4"/>
        <v>0</v>
      </c>
      <c r="BP10" s="28">
        <f t="shared" si="4"/>
        <v>0</v>
      </c>
      <c r="BQ10" s="28">
        <f t="shared" si="4"/>
        <v>0</v>
      </c>
      <c r="BR10" s="28">
        <f t="shared" si="4"/>
        <v>0</v>
      </c>
      <c r="BS10" s="28">
        <f t="shared" si="4"/>
        <v>0</v>
      </c>
      <c r="BT10" s="29">
        <f t="shared" si="4"/>
        <v>0</v>
      </c>
    </row>
    <row r="11" spans="1:72" x14ac:dyDescent="0.3">
      <c r="A11" s="42">
        <f>IFERROR(VLOOKUP(B11,T_Horaires[],2,0),"")</f>
        <v>0.32500000000000001</v>
      </c>
      <c r="B11" s="43">
        <f>VLOOKUP(C11,T_Salariés[],2,0)</f>
        <v>1.625</v>
      </c>
      <c r="C11" s="54" t="s">
        <v>15</v>
      </c>
      <c r="D11" s="26" t="str">
        <f t="array" ref="D11">IFERROR(INDEX(T_Saisie[Activité],MATCH($C11,IF(D$7&gt;=T_Saisie[Date début],IF(D$7&lt;=T_Saisie[Date fin],T_Saisie[Salarié]),""),0)),"")</f>
        <v/>
      </c>
      <c r="E11" s="26" t="str">
        <f t="array" ref="E11">IFERROR(INDEX(T_Saisie[Activité],MATCH($C11,IF(E$7&gt;=T_Saisie[Date début],IF(E$7&lt;=T_Saisie[Date fin],T_Saisie[Salarié]),""),0)),"")</f>
        <v/>
      </c>
      <c r="F11" s="26" t="str">
        <f t="array" ref="F11">IFERROR(INDEX(T_Saisie[Activité],MATCH($C11,IF(F$7&gt;=T_Saisie[Date début],IF(F$7&lt;=T_Saisie[Date fin],T_Saisie[Salarié]),""),0)),"")</f>
        <v/>
      </c>
      <c r="G11" s="26" t="str">
        <f t="array" ref="G11">IFERROR(INDEX(T_Saisie[Activité],MATCH($C11,IF(G$7&gt;=T_Saisie[Date début],IF(G$7&lt;=T_Saisie[Date fin],T_Saisie[Salarié]),""),0)),"")</f>
        <v/>
      </c>
      <c r="H11" s="26" t="str">
        <f t="array" ref="H11">IFERROR(INDEX(T_Saisie[Activité],MATCH($C11,IF(H$7&gt;=T_Saisie[Date début],IF(H$7&lt;=T_Saisie[Date fin],T_Saisie[Salarié]),""),0)),"")</f>
        <v/>
      </c>
      <c r="I11" s="26" t="str">
        <f t="array" ref="I11">IFERROR(INDEX(T_Saisie[Activité],MATCH($C11,IF(I$7&gt;=T_Saisie[Date début],IF(I$7&lt;=T_Saisie[Date fin],T_Saisie[Salarié]),""),0)),"")</f>
        <v/>
      </c>
      <c r="J11" s="26" t="str">
        <f t="array" ref="J11">IFERROR(INDEX(T_Saisie[Activité],MATCH($C11,IF(J$7&gt;=T_Saisie[Date début],IF(J$7&lt;=T_Saisie[Date fin],T_Saisie[Salarié]),""),0)),"")</f>
        <v/>
      </c>
      <c r="K11" s="26" t="str">
        <f t="array" ref="K11">IFERROR(INDEX(T_Saisie[Activité],MATCH($C11,IF(K$7&gt;=T_Saisie[Date début],IF(K$7&lt;=T_Saisie[Date fin],T_Saisie[Salarié]),""),0)),"")</f>
        <v/>
      </c>
      <c r="L11" s="26" t="str">
        <f t="array" ref="L11">IFERROR(INDEX(T_Saisie[Activité],MATCH($C11,IF(L$7&gt;=T_Saisie[Date début],IF(L$7&lt;=T_Saisie[Date fin],T_Saisie[Salarié]),""),0)),"")</f>
        <v/>
      </c>
      <c r="M11" s="26" t="str">
        <f t="array" ref="M11">IFERROR(INDEX(T_Saisie[Activité],MATCH($C11,IF(M$7&gt;=T_Saisie[Date début],IF(M$7&lt;=T_Saisie[Date fin],T_Saisie[Salarié]),""),0)),"")</f>
        <v/>
      </c>
      <c r="N11" s="26" t="str">
        <f t="array" ref="N11">IFERROR(INDEX(T_Saisie[Activité],MATCH($C11,IF(N$7&gt;=T_Saisie[Date début],IF(N$7&lt;=T_Saisie[Date fin],T_Saisie[Salarié]),""),0)),"")</f>
        <v/>
      </c>
      <c r="O11" s="26" t="str">
        <f t="array" ref="O11">IFERROR(INDEX(T_Saisie[Activité],MATCH($C11,IF(O$7&gt;=T_Saisie[Date début],IF(O$7&lt;=T_Saisie[Date fin],T_Saisie[Salarié]),""),0)),"")</f>
        <v/>
      </c>
      <c r="P11" s="26" t="str">
        <f t="array" ref="P11">IFERROR(INDEX(T_Saisie[Activité],MATCH($C11,IF(P$7&gt;=T_Saisie[Date début],IF(P$7&lt;=T_Saisie[Date fin],T_Saisie[Salarié]),""),0)),"")</f>
        <v/>
      </c>
      <c r="Q11" s="26" t="str">
        <f t="array" ref="Q11">IFERROR(INDEX(T_Saisie[Activité],MATCH($C11,IF(Q$7&gt;=T_Saisie[Date début],IF(Q$7&lt;=T_Saisie[Date fin],T_Saisie[Salarié]),""),0)),"")</f>
        <v/>
      </c>
      <c r="R11" s="26" t="str">
        <f t="array" ref="R11">IFERROR(INDEX(T_Saisie[Activité],MATCH($C11,IF(R$7&gt;=T_Saisie[Date début],IF(R$7&lt;=T_Saisie[Date fin],T_Saisie[Salarié]),""),0)),"")</f>
        <v/>
      </c>
      <c r="S11" s="26" t="str">
        <f t="array" ref="S11">IFERROR(INDEX(T_Saisie[Activité],MATCH($C11,IF(S$7&gt;=T_Saisie[Date début],IF(S$7&lt;=T_Saisie[Date fin],T_Saisie[Salarié]),""),0)),"")</f>
        <v/>
      </c>
      <c r="T11" s="26" t="str">
        <f t="array" ref="T11">IFERROR(INDEX(T_Saisie[Activité],MATCH($C11,IF(T$7&gt;=T_Saisie[Date début],IF(T$7&lt;=T_Saisie[Date fin],T_Saisie[Salarié]),""),0)),"")</f>
        <v/>
      </c>
      <c r="U11" s="26" t="str">
        <f t="array" ref="U11">IFERROR(INDEX(T_Saisie[Activité],MATCH($C11,IF(U$7&gt;=T_Saisie[Date début],IF(U$7&lt;=T_Saisie[Date fin],T_Saisie[Salarié]),""),0)),"")</f>
        <v/>
      </c>
      <c r="V11" s="26" t="str">
        <f t="array" ref="V11">IFERROR(INDEX(T_Saisie[Activité],MATCH($C11,IF(V$7&gt;=T_Saisie[Date début],IF(V$7&lt;=T_Saisie[Date fin],T_Saisie[Salarié]),""),0)),"")</f>
        <v/>
      </c>
      <c r="W11" s="26" t="str">
        <f t="array" ref="W11">IFERROR(INDEX(T_Saisie[Activité],MATCH($C11,IF(W$7&gt;=T_Saisie[Date début],IF(W$7&lt;=T_Saisie[Date fin],T_Saisie[Salarié]),""),0)),"")</f>
        <v/>
      </c>
      <c r="X11" s="26" t="str">
        <f t="array" ref="X11">IFERROR(INDEX(T_Saisie[Activité],MATCH($C11,IF(X$7&gt;=T_Saisie[Date début],IF(X$7&lt;=T_Saisie[Date fin],T_Saisie[Salarié]),""),0)),"")</f>
        <v/>
      </c>
      <c r="Y11" s="26" t="str">
        <f t="array" ref="Y11">IFERROR(INDEX(T_Saisie[Activité],MATCH($C11,IF(Y$7&gt;=T_Saisie[Date début],IF(Y$7&lt;=T_Saisie[Date fin],T_Saisie[Salarié]),""),0)),"")</f>
        <v/>
      </c>
      <c r="Z11" s="26" t="str">
        <f t="array" ref="Z11">IFERROR(INDEX(T_Saisie[Activité],MATCH($C11,IF(Z$7&gt;=T_Saisie[Date début],IF(Z$7&lt;=T_Saisie[Date fin],T_Saisie[Salarié]),""),0)),"")</f>
        <v/>
      </c>
      <c r="AA11" s="26" t="str">
        <f t="array" ref="AA11">IFERROR(INDEX(T_Saisie[Activité],MATCH($C11,IF(AA$7&gt;=T_Saisie[Date début],IF(AA$7&lt;=T_Saisie[Date fin],T_Saisie[Salarié]),""),0)),"")</f>
        <v/>
      </c>
      <c r="AB11" s="26" t="str">
        <f t="array" ref="AB11">IFERROR(INDEX(T_Saisie[Activité],MATCH($C11,IF(AB$7&gt;=T_Saisie[Date début],IF(AB$7&lt;=T_Saisie[Date fin],T_Saisie[Salarié]),""),0)),"")</f>
        <v/>
      </c>
      <c r="AC11" s="26" t="str">
        <f t="array" ref="AC11">IFERROR(INDEX(T_Saisie[Activité],MATCH($C11,IF(AC$7&gt;=T_Saisie[Date début],IF(AC$7&lt;=T_Saisie[Date fin],T_Saisie[Salarié]),""),0)),"")</f>
        <v/>
      </c>
      <c r="AD11" s="26" t="str">
        <f t="array" ref="AD11">IFERROR(INDEX(T_Saisie[Activité],MATCH($C11,IF(AD$7&gt;=T_Saisie[Date début],IF(AD$7&lt;=T_Saisie[Date fin],T_Saisie[Salarié]),""),0)),"")</f>
        <v/>
      </c>
      <c r="AE11" s="26" t="str">
        <f t="array" ref="AE11">IFERROR(INDEX(T_Saisie[Activité],MATCH($C11,IF(AE$7&gt;=T_Saisie[Date début],IF(AE$7&lt;=T_Saisie[Date fin],T_Saisie[Salarié]),""),0)),"")</f>
        <v/>
      </c>
      <c r="AF11" s="26" t="str">
        <f t="array" ref="AF11">IFERROR(INDEX(T_Saisie[Activité],MATCH($C11,IF(AF$7&gt;=T_Saisie[Date début],IF(AF$7&lt;=T_Saisie[Date fin],T_Saisie[Salarié]),""),0)),"")</f>
        <v/>
      </c>
      <c r="AG11" s="26" t="str">
        <f t="array" ref="AG11">IFERROR(INDEX(T_Saisie[Activité],MATCH($C11,IF(AG$7&gt;=T_Saisie[Date début],IF(AG$7&lt;=T_Saisie[Date fin],T_Saisie[Salarié]),""),0)),"")</f>
        <v/>
      </c>
      <c r="AH11" s="26" t="str">
        <f t="array" ref="AH11">IFERROR(INDEX(T_Saisie[Activité],MATCH($C11,IF(AH$7&gt;=T_Saisie[Date début],IF(AH$7&lt;=T_Saisie[Date fin],T_Saisie[Salarié]),""),0)),"")</f>
        <v/>
      </c>
      <c r="AI11" s="26" t="str">
        <f t="array" ref="AI11">IFERROR(INDEX(T_Saisie[Activité],MATCH($C11,IF(AI$7&gt;=T_Saisie[Date début],IF(AI$7&lt;=T_Saisie[Date fin],T_Saisie[Salarié]),""),0)),"")</f>
        <v/>
      </c>
      <c r="AJ11" s="26" t="str">
        <f t="array" ref="AJ11">IFERROR(INDEX(T_Saisie[Activité],MATCH($C11,IF(AJ$7&gt;=T_Saisie[Date début],IF(AJ$7&lt;=T_Saisie[Date fin],T_Saisie[Salarié]),""),0)),"")</f>
        <v/>
      </c>
      <c r="AK11" s="26" t="str">
        <f t="array" ref="AK11">IFERROR(INDEX(T_Saisie[Activité],MATCH($C11,IF(AK$7&gt;=T_Saisie[Date début],IF(AK$7&lt;=T_Saisie[Date fin],T_Saisie[Salarié]),""),0)),"")</f>
        <v/>
      </c>
      <c r="AL11" s="26" t="str">
        <f t="array" ref="AL11">IFERROR(INDEX(T_Saisie[Activité],MATCH($C11,IF(AL$7&gt;=T_Saisie[Date début],IF(AL$7&lt;=T_Saisie[Date fin],T_Saisie[Salarié]),""),0)),"")</f>
        <v/>
      </c>
      <c r="AM11" s="26" t="str">
        <f t="array" ref="AM11">IFERROR(INDEX(T_Saisie[Activité],MATCH($C11,IF(AM$7&gt;=T_Saisie[Date début],IF(AM$7&lt;=T_Saisie[Date fin],T_Saisie[Salarié]),""),0)),"")</f>
        <v/>
      </c>
      <c r="AN11" s="26" t="str">
        <f t="array" ref="AN11">IFERROR(INDEX(T_Saisie[Activité],MATCH($C11,IF(AN$7&gt;=T_Saisie[Date début],IF(AN$7&lt;=T_Saisie[Date fin],T_Saisie[Salarié]),""),0)),"")</f>
        <v/>
      </c>
      <c r="AO11" s="26" t="str">
        <f t="array" ref="AO11">IFERROR(INDEX(T_Saisie[Activité],MATCH($C11,IF(AO$7&gt;=T_Saisie[Date début],IF(AO$7&lt;=T_Saisie[Date fin],T_Saisie[Salarié]),""),0)),"")</f>
        <v/>
      </c>
      <c r="AP11" s="26" t="str">
        <f t="array" ref="AP11">IFERROR(INDEX(T_Saisie[Activité],MATCH($C11,IF(AP$7&gt;=T_Saisie[Date début],IF(AP$7&lt;=T_Saisie[Date fin],T_Saisie[Salarié]),""),0)),"")</f>
        <v/>
      </c>
      <c r="AQ11" s="26" t="str">
        <f t="array" ref="AQ11">IFERROR(INDEX(T_Saisie[Activité],MATCH($C11,IF(AQ$7&gt;=T_Saisie[Date début],IF(AQ$7&lt;=T_Saisie[Date fin],T_Saisie[Salarié]),""),0)),"")</f>
        <v/>
      </c>
      <c r="AR11" s="26" t="str">
        <f t="array" ref="AR11">IFERROR(INDEX(T_Saisie[Activité],MATCH($C11,IF(AR$7&gt;=T_Saisie[Date début],IF(AR$7&lt;=T_Saisie[Date fin],T_Saisie[Salarié]),""),0)),"")</f>
        <v/>
      </c>
      <c r="AS11" s="26" t="str">
        <f t="array" ref="AS11">IFERROR(INDEX(T_Saisie[Activité],MATCH($C11,IF(AS$7&gt;=T_Saisie[Date début],IF(AS$7&lt;=T_Saisie[Date fin],T_Saisie[Salarié]),""),0)),"")</f>
        <v/>
      </c>
      <c r="AT11" s="26" t="str">
        <f t="array" ref="AT11">IFERROR(INDEX(T_Saisie[Activité],MATCH($C11,IF(AT$7&gt;=T_Saisie[Date début],IF(AT$7&lt;=T_Saisie[Date fin],T_Saisie[Salarié]),""),0)),"")</f>
        <v/>
      </c>
      <c r="AU11" s="26" t="str">
        <f t="array" ref="AU11">IFERROR(INDEX(T_Saisie[Activité],MATCH($C11,IF(AU$7&gt;=T_Saisie[Date début],IF(AU$7&lt;=T_Saisie[Date fin],T_Saisie[Salarié]),""),0)),"")</f>
        <v/>
      </c>
      <c r="AV11" s="26" t="str">
        <f t="array" ref="AV11">IFERROR(INDEX(T_Saisie[Activité],MATCH($C11,IF(AV$7&gt;=T_Saisie[Date début],IF(AV$7&lt;=T_Saisie[Date fin],T_Saisie[Salarié]),""),0)),"")</f>
        <v/>
      </c>
      <c r="AW11" s="26" t="str">
        <f t="array" ref="AW11">IFERROR(INDEX(T_Saisie[Activité],MATCH($C11,IF(AW$7&gt;=T_Saisie[Date début],IF(AW$7&lt;=T_Saisie[Date fin],T_Saisie[Salarié]),""),0)),"")</f>
        <v/>
      </c>
      <c r="AX11" s="26" t="str">
        <f t="array" ref="AX11">IFERROR(INDEX(T_Saisie[Activité],MATCH($C11,IF(AX$7&gt;=T_Saisie[Date début],IF(AX$7&lt;=T_Saisie[Date fin],T_Saisie[Salarié]),""),0)),"")</f>
        <v/>
      </c>
      <c r="AY11" s="26" t="str">
        <f t="array" ref="AY11">IFERROR(INDEX(T_Saisie[Activité],MATCH($C11,IF(AY$7&gt;=T_Saisie[Date début],IF(AY$7&lt;=T_Saisie[Date fin],T_Saisie[Salarié]),""),0)),"")</f>
        <v/>
      </c>
      <c r="AZ11" s="26" t="str">
        <f t="array" ref="AZ11">IFERROR(INDEX(T_Saisie[Activité],MATCH($C11,IF(AZ$7&gt;=T_Saisie[Date début],IF(AZ$7&lt;=T_Saisie[Date fin],T_Saisie[Salarié]),""),0)),"")</f>
        <v/>
      </c>
      <c r="BA11" s="26" t="str">
        <f t="array" ref="BA11">IFERROR(INDEX(T_Saisie[Activité],MATCH($C11,IF(BA$7&gt;=T_Saisie[Date début],IF(BA$7&lt;=T_Saisie[Date fin],T_Saisie[Salarié]),""),0)),"")</f>
        <v/>
      </c>
      <c r="BB11" s="26" t="str">
        <f t="array" ref="BB11">IFERROR(INDEX(T_Saisie[Activité],MATCH($C11,IF(BB$7&gt;=T_Saisie[Date début],IF(BB$7&lt;=T_Saisie[Date fin],T_Saisie[Salarié]),""),0)),"")</f>
        <v/>
      </c>
      <c r="BC11" s="26" t="str">
        <f t="array" ref="BC11">IFERROR(INDEX(T_Saisie[Activité],MATCH($C11,IF(BC$7&gt;=T_Saisie[Date début],IF(BC$7&lt;=T_Saisie[Date fin],T_Saisie[Salarié]),""),0)),"")</f>
        <v/>
      </c>
      <c r="BD11" s="26" t="str">
        <f t="array" ref="BD11">IFERROR(INDEX(T_Saisie[Activité],MATCH($C11,IF(BD$7&gt;=T_Saisie[Date début],IF(BD$7&lt;=T_Saisie[Date fin],T_Saisie[Salarié]),""),0)),"")</f>
        <v/>
      </c>
      <c r="BE11" s="26" t="str">
        <f t="array" ref="BE11">IFERROR(INDEX(T_Saisie[Activité],MATCH($C11,IF(BE$7&gt;=T_Saisie[Date début],IF(BE$7&lt;=T_Saisie[Date fin],T_Saisie[Salarié]),""),0)),"")</f>
        <v/>
      </c>
      <c r="BF11" s="26" t="str">
        <f t="array" ref="BF11">IFERROR(INDEX(T_Saisie[Activité],MATCH($C11,IF(BF$7&gt;=T_Saisie[Date début],IF(BF$7&lt;=T_Saisie[Date fin],T_Saisie[Salarié]),""),0)),"")</f>
        <v/>
      </c>
      <c r="BG11" s="26" t="str">
        <f t="array" ref="BG11">IFERROR(INDEX(T_Saisie[Activité],MATCH($C11,IF(BG$7&gt;=T_Saisie[Date début],IF(BG$7&lt;=T_Saisie[Date fin],T_Saisie[Salarié]),""),0)),"")</f>
        <v/>
      </c>
      <c r="BH11" s="26" t="str">
        <f t="array" ref="BH11">IFERROR(INDEX(T_Saisie[Activité],MATCH($C11,IF(BH$7&gt;=T_Saisie[Date début],IF(BH$7&lt;=T_Saisie[Date fin],T_Saisie[Salarié]),""),0)),"")</f>
        <v/>
      </c>
      <c r="BI11" s="26" t="str">
        <f t="array" ref="BI11">IFERROR(INDEX(T_Saisie[Activité],MATCH($C11,IF(BI$7&gt;=T_Saisie[Date début],IF(BI$7&lt;=T_Saisie[Date fin],T_Saisie[Salarié]),""),0)),"")</f>
        <v/>
      </c>
      <c r="BJ11" s="26" t="str">
        <f t="array" ref="BJ11">IFERROR(INDEX(T_Saisie[Activité],MATCH($C11,IF(BJ$7&gt;=T_Saisie[Date début],IF(BJ$7&lt;=T_Saisie[Date fin],T_Saisie[Salarié]),""),0)),"")</f>
        <v/>
      </c>
      <c r="BK11" s="26" t="str">
        <f t="array" ref="BK11">IFERROR(INDEX(T_Saisie[Activité],MATCH($C11,IF(BK$7&gt;=T_Saisie[Date début],IF(BK$7&lt;=T_Saisie[Date fin],T_Saisie[Salarié]),""),0)),"")</f>
        <v/>
      </c>
      <c r="BL11" s="26" t="str">
        <f t="array" ref="BL11">IFERROR(INDEX(T_Saisie[Activité],MATCH($C11,IF(BL$7&gt;=T_Saisie[Date début],IF(BL$7&lt;=T_Saisie[Date fin],T_Saisie[Salarié]),""),0)),"")</f>
        <v/>
      </c>
      <c r="BM11" s="26" t="str">
        <f t="array" ref="BM11">IFERROR(INDEX(T_Saisie[Activité],MATCH($C11,IF(BM$7&gt;=T_Saisie[Date début],IF(BM$7&lt;=T_Saisie[Date fin],T_Saisie[Salarié]),""),0)),"")</f>
        <v/>
      </c>
      <c r="BO11" s="27">
        <f t="shared" si="4"/>
        <v>0</v>
      </c>
      <c r="BP11" s="28">
        <f t="shared" si="4"/>
        <v>0</v>
      </c>
      <c r="BQ11" s="28">
        <f t="shared" si="4"/>
        <v>0</v>
      </c>
      <c r="BR11" s="28">
        <f t="shared" si="4"/>
        <v>0</v>
      </c>
      <c r="BS11" s="28">
        <f t="shared" si="4"/>
        <v>0</v>
      </c>
      <c r="BT11" s="29">
        <f t="shared" si="4"/>
        <v>0</v>
      </c>
    </row>
    <row r="12" spans="1:72" x14ac:dyDescent="0.3">
      <c r="A12" s="42">
        <f>IFERROR(VLOOKUP(B12,T_Horaires[],2,0),"")</f>
        <v>0.29166666666666663</v>
      </c>
      <c r="B12" s="43">
        <f>VLOOKUP(C12,T_Salariés[],2,0)</f>
        <v>1.4583333333333333</v>
      </c>
      <c r="C12" s="54" t="s">
        <v>16</v>
      </c>
      <c r="D12" s="26" t="str">
        <f t="array" ref="D12">IFERROR(INDEX(T_Saisie[Activité],MATCH($C12,IF(D$7&gt;=T_Saisie[Date début],IF(D$7&lt;=T_Saisie[Date fin],T_Saisie[Salarié]),""),0)),"")</f>
        <v/>
      </c>
      <c r="E12" s="26" t="str">
        <f t="array" ref="E12">IFERROR(INDEX(T_Saisie[Activité],MATCH($C12,IF(E$7&gt;=T_Saisie[Date début],IF(E$7&lt;=T_Saisie[Date fin],T_Saisie[Salarié]),""),0)),"")</f>
        <v/>
      </c>
      <c r="F12" s="26" t="str">
        <f t="array" ref="F12">IFERROR(INDEX(T_Saisie[Activité],MATCH($C12,IF(F$7&gt;=T_Saisie[Date début],IF(F$7&lt;=T_Saisie[Date fin],T_Saisie[Salarié]),""),0)),"")</f>
        <v/>
      </c>
      <c r="G12" s="26" t="str">
        <f t="array" ref="G12">IFERROR(INDEX(T_Saisie[Activité],MATCH($C12,IF(G$7&gt;=T_Saisie[Date début],IF(G$7&lt;=T_Saisie[Date fin],T_Saisie[Salarié]),""),0)),"")</f>
        <v/>
      </c>
      <c r="H12" s="26" t="str">
        <f t="array" ref="H12">IFERROR(INDEX(T_Saisie[Activité],MATCH($C12,IF(H$7&gt;=T_Saisie[Date début],IF(H$7&lt;=T_Saisie[Date fin],T_Saisie[Salarié]),""),0)),"")</f>
        <v/>
      </c>
      <c r="I12" s="26" t="str">
        <f t="array" ref="I12">IFERROR(INDEX(T_Saisie[Activité],MATCH($C12,IF(I$7&gt;=T_Saisie[Date début],IF(I$7&lt;=T_Saisie[Date fin],T_Saisie[Salarié]),""),0)),"")</f>
        <v/>
      </c>
      <c r="J12" s="26" t="str">
        <f t="array" ref="J12">IFERROR(INDEX(T_Saisie[Activité],MATCH($C12,IF(J$7&gt;=T_Saisie[Date début],IF(J$7&lt;=T_Saisie[Date fin],T_Saisie[Salarié]),""),0)),"")</f>
        <v/>
      </c>
      <c r="K12" s="26" t="str">
        <f t="array" ref="K12">IFERROR(INDEX(T_Saisie[Activité],MATCH($C12,IF(K$7&gt;=T_Saisie[Date début],IF(K$7&lt;=T_Saisie[Date fin],T_Saisie[Salarié]),""),0)),"")</f>
        <v/>
      </c>
      <c r="L12" s="26" t="str">
        <f t="array" ref="L12">IFERROR(INDEX(T_Saisie[Activité],MATCH($C12,IF(L$7&gt;=T_Saisie[Date début],IF(L$7&lt;=T_Saisie[Date fin],T_Saisie[Salarié]),""),0)),"")</f>
        <v/>
      </c>
      <c r="M12" s="26" t="str">
        <f t="array" ref="M12">IFERROR(INDEX(T_Saisie[Activité],MATCH($C12,IF(M$7&gt;=T_Saisie[Date début],IF(M$7&lt;=T_Saisie[Date fin],T_Saisie[Salarié]),""),0)),"")</f>
        <v/>
      </c>
      <c r="N12" s="26" t="str">
        <f t="array" ref="N12">IFERROR(INDEX(T_Saisie[Activité],MATCH($C12,IF(N$7&gt;=T_Saisie[Date début],IF(N$7&lt;=T_Saisie[Date fin],T_Saisie[Salarié]),""),0)),"")</f>
        <v/>
      </c>
      <c r="O12" s="26" t="str">
        <f t="array" ref="O12">IFERROR(INDEX(T_Saisie[Activité],MATCH($C12,IF(O$7&gt;=T_Saisie[Date début],IF(O$7&lt;=T_Saisie[Date fin],T_Saisie[Salarié]),""),0)),"")</f>
        <v/>
      </c>
      <c r="P12" s="26" t="str">
        <f t="array" ref="P12">IFERROR(INDEX(T_Saisie[Activité],MATCH($C12,IF(P$7&gt;=T_Saisie[Date début],IF(P$7&lt;=T_Saisie[Date fin],T_Saisie[Salarié]),""),0)),"")</f>
        <v/>
      </c>
      <c r="Q12" s="26" t="str">
        <f t="array" ref="Q12">IFERROR(INDEX(T_Saisie[Activité],MATCH($C12,IF(Q$7&gt;=T_Saisie[Date début],IF(Q$7&lt;=T_Saisie[Date fin],T_Saisie[Salarié]),""),0)),"")</f>
        <v/>
      </c>
      <c r="R12" s="26" t="str">
        <f t="array" ref="R12">IFERROR(INDEX(T_Saisie[Activité],MATCH($C12,IF(R$7&gt;=T_Saisie[Date début],IF(R$7&lt;=T_Saisie[Date fin],T_Saisie[Salarié]),""),0)),"")</f>
        <v/>
      </c>
      <c r="S12" s="26" t="str">
        <f t="array" ref="S12">IFERROR(INDEX(T_Saisie[Activité],MATCH($C12,IF(S$7&gt;=T_Saisie[Date début],IF(S$7&lt;=T_Saisie[Date fin],T_Saisie[Salarié]),""),0)),"")</f>
        <v/>
      </c>
      <c r="T12" s="26" t="str">
        <f t="array" ref="T12">IFERROR(INDEX(T_Saisie[Activité],MATCH($C12,IF(T$7&gt;=T_Saisie[Date début],IF(T$7&lt;=T_Saisie[Date fin],T_Saisie[Salarié]),""),0)),"")</f>
        <v/>
      </c>
      <c r="U12" s="26" t="str">
        <f t="array" ref="U12">IFERROR(INDEX(T_Saisie[Activité],MATCH($C12,IF(U$7&gt;=T_Saisie[Date début],IF(U$7&lt;=T_Saisie[Date fin],T_Saisie[Salarié]),""),0)),"")</f>
        <v/>
      </c>
      <c r="V12" s="26" t="str">
        <f t="array" ref="V12">IFERROR(INDEX(T_Saisie[Activité],MATCH($C12,IF(V$7&gt;=T_Saisie[Date début],IF(V$7&lt;=T_Saisie[Date fin],T_Saisie[Salarié]),""),0)),"")</f>
        <v/>
      </c>
      <c r="W12" s="26" t="str">
        <f t="array" ref="W12">IFERROR(INDEX(T_Saisie[Activité],MATCH($C12,IF(W$7&gt;=T_Saisie[Date début],IF(W$7&lt;=T_Saisie[Date fin],T_Saisie[Salarié]),""),0)),"")</f>
        <v/>
      </c>
      <c r="X12" s="26" t="str">
        <f t="array" ref="X12">IFERROR(INDEX(T_Saisie[Activité],MATCH($C12,IF(X$7&gt;=T_Saisie[Date début],IF(X$7&lt;=T_Saisie[Date fin],T_Saisie[Salarié]),""),0)),"")</f>
        <v/>
      </c>
      <c r="Y12" s="26" t="str">
        <f t="array" ref="Y12">IFERROR(INDEX(T_Saisie[Activité],MATCH($C12,IF(Y$7&gt;=T_Saisie[Date début],IF(Y$7&lt;=T_Saisie[Date fin],T_Saisie[Salarié]),""),0)),"")</f>
        <v/>
      </c>
      <c r="Z12" s="26" t="str">
        <f t="array" ref="Z12">IFERROR(INDEX(T_Saisie[Activité],MATCH($C12,IF(Z$7&gt;=T_Saisie[Date début],IF(Z$7&lt;=T_Saisie[Date fin],T_Saisie[Salarié]),""),0)),"")</f>
        <v/>
      </c>
      <c r="AA12" s="26" t="str">
        <f t="array" ref="AA12">IFERROR(INDEX(T_Saisie[Activité],MATCH($C12,IF(AA$7&gt;=T_Saisie[Date début],IF(AA$7&lt;=T_Saisie[Date fin],T_Saisie[Salarié]),""),0)),"")</f>
        <v/>
      </c>
      <c r="AB12" s="26" t="str">
        <f t="array" ref="AB12">IFERROR(INDEX(T_Saisie[Activité],MATCH($C12,IF(AB$7&gt;=T_Saisie[Date début],IF(AB$7&lt;=T_Saisie[Date fin],T_Saisie[Salarié]),""),0)),"")</f>
        <v/>
      </c>
      <c r="AC12" s="26" t="str">
        <f t="array" ref="AC12">IFERROR(INDEX(T_Saisie[Activité],MATCH($C12,IF(AC$7&gt;=T_Saisie[Date début],IF(AC$7&lt;=T_Saisie[Date fin],T_Saisie[Salarié]),""),0)),"")</f>
        <v/>
      </c>
      <c r="AD12" s="26" t="str">
        <f t="array" ref="AD12">IFERROR(INDEX(T_Saisie[Activité],MATCH($C12,IF(AD$7&gt;=T_Saisie[Date début],IF(AD$7&lt;=T_Saisie[Date fin],T_Saisie[Salarié]),""),0)),"")</f>
        <v/>
      </c>
      <c r="AE12" s="26" t="str">
        <f t="array" ref="AE12">IFERROR(INDEX(T_Saisie[Activité],MATCH($C12,IF(AE$7&gt;=T_Saisie[Date début],IF(AE$7&lt;=T_Saisie[Date fin],T_Saisie[Salarié]),""),0)),"")</f>
        <v/>
      </c>
      <c r="AF12" s="26" t="str">
        <f t="array" ref="AF12">IFERROR(INDEX(T_Saisie[Activité],MATCH($C12,IF(AF$7&gt;=T_Saisie[Date début],IF(AF$7&lt;=T_Saisie[Date fin],T_Saisie[Salarié]),""),0)),"")</f>
        <v/>
      </c>
      <c r="AG12" s="26" t="str">
        <f t="array" ref="AG12">IFERROR(INDEX(T_Saisie[Activité],MATCH($C12,IF(AG$7&gt;=T_Saisie[Date début],IF(AG$7&lt;=T_Saisie[Date fin],T_Saisie[Salarié]),""),0)),"")</f>
        <v/>
      </c>
      <c r="AH12" s="26" t="str">
        <f t="array" ref="AH12">IFERROR(INDEX(T_Saisie[Activité],MATCH($C12,IF(AH$7&gt;=T_Saisie[Date début],IF(AH$7&lt;=T_Saisie[Date fin],T_Saisie[Salarié]),""),0)),"")</f>
        <v/>
      </c>
      <c r="AI12" s="26" t="str">
        <f t="array" ref="AI12">IFERROR(INDEX(T_Saisie[Activité],MATCH($C12,IF(AI$7&gt;=T_Saisie[Date début],IF(AI$7&lt;=T_Saisie[Date fin],T_Saisie[Salarié]),""),0)),"")</f>
        <v/>
      </c>
      <c r="AJ12" s="26" t="str">
        <f t="array" ref="AJ12">IFERROR(INDEX(T_Saisie[Activité],MATCH($C12,IF(AJ$7&gt;=T_Saisie[Date début],IF(AJ$7&lt;=T_Saisie[Date fin],T_Saisie[Salarié]),""),0)),"")</f>
        <v/>
      </c>
      <c r="AK12" s="26" t="str">
        <f t="array" ref="AK12">IFERROR(INDEX(T_Saisie[Activité],MATCH($C12,IF(AK$7&gt;=T_Saisie[Date début],IF(AK$7&lt;=T_Saisie[Date fin],T_Saisie[Salarié]),""),0)),"")</f>
        <v/>
      </c>
      <c r="AL12" s="26" t="str">
        <f t="array" ref="AL12">IFERROR(INDEX(T_Saisie[Activité],MATCH($C12,IF(AL$7&gt;=T_Saisie[Date début],IF(AL$7&lt;=T_Saisie[Date fin],T_Saisie[Salarié]),""),0)),"")</f>
        <v/>
      </c>
      <c r="AM12" s="26" t="str">
        <f t="array" ref="AM12">IFERROR(INDEX(T_Saisie[Activité],MATCH($C12,IF(AM$7&gt;=T_Saisie[Date début],IF(AM$7&lt;=T_Saisie[Date fin],T_Saisie[Salarié]),""),0)),"")</f>
        <v/>
      </c>
      <c r="AN12" s="26" t="str">
        <f t="array" ref="AN12">IFERROR(INDEX(T_Saisie[Activité],MATCH($C12,IF(AN$7&gt;=T_Saisie[Date début],IF(AN$7&lt;=T_Saisie[Date fin],T_Saisie[Salarié]),""),0)),"")</f>
        <v/>
      </c>
      <c r="AO12" s="26" t="str">
        <f t="array" ref="AO12">IFERROR(INDEX(T_Saisie[Activité],MATCH($C12,IF(AO$7&gt;=T_Saisie[Date début],IF(AO$7&lt;=T_Saisie[Date fin],T_Saisie[Salarié]),""),0)),"")</f>
        <v/>
      </c>
      <c r="AP12" s="26" t="str">
        <f t="array" ref="AP12">IFERROR(INDEX(T_Saisie[Activité],MATCH($C12,IF(AP$7&gt;=T_Saisie[Date début],IF(AP$7&lt;=T_Saisie[Date fin],T_Saisie[Salarié]),""),0)),"")</f>
        <v/>
      </c>
      <c r="AQ12" s="26" t="str">
        <f t="array" ref="AQ12">IFERROR(INDEX(T_Saisie[Activité],MATCH($C12,IF(AQ$7&gt;=T_Saisie[Date début],IF(AQ$7&lt;=T_Saisie[Date fin],T_Saisie[Salarié]),""),0)),"")</f>
        <v/>
      </c>
      <c r="AR12" s="26" t="str">
        <f t="array" ref="AR12">IFERROR(INDEX(T_Saisie[Activité],MATCH($C12,IF(AR$7&gt;=T_Saisie[Date début],IF(AR$7&lt;=T_Saisie[Date fin],T_Saisie[Salarié]),""),0)),"")</f>
        <v/>
      </c>
      <c r="AS12" s="26" t="str">
        <f t="array" ref="AS12">IFERROR(INDEX(T_Saisie[Activité],MATCH($C12,IF(AS$7&gt;=T_Saisie[Date début],IF(AS$7&lt;=T_Saisie[Date fin],T_Saisie[Salarié]),""),0)),"")</f>
        <v/>
      </c>
      <c r="AT12" s="26" t="str">
        <f t="array" ref="AT12">IFERROR(INDEX(T_Saisie[Activité],MATCH($C12,IF(AT$7&gt;=T_Saisie[Date début],IF(AT$7&lt;=T_Saisie[Date fin],T_Saisie[Salarié]),""),0)),"")</f>
        <v/>
      </c>
      <c r="AU12" s="26" t="str">
        <f t="array" ref="AU12">IFERROR(INDEX(T_Saisie[Activité],MATCH($C12,IF(AU$7&gt;=T_Saisie[Date début],IF(AU$7&lt;=T_Saisie[Date fin],T_Saisie[Salarié]),""),0)),"")</f>
        <v/>
      </c>
      <c r="AV12" s="26" t="str">
        <f t="array" ref="AV12">IFERROR(INDEX(T_Saisie[Activité],MATCH($C12,IF(AV$7&gt;=T_Saisie[Date début],IF(AV$7&lt;=T_Saisie[Date fin],T_Saisie[Salarié]),""),0)),"")</f>
        <v/>
      </c>
      <c r="AW12" s="26" t="str">
        <f t="array" ref="AW12">IFERROR(INDEX(T_Saisie[Activité],MATCH($C12,IF(AW$7&gt;=T_Saisie[Date début],IF(AW$7&lt;=T_Saisie[Date fin],T_Saisie[Salarié]),""),0)),"")</f>
        <v/>
      </c>
      <c r="AX12" s="26" t="str">
        <f t="array" ref="AX12">IFERROR(INDEX(T_Saisie[Activité],MATCH($C12,IF(AX$7&gt;=T_Saisie[Date début],IF(AX$7&lt;=T_Saisie[Date fin],T_Saisie[Salarié]),""),0)),"")</f>
        <v/>
      </c>
      <c r="AY12" s="26" t="str">
        <f t="array" ref="AY12">IFERROR(INDEX(T_Saisie[Activité],MATCH($C12,IF(AY$7&gt;=T_Saisie[Date début],IF(AY$7&lt;=T_Saisie[Date fin],T_Saisie[Salarié]),""),0)),"")</f>
        <v/>
      </c>
      <c r="AZ12" s="26" t="str">
        <f t="array" ref="AZ12">IFERROR(INDEX(T_Saisie[Activité],MATCH($C12,IF(AZ$7&gt;=T_Saisie[Date début],IF(AZ$7&lt;=T_Saisie[Date fin],T_Saisie[Salarié]),""),0)),"")</f>
        <v/>
      </c>
      <c r="BA12" s="26" t="str">
        <f t="array" ref="BA12">IFERROR(INDEX(T_Saisie[Activité],MATCH($C12,IF(BA$7&gt;=T_Saisie[Date début],IF(BA$7&lt;=T_Saisie[Date fin],T_Saisie[Salarié]),""),0)),"")</f>
        <v/>
      </c>
      <c r="BB12" s="26" t="str">
        <f t="array" ref="BB12">IFERROR(INDEX(T_Saisie[Activité],MATCH($C12,IF(BB$7&gt;=T_Saisie[Date début],IF(BB$7&lt;=T_Saisie[Date fin],T_Saisie[Salarié]),""),0)),"")</f>
        <v/>
      </c>
      <c r="BC12" s="26" t="str">
        <f t="array" ref="BC12">IFERROR(INDEX(T_Saisie[Activité],MATCH($C12,IF(BC$7&gt;=T_Saisie[Date début],IF(BC$7&lt;=T_Saisie[Date fin],T_Saisie[Salarié]),""),0)),"")</f>
        <v/>
      </c>
      <c r="BD12" s="26" t="str">
        <f t="array" ref="BD12">IFERROR(INDEX(T_Saisie[Activité],MATCH($C12,IF(BD$7&gt;=T_Saisie[Date début],IF(BD$7&lt;=T_Saisie[Date fin],T_Saisie[Salarié]),""),0)),"")</f>
        <v/>
      </c>
      <c r="BE12" s="26" t="str">
        <f t="array" ref="BE12">IFERROR(INDEX(T_Saisie[Activité],MATCH($C12,IF(BE$7&gt;=T_Saisie[Date début],IF(BE$7&lt;=T_Saisie[Date fin],T_Saisie[Salarié]),""),0)),"")</f>
        <v/>
      </c>
      <c r="BF12" s="26" t="str">
        <f t="array" ref="BF12">IFERROR(INDEX(T_Saisie[Activité],MATCH($C12,IF(BF$7&gt;=T_Saisie[Date début],IF(BF$7&lt;=T_Saisie[Date fin],T_Saisie[Salarié]),""),0)),"")</f>
        <v/>
      </c>
      <c r="BG12" s="26" t="str">
        <f t="array" ref="BG12">IFERROR(INDEX(T_Saisie[Activité],MATCH($C12,IF(BG$7&gt;=T_Saisie[Date début],IF(BG$7&lt;=T_Saisie[Date fin],T_Saisie[Salarié]),""),0)),"")</f>
        <v/>
      </c>
      <c r="BH12" s="26" t="str">
        <f t="array" ref="BH12">IFERROR(INDEX(T_Saisie[Activité],MATCH($C12,IF(BH$7&gt;=T_Saisie[Date début],IF(BH$7&lt;=T_Saisie[Date fin],T_Saisie[Salarié]),""),0)),"")</f>
        <v/>
      </c>
      <c r="BI12" s="26" t="str">
        <f t="array" ref="BI12">IFERROR(INDEX(T_Saisie[Activité],MATCH($C12,IF(BI$7&gt;=T_Saisie[Date début],IF(BI$7&lt;=T_Saisie[Date fin],T_Saisie[Salarié]),""),0)),"")</f>
        <v/>
      </c>
      <c r="BJ12" s="26" t="str">
        <f t="array" ref="BJ12">IFERROR(INDEX(T_Saisie[Activité],MATCH($C12,IF(BJ$7&gt;=T_Saisie[Date début],IF(BJ$7&lt;=T_Saisie[Date fin],T_Saisie[Salarié]),""),0)),"")</f>
        <v/>
      </c>
      <c r="BK12" s="26" t="str">
        <f t="array" ref="BK12">IFERROR(INDEX(T_Saisie[Activité],MATCH($C12,IF(BK$7&gt;=T_Saisie[Date début],IF(BK$7&lt;=T_Saisie[Date fin],T_Saisie[Salarié]),""),0)),"")</f>
        <v/>
      </c>
      <c r="BL12" s="26" t="str">
        <f t="array" ref="BL12">IFERROR(INDEX(T_Saisie[Activité],MATCH($C12,IF(BL$7&gt;=T_Saisie[Date début],IF(BL$7&lt;=T_Saisie[Date fin],T_Saisie[Salarié]),""),0)),"")</f>
        <v/>
      </c>
      <c r="BM12" s="26" t="str">
        <f t="array" ref="BM12">IFERROR(INDEX(T_Saisie[Activité],MATCH($C12,IF(BM$7&gt;=T_Saisie[Date début],IF(BM$7&lt;=T_Saisie[Date fin],T_Saisie[Salarié]),""),0)),"")</f>
        <v/>
      </c>
      <c r="BO12" s="27">
        <f t="shared" si="4"/>
        <v>0</v>
      </c>
      <c r="BP12" s="28">
        <f t="shared" si="4"/>
        <v>0</v>
      </c>
      <c r="BQ12" s="28">
        <f t="shared" si="4"/>
        <v>0</v>
      </c>
      <c r="BR12" s="28">
        <f t="shared" si="4"/>
        <v>0</v>
      </c>
      <c r="BS12" s="28">
        <f t="shared" si="4"/>
        <v>0</v>
      </c>
      <c r="BT12" s="29">
        <f t="shared" si="4"/>
        <v>0</v>
      </c>
    </row>
    <row r="13" spans="1:72" x14ac:dyDescent="0.3">
      <c r="A13" s="42">
        <f>IFERROR(VLOOKUP(B13,T_Horaires[],2,0),"")</f>
        <v>0.29166666666666663</v>
      </c>
      <c r="B13" s="43">
        <f>VLOOKUP(C13,T_Salariés[],2,0)</f>
        <v>1.4583333333333333</v>
      </c>
      <c r="C13" s="54" t="s">
        <v>17</v>
      </c>
      <c r="D13" s="26" t="str">
        <f t="array" ref="D13">IFERROR(INDEX(T_Saisie[Activité],MATCH($C13,IF(D$7&gt;=T_Saisie[Date début],IF(D$7&lt;=T_Saisie[Date fin],T_Saisie[Salarié]),""),0)),"")</f>
        <v/>
      </c>
      <c r="E13" s="26" t="str">
        <f t="array" ref="E13">IFERROR(INDEX(T_Saisie[Activité],MATCH($C13,IF(E$7&gt;=T_Saisie[Date début],IF(E$7&lt;=T_Saisie[Date fin],T_Saisie[Salarié]),""),0)),"")</f>
        <v/>
      </c>
      <c r="F13" s="26" t="str">
        <f t="array" ref="F13">IFERROR(INDEX(T_Saisie[Activité],MATCH($C13,IF(F$7&gt;=T_Saisie[Date début],IF(F$7&lt;=T_Saisie[Date fin],T_Saisie[Salarié]),""),0)),"")</f>
        <v/>
      </c>
      <c r="G13" s="26" t="str">
        <f t="array" ref="G13">IFERROR(INDEX(T_Saisie[Activité],MATCH($C13,IF(G$7&gt;=T_Saisie[Date début],IF(G$7&lt;=T_Saisie[Date fin],T_Saisie[Salarié]),""),0)),"")</f>
        <v/>
      </c>
      <c r="H13" s="26" t="str">
        <f t="array" ref="H13">IFERROR(INDEX(T_Saisie[Activité],MATCH($C13,IF(H$7&gt;=T_Saisie[Date début],IF(H$7&lt;=T_Saisie[Date fin],T_Saisie[Salarié]),""),0)),"")</f>
        <v/>
      </c>
      <c r="I13" s="26" t="str">
        <f t="array" ref="I13">IFERROR(INDEX(T_Saisie[Activité],MATCH($C13,IF(I$7&gt;=T_Saisie[Date début],IF(I$7&lt;=T_Saisie[Date fin],T_Saisie[Salarié]),""),0)),"")</f>
        <v/>
      </c>
      <c r="J13" s="26" t="str">
        <f t="array" ref="J13">IFERROR(INDEX(T_Saisie[Activité],MATCH($C13,IF(J$7&gt;=T_Saisie[Date début],IF(J$7&lt;=T_Saisie[Date fin],T_Saisie[Salarié]),""),0)),"")</f>
        <v/>
      </c>
      <c r="K13" s="26" t="str">
        <f t="array" ref="K13">IFERROR(INDEX(T_Saisie[Activité],MATCH($C13,IF(K$7&gt;=T_Saisie[Date début],IF(K$7&lt;=T_Saisie[Date fin],T_Saisie[Salarié]),""),0)),"")</f>
        <v/>
      </c>
      <c r="L13" s="26" t="str">
        <f t="array" ref="L13">IFERROR(INDEX(T_Saisie[Activité],MATCH($C13,IF(L$7&gt;=T_Saisie[Date début],IF(L$7&lt;=T_Saisie[Date fin],T_Saisie[Salarié]),""),0)),"")</f>
        <v/>
      </c>
      <c r="M13" s="26" t="str">
        <f t="array" ref="M13">IFERROR(INDEX(T_Saisie[Activité],MATCH($C13,IF(M$7&gt;=T_Saisie[Date début],IF(M$7&lt;=T_Saisie[Date fin],T_Saisie[Salarié]),""),0)),"")</f>
        <v/>
      </c>
      <c r="N13" s="26" t="str">
        <f t="array" ref="N13">IFERROR(INDEX(T_Saisie[Activité],MATCH($C13,IF(N$7&gt;=T_Saisie[Date début],IF(N$7&lt;=T_Saisie[Date fin],T_Saisie[Salarié]),""),0)),"")</f>
        <v/>
      </c>
      <c r="O13" s="26" t="str">
        <f t="array" ref="O13">IFERROR(INDEX(T_Saisie[Activité],MATCH($C13,IF(O$7&gt;=T_Saisie[Date début],IF(O$7&lt;=T_Saisie[Date fin],T_Saisie[Salarié]),""),0)),"")</f>
        <v/>
      </c>
      <c r="P13" s="26" t="str">
        <f t="array" ref="P13">IFERROR(INDEX(T_Saisie[Activité],MATCH($C13,IF(P$7&gt;=T_Saisie[Date début],IF(P$7&lt;=T_Saisie[Date fin],T_Saisie[Salarié]),""),0)),"")</f>
        <v/>
      </c>
      <c r="Q13" s="26" t="str">
        <f t="array" ref="Q13">IFERROR(INDEX(T_Saisie[Activité],MATCH($C13,IF(Q$7&gt;=T_Saisie[Date début],IF(Q$7&lt;=T_Saisie[Date fin],T_Saisie[Salarié]),""),0)),"")</f>
        <v/>
      </c>
      <c r="R13" s="26" t="str">
        <f t="array" ref="R13">IFERROR(INDEX(T_Saisie[Activité],MATCH($C13,IF(R$7&gt;=T_Saisie[Date début],IF(R$7&lt;=T_Saisie[Date fin],T_Saisie[Salarié]),""),0)),"")</f>
        <v/>
      </c>
      <c r="S13" s="26" t="str">
        <f t="array" ref="S13">IFERROR(INDEX(T_Saisie[Activité],MATCH($C13,IF(S$7&gt;=T_Saisie[Date début],IF(S$7&lt;=T_Saisie[Date fin],T_Saisie[Salarié]),""),0)),"")</f>
        <v/>
      </c>
      <c r="T13" s="26" t="str">
        <f t="array" ref="T13">IFERROR(INDEX(T_Saisie[Activité],MATCH($C13,IF(T$7&gt;=T_Saisie[Date début],IF(T$7&lt;=T_Saisie[Date fin],T_Saisie[Salarié]),""),0)),"")</f>
        <v/>
      </c>
      <c r="U13" s="26" t="str">
        <f t="array" ref="U13">IFERROR(INDEX(T_Saisie[Activité],MATCH($C13,IF(U$7&gt;=T_Saisie[Date début],IF(U$7&lt;=T_Saisie[Date fin],T_Saisie[Salarié]),""),0)),"")</f>
        <v/>
      </c>
      <c r="V13" s="26" t="str">
        <f t="array" ref="V13">IFERROR(INDEX(T_Saisie[Activité],MATCH($C13,IF(V$7&gt;=T_Saisie[Date début],IF(V$7&lt;=T_Saisie[Date fin],T_Saisie[Salarié]),""),0)),"")</f>
        <v/>
      </c>
      <c r="W13" s="26" t="str">
        <f t="array" ref="W13">IFERROR(INDEX(T_Saisie[Activité],MATCH($C13,IF(W$7&gt;=T_Saisie[Date début],IF(W$7&lt;=T_Saisie[Date fin],T_Saisie[Salarié]),""),0)),"")</f>
        <v/>
      </c>
      <c r="X13" s="26" t="str">
        <f t="array" ref="X13">IFERROR(INDEX(T_Saisie[Activité],MATCH($C13,IF(X$7&gt;=T_Saisie[Date début],IF(X$7&lt;=T_Saisie[Date fin],T_Saisie[Salarié]),""),0)),"")</f>
        <v/>
      </c>
      <c r="Y13" s="26" t="str">
        <f t="array" ref="Y13">IFERROR(INDEX(T_Saisie[Activité],MATCH($C13,IF(Y$7&gt;=T_Saisie[Date début],IF(Y$7&lt;=T_Saisie[Date fin],T_Saisie[Salarié]),""),0)),"")</f>
        <v/>
      </c>
      <c r="Z13" s="26" t="str">
        <f t="array" ref="Z13">IFERROR(INDEX(T_Saisie[Activité],MATCH($C13,IF(Z$7&gt;=T_Saisie[Date début],IF(Z$7&lt;=T_Saisie[Date fin],T_Saisie[Salarié]),""),0)),"")</f>
        <v/>
      </c>
      <c r="AA13" s="26" t="str">
        <f t="array" ref="AA13">IFERROR(INDEX(T_Saisie[Activité],MATCH($C13,IF(AA$7&gt;=T_Saisie[Date début],IF(AA$7&lt;=T_Saisie[Date fin],T_Saisie[Salarié]),""),0)),"")</f>
        <v/>
      </c>
      <c r="AB13" s="26" t="str">
        <f t="array" ref="AB13">IFERROR(INDEX(T_Saisie[Activité],MATCH($C13,IF(AB$7&gt;=T_Saisie[Date début],IF(AB$7&lt;=T_Saisie[Date fin],T_Saisie[Salarié]),""),0)),"")</f>
        <v/>
      </c>
      <c r="AC13" s="26" t="str">
        <f t="array" ref="AC13">IFERROR(INDEX(T_Saisie[Activité],MATCH($C13,IF(AC$7&gt;=T_Saisie[Date début],IF(AC$7&lt;=T_Saisie[Date fin],T_Saisie[Salarié]),""),0)),"")</f>
        <v/>
      </c>
      <c r="AD13" s="26" t="str">
        <f t="array" ref="AD13">IFERROR(INDEX(T_Saisie[Activité],MATCH($C13,IF(AD$7&gt;=T_Saisie[Date début],IF(AD$7&lt;=T_Saisie[Date fin],T_Saisie[Salarié]),""),0)),"")</f>
        <v/>
      </c>
      <c r="AE13" s="26" t="str">
        <f t="array" ref="AE13">IFERROR(INDEX(T_Saisie[Activité],MATCH($C13,IF(AE$7&gt;=T_Saisie[Date début],IF(AE$7&lt;=T_Saisie[Date fin],T_Saisie[Salarié]),""),0)),"")</f>
        <v/>
      </c>
      <c r="AF13" s="26" t="str">
        <f t="array" ref="AF13">IFERROR(INDEX(T_Saisie[Activité],MATCH($C13,IF(AF$7&gt;=T_Saisie[Date début],IF(AF$7&lt;=T_Saisie[Date fin],T_Saisie[Salarié]),""),0)),"")</f>
        <v/>
      </c>
      <c r="AG13" s="26" t="str">
        <f t="array" ref="AG13">IFERROR(INDEX(T_Saisie[Activité],MATCH($C13,IF(AG$7&gt;=T_Saisie[Date début],IF(AG$7&lt;=T_Saisie[Date fin],T_Saisie[Salarié]),""),0)),"")</f>
        <v/>
      </c>
      <c r="AH13" s="26" t="str">
        <f t="array" ref="AH13">IFERROR(INDEX(T_Saisie[Activité],MATCH($C13,IF(AH$7&gt;=T_Saisie[Date début],IF(AH$7&lt;=T_Saisie[Date fin],T_Saisie[Salarié]),""),0)),"")</f>
        <v/>
      </c>
      <c r="AI13" s="26" t="str">
        <f t="array" ref="AI13">IFERROR(INDEX(T_Saisie[Activité],MATCH($C13,IF(AI$7&gt;=T_Saisie[Date début],IF(AI$7&lt;=T_Saisie[Date fin],T_Saisie[Salarié]),""),0)),"")</f>
        <v/>
      </c>
      <c r="AJ13" s="26" t="str">
        <f t="array" ref="AJ13">IFERROR(INDEX(T_Saisie[Activité],MATCH($C13,IF(AJ$7&gt;=T_Saisie[Date début],IF(AJ$7&lt;=T_Saisie[Date fin],T_Saisie[Salarié]),""),0)),"")</f>
        <v/>
      </c>
      <c r="AK13" s="26" t="str">
        <f t="array" ref="AK13">IFERROR(INDEX(T_Saisie[Activité],MATCH($C13,IF(AK$7&gt;=T_Saisie[Date début],IF(AK$7&lt;=T_Saisie[Date fin],T_Saisie[Salarié]),""),0)),"")</f>
        <v/>
      </c>
      <c r="AL13" s="26" t="str">
        <f t="array" ref="AL13">IFERROR(INDEX(T_Saisie[Activité],MATCH($C13,IF(AL$7&gt;=T_Saisie[Date début],IF(AL$7&lt;=T_Saisie[Date fin],T_Saisie[Salarié]),""),0)),"")</f>
        <v/>
      </c>
      <c r="AM13" s="26" t="str">
        <f t="array" ref="AM13">IFERROR(INDEX(T_Saisie[Activité],MATCH($C13,IF(AM$7&gt;=T_Saisie[Date début],IF(AM$7&lt;=T_Saisie[Date fin],T_Saisie[Salarié]),""),0)),"")</f>
        <v/>
      </c>
      <c r="AN13" s="26" t="str">
        <f t="array" ref="AN13">IFERROR(INDEX(T_Saisie[Activité],MATCH($C13,IF(AN$7&gt;=T_Saisie[Date début],IF(AN$7&lt;=T_Saisie[Date fin],T_Saisie[Salarié]),""),0)),"")</f>
        <v/>
      </c>
      <c r="AO13" s="26" t="str">
        <f t="array" ref="AO13">IFERROR(INDEX(T_Saisie[Activité],MATCH($C13,IF(AO$7&gt;=T_Saisie[Date début],IF(AO$7&lt;=T_Saisie[Date fin],T_Saisie[Salarié]),""),0)),"")</f>
        <v/>
      </c>
      <c r="AP13" s="26" t="str">
        <f t="array" ref="AP13">IFERROR(INDEX(T_Saisie[Activité],MATCH($C13,IF(AP$7&gt;=T_Saisie[Date début],IF(AP$7&lt;=T_Saisie[Date fin],T_Saisie[Salarié]),""),0)),"")</f>
        <v/>
      </c>
      <c r="AQ13" s="26" t="str">
        <f t="array" ref="AQ13">IFERROR(INDEX(T_Saisie[Activité],MATCH($C13,IF(AQ$7&gt;=T_Saisie[Date début],IF(AQ$7&lt;=T_Saisie[Date fin],T_Saisie[Salarié]),""),0)),"")</f>
        <v/>
      </c>
      <c r="AR13" s="26" t="str">
        <f t="array" ref="AR13">IFERROR(INDEX(T_Saisie[Activité],MATCH($C13,IF(AR$7&gt;=T_Saisie[Date début],IF(AR$7&lt;=T_Saisie[Date fin],T_Saisie[Salarié]),""),0)),"")</f>
        <v/>
      </c>
      <c r="AS13" s="26" t="str">
        <f t="array" ref="AS13">IFERROR(INDEX(T_Saisie[Activité],MATCH($C13,IF(AS$7&gt;=T_Saisie[Date début],IF(AS$7&lt;=T_Saisie[Date fin],T_Saisie[Salarié]),""),0)),"")</f>
        <v/>
      </c>
      <c r="AT13" s="26" t="str">
        <f t="array" ref="AT13">IFERROR(INDEX(T_Saisie[Activité],MATCH($C13,IF(AT$7&gt;=T_Saisie[Date début],IF(AT$7&lt;=T_Saisie[Date fin],T_Saisie[Salarié]),""),0)),"")</f>
        <v/>
      </c>
      <c r="AU13" s="26" t="str">
        <f t="array" ref="AU13">IFERROR(INDEX(T_Saisie[Activité],MATCH($C13,IF(AU$7&gt;=T_Saisie[Date début],IF(AU$7&lt;=T_Saisie[Date fin],T_Saisie[Salarié]),""),0)),"")</f>
        <v/>
      </c>
      <c r="AV13" s="26" t="str">
        <f t="array" ref="AV13">IFERROR(INDEX(T_Saisie[Activité],MATCH($C13,IF(AV$7&gt;=T_Saisie[Date début],IF(AV$7&lt;=T_Saisie[Date fin],T_Saisie[Salarié]),""),0)),"")</f>
        <v/>
      </c>
      <c r="AW13" s="26" t="str">
        <f t="array" ref="AW13">IFERROR(INDEX(T_Saisie[Activité],MATCH($C13,IF(AW$7&gt;=T_Saisie[Date début],IF(AW$7&lt;=T_Saisie[Date fin],T_Saisie[Salarié]),""),0)),"")</f>
        <v/>
      </c>
      <c r="AX13" s="26" t="str">
        <f t="array" ref="AX13">IFERROR(INDEX(T_Saisie[Activité],MATCH($C13,IF(AX$7&gt;=T_Saisie[Date début],IF(AX$7&lt;=T_Saisie[Date fin],T_Saisie[Salarié]),""),0)),"")</f>
        <v/>
      </c>
      <c r="AY13" s="26" t="str">
        <f t="array" ref="AY13">IFERROR(INDEX(T_Saisie[Activité],MATCH($C13,IF(AY$7&gt;=T_Saisie[Date début],IF(AY$7&lt;=T_Saisie[Date fin],T_Saisie[Salarié]),""),0)),"")</f>
        <v/>
      </c>
      <c r="AZ13" s="26" t="str">
        <f t="array" ref="AZ13">IFERROR(INDEX(T_Saisie[Activité],MATCH($C13,IF(AZ$7&gt;=T_Saisie[Date début],IF(AZ$7&lt;=T_Saisie[Date fin],T_Saisie[Salarié]),""),0)),"")</f>
        <v/>
      </c>
      <c r="BA13" s="26" t="str">
        <f t="array" ref="BA13">IFERROR(INDEX(T_Saisie[Activité],MATCH($C13,IF(BA$7&gt;=T_Saisie[Date début],IF(BA$7&lt;=T_Saisie[Date fin],T_Saisie[Salarié]),""),0)),"")</f>
        <v/>
      </c>
      <c r="BB13" s="26" t="str">
        <f t="array" ref="BB13">IFERROR(INDEX(T_Saisie[Activité],MATCH($C13,IF(BB$7&gt;=T_Saisie[Date début],IF(BB$7&lt;=T_Saisie[Date fin],T_Saisie[Salarié]),""),0)),"")</f>
        <v/>
      </c>
      <c r="BC13" s="26" t="str">
        <f t="array" ref="BC13">IFERROR(INDEX(T_Saisie[Activité],MATCH($C13,IF(BC$7&gt;=T_Saisie[Date début],IF(BC$7&lt;=T_Saisie[Date fin],T_Saisie[Salarié]),""),0)),"")</f>
        <v/>
      </c>
      <c r="BD13" s="26" t="str">
        <f t="array" ref="BD13">IFERROR(INDEX(T_Saisie[Activité],MATCH($C13,IF(BD$7&gt;=T_Saisie[Date début],IF(BD$7&lt;=T_Saisie[Date fin],T_Saisie[Salarié]),""),0)),"")</f>
        <v/>
      </c>
      <c r="BE13" s="26" t="str">
        <f t="array" ref="BE13">IFERROR(INDEX(T_Saisie[Activité],MATCH($C13,IF(BE$7&gt;=T_Saisie[Date début],IF(BE$7&lt;=T_Saisie[Date fin],T_Saisie[Salarié]),""),0)),"")</f>
        <v/>
      </c>
      <c r="BF13" s="26" t="str">
        <f t="array" ref="BF13">IFERROR(INDEX(T_Saisie[Activité],MATCH($C13,IF(BF$7&gt;=T_Saisie[Date début],IF(BF$7&lt;=T_Saisie[Date fin],T_Saisie[Salarié]),""),0)),"")</f>
        <v/>
      </c>
      <c r="BG13" s="26" t="str">
        <f t="array" ref="BG13">IFERROR(INDEX(T_Saisie[Activité],MATCH($C13,IF(BG$7&gt;=T_Saisie[Date début],IF(BG$7&lt;=T_Saisie[Date fin],T_Saisie[Salarié]),""),0)),"")</f>
        <v/>
      </c>
      <c r="BH13" s="26" t="str">
        <f t="array" ref="BH13">IFERROR(INDEX(T_Saisie[Activité],MATCH($C13,IF(BH$7&gt;=T_Saisie[Date début],IF(BH$7&lt;=T_Saisie[Date fin],T_Saisie[Salarié]),""),0)),"")</f>
        <v/>
      </c>
      <c r="BI13" s="26" t="str">
        <f t="array" ref="BI13">IFERROR(INDEX(T_Saisie[Activité],MATCH($C13,IF(BI$7&gt;=T_Saisie[Date début],IF(BI$7&lt;=T_Saisie[Date fin],T_Saisie[Salarié]),""),0)),"")</f>
        <v/>
      </c>
      <c r="BJ13" s="26" t="str">
        <f t="array" ref="BJ13">IFERROR(INDEX(T_Saisie[Activité],MATCH($C13,IF(BJ$7&gt;=T_Saisie[Date début],IF(BJ$7&lt;=T_Saisie[Date fin],T_Saisie[Salarié]),""),0)),"")</f>
        <v/>
      </c>
      <c r="BK13" s="26" t="str">
        <f t="array" ref="BK13">IFERROR(INDEX(T_Saisie[Activité],MATCH($C13,IF(BK$7&gt;=T_Saisie[Date début],IF(BK$7&lt;=T_Saisie[Date fin],T_Saisie[Salarié]),""),0)),"")</f>
        <v/>
      </c>
      <c r="BL13" s="26" t="str">
        <f t="array" ref="BL13">IFERROR(INDEX(T_Saisie[Activité],MATCH($C13,IF(BL$7&gt;=T_Saisie[Date début],IF(BL$7&lt;=T_Saisie[Date fin],T_Saisie[Salarié]),""),0)),"")</f>
        <v/>
      </c>
      <c r="BM13" s="26" t="str">
        <f t="array" ref="BM13">IFERROR(INDEX(T_Saisie[Activité],MATCH($C13,IF(BM$7&gt;=T_Saisie[Date début],IF(BM$7&lt;=T_Saisie[Date fin],T_Saisie[Salarié]),""),0)),"")</f>
        <v/>
      </c>
      <c r="BO13" s="27">
        <f t="shared" si="4"/>
        <v>0</v>
      </c>
      <c r="BP13" s="28">
        <f t="shared" si="4"/>
        <v>0</v>
      </c>
      <c r="BQ13" s="28">
        <f t="shared" si="4"/>
        <v>0</v>
      </c>
      <c r="BR13" s="28">
        <f t="shared" si="4"/>
        <v>0</v>
      </c>
      <c r="BS13" s="28">
        <f t="shared" si="4"/>
        <v>0</v>
      </c>
      <c r="BT13" s="29">
        <f t="shared" si="4"/>
        <v>0</v>
      </c>
    </row>
    <row r="14" spans="1:72" x14ac:dyDescent="0.3">
      <c r="A14" s="42" t="str">
        <f>IFERROR(VLOOKUP(B14,T_Horaires[],2,0),"")</f>
        <v/>
      </c>
      <c r="B14" s="43">
        <f>VLOOKUP(C14,T_Salariés[],2,0)</f>
        <v>0</v>
      </c>
      <c r="C14" s="54" t="s">
        <v>18</v>
      </c>
      <c r="D14" s="26" t="str">
        <f t="array" ref="D14">IFERROR(INDEX(T_Saisie[Activité],MATCH($C14,IF(D$7&gt;=T_Saisie[Date début],IF(D$7&lt;=T_Saisie[Date fin],T_Saisie[Salarié]),""),0)),"")</f>
        <v/>
      </c>
      <c r="E14" s="26" t="str">
        <f t="array" ref="E14">IFERROR(INDEX(T_Saisie[Activité],MATCH($C14,IF(E$7&gt;=T_Saisie[Date début],IF(E$7&lt;=T_Saisie[Date fin],T_Saisie[Salarié]),""),0)),"")</f>
        <v/>
      </c>
      <c r="F14" s="26" t="str">
        <f t="array" ref="F14">IFERROR(INDEX(T_Saisie[Activité],MATCH($C14,IF(F$7&gt;=T_Saisie[Date début],IF(F$7&lt;=T_Saisie[Date fin],T_Saisie[Salarié]),""),0)),"")</f>
        <v/>
      </c>
      <c r="G14" s="26" t="str">
        <f t="array" ref="G14">IFERROR(INDEX(T_Saisie[Activité],MATCH($C14,IF(G$7&gt;=T_Saisie[Date début],IF(G$7&lt;=T_Saisie[Date fin],T_Saisie[Salarié]),""),0)),"")</f>
        <v/>
      </c>
      <c r="H14" s="26" t="str">
        <f t="array" ref="H14">IFERROR(INDEX(T_Saisie[Activité],MATCH($C14,IF(H$7&gt;=T_Saisie[Date début],IF(H$7&lt;=T_Saisie[Date fin],T_Saisie[Salarié]),""),0)),"")</f>
        <v/>
      </c>
      <c r="I14" s="26" t="str">
        <f t="array" ref="I14">IFERROR(INDEX(T_Saisie[Activité],MATCH($C14,IF(I$7&gt;=T_Saisie[Date début],IF(I$7&lt;=T_Saisie[Date fin],T_Saisie[Salarié]),""),0)),"")</f>
        <v/>
      </c>
      <c r="J14" s="26" t="str">
        <f t="array" ref="J14">IFERROR(INDEX(T_Saisie[Activité],MATCH($C14,IF(J$7&gt;=T_Saisie[Date début],IF(J$7&lt;=T_Saisie[Date fin],T_Saisie[Salarié]),""),0)),"")</f>
        <v/>
      </c>
      <c r="K14" s="26" t="str">
        <f t="array" ref="K14">IFERROR(INDEX(T_Saisie[Activité],MATCH($C14,IF(K$7&gt;=T_Saisie[Date début],IF(K$7&lt;=T_Saisie[Date fin],T_Saisie[Salarié]),""),0)),"")</f>
        <v/>
      </c>
      <c r="L14" s="26" t="str">
        <f t="array" ref="L14">IFERROR(INDEX(T_Saisie[Activité],MATCH($C14,IF(L$7&gt;=T_Saisie[Date début],IF(L$7&lt;=T_Saisie[Date fin],T_Saisie[Salarié]),""),0)),"")</f>
        <v/>
      </c>
      <c r="M14" s="26" t="str">
        <f t="array" ref="M14">IFERROR(INDEX(T_Saisie[Activité],MATCH($C14,IF(M$7&gt;=T_Saisie[Date début],IF(M$7&lt;=T_Saisie[Date fin],T_Saisie[Salarié]),""),0)),"")</f>
        <v/>
      </c>
      <c r="N14" s="26" t="str">
        <f t="array" ref="N14">IFERROR(INDEX(T_Saisie[Activité],MATCH($C14,IF(N$7&gt;=T_Saisie[Date début],IF(N$7&lt;=T_Saisie[Date fin],T_Saisie[Salarié]),""),0)),"")</f>
        <v/>
      </c>
      <c r="O14" s="26" t="str">
        <f t="array" ref="O14">IFERROR(INDEX(T_Saisie[Activité],MATCH($C14,IF(O$7&gt;=T_Saisie[Date début],IF(O$7&lt;=T_Saisie[Date fin],T_Saisie[Salarié]),""),0)),"")</f>
        <v/>
      </c>
      <c r="P14" s="26" t="str">
        <f t="array" ref="P14">IFERROR(INDEX(T_Saisie[Activité],MATCH($C14,IF(P$7&gt;=T_Saisie[Date début],IF(P$7&lt;=T_Saisie[Date fin],T_Saisie[Salarié]),""),0)),"")</f>
        <v/>
      </c>
      <c r="Q14" s="26" t="str">
        <f t="array" ref="Q14">IFERROR(INDEX(T_Saisie[Activité],MATCH($C14,IF(Q$7&gt;=T_Saisie[Date début],IF(Q$7&lt;=T_Saisie[Date fin],T_Saisie[Salarié]),""),0)),"")</f>
        <v/>
      </c>
      <c r="R14" s="26" t="str">
        <f t="array" ref="R14">IFERROR(INDEX(T_Saisie[Activité],MATCH($C14,IF(R$7&gt;=T_Saisie[Date début],IF(R$7&lt;=T_Saisie[Date fin],T_Saisie[Salarié]),""),0)),"")</f>
        <v/>
      </c>
      <c r="S14" s="26" t="str">
        <f t="array" ref="S14">IFERROR(INDEX(T_Saisie[Activité],MATCH($C14,IF(S$7&gt;=T_Saisie[Date début],IF(S$7&lt;=T_Saisie[Date fin],T_Saisie[Salarié]),""),0)),"")</f>
        <v/>
      </c>
      <c r="T14" s="26" t="str">
        <f t="array" ref="T14">IFERROR(INDEX(T_Saisie[Activité],MATCH($C14,IF(T$7&gt;=T_Saisie[Date début],IF(T$7&lt;=T_Saisie[Date fin],T_Saisie[Salarié]),""),0)),"")</f>
        <v/>
      </c>
      <c r="U14" s="26" t="str">
        <f t="array" ref="U14">IFERROR(INDEX(T_Saisie[Activité],MATCH($C14,IF(U$7&gt;=T_Saisie[Date début],IF(U$7&lt;=T_Saisie[Date fin],T_Saisie[Salarié]),""),0)),"")</f>
        <v/>
      </c>
      <c r="V14" s="26" t="str">
        <f t="array" ref="V14">IFERROR(INDEX(T_Saisie[Activité],MATCH($C14,IF(V$7&gt;=T_Saisie[Date début],IF(V$7&lt;=T_Saisie[Date fin],T_Saisie[Salarié]),""),0)),"")</f>
        <v/>
      </c>
      <c r="W14" s="26" t="str">
        <f t="array" ref="W14">IFERROR(INDEX(T_Saisie[Activité],MATCH($C14,IF(W$7&gt;=T_Saisie[Date début],IF(W$7&lt;=T_Saisie[Date fin],T_Saisie[Salarié]),""),0)),"")</f>
        <v/>
      </c>
      <c r="X14" s="26" t="str">
        <f t="array" ref="X14">IFERROR(INDEX(T_Saisie[Activité],MATCH($C14,IF(X$7&gt;=T_Saisie[Date début],IF(X$7&lt;=T_Saisie[Date fin],T_Saisie[Salarié]),""),0)),"")</f>
        <v/>
      </c>
      <c r="Y14" s="26" t="str">
        <f t="array" ref="Y14">IFERROR(INDEX(T_Saisie[Activité],MATCH($C14,IF(Y$7&gt;=T_Saisie[Date début],IF(Y$7&lt;=T_Saisie[Date fin],T_Saisie[Salarié]),""),0)),"")</f>
        <v/>
      </c>
      <c r="Z14" s="26" t="str">
        <f t="array" ref="Z14">IFERROR(INDEX(T_Saisie[Activité],MATCH($C14,IF(Z$7&gt;=T_Saisie[Date début],IF(Z$7&lt;=T_Saisie[Date fin],T_Saisie[Salarié]),""),0)),"")</f>
        <v/>
      </c>
      <c r="AA14" s="26" t="str">
        <f t="array" ref="AA14">IFERROR(INDEX(T_Saisie[Activité],MATCH($C14,IF(AA$7&gt;=T_Saisie[Date début],IF(AA$7&lt;=T_Saisie[Date fin],T_Saisie[Salarié]),""),0)),"")</f>
        <v/>
      </c>
      <c r="AB14" s="26" t="str">
        <f t="array" ref="AB14">IFERROR(INDEX(T_Saisie[Activité],MATCH($C14,IF(AB$7&gt;=T_Saisie[Date début],IF(AB$7&lt;=T_Saisie[Date fin],T_Saisie[Salarié]),""),0)),"")</f>
        <v/>
      </c>
      <c r="AC14" s="26" t="str">
        <f t="array" ref="AC14">IFERROR(INDEX(T_Saisie[Activité],MATCH($C14,IF(AC$7&gt;=T_Saisie[Date début],IF(AC$7&lt;=T_Saisie[Date fin],T_Saisie[Salarié]),""),0)),"")</f>
        <v/>
      </c>
      <c r="AD14" s="26" t="str">
        <f t="array" ref="AD14">IFERROR(INDEX(T_Saisie[Activité],MATCH($C14,IF(AD$7&gt;=T_Saisie[Date début],IF(AD$7&lt;=T_Saisie[Date fin],T_Saisie[Salarié]),""),0)),"")</f>
        <v/>
      </c>
      <c r="AE14" s="26" t="str">
        <f t="array" ref="AE14">IFERROR(INDEX(T_Saisie[Activité],MATCH($C14,IF(AE$7&gt;=T_Saisie[Date début],IF(AE$7&lt;=T_Saisie[Date fin],T_Saisie[Salarié]),""),0)),"")</f>
        <v/>
      </c>
      <c r="AF14" s="26" t="str">
        <f t="array" ref="AF14">IFERROR(INDEX(T_Saisie[Activité],MATCH($C14,IF(AF$7&gt;=T_Saisie[Date début],IF(AF$7&lt;=T_Saisie[Date fin],T_Saisie[Salarié]),""),0)),"")</f>
        <v/>
      </c>
      <c r="AG14" s="26" t="str">
        <f t="array" ref="AG14">IFERROR(INDEX(T_Saisie[Activité],MATCH($C14,IF(AG$7&gt;=T_Saisie[Date début],IF(AG$7&lt;=T_Saisie[Date fin],T_Saisie[Salarié]),""),0)),"")</f>
        <v/>
      </c>
      <c r="AH14" s="26" t="str">
        <f t="array" ref="AH14">IFERROR(INDEX(T_Saisie[Activité],MATCH($C14,IF(AH$7&gt;=T_Saisie[Date début],IF(AH$7&lt;=T_Saisie[Date fin],T_Saisie[Salarié]),""),0)),"")</f>
        <v/>
      </c>
      <c r="AI14" s="26" t="str">
        <f t="array" ref="AI14">IFERROR(INDEX(T_Saisie[Activité],MATCH($C14,IF(AI$7&gt;=T_Saisie[Date début],IF(AI$7&lt;=T_Saisie[Date fin],T_Saisie[Salarié]),""),0)),"")</f>
        <v/>
      </c>
      <c r="AJ14" s="26" t="str">
        <f t="array" ref="AJ14">IFERROR(INDEX(T_Saisie[Activité],MATCH($C14,IF(AJ$7&gt;=T_Saisie[Date début],IF(AJ$7&lt;=T_Saisie[Date fin],T_Saisie[Salarié]),""),0)),"")</f>
        <v/>
      </c>
      <c r="AK14" s="26" t="str">
        <f t="array" ref="AK14">IFERROR(INDEX(T_Saisie[Activité],MATCH($C14,IF(AK$7&gt;=T_Saisie[Date début],IF(AK$7&lt;=T_Saisie[Date fin],T_Saisie[Salarié]),""),0)),"")</f>
        <v/>
      </c>
      <c r="AL14" s="26" t="str">
        <f t="array" ref="AL14">IFERROR(INDEX(T_Saisie[Activité],MATCH($C14,IF(AL$7&gt;=T_Saisie[Date début],IF(AL$7&lt;=T_Saisie[Date fin],T_Saisie[Salarié]),""),0)),"")</f>
        <v/>
      </c>
      <c r="AM14" s="26" t="str">
        <f t="array" ref="AM14">IFERROR(INDEX(T_Saisie[Activité],MATCH($C14,IF(AM$7&gt;=T_Saisie[Date début],IF(AM$7&lt;=T_Saisie[Date fin],T_Saisie[Salarié]),""),0)),"")</f>
        <v/>
      </c>
      <c r="AN14" s="26" t="str">
        <f t="array" ref="AN14">IFERROR(INDEX(T_Saisie[Activité],MATCH($C14,IF(AN$7&gt;=T_Saisie[Date début],IF(AN$7&lt;=T_Saisie[Date fin],T_Saisie[Salarié]),""),0)),"")</f>
        <v/>
      </c>
      <c r="AO14" s="26" t="str">
        <f t="array" ref="AO14">IFERROR(INDEX(T_Saisie[Activité],MATCH($C14,IF(AO$7&gt;=T_Saisie[Date début],IF(AO$7&lt;=T_Saisie[Date fin],T_Saisie[Salarié]),""),0)),"")</f>
        <v/>
      </c>
      <c r="AP14" s="26" t="str">
        <f t="array" ref="AP14">IFERROR(INDEX(T_Saisie[Activité],MATCH($C14,IF(AP$7&gt;=T_Saisie[Date début],IF(AP$7&lt;=T_Saisie[Date fin],T_Saisie[Salarié]),""),0)),"")</f>
        <v/>
      </c>
      <c r="AQ14" s="26" t="str">
        <f t="array" ref="AQ14">IFERROR(INDEX(T_Saisie[Activité],MATCH($C14,IF(AQ$7&gt;=T_Saisie[Date début],IF(AQ$7&lt;=T_Saisie[Date fin],T_Saisie[Salarié]),""),0)),"")</f>
        <v/>
      </c>
      <c r="AR14" s="26" t="str">
        <f t="array" ref="AR14">IFERROR(INDEX(T_Saisie[Activité],MATCH($C14,IF(AR$7&gt;=T_Saisie[Date début],IF(AR$7&lt;=T_Saisie[Date fin],T_Saisie[Salarié]),""),0)),"")</f>
        <v/>
      </c>
      <c r="AS14" s="26" t="str">
        <f t="array" ref="AS14">IFERROR(INDEX(T_Saisie[Activité],MATCH($C14,IF(AS$7&gt;=T_Saisie[Date début],IF(AS$7&lt;=T_Saisie[Date fin],T_Saisie[Salarié]),""),0)),"")</f>
        <v/>
      </c>
      <c r="AT14" s="26" t="str">
        <f t="array" ref="AT14">IFERROR(INDEX(T_Saisie[Activité],MATCH($C14,IF(AT$7&gt;=T_Saisie[Date début],IF(AT$7&lt;=T_Saisie[Date fin],T_Saisie[Salarié]),""),0)),"")</f>
        <v/>
      </c>
      <c r="AU14" s="26" t="str">
        <f t="array" ref="AU14">IFERROR(INDEX(T_Saisie[Activité],MATCH($C14,IF(AU$7&gt;=T_Saisie[Date début],IF(AU$7&lt;=T_Saisie[Date fin],T_Saisie[Salarié]),""),0)),"")</f>
        <v/>
      </c>
      <c r="AV14" s="26" t="str">
        <f t="array" ref="AV14">IFERROR(INDEX(T_Saisie[Activité],MATCH($C14,IF(AV$7&gt;=T_Saisie[Date début],IF(AV$7&lt;=T_Saisie[Date fin],T_Saisie[Salarié]),""),0)),"")</f>
        <v/>
      </c>
      <c r="AW14" s="26" t="str">
        <f t="array" ref="AW14">IFERROR(INDEX(T_Saisie[Activité],MATCH($C14,IF(AW$7&gt;=T_Saisie[Date début],IF(AW$7&lt;=T_Saisie[Date fin],T_Saisie[Salarié]),""),0)),"")</f>
        <v/>
      </c>
      <c r="AX14" s="26" t="str">
        <f t="array" ref="AX14">IFERROR(INDEX(T_Saisie[Activité],MATCH($C14,IF(AX$7&gt;=T_Saisie[Date début],IF(AX$7&lt;=T_Saisie[Date fin],T_Saisie[Salarié]),""),0)),"")</f>
        <v/>
      </c>
      <c r="AY14" s="26" t="str">
        <f t="array" ref="AY14">IFERROR(INDEX(T_Saisie[Activité],MATCH($C14,IF(AY$7&gt;=T_Saisie[Date début],IF(AY$7&lt;=T_Saisie[Date fin],T_Saisie[Salarié]),""),0)),"")</f>
        <v/>
      </c>
      <c r="AZ14" s="26" t="str">
        <f t="array" ref="AZ14">IFERROR(INDEX(T_Saisie[Activité],MATCH($C14,IF(AZ$7&gt;=T_Saisie[Date début],IF(AZ$7&lt;=T_Saisie[Date fin],T_Saisie[Salarié]),""),0)),"")</f>
        <v/>
      </c>
      <c r="BA14" s="26" t="str">
        <f t="array" ref="BA14">IFERROR(INDEX(T_Saisie[Activité],MATCH($C14,IF(BA$7&gt;=T_Saisie[Date début],IF(BA$7&lt;=T_Saisie[Date fin],T_Saisie[Salarié]),""),0)),"")</f>
        <v/>
      </c>
      <c r="BB14" s="26" t="str">
        <f t="array" ref="BB14">IFERROR(INDEX(T_Saisie[Activité],MATCH($C14,IF(BB$7&gt;=T_Saisie[Date début],IF(BB$7&lt;=T_Saisie[Date fin],T_Saisie[Salarié]),""),0)),"")</f>
        <v/>
      </c>
      <c r="BC14" s="26" t="str">
        <f t="array" ref="BC14">IFERROR(INDEX(T_Saisie[Activité],MATCH($C14,IF(BC$7&gt;=T_Saisie[Date début],IF(BC$7&lt;=T_Saisie[Date fin],T_Saisie[Salarié]),""),0)),"")</f>
        <v/>
      </c>
      <c r="BD14" s="26" t="str">
        <f t="array" ref="BD14">IFERROR(INDEX(T_Saisie[Activité],MATCH($C14,IF(BD$7&gt;=T_Saisie[Date début],IF(BD$7&lt;=T_Saisie[Date fin],T_Saisie[Salarié]),""),0)),"")</f>
        <v/>
      </c>
      <c r="BE14" s="26" t="str">
        <f t="array" ref="BE14">IFERROR(INDEX(T_Saisie[Activité],MATCH($C14,IF(BE$7&gt;=T_Saisie[Date début],IF(BE$7&lt;=T_Saisie[Date fin],T_Saisie[Salarié]),""),0)),"")</f>
        <v/>
      </c>
      <c r="BF14" s="26" t="str">
        <f t="array" ref="BF14">IFERROR(INDEX(T_Saisie[Activité],MATCH($C14,IF(BF$7&gt;=T_Saisie[Date début],IF(BF$7&lt;=T_Saisie[Date fin],T_Saisie[Salarié]),""),0)),"")</f>
        <v/>
      </c>
      <c r="BG14" s="26" t="str">
        <f t="array" ref="BG14">IFERROR(INDEX(T_Saisie[Activité],MATCH($C14,IF(BG$7&gt;=T_Saisie[Date début],IF(BG$7&lt;=T_Saisie[Date fin],T_Saisie[Salarié]),""),0)),"")</f>
        <v/>
      </c>
      <c r="BH14" s="26" t="str">
        <f t="array" ref="BH14">IFERROR(INDEX(T_Saisie[Activité],MATCH($C14,IF(BH$7&gt;=T_Saisie[Date début],IF(BH$7&lt;=T_Saisie[Date fin],T_Saisie[Salarié]),""),0)),"")</f>
        <v/>
      </c>
      <c r="BI14" s="26" t="str">
        <f t="array" ref="BI14">IFERROR(INDEX(T_Saisie[Activité],MATCH($C14,IF(BI$7&gt;=T_Saisie[Date début],IF(BI$7&lt;=T_Saisie[Date fin],T_Saisie[Salarié]),""),0)),"")</f>
        <v/>
      </c>
      <c r="BJ14" s="26" t="str">
        <f t="array" ref="BJ14">IFERROR(INDEX(T_Saisie[Activité],MATCH($C14,IF(BJ$7&gt;=T_Saisie[Date début],IF(BJ$7&lt;=T_Saisie[Date fin],T_Saisie[Salarié]),""),0)),"")</f>
        <v/>
      </c>
      <c r="BK14" s="26" t="str">
        <f t="array" ref="BK14">IFERROR(INDEX(T_Saisie[Activité],MATCH($C14,IF(BK$7&gt;=T_Saisie[Date début],IF(BK$7&lt;=T_Saisie[Date fin],T_Saisie[Salarié]),""),0)),"")</f>
        <v/>
      </c>
      <c r="BL14" s="26" t="str">
        <f t="array" ref="BL14">IFERROR(INDEX(T_Saisie[Activité],MATCH($C14,IF(BL$7&gt;=T_Saisie[Date début],IF(BL$7&lt;=T_Saisie[Date fin],T_Saisie[Salarié]),""),0)),"")</f>
        <v/>
      </c>
      <c r="BM14" s="26" t="str">
        <f t="array" ref="BM14">IFERROR(INDEX(T_Saisie[Activité],MATCH($C14,IF(BM$7&gt;=T_Saisie[Date début],IF(BM$7&lt;=T_Saisie[Date fin],T_Saisie[Salarié]),""),0)),"")</f>
        <v/>
      </c>
      <c r="BO14" s="27">
        <f t="shared" si="4"/>
        <v>0</v>
      </c>
      <c r="BP14" s="28">
        <f t="shared" si="4"/>
        <v>0</v>
      </c>
      <c r="BQ14" s="28">
        <f t="shared" si="4"/>
        <v>0</v>
      </c>
      <c r="BR14" s="28">
        <f t="shared" si="4"/>
        <v>0</v>
      </c>
      <c r="BS14" s="28">
        <f t="shared" si="4"/>
        <v>0</v>
      </c>
      <c r="BT14" s="29">
        <f t="shared" si="4"/>
        <v>0</v>
      </c>
    </row>
    <row r="15" spans="1:72" x14ac:dyDescent="0.3">
      <c r="A15" s="42" t="str">
        <f>IFERROR(VLOOKUP(B15,T_Horaires[],2,0),"")</f>
        <v/>
      </c>
      <c r="B15" s="43">
        <f>VLOOKUP(C15,T_Salariés[],2,0)</f>
        <v>0</v>
      </c>
      <c r="C15" s="54" t="s">
        <v>19</v>
      </c>
      <c r="D15" s="26" t="str">
        <f t="array" ref="D15">IFERROR(INDEX(T_Saisie[Activité],MATCH($C15,IF(D$7&gt;=T_Saisie[Date début],IF(D$7&lt;=T_Saisie[Date fin],T_Saisie[Salarié]),""),0)),"")</f>
        <v/>
      </c>
      <c r="E15" s="26" t="str">
        <f t="array" ref="E15">IFERROR(INDEX(T_Saisie[Activité],MATCH($C15,IF(E$7&gt;=T_Saisie[Date début],IF(E$7&lt;=T_Saisie[Date fin],T_Saisie[Salarié]),""),0)),"")</f>
        <v/>
      </c>
      <c r="F15" s="26" t="str">
        <f t="array" ref="F15">IFERROR(INDEX(T_Saisie[Activité],MATCH($C15,IF(F$7&gt;=T_Saisie[Date début],IF(F$7&lt;=T_Saisie[Date fin],T_Saisie[Salarié]),""),0)),"")</f>
        <v/>
      </c>
      <c r="G15" s="26" t="str">
        <f t="array" ref="G15">IFERROR(INDEX(T_Saisie[Activité],MATCH($C15,IF(G$7&gt;=T_Saisie[Date début],IF(G$7&lt;=T_Saisie[Date fin],T_Saisie[Salarié]),""),0)),"")</f>
        <v/>
      </c>
      <c r="H15" s="26" t="str">
        <f t="array" ref="H15">IFERROR(INDEX(T_Saisie[Activité],MATCH($C15,IF(H$7&gt;=T_Saisie[Date début],IF(H$7&lt;=T_Saisie[Date fin],T_Saisie[Salarié]),""),0)),"")</f>
        <v/>
      </c>
      <c r="I15" s="26" t="str">
        <f t="array" ref="I15">IFERROR(INDEX(T_Saisie[Activité],MATCH($C15,IF(I$7&gt;=T_Saisie[Date début],IF(I$7&lt;=T_Saisie[Date fin],T_Saisie[Salarié]),""),0)),"")</f>
        <v/>
      </c>
      <c r="J15" s="26" t="str">
        <f t="array" ref="J15">IFERROR(INDEX(T_Saisie[Activité],MATCH($C15,IF(J$7&gt;=T_Saisie[Date début],IF(J$7&lt;=T_Saisie[Date fin],T_Saisie[Salarié]),""),0)),"")</f>
        <v/>
      </c>
      <c r="K15" s="26" t="str">
        <f t="array" ref="K15">IFERROR(INDEX(T_Saisie[Activité],MATCH($C15,IF(K$7&gt;=T_Saisie[Date début],IF(K$7&lt;=T_Saisie[Date fin],T_Saisie[Salarié]),""),0)),"")</f>
        <v/>
      </c>
      <c r="L15" s="26" t="str">
        <f t="array" ref="L15">IFERROR(INDEX(T_Saisie[Activité],MATCH($C15,IF(L$7&gt;=T_Saisie[Date début],IF(L$7&lt;=T_Saisie[Date fin],T_Saisie[Salarié]),""),0)),"")</f>
        <v/>
      </c>
      <c r="M15" s="26" t="str">
        <f t="array" ref="M15">IFERROR(INDEX(T_Saisie[Activité],MATCH($C15,IF(M$7&gt;=T_Saisie[Date début],IF(M$7&lt;=T_Saisie[Date fin],T_Saisie[Salarié]),""),0)),"")</f>
        <v/>
      </c>
      <c r="N15" s="26" t="str">
        <f t="array" ref="N15">IFERROR(INDEX(T_Saisie[Activité],MATCH($C15,IF(N$7&gt;=T_Saisie[Date début],IF(N$7&lt;=T_Saisie[Date fin],T_Saisie[Salarié]),""),0)),"")</f>
        <v/>
      </c>
      <c r="O15" s="26" t="str">
        <f t="array" ref="O15">IFERROR(INDEX(T_Saisie[Activité],MATCH($C15,IF(O$7&gt;=T_Saisie[Date début],IF(O$7&lt;=T_Saisie[Date fin],T_Saisie[Salarié]),""),0)),"")</f>
        <v/>
      </c>
      <c r="P15" s="26" t="str">
        <f t="array" ref="P15">IFERROR(INDEX(T_Saisie[Activité],MATCH($C15,IF(P$7&gt;=T_Saisie[Date début],IF(P$7&lt;=T_Saisie[Date fin],T_Saisie[Salarié]),""),0)),"")</f>
        <v/>
      </c>
      <c r="Q15" s="26" t="str">
        <f t="array" ref="Q15">IFERROR(INDEX(T_Saisie[Activité],MATCH($C15,IF(Q$7&gt;=T_Saisie[Date début],IF(Q$7&lt;=T_Saisie[Date fin],T_Saisie[Salarié]),""),0)),"")</f>
        <v/>
      </c>
      <c r="R15" s="26" t="str">
        <f t="array" ref="R15">IFERROR(INDEX(T_Saisie[Activité],MATCH($C15,IF(R$7&gt;=T_Saisie[Date début],IF(R$7&lt;=T_Saisie[Date fin],T_Saisie[Salarié]),""),0)),"")</f>
        <v/>
      </c>
      <c r="S15" s="26" t="str">
        <f t="array" ref="S15">IFERROR(INDEX(T_Saisie[Activité],MATCH($C15,IF(S$7&gt;=T_Saisie[Date début],IF(S$7&lt;=T_Saisie[Date fin],T_Saisie[Salarié]),""),0)),"")</f>
        <v/>
      </c>
      <c r="T15" s="26" t="str">
        <f t="array" ref="T15">IFERROR(INDEX(T_Saisie[Activité],MATCH($C15,IF(T$7&gt;=T_Saisie[Date début],IF(T$7&lt;=T_Saisie[Date fin],T_Saisie[Salarié]),""),0)),"")</f>
        <v/>
      </c>
      <c r="U15" s="26" t="str">
        <f t="array" ref="U15">IFERROR(INDEX(T_Saisie[Activité],MATCH($C15,IF(U$7&gt;=T_Saisie[Date début],IF(U$7&lt;=T_Saisie[Date fin],T_Saisie[Salarié]),""),0)),"")</f>
        <v/>
      </c>
      <c r="V15" s="26" t="str">
        <f t="array" ref="V15">IFERROR(INDEX(T_Saisie[Activité],MATCH($C15,IF(V$7&gt;=T_Saisie[Date début],IF(V$7&lt;=T_Saisie[Date fin],T_Saisie[Salarié]),""),0)),"")</f>
        <v/>
      </c>
      <c r="W15" s="26" t="str">
        <f t="array" ref="W15">IFERROR(INDEX(T_Saisie[Activité],MATCH($C15,IF(W$7&gt;=T_Saisie[Date début],IF(W$7&lt;=T_Saisie[Date fin],T_Saisie[Salarié]),""),0)),"")</f>
        <v/>
      </c>
      <c r="X15" s="26" t="str">
        <f t="array" ref="X15">IFERROR(INDEX(T_Saisie[Activité],MATCH($C15,IF(X$7&gt;=T_Saisie[Date début],IF(X$7&lt;=T_Saisie[Date fin],T_Saisie[Salarié]),""),0)),"")</f>
        <v/>
      </c>
      <c r="Y15" s="26" t="str">
        <f t="array" ref="Y15">IFERROR(INDEX(T_Saisie[Activité],MATCH($C15,IF(Y$7&gt;=T_Saisie[Date début],IF(Y$7&lt;=T_Saisie[Date fin],T_Saisie[Salarié]),""),0)),"")</f>
        <v/>
      </c>
      <c r="Z15" s="26" t="str">
        <f t="array" ref="Z15">IFERROR(INDEX(T_Saisie[Activité],MATCH($C15,IF(Z$7&gt;=T_Saisie[Date début],IF(Z$7&lt;=T_Saisie[Date fin],T_Saisie[Salarié]),""),0)),"")</f>
        <v/>
      </c>
      <c r="AA15" s="26" t="str">
        <f t="array" ref="AA15">IFERROR(INDEX(T_Saisie[Activité],MATCH($C15,IF(AA$7&gt;=T_Saisie[Date début],IF(AA$7&lt;=T_Saisie[Date fin],T_Saisie[Salarié]),""),0)),"")</f>
        <v/>
      </c>
      <c r="AB15" s="26" t="str">
        <f t="array" ref="AB15">IFERROR(INDEX(T_Saisie[Activité],MATCH($C15,IF(AB$7&gt;=T_Saisie[Date début],IF(AB$7&lt;=T_Saisie[Date fin],T_Saisie[Salarié]),""),0)),"")</f>
        <v/>
      </c>
      <c r="AC15" s="26" t="str">
        <f t="array" ref="AC15">IFERROR(INDEX(T_Saisie[Activité],MATCH($C15,IF(AC$7&gt;=T_Saisie[Date début],IF(AC$7&lt;=T_Saisie[Date fin],T_Saisie[Salarié]),""),0)),"")</f>
        <v/>
      </c>
      <c r="AD15" s="26" t="str">
        <f t="array" ref="AD15">IFERROR(INDEX(T_Saisie[Activité],MATCH($C15,IF(AD$7&gt;=T_Saisie[Date début],IF(AD$7&lt;=T_Saisie[Date fin],T_Saisie[Salarié]),""),0)),"")</f>
        <v/>
      </c>
      <c r="AE15" s="26" t="str">
        <f t="array" ref="AE15">IFERROR(INDEX(T_Saisie[Activité],MATCH($C15,IF(AE$7&gt;=T_Saisie[Date début],IF(AE$7&lt;=T_Saisie[Date fin],T_Saisie[Salarié]),""),0)),"")</f>
        <v/>
      </c>
      <c r="AF15" s="26" t="str">
        <f t="array" ref="AF15">IFERROR(INDEX(T_Saisie[Activité],MATCH($C15,IF(AF$7&gt;=T_Saisie[Date début],IF(AF$7&lt;=T_Saisie[Date fin],T_Saisie[Salarié]),""),0)),"")</f>
        <v/>
      </c>
      <c r="AG15" s="26" t="str">
        <f t="array" ref="AG15">IFERROR(INDEX(T_Saisie[Activité],MATCH($C15,IF(AG$7&gt;=T_Saisie[Date début],IF(AG$7&lt;=T_Saisie[Date fin],T_Saisie[Salarié]),""),0)),"")</f>
        <v/>
      </c>
      <c r="AH15" s="26" t="str">
        <f t="array" ref="AH15">IFERROR(INDEX(T_Saisie[Activité],MATCH($C15,IF(AH$7&gt;=T_Saisie[Date début],IF(AH$7&lt;=T_Saisie[Date fin],T_Saisie[Salarié]),""),0)),"")</f>
        <v/>
      </c>
      <c r="AI15" s="26" t="str">
        <f t="array" ref="AI15">IFERROR(INDEX(T_Saisie[Activité],MATCH($C15,IF(AI$7&gt;=T_Saisie[Date début],IF(AI$7&lt;=T_Saisie[Date fin],T_Saisie[Salarié]),""),0)),"")</f>
        <v/>
      </c>
      <c r="AJ15" s="26" t="str">
        <f t="array" ref="AJ15">IFERROR(INDEX(T_Saisie[Activité],MATCH($C15,IF(AJ$7&gt;=T_Saisie[Date début],IF(AJ$7&lt;=T_Saisie[Date fin],T_Saisie[Salarié]),""),0)),"")</f>
        <v/>
      </c>
      <c r="AK15" s="26" t="str">
        <f t="array" ref="AK15">IFERROR(INDEX(T_Saisie[Activité],MATCH($C15,IF(AK$7&gt;=T_Saisie[Date début],IF(AK$7&lt;=T_Saisie[Date fin],T_Saisie[Salarié]),""),0)),"")</f>
        <v/>
      </c>
      <c r="AL15" s="26" t="str">
        <f t="array" ref="AL15">IFERROR(INDEX(T_Saisie[Activité],MATCH($C15,IF(AL$7&gt;=T_Saisie[Date début],IF(AL$7&lt;=T_Saisie[Date fin],T_Saisie[Salarié]),""),0)),"")</f>
        <v/>
      </c>
      <c r="AM15" s="26" t="str">
        <f t="array" ref="AM15">IFERROR(INDEX(T_Saisie[Activité],MATCH($C15,IF(AM$7&gt;=T_Saisie[Date début],IF(AM$7&lt;=T_Saisie[Date fin],T_Saisie[Salarié]),""),0)),"")</f>
        <v/>
      </c>
      <c r="AN15" s="26" t="str">
        <f t="array" ref="AN15">IFERROR(INDEX(T_Saisie[Activité],MATCH($C15,IF(AN$7&gt;=T_Saisie[Date début],IF(AN$7&lt;=T_Saisie[Date fin],T_Saisie[Salarié]),""),0)),"")</f>
        <v/>
      </c>
      <c r="AO15" s="26" t="str">
        <f t="array" ref="AO15">IFERROR(INDEX(T_Saisie[Activité],MATCH($C15,IF(AO$7&gt;=T_Saisie[Date début],IF(AO$7&lt;=T_Saisie[Date fin],T_Saisie[Salarié]),""),0)),"")</f>
        <v/>
      </c>
      <c r="AP15" s="26" t="str">
        <f t="array" ref="AP15">IFERROR(INDEX(T_Saisie[Activité],MATCH($C15,IF(AP$7&gt;=T_Saisie[Date début],IF(AP$7&lt;=T_Saisie[Date fin],T_Saisie[Salarié]),""),0)),"")</f>
        <v/>
      </c>
      <c r="AQ15" s="26" t="str">
        <f t="array" ref="AQ15">IFERROR(INDEX(T_Saisie[Activité],MATCH($C15,IF(AQ$7&gt;=T_Saisie[Date début],IF(AQ$7&lt;=T_Saisie[Date fin],T_Saisie[Salarié]),""),0)),"")</f>
        <v/>
      </c>
      <c r="AR15" s="26" t="str">
        <f t="array" ref="AR15">IFERROR(INDEX(T_Saisie[Activité],MATCH($C15,IF(AR$7&gt;=T_Saisie[Date début],IF(AR$7&lt;=T_Saisie[Date fin],T_Saisie[Salarié]),""),0)),"")</f>
        <v/>
      </c>
      <c r="AS15" s="26" t="str">
        <f t="array" ref="AS15">IFERROR(INDEX(T_Saisie[Activité],MATCH($C15,IF(AS$7&gt;=T_Saisie[Date début],IF(AS$7&lt;=T_Saisie[Date fin],T_Saisie[Salarié]),""),0)),"")</f>
        <v/>
      </c>
      <c r="AT15" s="26" t="str">
        <f t="array" ref="AT15">IFERROR(INDEX(T_Saisie[Activité],MATCH($C15,IF(AT$7&gt;=T_Saisie[Date début],IF(AT$7&lt;=T_Saisie[Date fin],T_Saisie[Salarié]),""),0)),"")</f>
        <v/>
      </c>
      <c r="AU15" s="26" t="str">
        <f t="array" ref="AU15">IFERROR(INDEX(T_Saisie[Activité],MATCH($C15,IF(AU$7&gt;=T_Saisie[Date début],IF(AU$7&lt;=T_Saisie[Date fin],T_Saisie[Salarié]),""),0)),"")</f>
        <v/>
      </c>
      <c r="AV15" s="26" t="str">
        <f t="array" ref="AV15">IFERROR(INDEX(T_Saisie[Activité],MATCH($C15,IF(AV$7&gt;=T_Saisie[Date début],IF(AV$7&lt;=T_Saisie[Date fin],T_Saisie[Salarié]),""),0)),"")</f>
        <v/>
      </c>
      <c r="AW15" s="26" t="str">
        <f t="array" ref="AW15">IFERROR(INDEX(T_Saisie[Activité],MATCH($C15,IF(AW$7&gt;=T_Saisie[Date début],IF(AW$7&lt;=T_Saisie[Date fin],T_Saisie[Salarié]),""),0)),"")</f>
        <v/>
      </c>
      <c r="AX15" s="26" t="str">
        <f t="array" ref="AX15">IFERROR(INDEX(T_Saisie[Activité],MATCH($C15,IF(AX$7&gt;=T_Saisie[Date début],IF(AX$7&lt;=T_Saisie[Date fin],T_Saisie[Salarié]),""),0)),"")</f>
        <v/>
      </c>
      <c r="AY15" s="26" t="str">
        <f t="array" ref="AY15">IFERROR(INDEX(T_Saisie[Activité],MATCH($C15,IF(AY$7&gt;=T_Saisie[Date début],IF(AY$7&lt;=T_Saisie[Date fin],T_Saisie[Salarié]),""),0)),"")</f>
        <v/>
      </c>
      <c r="AZ15" s="26" t="str">
        <f t="array" ref="AZ15">IFERROR(INDEX(T_Saisie[Activité],MATCH($C15,IF(AZ$7&gt;=T_Saisie[Date début],IF(AZ$7&lt;=T_Saisie[Date fin],T_Saisie[Salarié]),""),0)),"")</f>
        <v/>
      </c>
      <c r="BA15" s="26" t="str">
        <f t="array" ref="BA15">IFERROR(INDEX(T_Saisie[Activité],MATCH($C15,IF(BA$7&gt;=T_Saisie[Date début],IF(BA$7&lt;=T_Saisie[Date fin],T_Saisie[Salarié]),""),0)),"")</f>
        <v/>
      </c>
      <c r="BB15" s="26" t="str">
        <f t="array" ref="BB15">IFERROR(INDEX(T_Saisie[Activité],MATCH($C15,IF(BB$7&gt;=T_Saisie[Date début],IF(BB$7&lt;=T_Saisie[Date fin],T_Saisie[Salarié]),""),0)),"")</f>
        <v/>
      </c>
      <c r="BC15" s="26" t="str">
        <f t="array" ref="BC15">IFERROR(INDEX(T_Saisie[Activité],MATCH($C15,IF(BC$7&gt;=T_Saisie[Date début],IF(BC$7&lt;=T_Saisie[Date fin],T_Saisie[Salarié]),""),0)),"")</f>
        <v/>
      </c>
      <c r="BD15" s="26" t="str">
        <f t="array" ref="BD15">IFERROR(INDEX(T_Saisie[Activité],MATCH($C15,IF(BD$7&gt;=T_Saisie[Date début],IF(BD$7&lt;=T_Saisie[Date fin],T_Saisie[Salarié]),""),0)),"")</f>
        <v/>
      </c>
      <c r="BE15" s="26" t="str">
        <f t="array" ref="BE15">IFERROR(INDEX(T_Saisie[Activité],MATCH($C15,IF(BE$7&gt;=T_Saisie[Date début],IF(BE$7&lt;=T_Saisie[Date fin],T_Saisie[Salarié]),""),0)),"")</f>
        <v/>
      </c>
      <c r="BF15" s="26" t="str">
        <f t="array" ref="BF15">IFERROR(INDEX(T_Saisie[Activité],MATCH($C15,IF(BF$7&gt;=T_Saisie[Date début],IF(BF$7&lt;=T_Saisie[Date fin],T_Saisie[Salarié]),""),0)),"")</f>
        <v/>
      </c>
      <c r="BG15" s="26" t="str">
        <f t="array" ref="BG15">IFERROR(INDEX(T_Saisie[Activité],MATCH($C15,IF(BG$7&gt;=T_Saisie[Date début],IF(BG$7&lt;=T_Saisie[Date fin],T_Saisie[Salarié]),""),0)),"")</f>
        <v/>
      </c>
      <c r="BH15" s="26" t="str">
        <f t="array" ref="BH15">IFERROR(INDEX(T_Saisie[Activité],MATCH($C15,IF(BH$7&gt;=T_Saisie[Date début],IF(BH$7&lt;=T_Saisie[Date fin],T_Saisie[Salarié]),""),0)),"")</f>
        <v/>
      </c>
      <c r="BI15" s="26" t="str">
        <f t="array" ref="BI15">IFERROR(INDEX(T_Saisie[Activité],MATCH($C15,IF(BI$7&gt;=T_Saisie[Date début],IF(BI$7&lt;=T_Saisie[Date fin],T_Saisie[Salarié]),""),0)),"")</f>
        <v/>
      </c>
      <c r="BJ15" s="26" t="str">
        <f t="array" ref="BJ15">IFERROR(INDEX(T_Saisie[Activité],MATCH($C15,IF(BJ$7&gt;=T_Saisie[Date début],IF(BJ$7&lt;=T_Saisie[Date fin],T_Saisie[Salarié]),""),0)),"")</f>
        <v/>
      </c>
      <c r="BK15" s="26" t="str">
        <f t="array" ref="BK15">IFERROR(INDEX(T_Saisie[Activité],MATCH($C15,IF(BK$7&gt;=T_Saisie[Date début],IF(BK$7&lt;=T_Saisie[Date fin],T_Saisie[Salarié]),""),0)),"")</f>
        <v/>
      </c>
      <c r="BL15" s="26" t="str">
        <f t="array" ref="BL15">IFERROR(INDEX(T_Saisie[Activité],MATCH($C15,IF(BL$7&gt;=T_Saisie[Date début],IF(BL$7&lt;=T_Saisie[Date fin],T_Saisie[Salarié]),""),0)),"")</f>
        <v/>
      </c>
      <c r="BM15" s="26" t="str">
        <f t="array" ref="BM15">IFERROR(INDEX(T_Saisie[Activité],MATCH($C15,IF(BM$7&gt;=T_Saisie[Date début],IF(BM$7&lt;=T_Saisie[Date fin],T_Saisie[Salarié]),""),0)),"")</f>
        <v/>
      </c>
      <c r="BO15" s="27">
        <f t="shared" si="4"/>
        <v>0</v>
      </c>
      <c r="BP15" s="28">
        <f t="shared" si="4"/>
        <v>0</v>
      </c>
      <c r="BQ15" s="28">
        <f t="shared" si="4"/>
        <v>0</v>
      </c>
      <c r="BR15" s="28">
        <f t="shared" si="4"/>
        <v>0</v>
      </c>
      <c r="BS15" s="28">
        <f t="shared" si="4"/>
        <v>0</v>
      </c>
      <c r="BT15" s="29">
        <f t="shared" si="4"/>
        <v>0</v>
      </c>
    </row>
    <row r="16" spans="1:72" x14ac:dyDescent="0.3">
      <c r="A16" s="42" t="str">
        <f>IFERROR(VLOOKUP(B16,T_Horaires[],2,0),"")</f>
        <v/>
      </c>
      <c r="B16" s="43">
        <f>VLOOKUP(C16,T_Salariés[],2,0)</f>
        <v>0</v>
      </c>
      <c r="C16" s="54" t="s">
        <v>20</v>
      </c>
      <c r="D16" s="26" t="str">
        <f t="array" ref="D16">IFERROR(INDEX(T_Saisie[Activité],MATCH($C16,IF(D$7&gt;=T_Saisie[Date début],IF(D$7&lt;=T_Saisie[Date fin],T_Saisie[Salarié]),""),0)),"")</f>
        <v/>
      </c>
      <c r="E16" s="26" t="str">
        <f t="array" ref="E16">IFERROR(INDEX(T_Saisie[Activité],MATCH($C16,IF(E$7&gt;=T_Saisie[Date début],IF(E$7&lt;=T_Saisie[Date fin],T_Saisie[Salarié]),""),0)),"")</f>
        <v/>
      </c>
      <c r="F16" s="26" t="str">
        <f t="array" ref="F16">IFERROR(INDEX(T_Saisie[Activité],MATCH($C16,IF(F$7&gt;=T_Saisie[Date début],IF(F$7&lt;=T_Saisie[Date fin],T_Saisie[Salarié]),""),0)),"")</f>
        <v/>
      </c>
      <c r="G16" s="26" t="str">
        <f t="array" ref="G16">IFERROR(INDEX(T_Saisie[Activité],MATCH($C16,IF(G$7&gt;=T_Saisie[Date début],IF(G$7&lt;=T_Saisie[Date fin],T_Saisie[Salarié]),""),0)),"")</f>
        <v/>
      </c>
      <c r="H16" s="26" t="str">
        <f t="array" ref="H16">IFERROR(INDEX(T_Saisie[Activité],MATCH($C16,IF(H$7&gt;=T_Saisie[Date début],IF(H$7&lt;=T_Saisie[Date fin],T_Saisie[Salarié]),""),0)),"")</f>
        <v/>
      </c>
      <c r="I16" s="26" t="str">
        <f t="array" ref="I16">IFERROR(INDEX(T_Saisie[Activité],MATCH($C16,IF(I$7&gt;=T_Saisie[Date début],IF(I$7&lt;=T_Saisie[Date fin],T_Saisie[Salarié]),""),0)),"")</f>
        <v/>
      </c>
      <c r="J16" s="26" t="str">
        <f t="array" ref="J16">IFERROR(INDEX(T_Saisie[Activité],MATCH($C16,IF(J$7&gt;=T_Saisie[Date début],IF(J$7&lt;=T_Saisie[Date fin],T_Saisie[Salarié]),""),0)),"")</f>
        <v/>
      </c>
      <c r="K16" s="26" t="str">
        <f t="array" ref="K16">IFERROR(INDEX(T_Saisie[Activité],MATCH($C16,IF(K$7&gt;=T_Saisie[Date début],IF(K$7&lt;=T_Saisie[Date fin],T_Saisie[Salarié]),""),0)),"")</f>
        <v/>
      </c>
      <c r="L16" s="26" t="str">
        <f t="array" ref="L16">IFERROR(INDEX(T_Saisie[Activité],MATCH($C16,IF(L$7&gt;=T_Saisie[Date début],IF(L$7&lt;=T_Saisie[Date fin],T_Saisie[Salarié]),""),0)),"")</f>
        <v/>
      </c>
      <c r="M16" s="26" t="str">
        <f t="array" ref="M16">IFERROR(INDEX(T_Saisie[Activité],MATCH($C16,IF(M$7&gt;=T_Saisie[Date début],IF(M$7&lt;=T_Saisie[Date fin],T_Saisie[Salarié]),""),0)),"")</f>
        <v/>
      </c>
      <c r="N16" s="26" t="str">
        <f t="array" ref="N16">IFERROR(INDEX(T_Saisie[Activité],MATCH($C16,IF(N$7&gt;=T_Saisie[Date début],IF(N$7&lt;=T_Saisie[Date fin],T_Saisie[Salarié]),""),0)),"")</f>
        <v/>
      </c>
      <c r="O16" s="26" t="str">
        <f t="array" ref="O16">IFERROR(INDEX(T_Saisie[Activité],MATCH($C16,IF(O$7&gt;=T_Saisie[Date début],IF(O$7&lt;=T_Saisie[Date fin],T_Saisie[Salarié]),""),0)),"")</f>
        <v/>
      </c>
      <c r="P16" s="26" t="str">
        <f t="array" ref="P16">IFERROR(INDEX(T_Saisie[Activité],MATCH($C16,IF(P$7&gt;=T_Saisie[Date début],IF(P$7&lt;=T_Saisie[Date fin],T_Saisie[Salarié]),""),0)),"")</f>
        <v/>
      </c>
      <c r="Q16" s="26" t="str">
        <f t="array" ref="Q16">IFERROR(INDEX(T_Saisie[Activité],MATCH($C16,IF(Q$7&gt;=T_Saisie[Date début],IF(Q$7&lt;=T_Saisie[Date fin],T_Saisie[Salarié]),""),0)),"")</f>
        <v/>
      </c>
      <c r="R16" s="26" t="str">
        <f t="array" ref="R16">IFERROR(INDEX(T_Saisie[Activité],MATCH($C16,IF(R$7&gt;=T_Saisie[Date début],IF(R$7&lt;=T_Saisie[Date fin],T_Saisie[Salarié]),""),0)),"")</f>
        <v/>
      </c>
      <c r="S16" s="26" t="str">
        <f t="array" ref="S16">IFERROR(INDEX(T_Saisie[Activité],MATCH($C16,IF(S$7&gt;=T_Saisie[Date début],IF(S$7&lt;=T_Saisie[Date fin],T_Saisie[Salarié]),""),0)),"")</f>
        <v/>
      </c>
      <c r="T16" s="26" t="str">
        <f t="array" ref="T16">IFERROR(INDEX(T_Saisie[Activité],MATCH($C16,IF(T$7&gt;=T_Saisie[Date début],IF(T$7&lt;=T_Saisie[Date fin],T_Saisie[Salarié]),""),0)),"")</f>
        <v/>
      </c>
      <c r="U16" s="26" t="str">
        <f t="array" ref="U16">IFERROR(INDEX(T_Saisie[Activité],MATCH($C16,IF(U$7&gt;=T_Saisie[Date début],IF(U$7&lt;=T_Saisie[Date fin],T_Saisie[Salarié]),""),0)),"")</f>
        <v/>
      </c>
      <c r="V16" s="26" t="str">
        <f t="array" ref="V16">IFERROR(INDEX(T_Saisie[Activité],MATCH($C16,IF(V$7&gt;=T_Saisie[Date début],IF(V$7&lt;=T_Saisie[Date fin],T_Saisie[Salarié]),""),0)),"")</f>
        <v/>
      </c>
      <c r="W16" s="26" t="str">
        <f t="array" ref="W16">IFERROR(INDEX(T_Saisie[Activité],MATCH($C16,IF(W$7&gt;=T_Saisie[Date début],IF(W$7&lt;=T_Saisie[Date fin],T_Saisie[Salarié]),""),0)),"")</f>
        <v/>
      </c>
      <c r="X16" s="26" t="str">
        <f t="array" ref="X16">IFERROR(INDEX(T_Saisie[Activité],MATCH($C16,IF(X$7&gt;=T_Saisie[Date début],IF(X$7&lt;=T_Saisie[Date fin],T_Saisie[Salarié]),""),0)),"")</f>
        <v/>
      </c>
      <c r="Y16" s="26" t="str">
        <f t="array" ref="Y16">IFERROR(INDEX(T_Saisie[Activité],MATCH($C16,IF(Y$7&gt;=T_Saisie[Date début],IF(Y$7&lt;=T_Saisie[Date fin],T_Saisie[Salarié]),""),0)),"")</f>
        <v/>
      </c>
      <c r="Z16" s="26" t="str">
        <f t="array" ref="Z16">IFERROR(INDEX(T_Saisie[Activité],MATCH($C16,IF(Z$7&gt;=T_Saisie[Date début],IF(Z$7&lt;=T_Saisie[Date fin],T_Saisie[Salarié]),""),0)),"")</f>
        <v/>
      </c>
      <c r="AA16" s="26" t="str">
        <f t="array" ref="AA16">IFERROR(INDEX(T_Saisie[Activité],MATCH($C16,IF(AA$7&gt;=T_Saisie[Date début],IF(AA$7&lt;=T_Saisie[Date fin],T_Saisie[Salarié]),""),0)),"")</f>
        <v/>
      </c>
      <c r="AB16" s="26" t="str">
        <f t="array" ref="AB16">IFERROR(INDEX(T_Saisie[Activité],MATCH($C16,IF(AB$7&gt;=T_Saisie[Date début],IF(AB$7&lt;=T_Saisie[Date fin],T_Saisie[Salarié]),""),0)),"")</f>
        <v/>
      </c>
      <c r="AC16" s="26" t="str">
        <f t="array" ref="AC16">IFERROR(INDEX(T_Saisie[Activité],MATCH($C16,IF(AC$7&gt;=T_Saisie[Date début],IF(AC$7&lt;=T_Saisie[Date fin],T_Saisie[Salarié]),""),0)),"")</f>
        <v/>
      </c>
      <c r="AD16" s="26" t="str">
        <f t="array" ref="AD16">IFERROR(INDEX(T_Saisie[Activité],MATCH($C16,IF(AD$7&gt;=T_Saisie[Date début],IF(AD$7&lt;=T_Saisie[Date fin],T_Saisie[Salarié]),""),0)),"")</f>
        <v/>
      </c>
      <c r="AE16" s="26" t="str">
        <f t="array" ref="AE16">IFERROR(INDEX(T_Saisie[Activité],MATCH($C16,IF(AE$7&gt;=T_Saisie[Date début],IF(AE$7&lt;=T_Saisie[Date fin],T_Saisie[Salarié]),""),0)),"")</f>
        <v/>
      </c>
      <c r="AF16" s="26" t="str">
        <f t="array" ref="AF16">IFERROR(INDEX(T_Saisie[Activité],MATCH($C16,IF(AF$7&gt;=T_Saisie[Date début],IF(AF$7&lt;=T_Saisie[Date fin],T_Saisie[Salarié]),""),0)),"")</f>
        <v/>
      </c>
      <c r="AG16" s="26" t="str">
        <f t="array" ref="AG16">IFERROR(INDEX(T_Saisie[Activité],MATCH($C16,IF(AG$7&gt;=T_Saisie[Date début],IF(AG$7&lt;=T_Saisie[Date fin],T_Saisie[Salarié]),""),0)),"")</f>
        <v/>
      </c>
      <c r="AH16" s="26" t="str">
        <f t="array" ref="AH16">IFERROR(INDEX(T_Saisie[Activité],MATCH($C16,IF(AH$7&gt;=T_Saisie[Date début],IF(AH$7&lt;=T_Saisie[Date fin],T_Saisie[Salarié]),""),0)),"")</f>
        <v/>
      </c>
      <c r="AI16" s="26" t="str">
        <f t="array" ref="AI16">IFERROR(INDEX(T_Saisie[Activité],MATCH($C16,IF(AI$7&gt;=T_Saisie[Date début],IF(AI$7&lt;=T_Saisie[Date fin],T_Saisie[Salarié]),""),0)),"")</f>
        <v/>
      </c>
      <c r="AJ16" s="26" t="str">
        <f t="array" ref="AJ16">IFERROR(INDEX(T_Saisie[Activité],MATCH($C16,IF(AJ$7&gt;=T_Saisie[Date début],IF(AJ$7&lt;=T_Saisie[Date fin],T_Saisie[Salarié]),""),0)),"")</f>
        <v/>
      </c>
      <c r="AK16" s="26" t="str">
        <f t="array" ref="AK16">IFERROR(INDEX(T_Saisie[Activité],MATCH($C16,IF(AK$7&gt;=T_Saisie[Date début],IF(AK$7&lt;=T_Saisie[Date fin],T_Saisie[Salarié]),""),0)),"")</f>
        <v/>
      </c>
      <c r="AL16" s="26" t="str">
        <f t="array" ref="AL16">IFERROR(INDEX(T_Saisie[Activité],MATCH($C16,IF(AL$7&gt;=T_Saisie[Date début],IF(AL$7&lt;=T_Saisie[Date fin],T_Saisie[Salarié]),""),0)),"")</f>
        <v/>
      </c>
      <c r="AM16" s="26" t="str">
        <f t="array" ref="AM16">IFERROR(INDEX(T_Saisie[Activité],MATCH($C16,IF(AM$7&gt;=T_Saisie[Date début],IF(AM$7&lt;=T_Saisie[Date fin],T_Saisie[Salarié]),""),0)),"")</f>
        <v/>
      </c>
      <c r="AN16" s="26" t="str">
        <f t="array" ref="AN16">IFERROR(INDEX(T_Saisie[Activité],MATCH($C16,IF(AN$7&gt;=T_Saisie[Date début],IF(AN$7&lt;=T_Saisie[Date fin],T_Saisie[Salarié]),""),0)),"")</f>
        <v/>
      </c>
      <c r="AO16" s="26" t="str">
        <f t="array" ref="AO16">IFERROR(INDEX(T_Saisie[Activité],MATCH($C16,IF(AO$7&gt;=T_Saisie[Date début],IF(AO$7&lt;=T_Saisie[Date fin],T_Saisie[Salarié]),""),0)),"")</f>
        <v/>
      </c>
      <c r="AP16" s="26" t="str">
        <f t="array" ref="AP16">IFERROR(INDEX(T_Saisie[Activité],MATCH($C16,IF(AP$7&gt;=T_Saisie[Date début],IF(AP$7&lt;=T_Saisie[Date fin],T_Saisie[Salarié]),""),0)),"")</f>
        <v/>
      </c>
      <c r="AQ16" s="26" t="str">
        <f t="array" ref="AQ16">IFERROR(INDEX(T_Saisie[Activité],MATCH($C16,IF(AQ$7&gt;=T_Saisie[Date début],IF(AQ$7&lt;=T_Saisie[Date fin],T_Saisie[Salarié]),""),0)),"")</f>
        <v/>
      </c>
      <c r="AR16" s="26" t="str">
        <f t="array" ref="AR16">IFERROR(INDEX(T_Saisie[Activité],MATCH($C16,IF(AR$7&gt;=T_Saisie[Date début],IF(AR$7&lt;=T_Saisie[Date fin],T_Saisie[Salarié]),""),0)),"")</f>
        <v/>
      </c>
      <c r="AS16" s="26" t="str">
        <f t="array" ref="AS16">IFERROR(INDEX(T_Saisie[Activité],MATCH($C16,IF(AS$7&gt;=T_Saisie[Date début],IF(AS$7&lt;=T_Saisie[Date fin],T_Saisie[Salarié]),""),0)),"")</f>
        <v/>
      </c>
      <c r="AT16" s="26" t="str">
        <f t="array" ref="AT16">IFERROR(INDEX(T_Saisie[Activité],MATCH($C16,IF(AT$7&gt;=T_Saisie[Date début],IF(AT$7&lt;=T_Saisie[Date fin],T_Saisie[Salarié]),""),0)),"")</f>
        <v/>
      </c>
      <c r="AU16" s="26" t="str">
        <f t="array" ref="AU16">IFERROR(INDEX(T_Saisie[Activité],MATCH($C16,IF(AU$7&gt;=T_Saisie[Date début],IF(AU$7&lt;=T_Saisie[Date fin],T_Saisie[Salarié]),""),0)),"")</f>
        <v/>
      </c>
      <c r="AV16" s="26" t="str">
        <f t="array" ref="AV16">IFERROR(INDEX(T_Saisie[Activité],MATCH($C16,IF(AV$7&gt;=T_Saisie[Date début],IF(AV$7&lt;=T_Saisie[Date fin],T_Saisie[Salarié]),""),0)),"")</f>
        <v/>
      </c>
      <c r="AW16" s="26" t="str">
        <f t="array" ref="AW16">IFERROR(INDEX(T_Saisie[Activité],MATCH($C16,IF(AW$7&gt;=T_Saisie[Date début],IF(AW$7&lt;=T_Saisie[Date fin],T_Saisie[Salarié]),""),0)),"")</f>
        <v/>
      </c>
      <c r="AX16" s="26" t="str">
        <f t="array" ref="AX16">IFERROR(INDEX(T_Saisie[Activité],MATCH($C16,IF(AX$7&gt;=T_Saisie[Date début],IF(AX$7&lt;=T_Saisie[Date fin],T_Saisie[Salarié]),""),0)),"")</f>
        <v/>
      </c>
      <c r="AY16" s="26" t="str">
        <f t="array" ref="AY16">IFERROR(INDEX(T_Saisie[Activité],MATCH($C16,IF(AY$7&gt;=T_Saisie[Date début],IF(AY$7&lt;=T_Saisie[Date fin],T_Saisie[Salarié]),""),0)),"")</f>
        <v/>
      </c>
      <c r="AZ16" s="26" t="str">
        <f t="array" ref="AZ16">IFERROR(INDEX(T_Saisie[Activité],MATCH($C16,IF(AZ$7&gt;=T_Saisie[Date début],IF(AZ$7&lt;=T_Saisie[Date fin],T_Saisie[Salarié]),""),0)),"")</f>
        <v/>
      </c>
      <c r="BA16" s="26" t="str">
        <f t="array" ref="BA16">IFERROR(INDEX(T_Saisie[Activité],MATCH($C16,IF(BA$7&gt;=T_Saisie[Date début],IF(BA$7&lt;=T_Saisie[Date fin],T_Saisie[Salarié]),""),0)),"")</f>
        <v/>
      </c>
      <c r="BB16" s="26" t="str">
        <f t="array" ref="BB16">IFERROR(INDEX(T_Saisie[Activité],MATCH($C16,IF(BB$7&gt;=T_Saisie[Date début],IF(BB$7&lt;=T_Saisie[Date fin],T_Saisie[Salarié]),""),0)),"")</f>
        <v/>
      </c>
      <c r="BC16" s="26" t="str">
        <f t="array" ref="BC16">IFERROR(INDEX(T_Saisie[Activité],MATCH($C16,IF(BC$7&gt;=T_Saisie[Date début],IF(BC$7&lt;=T_Saisie[Date fin],T_Saisie[Salarié]),""),0)),"")</f>
        <v/>
      </c>
      <c r="BD16" s="26" t="str">
        <f t="array" ref="BD16">IFERROR(INDEX(T_Saisie[Activité],MATCH($C16,IF(BD$7&gt;=T_Saisie[Date début],IF(BD$7&lt;=T_Saisie[Date fin],T_Saisie[Salarié]),""),0)),"")</f>
        <v/>
      </c>
      <c r="BE16" s="26" t="str">
        <f t="array" ref="BE16">IFERROR(INDEX(T_Saisie[Activité],MATCH($C16,IF(BE$7&gt;=T_Saisie[Date début],IF(BE$7&lt;=T_Saisie[Date fin],T_Saisie[Salarié]),""),0)),"")</f>
        <v/>
      </c>
      <c r="BF16" s="26" t="str">
        <f t="array" ref="BF16">IFERROR(INDEX(T_Saisie[Activité],MATCH($C16,IF(BF$7&gt;=T_Saisie[Date début],IF(BF$7&lt;=T_Saisie[Date fin],T_Saisie[Salarié]),""),0)),"")</f>
        <v/>
      </c>
      <c r="BG16" s="26" t="str">
        <f t="array" ref="BG16">IFERROR(INDEX(T_Saisie[Activité],MATCH($C16,IF(BG$7&gt;=T_Saisie[Date début],IF(BG$7&lt;=T_Saisie[Date fin],T_Saisie[Salarié]),""),0)),"")</f>
        <v/>
      </c>
      <c r="BH16" s="26" t="str">
        <f t="array" ref="BH16">IFERROR(INDEX(T_Saisie[Activité],MATCH($C16,IF(BH$7&gt;=T_Saisie[Date début],IF(BH$7&lt;=T_Saisie[Date fin],T_Saisie[Salarié]),""),0)),"")</f>
        <v/>
      </c>
      <c r="BI16" s="26" t="str">
        <f t="array" ref="BI16">IFERROR(INDEX(T_Saisie[Activité],MATCH($C16,IF(BI$7&gt;=T_Saisie[Date début],IF(BI$7&lt;=T_Saisie[Date fin],T_Saisie[Salarié]),""),0)),"")</f>
        <v/>
      </c>
      <c r="BJ16" s="26" t="str">
        <f t="array" ref="BJ16">IFERROR(INDEX(T_Saisie[Activité],MATCH($C16,IF(BJ$7&gt;=T_Saisie[Date début],IF(BJ$7&lt;=T_Saisie[Date fin],T_Saisie[Salarié]),""),0)),"")</f>
        <v/>
      </c>
      <c r="BK16" s="26" t="str">
        <f t="array" ref="BK16">IFERROR(INDEX(T_Saisie[Activité],MATCH($C16,IF(BK$7&gt;=T_Saisie[Date début],IF(BK$7&lt;=T_Saisie[Date fin],T_Saisie[Salarié]),""),0)),"")</f>
        <v/>
      </c>
      <c r="BL16" s="26" t="str">
        <f t="array" ref="BL16">IFERROR(INDEX(T_Saisie[Activité],MATCH($C16,IF(BL$7&gt;=T_Saisie[Date début],IF(BL$7&lt;=T_Saisie[Date fin],T_Saisie[Salarié]),""),0)),"")</f>
        <v/>
      </c>
      <c r="BM16" s="26" t="str">
        <f t="array" ref="BM16">IFERROR(INDEX(T_Saisie[Activité],MATCH($C16,IF(BM$7&gt;=T_Saisie[Date début],IF(BM$7&lt;=T_Saisie[Date fin],T_Saisie[Salarié]),""),0)),"")</f>
        <v/>
      </c>
      <c r="BO16" s="27">
        <f t="shared" si="4"/>
        <v>0</v>
      </c>
      <c r="BP16" s="28">
        <f t="shared" si="4"/>
        <v>0</v>
      </c>
      <c r="BQ16" s="28">
        <f t="shared" si="4"/>
        <v>0</v>
      </c>
      <c r="BR16" s="28">
        <f t="shared" si="4"/>
        <v>0</v>
      </c>
      <c r="BS16" s="28">
        <f t="shared" si="4"/>
        <v>0</v>
      </c>
      <c r="BT16" s="29">
        <f t="shared" si="4"/>
        <v>0</v>
      </c>
    </row>
    <row r="17" spans="1:72" x14ac:dyDescent="0.3">
      <c r="A17" s="42" t="str">
        <f>IFERROR(VLOOKUP(B17,T_Horaires[],2,0),"")</f>
        <v/>
      </c>
      <c r="B17" s="43">
        <f>VLOOKUP(C17,T_Salariés[],2,0)</f>
        <v>0</v>
      </c>
      <c r="C17" s="54" t="s">
        <v>21</v>
      </c>
      <c r="D17" s="26" t="str">
        <f t="array" ref="D17">IFERROR(INDEX(T_Saisie[Activité],MATCH($C17,IF(D$7&gt;=T_Saisie[Date début],IF(D$7&lt;=T_Saisie[Date fin],T_Saisie[Salarié]),""),0)),"")</f>
        <v/>
      </c>
      <c r="E17" s="26" t="str">
        <f t="array" ref="E17">IFERROR(INDEX(T_Saisie[Activité],MATCH($C17,IF(E$7&gt;=T_Saisie[Date début],IF(E$7&lt;=T_Saisie[Date fin],T_Saisie[Salarié]),""),0)),"")</f>
        <v/>
      </c>
      <c r="F17" s="26" t="str">
        <f t="array" ref="F17">IFERROR(INDEX(T_Saisie[Activité],MATCH($C17,IF(F$7&gt;=T_Saisie[Date début],IF(F$7&lt;=T_Saisie[Date fin],T_Saisie[Salarié]),""),0)),"")</f>
        <v/>
      </c>
      <c r="G17" s="26" t="str">
        <f t="array" ref="G17">IFERROR(INDEX(T_Saisie[Activité],MATCH($C17,IF(G$7&gt;=T_Saisie[Date début],IF(G$7&lt;=T_Saisie[Date fin],T_Saisie[Salarié]),""),0)),"")</f>
        <v/>
      </c>
      <c r="H17" s="26" t="str">
        <f t="array" ref="H17">IFERROR(INDEX(T_Saisie[Activité],MATCH($C17,IF(H$7&gt;=T_Saisie[Date début],IF(H$7&lt;=T_Saisie[Date fin],T_Saisie[Salarié]),""),0)),"")</f>
        <v/>
      </c>
      <c r="I17" s="26" t="str">
        <f t="array" ref="I17">IFERROR(INDEX(T_Saisie[Activité],MATCH($C17,IF(I$7&gt;=T_Saisie[Date début],IF(I$7&lt;=T_Saisie[Date fin],T_Saisie[Salarié]),""),0)),"")</f>
        <v/>
      </c>
      <c r="J17" s="26" t="str">
        <f t="array" ref="J17">IFERROR(INDEX(T_Saisie[Activité],MATCH($C17,IF(J$7&gt;=T_Saisie[Date début],IF(J$7&lt;=T_Saisie[Date fin],T_Saisie[Salarié]),""),0)),"")</f>
        <v/>
      </c>
      <c r="K17" s="26" t="str">
        <f t="array" ref="K17">IFERROR(INDEX(T_Saisie[Activité],MATCH($C17,IF(K$7&gt;=T_Saisie[Date début],IF(K$7&lt;=T_Saisie[Date fin],T_Saisie[Salarié]),""),0)),"")</f>
        <v/>
      </c>
      <c r="L17" s="26" t="str">
        <f t="array" ref="L17">IFERROR(INDEX(T_Saisie[Activité],MATCH($C17,IF(L$7&gt;=T_Saisie[Date début],IF(L$7&lt;=T_Saisie[Date fin],T_Saisie[Salarié]),""),0)),"")</f>
        <v/>
      </c>
      <c r="M17" s="26" t="str">
        <f t="array" ref="M17">IFERROR(INDEX(T_Saisie[Activité],MATCH($C17,IF(M$7&gt;=T_Saisie[Date début],IF(M$7&lt;=T_Saisie[Date fin],T_Saisie[Salarié]),""),0)),"")</f>
        <v/>
      </c>
      <c r="N17" s="26" t="str">
        <f t="array" ref="N17">IFERROR(INDEX(T_Saisie[Activité],MATCH($C17,IF(N$7&gt;=T_Saisie[Date début],IF(N$7&lt;=T_Saisie[Date fin],T_Saisie[Salarié]),""),0)),"")</f>
        <v/>
      </c>
      <c r="O17" s="26" t="str">
        <f t="array" ref="O17">IFERROR(INDEX(T_Saisie[Activité],MATCH($C17,IF(O$7&gt;=T_Saisie[Date début],IF(O$7&lt;=T_Saisie[Date fin],T_Saisie[Salarié]),""),0)),"")</f>
        <v/>
      </c>
      <c r="P17" s="26" t="str">
        <f t="array" ref="P17">IFERROR(INDEX(T_Saisie[Activité],MATCH($C17,IF(P$7&gt;=T_Saisie[Date début],IF(P$7&lt;=T_Saisie[Date fin],T_Saisie[Salarié]),""),0)),"")</f>
        <v/>
      </c>
      <c r="Q17" s="26" t="str">
        <f t="array" ref="Q17">IFERROR(INDEX(T_Saisie[Activité],MATCH($C17,IF(Q$7&gt;=T_Saisie[Date début],IF(Q$7&lt;=T_Saisie[Date fin],T_Saisie[Salarié]),""),0)),"")</f>
        <v/>
      </c>
      <c r="R17" s="26" t="str">
        <f t="array" ref="R17">IFERROR(INDEX(T_Saisie[Activité],MATCH($C17,IF(R$7&gt;=T_Saisie[Date début],IF(R$7&lt;=T_Saisie[Date fin],T_Saisie[Salarié]),""),0)),"")</f>
        <v/>
      </c>
      <c r="S17" s="26" t="str">
        <f t="array" ref="S17">IFERROR(INDEX(T_Saisie[Activité],MATCH($C17,IF(S$7&gt;=T_Saisie[Date début],IF(S$7&lt;=T_Saisie[Date fin],T_Saisie[Salarié]),""),0)),"")</f>
        <v/>
      </c>
      <c r="T17" s="26" t="str">
        <f t="array" ref="T17">IFERROR(INDEX(T_Saisie[Activité],MATCH($C17,IF(T$7&gt;=T_Saisie[Date début],IF(T$7&lt;=T_Saisie[Date fin],T_Saisie[Salarié]),""),0)),"")</f>
        <v/>
      </c>
      <c r="U17" s="26" t="str">
        <f t="array" ref="U17">IFERROR(INDEX(T_Saisie[Activité],MATCH($C17,IF(U$7&gt;=T_Saisie[Date début],IF(U$7&lt;=T_Saisie[Date fin],T_Saisie[Salarié]),""),0)),"")</f>
        <v/>
      </c>
      <c r="V17" s="26" t="str">
        <f t="array" ref="V17">IFERROR(INDEX(T_Saisie[Activité],MATCH($C17,IF(V$7&gt;=T_Saisie[Date début],IF(V$7&lt;=T_Saisie[Date fin],T_Saisie[Salarié]),""),0)),"")</f>
        <v/>
      </c>
      <c r="W17" s="26" t="str">
        <f t="array" ref="W17">IFERROR(INDEX(T_Saisie[Activité],MATCH($C17,IF(W$7&gt;=T_Saisie[Date début],IF(W$7&lt;=T_Saisie[Date fin],T_Saisie[Salarié]),""),0)),"")</f>
        <v/>
      </c>
      <c r="X17" s="26" t="str">
        <f t="array" ref="X17">IFERROR(INDEX(T_Saisie[Activité],MATCH($C17,IF(X$7&gt;=T_Saisie[Date début],IF(X$7&lt;=T_Saisie[Date fin],T_Saisie[Salarié]),""),0)),"")</f>
        <v/>
      </c>
      <c r="Y17" s="26" t="str">
        <f t="array" ref="Y17">IFERROR(INDEX(T_Saisie[Activité],MATCH($C17,IF(Y$7&gt;=T_Saisie[Date début],IF(Y$7&lt;=T_Saisie[Date fin],T_Saisie[Salarié]),""),0)),"")</f>
        <v/>
      </c>
      <c r="Z17" s="26" t="str">
        <f t="array" ref="Z17">IFERROR(INDEX(T_Saisie[Activité],MATCH($C17,IF(Z$7&gt;=T_Saisie[Date début],IF(Z$7&lt;=T_Saisie[Date fin],T_Saisie[Salarié]),""),0)),"")</f>
        <v/>
      </c>
      <c r="AA17" s="26" t="str">
        <f t="array" ref="AA17">IFERROR(INDEX(T_Saisie[Activité],MATCH($C17,IF(AA$7&gt;=T_Saisie[Date début],IF(AA$7&lt;=T_Saisie[Date fin],T_Saisie[Salarié]),""),0)),"")</f>
        <v/>
      </c>
      <c r="AB17" s="26" t="str">
        <f t="array" ref="AB17">IFERROR(INDEX(T_Saisie[Activité],MATCH($C17,IF(AB$7&gt;=T_Saisie[Date début],IF(AB$7&lt;=T_Saisie[Date fin],T_Saisie[Salarié]),""),0)),"")</f>
        <v/>
      </c>
      <c r="AC17" s="26" t="str">
        <f t="array" ref="AC17">IFERROR(INDEX(T_Saisie[Activité],MATCH($C17,IF(AC$7&gt;=T_Saisie[Date début],IF(AC$7&lt;=T_Saisie[Date fin],T_Saisie[Salarié]),""),0)),"")</f>
        <v/>
      </c>
      <c r="AD17" s="26" t="str">
        <f t="array" ref="AD17">IFERROR(INDEX(T_Saisie[Activité],MATCH($C17,IF(AD$7&gt;=T_Saisie[Date début],IF(AD$7&lt;=T_Saisie[Date fin],T_Saisie[Salarié]),""),0)),"")</f>
        <v/>
      </c>
      <c r="AE17" s="26" t="str">
        <f t="array" ref="AE17">IFERROR(INDEX(T_Saisie[Activité],MATCH($C17,IF(AE$7&gt;=T_Saisie[Date début],IF(AE$7&lt;=T_Saisie[Date fin],T_Saisie[Salarié]),""),0)),"")</f>
        <v/>
      </c>
      <c r="AF17" s="26" t="str">
        <f t="array" ref="AF17">IFERROR(INDEX(T_Saisie[Activité],MATCH($C17,IF(AF$7&gt;=T_Saisie[Date début],IF(AF$7&lt;=T_Saisie[Date fin],T_Saisie[Salarié]),""),0)),"")</f>
        <v/>
      </c>
      <c r="AG17" s="26" t="str">
        <f t="array" ref="AG17">IFERROR(INDEX(T_Saisie[Activité],MATCH($C17,IF(AG$7&gt;=T_Saisie[Date début],IF(AG$7&lt;=T_Saisie[Date fin],T_Saisie[Salarié]),""),0)),"")</f>
        <v/>
      </c>
      <c r="AH17" s="26" t="str">
        <f t="array" ref="AH17">IFERROR(INDEX(T_Saisie[Activité],MATCH($C17,IF(AH$7&gt;=T_Saisie[Date début],IF(AH$7&lt;=T_Saisie[Date fin],T_Saisie[Salarié]),""),0)),"")</f>
        <v/>
      </c>
      <c r="AI17" s="26" t="str">
        <f t="array" ref="AI17">IFERROR(INDEX(T_Saisie[Activité],MATCH($C17,IF(AI$7&gt;=T_Saisie[Date début],IF(AI$7&lt;=T_Saisie[Date fin],T_Saisie[Salarié]),""),0)),"")</f>
        <v/>
      </c>
      <c r="AJ17" s="26" t="str">
        <f t="array" ref="AJ17">IFERROR(INDEX(T_Saisie[Activité],MATCH($C17,IF(AJ$7&gt;=T_Saisie[Date début],IF(AJ$7&lt;=T_Saisie[Date fin],T_Saisie[Salarié]),""),0)),"")</f>
        <v/>
      </c>
      <c r="AK17" s="26" t="str">
        <f t="array" ref="AK17">IFERROR(INDEX(T_Saisie[Activité],MATCH($C17,IF(AK$7&gt;=T_Saisie[Date début],IF(AK$7&lt;=T_Saisie[Date fin],T_Saisie[Salarié]),""),0)),"")</f>
        <v/>
      </c>
      <c r="AL17" s="26" t="str">
        <f t="array" ref="AL17">IFERROR(INDEX(T_Saisie[Activité],MATCH($C17,IF(AL$7&gt;=T_Saisie[Date début],IF(AL$7&lt;=T_Saisie[Date fin],T_Saisie[Salarié]),""),0)),"")</f>
        <v/>
      </c>
      <c r="AM17" s="26" t="str">
        <f t="array" ref="AM17">IFERROR(INDEX(T_Saisie[Activité],MATCH($C17,IF(AM$7&gt;=T_Saisie[Date début],IF(AM$7&lt;=T_Saisie[Date fin],T_Saisie[Salarié]),""),0)),"")</f>
        <v/>
      </c>
      <c r="AN17" s="26" t="str">
        <f t="array" ref="AN17">IFERROR(INDEX(T_Saisie[Activité],MATCH($C17,IF(AN$7&gt;=T_Saisie[Date début],IF(AN$7&lt;=T_Saisie[Date fin],T_Saisie[Salarié]),""),0)),"")</f>
        <v/>
      </c>
      <c r="AO17" s="26" t="str">
        <f t="array" ref="AO17">IFERROR(INDEX(T_Saisie[Activité],MATCH($C17,IF(AO$7&gt;=T_Saisie[Date début],IF(AO$7&lt;=T_Saisie[Date fin],T_Saisie[Salarié]),""),0)),"")</f>
        <v/>
      </c>
      <c r="AP17" s="26" t="str">
        <f t="array" ref="AP17">IFERROR(INDEX(T_Saisie[Activité],MATCH($C17,IF(AP$7&gt;=T_Saisie[Date début],IF(AP$7&lt;=T_Saisie[Date fin],T_Saisie[Salarié]),""),0)),"")</f>
        <v/>
      </c>
      <c r="AQ17" s="26" t="str">
        <f t="array" ref="AQ17">IFERROR(INDEX(T_Saisie[Activité],MATCH($C17,IF(AQ$7&gt;=T_Saisie[Date début],IF(AQ$7&lt;=T_Saisie[Date fin],T_Saisie[Salarié]),""),0)),"")</f>
        <v/>
      </c>
      <c r="AR17" s="26" t="str">
        <f t="array" ref="AR17">IFERROR(INDEX(T_Saisie[Activité],MATCH($C17,IF(AR$7&gt;=T_Saisie[Date début],IF(AR$7&lt;=T_Saisie[Date fin],T_Saisie[Salarié]),""),0)),"")</f>
        <v/>
      </c>
      <c r="AS17" s="26" t="str">
        <f t="array" ref="AS17">IFERROR(INDEX(T_Saisie[Activité],MATCH($C17,IF(AS$7&gt;=T_Saisie[Date début],IF(AS$7&lt;=T_Saisie[Date fin],T_Saisie[Salarié]),""),0)),"")</f>
        <v/>
      </c>
      <c r="AT17" s="26" t="str">
        <f t="array" ref="AT17">IFERROR(INDEX(T_Saisie[Activité],MATCH($C17,IF(AT$7&gt;=T_Saisie[Date début],IF(AT$7&lt;=T_Saisie[Date fin],T_Saisie[Salarié]),""),0)),"")</f>
        <v/>
      </c>
      <c r="AU17" s="26" t="str">
        <f t="array" ref="AU17">IFERROR(INDEX(T_Saisie[Activité],MATCH($C17,IF(AU$7&gt;=T_Saisie[Date début],IF(AU$7&lt;=T_Saisie[Date fin],T_Saisie[Salarié]),""),0)),"")</f>
        <v/>
      </c>
      <c r="AV17" s="26" t="str">
        <f t="array" ref="AV17">IFERROR(INDEX(T_Saisie[Activité],MATCH($C17,IF(AV$7&gt;=T_Saisie[Date début],IF(AV$7&lt;=T_Saisie[Date fin],T_Saisie[Salarié]),""),0)),"")</f>
        <v/>
      </c>
      <c r="AW17" s="26" t="str">
        <f t="array" ref="AW17">IFERROR(INDEX(T_Saisie[Activité],MATCH($C17,IF(AW$7&gt;=T_Saisie[Date début],IF(AW$7&lt;=T_Saisie[Date fin],T_Saisie[Salarié]),""),0)),"")</f>
        <v/>
      </c>
      <c r="AX17" s="26" t="str">
        <f t="array" ref="AX17">IFERROR(INDEX(T_Saisie[Activité],MATCH($C17,IF(AX$7&gt;=T_Saisie[Date début],IF(AX$7&lt;=T_Saisie[Date fin],T_Saisie[Salarié]),""),0)),"")</f>
        <v/>
      </c>
      <c r="AY17" s="26" t="str">
        <f t="array" ref="AY17">IFERROR(INDEX(T_Saisie[Activité],MATCH($C17,IF(AY$7&gt;=T_Saisie[Date début],IF(AY$7&lt;=T_Saisie[Date fin],T_Saisie[Salarié]),""),0)),"")</f>
        <v/>
      </c>
      <c r="AZ17" s="26" t="str">
        <f t="array" ref="AZ17">IFERROR(INDEX(T_Saisie[Activité],MATCH($C17,IF(AZ$7&gt;=T_Saisie[Date début],IF(AZ$7&lt;=T_Saisie[Date fin],T_Saisie[Salarié]),""),0)),"")</f>
        <v/>
      </c>
      <c r="BA17" s="26" t="str">
        <f t="array" ref="BA17">IFERROR(INDEX(T_Saisie[Activité],MATCH($C17,IF(BA$7&gt;=T_Saisie[Date début],IF(BA$7&lt;=T_Saisie[Date fin],T_Saisie[Salarié]),""),0)),"")</f>
        <v/>
      </c>
      <c r="BB17" s="26" t="str">
        <f t="array" ref="BB17">IFERROR(INDEX(T_Saisie[Activité],MATCH($C17,IF(BB$7&gt;=T_Saisie[Date début],IF(BB$7&lt;=T_Saisie[Date fin],T_Saisie[Salarié]),""),0)),"")</f>
        <v/>
      </c>
      <c r="BC17" s="26" t="str">
        <f t="array" ref="BC17">IFERROR(INDEX(T_Saisie[Activité],MATCH($C17,IF(BC$7&gt;=T_Saisie[Date début],IF(BC$7&lt;=T_Saisie[Date fin],T_Saisie[Salarié]),""),0)),"")</f>
        <v/>
      </c>
      <c r="BD17" s="26" t="str">
        <f t="array" ref="BD17">IFERROR(INDEX(T_Saisie[Activité],MATCH($C17,IF(BD$7&gt;=T_Saisie[Date début],IF(BD$7&lt;=T_Saisie[Date fin],T_Saisie[Salarié]),""),0)),"")</f>
        <v/>
      </c>
      <c r="BE17" s="26" t="str">
        <f t="array" ref="BE17">IFERROR(INDEX(T_Saisie[Activité],MATCH($C17,IF(BE$7&gt;=T_Saisie[Date début],IF(BE$7&lt;=T_Saisie[Date fin],T_Saisie[Salarié]),""),0)),"")</f>
        <v/>
      </c>
      <c r="BF17" s="26" t="str">
        <f t="array" ref="BF17">IFERROR(INDEX(T_Saisie[Activité],MATCH($C17,IF(BF$7&gt;=T_Saisie[Date début],IF(BF$7&lt;=T_Saisie[Date fin],T_Saisie[Salarié]),""),0)),"")</f>
        <v/>
      </c>
      <c r="BG17" s="26" t="str">
        <f t="array" ref="BG17">IFERROR(INDEX(T_Saisie[Activité],MATCH($C17,IF(BG$7&gt;=T_Saisie[Date début],IF(BG$7&lt;=T_Saisie[Date fin],T_Saisie[Salarié]),""),0)),"")</f>
        <v/>
      </c>
      <c r="BH17" s="26" t="str">
        <f t="array" ref="BH17">IFERROR(INDEX(T_Saisie[Activité],MATCH($C17,IF(BH$7&gt;=T_Saisie[Date début],IF(BH$7&lt;=T_Saisie[Date fin],T_Saisie[Salarié]),""),0)),"")</f>
        <v/>
      </c>
      <c r="BI17" s="26" t="str">
        <f t="array" ref="BI17">IFERROR(INDEX(T_Saisie[Activité],MATCH($C17,IF(BI$7&gt;=T_Saisie[Date début],IF(BI$7&lt;=T_Saisie[Date fin],T_Saisie[Salarié]),""),0)),"")</f>
        <v/>
      </c>
      <c r="BJ17" s="26" t="str">
        <f t="array" ref="BJ17">IFERROR(INDEX(T_Saisie[Activité],MATCH($C17,IF(BJ$7&gt;=T_Saisie[Date début],IF(BJ$7&lt;=T_Saisie[Date fin],T_Saisie[Salarié]),""),0)),"")</f>
        <v/>
      </c>
      <c r="BK17" s="26" t="str">
        <f t="array" ref="BK17">IFERROR(INDEX(T_Saisie[Activité],MATCH($C17,IF(BK$7&gt;=T_Saisie[Date début],IF(BK$7&lt;=T_Saisie[Date fin],T_Saisie[Salarié]),""),0)),"")</f>
        <v/>
      </c>
      <c r="BL17" s="26" t="str">
        <f t="array" ref="BL17">IFERROR(INDEX(T_Saisie[Activité],MATCH($C17,IF(BL$7&gt;=T_Saisie[Date début],IF(BL$7&lt;=T_Saisie[Date fin],T_Saisie[Salarié]),""),0)),"")</f>
        <v/>
      </c>
      <c r="BM17" s="26" t="str">
        <f t="array" ref="BM17">IFERROR(INDEX(T_Saisie[Activité],MATCH($C17,IF(BM$7&gt;=T_Saisie[Date début],IF(BM$7&lt;=T_Saisie[Date fin],T_Saisie[Salarié]),""),0)),"")</f>
        <v/>
      </c>
      <c r="BO17" s="27">
        <f t="shared" si="4"/>
        <v>0</v>
      </c>
      <c r="BP17" s="28">
        <f t="shared" si="4"/>
        <v>0</v>
      </c>
      <c r="BQ17" s="28">
        <f t="shared" si="4"/>
        <v>0</v>
      </c>
      <c r="BR17" s="28">
        <f t="shared" si="4"/>
        <v>0</v>
      </c>
      <c r="BS17" s="28">
        <f t="shared" si="4"/>
        <v>0</v>
      </c>
      <c r="BT17" s="29">
        <f t="shared" si="4"/>
        <v>0</v>
      </c>
    </row>
    <row r="18" spans="1:72" x14ac:dyDescent="0.3">
      <c r="A18" s="42" t="str">
        <f>IFERROR(VLOOKUP(B18,T_Horaires[],2,0),"")</f>
        <v/>
      </c>
      <c r="B18" s="43">
        <f>VLOOKUP(C18,T_Salariés[],2,0)</f>
        <v>0</v>
      </c>
      <c r="C18" s="54" t="s">
        <v>22</v>
      </c>
      <c r="D18" s="26" t="str">
        <f t="array" ref="D18">IFERROR(INDEX(T_Saisie[Activité],MATCH($C18,IF(D$7&gt;=T_Saisie[Date début],IF(D$7&lt;=T_Saisie[Date fin],T_Saisie[Salarié]),""),0)),"")</f>
        <v/>
      </c>
      <c r="E18" s="26" t="str">
        <f t="array" ref="E18">IFERROR(INDEX(T_Saisie[Activité],MATCH($C18,IF(E$7&gt;=T_Saisie[Date début],IF(E$7&lt;=T_Saisie[Date fin],T_Saisie[Salarié]),""),0)),"")</f>
        <v/>
      </c>
      <c r="F18" s="26" t="str">
        <f t="array" ref="F18">IFERROR(INDEX(T_Saisie[Activité],MATCH($C18,IF(F$7&gt;=T_Saisie[Date début],IF(F$7&lt;=T_Saisie[Date fin],T_Saisie[Salarié]),""),0)),"")</f>
        <v/>
      </c>
      <c r="G18" s="26" t="str">
        <f t="array" ref="G18">IFERROR(INDEX(T_Saisie[Activité],MATCH($C18,IF(G$7&gt;=T_Saisie[Date début],IF(G$7&lt;=T_Saisie[Date fin],T_Saisie[Salarié]),""),0)),"")</f>
        <v/>
      </c>
      <c r="H18" s="26" t="str">
        <f t="array" ref="H18">IFERROR(INDEX(T_Saisie[Activité],MATCH($C18,IF(H$7&gt;=T_Saisie[Date début],IF(H$7&lt;=T_Saisie[Date fin],T_Saisie[Salarié]),""),0)),"")</f>
        <v/>
      </c>
      <c r="I18" s="26" t="str">
        <f t="array" ref="I18">IFERROR(INDEX(T_Saisie[Activité],MATCH($C18,IF(I$7&gt;=T_Saisie[Date début],IF(I$7&lt;=T_Saisie[Date fin],T_Saisie[Salarié]),""),0)),"")</f>
        <v/>
      </c>
      <c r="J18" s="26" t="str">
        <f t="array" ref="J18">IFERROR(INDEX(T_Saisie[Activité],MATCH($C18,IF(J$7&gt;=T_Saisie[Date début],IF(J$7&lt;=T_Saisie[Date fin],T_Saisie[Salarié]),""),0)),"")</f>
        <v/>
      </c>
      <c r="K18" s="26" t="str">
        <f t="array" ref="K18">IFERROR(INDEX(T_Saisie[Activité],MATCH($C18,IF(K$7&gt;=T_Saisie[Date début],IF(K$7&lt;=T_Saisie[Date fin],T_Saisie[Salarié]),""),0)),"")</f>
        <v/>
      </c>
      <c r="L18" s="26" t="str">
        <f t="array" ref="L18">IFERROR(INDEX(T_Saisie[Activité],MATCH($C18,IF(L$7&gt;=T_Saisie[Date début],IF(L$7&lt;=T_Saisie[Date fin],T_Saisie[Salarié]),""),0)),"")</f>
        <v/>
      </c>
      <c r="M18" s="26" t="str">
        <f t="array" ref="M18">IFERROR(INDEX(T_Saisie[Activité],MATCH($C18,IF(M$7&gt;=T_Saisie[Date début],IF(M$7&lt;=T_Saisie[Date fin],T_Saisie[Salarié]),""),0)),"")</f>
        <v/>
      </c>
      <c r="N18" s="26" t="str">
        <f t="array" ref="N18">IFERROR(INDEX(T_Saisie[Activité],MATCH($C18,IF(N$7&gt;=T_Saisie[Date début],IF(N$7&lt;=T_Saisie[Date fin],T_Saisie[Salarié]),""),0)),"")</f>
        <v/>
      </c>
      <c r="O18" s="26" t="str">
        <f t="array" ref="O18">IFERROR(INDEX(T_Saisie[Activité],MATCH($C18,IF(O$7&gt;=T_Saisie[Date début],IF(O$7&lt;=T_Saisie[Date fin],T_Saisie[Salarié]),""),0)),"")</f>
        <v/>
      </c>
      <c r="P18" s="26" t="str">
        <f t="array" ref="P18">IFERROR(INDEX(T_Saisie[Activité],MATCH($C18,IF(P$7&gt;=T_Saisie[Date début],IF(P$7&lt;=T_Saisie[Date fin],T_Saisie[Salarié]),""),0)),"")</f>
        <v/>
      </c>
      <c r="Q18" s="26" t="str">
        <f t="array" ref="Q18">IFERROR(INDEX(T_Saisie[Activité],MATCH($C18,IF(Q$7&gt;=T_Saisie[Date début],IF(Q$7&lt;=T_Saisie[Date fin],T_Saisie[Salarié]),""),0)),"")</f>
        <v/>
      </c>
      <c r="R18" s="26" t="str">
        <f t="array" ref="R18">IFERROR(INDEX(T_Saisie[Activité],MATCH($C18,IF(R$7&gt;=T_Saisie[Date début],IF(R$7&lt;=T_Saisie[Date fin],T_Saisie[Salarié]),""),0)),"")</f>
        <v/>
      </c>
      <c r="S18" s="26" t="str">
        <f t="array" ref="S18">IFERROR(INDEX(T_Saisie[Activité],MATCH($C18,IF(S$7&gt;=T_Saisie[Date début],IF(S$7&lt;=T_Saisie[Date fin],T_Saisie[Salarié]),""),0)),"")</f>
        <v/>
      </c>
      <c r="T18" s="26" t="str">
        <f t="array" ref="T18">IFERROR(INDEX(T_Saisie[Activité],MATCH($C18,IF(T$7&gt;=T_Saisie[Date début],IF(T$7&lt;=T_Saisie[Date fin],T_Saisie[Salarié]),""),0)),"")</f>
        <v/>
      </c>
      <c r="U18" s="26" t="str">
        <f t="array" ref="U18">IFERROR(INDEX(T_Saisie[Activité],MATCH($C18,IF(U$7&gt;=T_Saisie[Date début],IF(U$7&lt;=T_Saisie[Date fin],T_Saisie[Salarié]),""),0)),"")</f>
        <v/>
      </c>
      <c r="V18" s="26" t="str">
        <f t="array" ref="V18">IFERROR(INDEX(T_Saisie[Activité],MATCH($C18,IF(V$7&gt;=T_Saisie[Date début],IF(V$7&lt;=T_Saisie[Date fin],T_Saisie[Salarié]),""),0)),"")</f>
        <v/>
      </c>
      <c r="W18" s="26" t="str">
        <f t="array" ref="W18">IFERROR(INDEX(T_Saisie[Activité],MATCH($C18,IF(W$7&gt;=T_Saisie[Date début],IF(W$7&lt;=T_Saisie[Date fin],T_Saisie[Salarié]),""),0)),"")</f>
        <v/>
      </c>
      <c r="X18" s="26" t="str">
        <f t="array" ref="X18">IFERROR(INDEX(T_Saisie[Activité],MATCH($C18,IF(X$7&gt;=T_Saisie[Date début],IF(X$7&lt;=T_Saisie[Date fin],T_Saisie[Salarié]),""),0)),"")</f>
        <v/>
      </c>
      <c r="Y18" s="26" t="str">
        <f t="array" ref="Y18">IFERROR(INDEX(T_Saisie[Activité],MATCH($C18,IF(Y$7&gt;=T_Saisie[Date début],IF(Y$7&lt;=T_Saisie[Date fin],T_Saisie[Salarié]),""),0)),"")</f>
        <v/>
      </c>
      <c r="Z18" s="26" t="str">
        <f t="array" ref="Z18">IFERROR(INDEX(T_Saisie[Activité],MATCH($C18,IF(Z$7&gt;=T_Saisie[Date début],IF(Z$7&lt;=T_Saisie[Date fin],T_Saisie[Salarié]),""),0)),"")</f>
        <v/>
      </c>
      <c r="AA18" s="26" t="str">
        <f t="array" ref="AA18">IFERROR(INDEX(T_Saisie[Activité],MATCH($C18,IF(AA$7&gt;=T_Saisie[Date début],IF(AA$7&lt;=T_Saisie[Date fin],T_Saisie[Salarié]),""),0)),"")</f>
        <v/>
      </c>
      <c r="AB18" s="26" t="str">
        <f t="array" ref="AB18">IFERROR(INDEX(T_Saisie[Activité],MATCH($C18,IF(AB$7&gt;=T_Saisie[Date début],IF(AB$7&lt;=T_Saisie[Date fin],T_Saisie[Salarié]),""),0)),"")</f>
        <v/>
      </c>
      <c r="AC18" s="26" t="str">
        <f t="array" ref="AC18">IFERROR(INDEX(T_Saisie[Activité],MATCH($C18,IF(AC$7&gt;=T_Saisie[Date début],IF(AC$7&lt;=T_Saisie[Date fin],T_Saisie[Salarié]),""),0)),"")</f>
        <v/>
      </c>
      <c r="AD18" s="26" t="str">
        <f t="array" ref="AD18">IFERROR(INDEX(T_Saisie[Activité],MATCH($C18,IF(AD$7&gt;=T_Saisie[Date début],IF(AD$7&lt;=T_Saisie[Date fin],T_Saisie[Salarié]),""),0)),"")</f>
        <v/>
      </c>
      <c r="AE18" s="26" t="str">
        <f t="array" ref="AE18">IFERROR(INDEX(T_Saisie[Activité],MATCH($C18,IF(AE$7&gt;=T_Saisie[Date début],IF(AE$7&lt;=T_Saisie[Date fin],T_Saisie[Salarié]),""),0)),"")</f>
        <v/>
      </c>
      <c r="AF18" s="26" t="str">
        <f t="array" ref="AF18">IFERROR(INDEX(T_Saisie[Activité],MATCH($C18,IF(AF$7&gt;=T_Saisie[Date début],IF(AF$7&lt;=T_Saisie[Date fin],T_Saisie[Salarié]),""),0)),"")</f>
        <v/>
      </c>
      <c r="AG18" s="26" t="str">
        <f t="array" ref="AG18">IFERROR(INDEX(T_Saisie[Activité],MATCH($C18,IF(AG$7&gt;=T_Saisie[Date début],IF(AG$7&lt;=T_Saisie[Date fin],T_Saisie[Salarié]),""),0)),"")</f>
        <v/>
      </c>
      <c r="AH18" s="26" t="str">
        <f t="array" ref="AH18">IFERROR(INDEX(T_Saisie[Activité],MATCH($C18,IF(AH$7&gt;=T_Saisie[Date début],IF(AH$7&lt;=T_Saisie[Date fin],T_Saisie[Salarié]),""),0)),"")</f>
        <v/>
      </c>
      <c r="AI18" s="26" t="str">
        <f t="array" ref="AI18">IFERROR(INDEX(T_Saisie[Activité],MATCH($C18,IF(AI$7&gt;=T_Saisie[Date début],IF(AI$7&lt;=T_Saisie[Date fin],T_Saisie[Salarié]),""),0)),"")</f>
        <v/>
      </c>
      <c r="AJ18" s="26" t="str">
        <f t="array" ref="AJ18">IFERROR(INDEX(T_Saisie[Activité],MATCH($C18,IF(AJ$7&gt;=T_Saisie[Date début],IF(AJ$7&lt;=T_Saisie[Date fin],T_Saisie[Salarié]),""),0)),"")</f>
        <v/>
      </c>
      <c r="AK18" s="26" t="str">
        <f t="array" ref="AK18">IFERROR(INDEX(T_Saisie[Activité],MATCH($C18,IF(AK$7&gt;=T_Saisie[Date début],IF(AK$7&lt;=T_Saisie[Date fin],T_Saisie[Salarié]),""),0)),"")</f>
        <v/>
      </c>
      <c r="AL18" s="26" t="str">
        <f t="array" ref="AL18">IFERROR(INDEX(T_Saisie[Activité],MATCH($C18,IF(AL$7&gt;=T_Saisie[Date début],IF(AL$7&lt;=T_Saisie[Date fin],T_Saisie[Salarié]),""),0)),"")</f>
        <v/>
      </c>
      <c r="AM18" s="26" t="str">
        <f t="array" ref="AM18">IFERROR(INDEX(T_Saisie[Activité],MATCH($C18,IF(AM$7&gt;=T_Saisie[Date début],IF(AM$7&lt;=T_Saisie[Date fin],T_Saisie[Salarié]),""),0)),"")</f>
        <v/>
      </c>
      <c r="AN18" s="26" t="str">
        <f t="array" ref="AN18">IFERROR(INDEX(T_Saisie[Activité],MATCH($C18,IF(AN$7&gt;=T_Saisie[Date début],IF(AN$7&lt;=T_Saisie[Date fin],T_Saisie[Salarié]),""),0)),"")</f>
        <v/>
      </c>
      <c r="AO18" s="26" t="str">
        <f t="array" ref="AO18">IFERROR(INDEX(T_Saisie[Activité],MATCH($C18,IF(AO$7&gt;=T_Saisie[Date début],IF(AO$7&lt;=T_Saisie[Date fin],T_Saisie[Salarié]),""),0)),"")</f>
        <v/>
      </c>
      <c r="AP18" s="26" t="str">
        <f t="array" ref="AP18">IFERROR(INDEX(T_Saisie[Activité],MATCH($C18,IF(AP$7&gt;=T_Saisie[Date début],IF(AP$7&lt;=T_Saisie[Date fin],T_Saisie[Salarié]),""),0)),"")</f>
        <v/>
      </c>
      <c r="AQ18" s="26" t="str">
        <f t="array" ref="AQ18">IFERROR(INDEX(T_Saisie[Activité],MATCH($C18,IF(AQ$7&gt;=T_Saisie[Date début],IF(AQ$7&lt;=T_Saisie[Date fin],T_Saisie[Salarié]),""),0)),"")</f>
        <v/>
      </c>
      <c r="AR18" s="26" t="str">
        <f t="array" ref="AR18">IFERROR(INDEX(T_Saisie[Activité],MATCH($C18,IF(AR$7&gt;=T_Saisie[Date début],IF(AR$7&lt;=T_Saisie[Date fin],T_Saisie[Salarié]),""),0)),"")</f>
        <v/>
      </c>
      <c r="AS18" s="26" t="str">
        <f t="array" ref="AS18">IFERROR(INDEX(T_Saisie[Activité],MATCH($C18,IF(AS$7&gt;=T_Saisie[Date début],IF(AS$7&lt;=T_Saisie[Date fin],T_Saisie[Salarié]),""),0)),"")</f>
        <v/>
      </c>
      <c r="AT18" s="26" t="str">
        <f t="array" ref="AT18">IFERROR(INDEX(T_Saisie[Activité],MATCH($C18,IF(AT$7&gt;=T_Saisie[Date début],IF(AT$7&lt;=T_Saisie[Date fin],T_Saisie[Salarié]),""),0)),"")</f>
        <v/>
      </c>
      <c r="AU18" s="26" t="str">
        <f t="array" ref="AU18">IFERROR(INDEX(T_Saisie[Activité],MATCH($C18,IF(AU$7&gt;=T_Saisie[Date début],IF(AU$7&lt;=T_Saisie[Date fin],T_Saisie[Salarié]),""),0)),"")</f>
        <v/>
      </c>
      <c r="AV18" s="26" t="str">
        <f t="array" ref="AV18">IFERROR(INDEX(T_Saisie[Activité],MATCH($C18,IF(AV$7&gt;=T_Saisie[Date début],IF(AV$7&lt;=T_Saisie[Date fin],T_Saisie[Salarié]),""),0)),"")</f>
        <v/>
      </c>
      <c r="AW18" s="26" t="str">
        <f t="array" ref="AW18">IFERROR(INDEX(T_Saisie[Activité],MATCH($C18,IF(AW$7&gt;=T_Saisie[Date début],IF(AW$7&lt;=T_Saisie[Date fin],T_Saisie[Salarié]),""),0)),"")</f>
        <v/>
      </c>
      <c r="AX18" s="26" t="str">
        <f t="array" ref="AX18">IFERROR(INDEX(T_Saisie[Activité],MATCH($C18,IF(AX$7&gt;=T_Saisie[Date début],IF(AX$7&lt;=T_Saisie[Date fin],T_Saisie[Salarié]),""),0)),"")</f>
        <v/>
      </c>
      <c r="AY18" s="26" t="str">
        <f t="array" ref="AY18">IFERROR(INDEX(T_Saisie[Activité],MATCH($C18,IF(AY$7&gt;=T_Saisie[Date début],IF(AY$7&lt;=T_Saisie[Date fin],T_Saisie[Salarié]),""),0)),"")</f>
        <v/>
      </c>
      <c r="AZ18" s="26" t="str">
        <f t="array" ref="AZ18">IFERROR(INDEX(T_Saisie[Activité],MATCH($C18,IF(AZ$7&gt;=T_Saisie[Date début],IF(AZ$7&lt;=T_Saisie[Date fin],T_Saisie[Salarié]),""),0)),"")</f>
        <v/>
      </c>
      <c r="BA18" s="26" t="str">
        <f t="array" ref="BA18">IFERROR(INDEX(T_Saisie[Activité],MATCH($C18,IF(BA$7&gt;=T_Saisie[Date début],IF(BA$7&lt;=T_Saisie[Date fin],T_Saisie[Salarié]),""),0)),"")</f>
        <v/>
      </c>
      <c r="BB18" s="26" t="str">
        <f t="array" ref="BB18">IFERROR(INDEX(T_Saisie[Activité],MATCH($C18,IF(BB$7&gt;=T_Saisie[Date début],IF(BB$7&lt;=T_Saisie[Date fin],T_Saisie[Salarié]),""),0)),"")</f>
        <v/>
      </c>
      <c r="BC18" s="26" t="str">
        <f t="array" ref="BC18">IFERROR(INDEX(T_Saisie[Activité],MATCH($C18,IF(BC$7&gt;=T_Saisie[Date début],IF(BC$7&lt;=T_Saisie[Date fin],T_Saisie[Salarié]),""),0)),"")</f>
        <v/>
      </c>
      <c r="BD18" s="26" t="str">
        <f t="array" ref="BD18">IFERROR(INDEX(T_Saisie[Activité],MATCH($C18,IF(BD$7&gt;=T_Saisie[Date début],IF(BD$7&lt;=T_Saisie[Date fin],T_Saisie[Salarié]),""),0)),"")</f>
        <v/>
      </c>
      <c r="BE18" s="26" t="str">
        <f t="array" ref="BE18">IFERROR(INDEX(T_Saisie[Activité],MATCH($C18,IF(BE$7&gt;=T_Saisie[Date début],IF(BE$7&lt;=T_Saisie[Date fin],T_Saisie[Salarié]),""),0)),"")</f>
        <v/>
      </c>
      <c r="BF18" s="26" t="str">
        <f t="array" ref="BF18">IFERROR(INDEX(T_Saisie[Activité],MATCH($C18,IF(BF$7&gt;=T_Saisie[Date début],IF(BF$7&lt;=T_Saisie[Date fin],T_Saisie[Salarié]),""),0)),"")</f>
        <v/>
      </c>
      <c r="BG18" s="26" t="str">
        <f t="array" ref="BG18">IFERROR(INDEX(T_Saisie[Activité],MATCH($C18,IF(BG$7&gt;=T_Saisie[Date début],IF(BG$7&lt;=T_Saisie[Date fin],T_Saisie[Salarié]),""),0)),"")</f>
        <v/>
      </c>
      <c r="BH18" s="26" t="str">
        <f t="array" ref="BH18">IFERROR(INDEX(T_Saisie[Activité],MATCH($C18,IF(BH$7&gt;=T_Saisie[Date début],IF(BH$7&lt;=T_Saisie[Date fin],T_Saisie[Salarié]),""),0)),"")</f>
        <v/>
      </c>
      <c r="BI18" s="26" t="str">
        <f t="array" ref="BI18">IFERROR(INDEX(T_Saisie[Activité],MATCH($C18,IF(BI$7&gt;=T_Saisie[Date début],IF(BI$7&lt;=T_Saisie[Date fin],T_Saisie[Salarié]),""),0)),"")</f>
        <v/>
      </c>
      <c r="BJ18" s="26" t="str">
        <f t="array" ref="BJ18">IFERROR(INDEX(T_Saisie[Activité],MATCH($C18,IF(BJ$7&gt;=T_Saisie[Date début],IF(BJ$7&lt;=T_Saisie[Date fin],T_Saisie[Salarié]),""),0)),"")</f>
        <v/>
      </c>
      <c r="BK18" s="26" t="str">
        <f t="array" ref="BK18">IFERROR(INDEX(T_Saisie[Activité],MATCH($C18,IF(BK$7&gt;=T_Saisie[Date début],IF(BK$7&lt;=T_Saisie[Date fin],T_Saisie[Salarié]),""),0)),"")</f>
        <v/>
      </c>
      <c r="BL18" s="26" t="str">
        <f t="array" ref="BL18">IFERROR(INDEX(T_Saisie[Activité],MATCH($C18,IF(BL$7&gt;=T_Saisie[Date début],IF(BL$7&lt;=T_Saisie[Date fin],T_Saisie[Salarié]),""),0)),"")</f>
        <v/>
      </c>
      <c r="BM18" s="26" t="str">
        <f t="array" ref="BM18">IFERROR(INDEX(T_Saisie[Activité],MATCH($C18,IF(BM$7&gt;=T_Saisie[Date début],IF(BM$7&lt;=T_Saisie[Date fin],T_Saisie[Salarié]),""),0)),"")</f>
        <v/>
      </c>
      <c r="BO18" s="27">
        <f t="shared" si="4"/>
        <v>0</v>
      </c>
      <c r="BP18" s="28">
        <f t="shared" si="4"/>
        <v>0</v>
      </c>
      <c r="BQ18" s="28">
        <f t="shared" si="4"/>
        <v>0</v>
      </c>
      <c r="BR18" s="28">
        <f t="shared" si="4"/>
        <v>0</v>
      </c>
      <c r="BS18" s="28">
        <f t="shared" si="4"/>
        <v>0</v>
      </c>
      <c r="BT18" s="29">
        <f t="shared" si="4"/>
        <v>0</v>
      </c>
    </row>
    <row r="19" spans="1:72" ht="15" thickBot="1" x14ac:dyDescent="0.35">
      <c r="A19" s="42" t="str">
        <f>IFERROR(VLOOKUP(B19,T_Horaires[],2,0),"")</f>
        <v/>
      </c>
      <c r="B19" s="43">
        <f>VLOOKUP(C19,T_Salariés[],2,0)</f>
        <v>0</v>
      </c>
      <c r="C19" s="54" t="s">
        <v>23</v>
      </c>
      <c r="D19" s="26" t="str">
        <f t="array" ref="D19">IFERROR(INDEX(T_Saisie[Activité],MATCH($C19,IF(D$7&gt;=T_Saisie[Date début],IF(D$7&lt;=T_Saisie[Date fin],T_Saisie[Salarié]),""),0)),"")</f>
        <v/>
      </c>
      <c r="E19" s="26" t="str">
        <f t="array" ref="E19">IFERROR(INDEX(T_Saisie[Activité],MATCH($C19,IF(E$7&gt;=T_Saisie[Date début],IF(E$7&lt;=T_Saisie[Date fin],T_Saisie[Salarié]),""),0)),"")</f>
        <v/>
      </c>
      <c r="F19" s="26" t="str">
        <f t="array" ref="F19">IFERROR(INDEX(T_Saisie[Activité],MATCH($C19,IF(F$7&gt;=T_Saisie[Date début],IF(F$7&lt;=T_Saisie[Date fin],T_Saisie[Salarié]),""),0)),"")</f>
        <v/>
      </c>
      <c r="G19" s="26" t="str">
        <f t="array" ref="G19">IFERROR(INDEX(T_Saisie[Activité],MATCH($C19,IF(G$7&gt;=T_Saisie[Date début],IF(G$7&lt;=T_Saisie[Date fin],T_Saisie[Salarié]),""),0)),"")</f>
        <v/>
      </c>
      <c r="H19" s="26" t="str">
        <f t="array" ref="H19">IFERROR(INDEX(T_Saisie[Activité],MATCH($C19,IF(H$7&gt;=T_Saisie[Date début],IF(H$7&lt;=T_Saisie[Date fin],T_Saisie[Salarié]),""),0)),"")</f>
        <v/>
      </c>
      <c r="I19" s="26" t="str">
        <f t="array" ref="I19">IFERROR(INDEX(T_Saisie[Activité],MATCH($C19,IF(I$7&gt;=T_Saisie[Date début],IF(I$7&lt;=T_Saisie[Date fin],T_Saisie[Salarié]),""),0)),"")</f>
        <v/>
      </c>
      <c r="J19" s="26" t="str">
        <f t="array" ref="J19">IFERROR(INDEX(T_Saisie[Activité],MATCH($C19,IF(J$7&gt;=T_Saisie[Date début],IF(J$7&lt;=T_Saisie[Date fin],T_Saisie[Salarié]),""),0)),"")</f>
        <v/>
      </c>
      <c r="K19" s="26" t="str">
        <f t="array" ref="K19">IFERROR(INDEX(T_Saisie[Activité],MATCH($C19,IF(K$7&gt;=T_Saisie[Date début],IF(K$7&lt;=T_Saisie[Date fin],T_Saisie[Salarié]),""),0)),"")</f>
        <v/>
      </c>
      <c r="L19" s="26" t="str">
        <f t="array" ref="L19">IFERROR(INDEX(T_Saisie[Activité],MATCH($C19,IF(L$7&gt;=T_Saisie[Date début],IF(L$7&lt;=T_Saisie[Date fin],T_Saisie[Salarié]),""),0)),"")</f>
        <v/>
      </c>
      <c r="M19" s="26" t="str">
        <f t="array" ref="M19">IFERROR(INDEX(T_Saisie[Activité],MATCH($C19,IF(M$7&gt;=T_Saisie[Date début],IF(M$7&lt;=T_Saisie[Date fin],T_Saisie[Salarié]),""),0)),"")</f>
        <v/>
      </c>
      <c r="N19" s="26" t="str">
        <f t="array" ref="N19">IFERROR(INDEX(T_Saisie[Activité],MATCH($C19,IF(N$7&gt;=T_Saisie[Date début],IF(N$7&lt;=T_Saisie[Date fin],T_Saisie[Salarié]),""),0)),"")</f>
        <v/>
      </c>
      <c r="O19" s="26" t="str">
        <f t="array" ref="O19">IFERROR(INDEX(T_Saisie[Activité],MATCH($C19,IF(O$7&gt;=T_Saisie[Date début],IF(O$7&lt;=T_Saisie[Date fin],T_Saisie[Salarié]),""),0)),"")</f>
        <v/>
      </c>
      <c r="P19" s="26" t="str">
        <f t="array" ref="P19">IFERROR(INDEX(T_Saisie[Activité],MATCH($C19,IF(P$7&gt;=T_Saisie[Date début],IF(P$7&lt;=T_Saisie[Date fin],T_Saisie[Salarié]),""),0)),"")</f>
        <v/>
      </c>
      <c r="Q19" s="26" t="str">
        <f t="array" ref="Q19">IFERROR(INDEX(T_Saisie[Activité],MATCH($C19,IF(Q$7&gt;=T_Saisie[Date début],IF(Q$7&lt;=T_Saisie[Date fin],T_Saisie[Salarié]),""),0)),"")</f>
        <v/>
      </c>
      <c r="R19" s="26" t="str">
        <f t="array" ref="R19">IFERROR(INDEX(T_Saisie[Activité],MATCH($C19,IF(R$7&gt;=T_Saisie[Date début],IF(R$7&lt;=T_Saisie[Date fin],T_Saisie[Salarié]),""),0)),"")</f>
        <v/>
      </c>
      <c r="S19" s="26" t="str">
        <f t="array" ref="S19">IFERROR(INDEX(T_Saisie[Activité],MATCH($C19,IF(S$7&gt;=T_Saisie[Date début],IF(S$7&lt;=T_Saisie[Date fin],T_Saisie[Salarié]),""),0)),"")</f>
        <v/>
      </c>
      <c r="T19" s="26" t="str">
        <f t="array" ref="T19">IFERROR(INDEX(T_Saisie[Activité],MATCH($C19,IF(T$7&gt;=T_Saisie[Date début],IF(T$7&lt;=T_Saisie[Date fin],T_Saisie[Salarié]),""),0)),"")</f>
        <v/>
      </c>
      <c r="U19" s="26" t="str">
        <f t="array" ref="U19">IFERROR(INDEX(T_Saisie[Activité],MATCH($C19,IF(U$7&gt;=T_Saisie[Date début],IF(U$7&lt;=T_Saisie[Date fin],T_Saisie[Salarié]),""),0)),"")</f>
        <v/>
      </c>
      <c r="V19" s="26" t="str">
        <f t="array" ref="V19">IFERROR(INDEX(T_Saisie[Activité],MATCH($C19,IF(V$7&gt;=T_Saisie[Date début],IF(V$7&lt;=T_Saisie[Date fin],T_Saisie[Salarié]),""),0)),"")</f>
        <v/>
      </c>
      <c r="W19" s="26" t="str">
        <f t="array" ref="W19">IFERROR(INDEX(T_Saisie[Activité],MATCH($C19,IF(W$7&gt;=T_Saisie[Date début],IF(W$7&lt;=T_Saisie[Date fin],T_Saisie[Salarié]),""),0)),"")</f>
        <v/>
      </c>
      <c r="X19" s="26" t="str">
        <f t="array" ref="X19">IFERROR(INDEX(T_Saisie[Activité],MATCH($C19,IF(X$7&gt;=T_Saisie[Date début],IF(X$7&lt;=T_Saisie[Date fin],T_Saisie[Salarié]),""),0)),"")</f>
        <v/>
      </c>
      <c r="Y19" s="26" t="str">
        <f t="array" ref="Y19">IFERROR(INDEX(T_Saisie[Activité],MATCH($C19,IF(Y$7&gt;=T_Saisie[Date début],IF(Y$7&lt;=T_Saisie[Date fin],T_Saisie[Salarié]),""),0)),"")</f>
        <v/>
      </c>
      <c r="Z19" s="26" t="str">
        <f t="array" ref="Z19">IFERROR(INDEX(T_Saisie[Activité],MATCH($C19,IF(Z$7&gt;=T_Saisie[Date début],IF(Z$7&lt;=T_Saisie[Date fin],T_Saisie[Salarié]),""),0)),"")</f>
        <v/>
      </c>
      <c r="AA19" s="26" t="str">
        <f t="array" ref="AA19">IFERROR(INDEX(T_Saisie[Activité],MATCH($C19,IF(AA$7&gt;=T_Saisie[Date début],IF(AA$7&lt;=T_Saisie[Date fin],T_Saisie[Salarié]),""),0)),"")</f>
        <v/>
      </c>
      <c r="AB19" s="26" t="str">
        <f t="array" ref="AB19">IFERROR(INDEX(T_Saisie[Activité],MATCH($C19,IF(AB$7&gt;=T_Saisie[Date début],IF(AB$7&lt;=T_Saisie[Date fin],T_Saisie[Salarié]),""),0)),"")</f>
        <v/>
      </c>
      <c r="AC19" s="26" t="str">
        <f t="array" ref="AC19">IFERROR(INDEX(T_Saisie[Activité],MATCH($C19,IF(AC$7&gt;=T_Saisie[Date début],IF(AC$7&lt;=T_Saisie[Date fin],T_Saisie[Salarié]),""),0)),"")</f>
        <v/>
      </c>
      <c r="AD19" s="26" t="str">
        <f t="array" ref="AD19">IFERROR(INDEX(T_Saisie[Activité],MATCH($C19,IF(AD$7&gt;=T_Saisie[Date début],IF(AD$7&lt;=T_Saisie[Date fin],T_Saisie[Salarié]),""),0)),"")</f>
        <v/>
      </c>
      <c r="AE19" s="26" t="str">
        <f t="array" ref="AE19">IFERROR(INDEX(T_Saisie[Activité],MATCH($C19,IF(AE$7&gt;=T_Saisie[Date début],IF(AE$7&lt;=T_Saisie[Date fin],T_Saisie[Salarié]),""),0)),"")</f>
        <v/>
      </c>
      <c r="AF19" s="26" t="str">
        <f t="array" ref="AF19">IFERROR(INDEX(T_Saisie[Activité],MATCH($C19,IF(AF$7&gt;=T_Saisie[Date début],IF(AF$7&lt;=T_Saisie[Date fin],T_Saisie[Salarié]),""),0)),"")</f>
        <v/>
      </c>
      <c r="AG19" s="26" t="str">
        <f t="array" ref="AG19">IFERROR(INDEX(T_Saisie[Activité],MATCH($C19,IF(AG$7&gt;=T_Saisie[Date début],IF(AG$7&lt;=T_Saisie[Date fin],T_Saisie[Salarié]),""),0)),"")</f>
        <v/>
      </c>
      <c r="AH19" s="26" t="str">
        <f t="array" ref="AH19">IFERROR(INDEX(T_Saisie[Activité],MATCH($C19,IF(AH$7&gt;=T_Saisie[Date début],IF(AH$7&lt;=T_Saisie[Date fin],T_Saisie[Salarié]),""),0)),"")</f>
        <v/>
      </c>
      <c r="AI19" s="26" t="str">
        <f t="array" ref="AI19">IFERROR(INDEX(T_Saisie[Activité],MATCH($C19,IF(AI$7&gt;=T_Saisie[Date début],IF(AI$7&lt;=T_Saisie[Date fin],T_Saisie[Salarié]),""),0)),"")</f>
        <v/>
      </c>
      <c r="AJ19" s="26" t="str">
        <f t="array" ref="AJ19">IFERROR(INDEX(T_Saisie[Activité],MATCH($C19,IF(AJ$7&gt;=T_Saisie[Date début],IF(AJ$7&lt;=T_Saisie[Date fin],T_Saisie[Salarié]),""),0)),"")</f>
        <v/>
      </c>
      <c r="AK19" s="26" t="str">
        <f t="array" ref="AK19">IFERROR(INDEX(T_Saisie[Activité],MATCH($C19,IF(AK$7&gt;=T_Saisie[Date début],IF(AK$7&lt;=T_Saisie[Date fin],T_Saisie[Salarié]),""),0)),"")</f>
        <v/>
      </c>
      <c r="AL19" s="26" t="str">
        <f t="array" ref="AL19">IFERROR(INDEX(T_Saisie[Activité],MATCH($C19,IF(AL$7&gt;=T_Saisie[Date début],IF(AL$7&lt;=T_Saisie[Date fin],T_Saisie[Salarié]),""),0)),"")</f>
        <v/>
      </c>
      <c r="AM19" s="26" t="str">
        <f t="array" ref="AM19">IFERROR(INDEX(T_Saisie[Activité],MATCH($C19,IF(AM$7&gt;=T_Saisie[Date début],IF(AM$7&lt;=T_Saisie[Date fin],T_Saisie[Salarié]),""),0)),"")</f>
        <v/>
      </c>
      <c r="AN19" s="26" t="str">
        <f t="array" ref="AN19">IFERROR(INDEX(T_Saisie[Activité],MATCH($C19,IF(AN$7&gt;=T_Saisie[Date début],IF(AN$7&lt;=T_Saisie[Date fin],T_Saisie[Salarié]),""),0)),"")</f>
        <v/>
      </c>
      <c r="AO19" s="26" t="str">
        <f t="array" ref="AO19">IFERROR(INDEX(T_Saisie[Activité],MATCH($C19,IF(AO$7&gt;=T_Saisie[Date début],IF(AO$7&lt;=T_Saisie[Date fin],T_Saisie[Salarié]),""),0)),"")</f>
        <v/>
      </c>
      <c r="AP19" s="26" t="str">
        <f t="array" ref="AP19">IFERROR(INDEX(T_Saisie[Activité],MATCH($C19,IF(AP$7&gt;=T_Saisie[Date début],IF(AP$7&lt;=T_Saisie[Date fin],T_Saisie[Salarié]),""),0)),"")</f>
        <v/>
      </c>
      <c r="AQ19" s="26" t="str">
        <f t="array" ref="AQ19">IFERROR(INDEX(T_Saisie[Activité],MATCH($C19,IF(AQ$7&gt;=T_Saisie[Date début],IF(AQ$7&lt;=T_Saisie[Date fin],T_Saisie[Salarié]),""),0)),"")</f>
        <v/>
      </c>
      <c r="AR19" s="26" t="str">
        <f t="array" ref="AR19">IFERROR(INDEX(T_Saisie[Activité],MATCH($C19,IF(AR$7&gt;=T_Saisie[Date début],IF(AR$7&lt;=T_Saisie[Date fin],T_Saisie[Salarié]),""),0)),"")</f>
        <v/>
      </c>
      <c r="AS19" s="26" t="str">
        <f t="array" ref="AS19">IFERROR(INDEX(T_Saisie[Activité],MATCH($C19,IF(AS$7&gt;=T_Saisie[Date début],IF(AS$7&lt;=T_Saisie[Date fin],T_Saisie[Salarié]),""),0)),"")</f>
        <v/>
      </c>
      <c r="AT19" s="26" t="str">
        <f t="array" ref="AT19">IFERROR(INDEX(T_Saisie[Activité],MATCH($C19,IF(AT$7&gt;=T_Saisie[Date début],IF(AT$7&lt;=T_Saisie[Date fin],T_Saisie[Salarié]),""),0)),"")</f>
        <v/>
      </c>
      <c r="AU19" s="26" t="str">
        <f t="array" ref="AU19">IFERROR(INDEX(T_Saisie[Activité],MATCH($C19,IF(AU$7&gt;=T_Saisie[Date début],IF(AU$7&lt;=T_Saisie[Date fin],T_Saisie[Salarié]),""),0)),"")</f>
        <v/>
      </c>
      <c r="AV19" s="26" t="str">
        <f t="array" ref="AV19">IFERROR(INDEX(T_Saisie[Activité],MATCH($C19,IF(AV$7&gt;=T_Saisie[Date début],IF(AV$7&lt;=T_Saisie[Date fin],T_Saisie[Salarié]),""),0)),"")</f>
        <v/>
      </c>
      <c r="AW19" s="26" t="str">
        <f t="array" ref="AW19">IFERROR(INDEX(T_Saisie[Activité],MATCH($C19,IF(AW$7&gt;=T_Saisie[Date début],IF(AW$7&lt;=T_Saisie[Date fin],T_Saisie[Salarié]),""),0)),"")</f>
        <v/>
      </c>
      <c r="AX19" s="26" t="str">
        <f t="array" ref="AX19">IFERROR(INDEX(T_Saisie[Activité],MATCH($C19,IF(AX$7&gt;=T_Saisie[Date début],IF(AX$7&lt;=T_Saisie[Date fin],T_Saisie[Salarié]),""),0)),"")</f>
        <v/>
      </c>
      <c r="AY19" s="26" t="str">
        <f t="array" ref="AY19">IFERROR(INDEX(T_Saisie[Activité],MATCH($C19,IF(AY$7&gt;=T_Saisie[Date début],IF(AY$7&lt;=T_Saisie[Date fin],T_Saisie[Salarié]),""),0)),"")</f>
        <v/>
      </c>
      <c r="AZ19" s="26" t="str">
        <f t="array" ref="AZ19">IFERROR(INDEX(T_Saisie[Activité],MATCH($C19,IF(AZ$7&gt;=T_Saisie[Date début],IF(AZ$7&lt;=T_Saisie[Date fin],T_Saisie[Salarié]),""),0)),"")</f>
        <v/>
      </c>
      <c r="BA19" s="26" t="str">
        <f t="array" ref="BA19">IFERROR(INDEX(T_Saisie[Activité],MATCH($C19,IF(BA$7&gt;=T_Saisie[Date début],IF(BA$7&lt;=T_Saisie[Date fin],T_Saisie[Salarié]),""),0)),"")</f>
        <v/>
      </c>
      <c r="BB19" s="26" t="str">
        <f t="array" ref="BB19">IFERROR(INDEX(T_Saisie[Activité],MATCH($C19,IF(BB$7&gt;=T_Saisie[Date début],IF(BB$7&lt;=T_Saisie[Date fin],T_Saisie[Salarié]),""),0)),"")</f>
        <v/>
      </c>
      <c r="BC19" s="26" t="str">
        <f t="array" ref="BC19">IFERROR(INDEX(T_Saisie[Activité],MATCH($C19,IF(BC$7&gt;=T_Saisie[Date début],IF(BC$7&lt;=T_Saisie[Date fin],T_Saisie[Salarié]),""),0)),"")</f>
        <v/>
      </c>
      <c r="BD19" s="26" t="str">
        <f t="array" ref="BD19">IFERROR(INDEX(T_Saisie[Activité],MATCH($C19,IF(BD$7&gt;=T_Saisie[Date début],IF(BD$7&lt;=T_Saisie[Date fin],T_Saisie[Salarié]),""),0)),"")</f>
        <v/>
      </c>
      <c r="BE19" s="26" t="str">
        <f t="array" ref="BE19">IFERROR(INDEX(T_Saisie[Activité],MATCH($C19,IF(BE$7&gt;=T_Saisie[Date début],IF(BE$7&lt;=T_Saisie[Date fin],T_Saisie[Salarié]),""),0)),"")</f>
        <v/>
      </c>
      <c r="BF19" s="26" t="str">
        <f t="array" ref="BF19">IFERROR(INDEX(T_Saisie[Activité],MATCH($C19,IF(BF$7&gt;=T_Saisie[Date début],IF(BF$7&lt;=T_Saisie[Date fin],T_Saisie[Salarié]),""),0)),"")</f>
        <v/>
      </c>
      <c r="BG19" s="26" t="str">
        <f t="array" ref="BG19">IFERROR(INDEX(T_Saisie[Activité],MATCH($C19,IF(BG$7&gt;=T_Saisie[Date début],IF(BG$7&lt;=T_Saisie[Date fin],T_Saisie[Salarié]),""),0)),"")</f>
        <v/>
      </c>
      <c r="BH19" s="26" t="str">
        <f t="array" ref="BH19">IFERROR(INDEX(T_Saisie[Activité],MATCH($C19,IF(BH$7&gt;=T_Saisie[Date début],IF(BH$7&lt;=T_Saisie[Date fin],T_Saisie[Salarié]),""),0)),"")</f>
        <v/>
      </c>
      <c r="BI19" s="26" t="str">
        <f t="array" ref="BI19">IFERROR(INDEX(T_Saisie[Activité],MATCH($C19,IF(BI$7&gt;=T_Saisie[Date début],IF(BI$7&lt;=T_Saisie[Date fin],T_Saisie[Salarié]),""),0)),"")</f>
        <v/>
      </c>
      <c r="BJ19" s="26" t="str">
        <f t="array" ref="BJ19">IFERROR(INDEX(T_Saisie[Activité],MATCH($C19,IF(BJ$7&gt;=T_Saisie[Date début],IF(BJ$7&lt;=T_Saisie[Date fin],T_Saisie[Salarié]),""),0)),"")</f>
        <v/>
      </c>
      <c r="BK19" s="26" t="str">
        <f t="array" ref="BK19">IFERROR(INDEX(T_Saisie[Activité],MATCH($C19,IF(BK$7&gt;=T_Saisie[Date début],IF(BK$7&lt;=T_Saisie[Date fin],T_Saisie[Salarié]),""),0)),"")</f>
        <v/>
      </c>
      <c r="BL19" s="26" t="str">
        <f t="array" ref="BL19">IFERROR(INDEX(T_Saisie[Activité],MATCH($C19,IF(BL$7&gt;=T_Saisie[Date début],IF(BL$7&lt;=T_Saisie[Date fin],T_Saisie[Salarié]),""),0)),"")</f>
        <v/>
      </c>
      <c r="BM19" s="26" t="str">
        <f t="array" ref="BM19">IFERROR(INDEX(T_Saisie[Activité],MATCH($C19,IF(BM$7&gt;=T_Saisie[Date début],IF(BM$7&lt;=T_Saisie[Date fin],T_Saisie[Salarié]),""),0)),"")</f>
        <v/>
      </c>
      <c r="BO19" s="45">
        <f t="shared" si="4"/>
        <v>0</v>
      </c>
      <c r="BP19" s="46">
        <f t="shared" si="4"/>
        <v>0</v>
      </c>
      <c r="BQ19" s="46">
        <f t="shared" si="4"/>
        <v>0</v>
      </c>
      <c r="BR19" s="46">
        <f t="shared" si="4"/>
        <v>0</v>
      </c>
      <c r="BS19" s="46">
        <f t="shared" si="4"/>
        <v>0</v>
      </c>
      <c r="BT19" s="47">
        <f t="shared" si="4"/>
        <v>0</v>
      </c>
    </row>
    <row r="20" spans="1:72" ht="15.6" x14ac:dyDescent="0.3">
      <c r="BO20" s="48">
        <f>SUBTOTAL(109,T_Totaux[TTr])</f>
        <v>0</v>
      </c>
      <c r="BP20" s="49">
        <f>SUBTOTAL(109,T_Totaux[Sit])</f>
        <v>0</v>
      </c>
      <c r="BQ20" s="49">
        <f>SUBTOTAL(109,T_Totaux[CP])</f>
        <v>0</v>
      </c>
      <c r="BR20" s="49">
        <f>SUBTOTAL(109,T_Totaux[RTT])</f>
        <v>0</v>
      </c>
      <c r="BS20" s="49">
        <f>SUBTOTAL(109,T_Totaux[Mal.])</f>
        <v>0</v>
      </c>
      <c r="BT20" s="50">
        <f>SUBTOTAL(109,T_Totaux[Aut.])</f>
        <v>0</v>
      </c>
    </row>
    <row r="21" spans="1:72" x14ac:dyDescent="0.3">
      <c r="A21" s="31" t="s">
        <v>42</v>
      </c>
      <c r="B21" s="31"/>
    </row>
    <row r="22" spans="1:72" x14ac:dyDescent="0.3">
      <c r="A22" s="32" t="s">
        <v>32</v>
      </c>
      <c r="B22" s="33" t="s">
        <v>54</v>
      </c>
    </row>
    <row r="23" spans="1:72" x14ac:dyDescent="0.3">
      <c r="A23" s="32" t="s">
        <v>33</v>
      </c>
      <c r="B23" s="33" t="s">
        <v>55</v>
      </c>
    </row>
    <row r="24" spans="1:72" x14ac:dyDescent="0.3">
      <c r="A24" s="32" t="s">
        <v>34</v>
      </c>
      <c r="B24" s="33" t="s">
        <v>51</v>
      </c>
    </row>
    <row r="25" spans="1:72" x14ac:dyDescent="0.3">
      <c r="A25" s="32" t="s">
        <v>35</v>
      </c>
      <c r="B25" s="33" t="s">
        <v>35</v>
      </c>
      <c r="BI25" s="18"/>
      <c r="BJ25" s="18"/>
      <c r="BK25" s="18"/>
      <c r="BL25" s="18"/>
      <c r="BM25" s="18"/>
    </row>
    <row r="26" spans="1:72" x14ac:dyDescent="0.3">
      <c r="A26" s="32" t="s">
        <v>36</v>
      </c>
      <c r="B26" s="33" t="s">
        <v>52</v>
      </c>
      <c r="BI26" s="18"/>
      <c r="BJ26" s="18"/>
      <c r="BK26" s="18"/>
      <c r="BL26" s="18"/>
      <c r="BM26" s="18"/>
    </row>
    <row r="27" spans="1:72" x14ac:dyDescent="0.3">
      <c r="A27" s="32" t="s">
        <v>37</v>
      </c>
      <c r="B27" s="33" t="s">
        <v>53</v>
      </c>
      <c r="BI27" s="18"/>
      <c r="BJ27" s="18"/>
      <c r="BK27" s="18"/>
      <c r="BL27" s="18"/>
      <c r="BM27" s="18"/>
    </row>
  </sheetData>
  <sheetProtection selectLockedCells="1"/>
  <conditionalFormatting sqref="D7:BM19">
    <cfRule type="expression" dxfId="11" priority="4">
      <formula>D$7&lt;&gt;""</formula>
    </cfRule>
    <cfRule type="expression" dxfId="10" priority="5">
      <formula>COUNTIF(feries,D$7)</formula>
    </cfRule>
    <cfRule type="expression" dxfId="9" priority="6">
      <formula>WEEKDAY(D$7,2)&gt;5</formula>
    </cfRule>
  </conditionalFormatting>
  <conditionalFormatting sqref="A8:C19">
    <cfRule type="expression" dxfId="8" priority="3">
      <formula>$C8&lt;&gt;""</formula>
    </cfRule>
  </conditionalFormatting>
  <conditionalFormatting sqref="D9:BM19 B22:B27">
    <cfRule type="cellIs" dxfId="7" priority="7" operator="equal">
      <formula>"Aut."</formula>
    </cfRule>
    <cfRule type="cellIs" dxfId="6" priority="8" operator="equal">
      <formula>"Mal."</formula>
    </cfRule>
    <cfRule type="cellIs" dxfId="5" priority="9" operator="equal">
      <formula>"RTT"</formula>
    </cfRule>
    <cfRule type="cellIs" dxfId="4" priority="10" operator="equal">
      <formula>"CP"</formula>
    </cfRule>
    <cfRule type="cellIs" dxfId="3" priority="19" operator="equal">
      <formula>"Sit"</formula>
    </cfRule>
    <cfRule type="cellIs" dxfId="2" priority="21" operator="equal">
      <formula>"Ttr"</formula>
    </cfRule>
  </conditionalFormatting>
  <conditionalFormatting sqref="D9:BM19">
    <cfRule type="expression" dxfId="1" priority="1">
      <formula>COUNTIF(feries,D$7)</formula>
    </cfRule>
    <cfRule type="expression" dxfId="0" priority="2">
      <formula>WEEKDAY(D$7,2)&gt;5</formula>
    </cfRule>
  </conditionalFormatting>
  <dataValidations count="2">
    <dataValidation type="list" allowBlank="1" showInputMessage="1" showErrorMessage="1" sqref="B2" xr:uid="{00000000-0002-0000-0000-000000000000}">
      <formula1>L_Mois</formula1>
    </dataValidation>
    <dataValidation type="list" allowBlank="1" showInputMessage="1" showErrorMessage="1" sqref="C9:C19" xr:uid="{44C38E6C-B5F4-444D-8A72-4B3BBD415504}">
      <formula1>L_Salariés</formula1>
    </dataValidation>
  </dataValidations>
  <printOptions horizontalCentered="1" verticalCentered="1"/>
  <pageMargins left="0" right="0" top="0" bottom="0" header="0" footer="0"/>
  <pageSetup paperSize="9" scale="4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4" name="Spinner 4">
              <controlPr defaultSize="0" autoPict="0">
                <anchor moveWithCells="1" sizeWithCells="1">
                  <from>
                    <xdr:col>2</xdr:col>
                    <xdr:colOff>15240</xdr:colOff>
                    <xdr:row>0</xdr:row>
                    <xdr:rowOff>15240</xdr:rowOff>
                  </from>
                  <to>
                    <xdr:col>2</xdr:col>
                    <xdr:colOff>228600</xdr:colOff>
                    <xdr:row>0</xdr:row>
                    <xdr:rowOff>220980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A95F0-0AF3-4D71-8A63-E1634D2F2F57}">
  <sheetPr codeName="Feuil4"/>
  <dimension ref="B2:E3"/>
  <sheetViews>
    <sheetView showGridLines="0" workbookViewId="0">
      <selection activeCell="C7" sqref="C7"/>
    </sheetView>
  </sheetViews>
  <sheetFormatPr baseColWidth="10" defaultRowHeight="14.4" x14ac:dyDescent="0.3"/>
  <cols>
    <col min="1" max="1" width="5.77734375" style="39" customWidth="1"/>
    <col min="2" max="2" width="11.5546875" style="39"/>
    <col min="3" max="3" width="11.88671875" style="39" customWidth="1"/>
    <col min="4" max="16384" width="11.5546875" style="39"/>
  </cols>
  <sheetData>
    <row r="2" spans="2:5" x14ac:dyDescent="0.3">
      <c r="B2" s="1" t="s">
        <v>60</v>
      </c>
      <c r="C2" s="40" t="s">
        <v>64</v>
      </c>
      <c r="D2" s="40" t="s">
        <v>65</v>
      </c>
      <c r="E2" s="1" t="s">
        <v>66</v>
      </c>
    </row>
    <row r="3" spans="2:5" x14ac:dyDescent="0.3">
      <c r="C3" s="40"/>
      <c r="D3" s="40"/>
      <c r="E3" s="1"/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B2:R15"/>
  <sheetViews>
    <sheetView showGridLines="0" workbookViewId="0">
      <selection activeCell="H2" sqref="H2"/>
    </sheetView>
  </sheetViews>
  <sheetFormatPr baseColWidth="10" defaultRowHeight="14.4" x14ac:dyDescent="0.3"/>
  <cols>
    <col min="1" max="1" width="3.77734375" customWidth="1"/>
    <col min="3" max="3" width="3.77734375" customWidth="1"/>
    <col min="4" max="4" width="13.33203125" bestFit="1" customWidth="1"/>
    <col min="5" max="5" width="13.33203125" customWidth="1"/>
    <col min="6" max="6" width="3.77734375" customWidth="1"/>
    <col min="7" max="7" width="18.6640625" bestFit="1" customWidth="1"/>
    <col min="8" max="8" width="10.109375" bestFit="1" customWidth="1"/>
    <col min="9" max="9" width="3.77734375" customWidth="1"/>
    <col min="11" max="12" width="3.77734375" customWidth="1"/>
    <col min="14" max="14" width="13.33203125" customWidth="1"/>
    <col min="15" max="15" width="3.77734375" customWidth="1"/>
  </cols>
  <sheetData>
    <row r="2" spans="2:18" s="1" customFormat="1" ht="28.8" x14ac:dyDescent="0.3">
      <c r="B2" s="1" t="s">
        <v>31</v>
      </c>
      <c r="D2" s="6" t="s">
        <v>38</v>
      </c>
      <c r="E2" s="6" t="s">
        <v>59</v>
      </c>
      <c r="G2" s="10" t="s">
        <v>24</v>
      </c>
      <c r="H2" s="10">
        <f>Année</f>
        <v>2020</v>
      </c>
      <c r="I2" s="8"/>
      <c r="J2" s="1" t="s">
        <v>48</v>
      </c>
      <c r="K2" s="1" t="s">
        <v>49</v>
      </c>
      <c r="L2"/>
      <c r="M2" s="35" t="s">
        <v>60</v>
      </c>
      <c r="N2" s="36" t="s">
        <v>61</v>
      </c>
      <c r="P2" s="39" t="s">
        <v>62</v>
      </c>
      <c r="Q2" s="39"/>
      <c r="R2" s="52" t="s">
        <v>63</v>
      </c>
    </row>
    <row r="3" spans="2:18" x14ac:dyDescent="0.3">
      <c r="B3" t="s">
        <v>54</v>
      </c>
      <c r="D3" s="5">
        <v>1.4583333333333333</v>
      </c>
      <c r="E3" s="5">
        <f>D3/5</f>
        <v>0.29166666666666663</v>
      </c>
      <c r="G3" s="4" t="s">
        <v>25</v>
      </c>
      <c r="H3" s="9">
        <f>DATE($H$2,1,1)</f>
        <v>43831</v>
      </c>
      <c r="I3" s="2"/>
      <c r="J3" t="s">
        <v>0</v>
      </c>
      <c r="K3" s="7">
        <v>1</v>
      </c>
      <c r="M3" s="37" t="s">
        <v>13</v>
      </c>
      <c r="N3" s="38">
        <v>1.4583333333333333</v>
      </c>
      <c r="P3" t="str">
        <f ca="1">_xlfn.FORMULATEXT(Planning!D9)</f>
        <v>{=SIERREUR(INDEX(T_Saisie[Activité];EQUIV($C9;SI(D$7&gt;=T_Saisie[Date début];SI(D$7&lt;=T_Saisie[Date fin];T_Saisie[Salarié]);"");0));"")}</v>
      </c>
    </row>
    <row r="4" spans="2:18" x14ac:dyDescent="0.3">
      <c r="B4" t="s">
        <v>55</v>
      </c>
      <c r="D4" s="5">
        <v>1.5416666666666667</v>
      </c>
      <c r="E4" s="5">
        <f>D4/5</f>
        <v>0.30833333333333335</v>
      </c>
      <c r="G4" s="4" t="s">
        <v>26</v>
      </c>
      <c r="H4" s="9">
        <f>ROUND(DATE($H$2,4,MOD(234-11*MOD($H$2,19),30))/7,)*7-6</f>
        <v>43933</v>
      </c>
      <c r="J4" t="s">
        <v>1</v>
      </c>
      <c r="K4" s="7">
        <v>2</v>
      </c>
      <c r="M4" s="37" t="s">
        <v>14</v>
      </c>
      <c r="N4" s="38">
        <v>1.6666666666666667</v>
      </c>
    </row>
    <row r="5" spans="2:18" x14ac:dyDescent="0.3">
      <c r="B5" t="s">
        <v>51</v>
      </c>
      <c r="D5" s="5">
        <v>1.625</v>
      </c>
      <c r="E5" s="5">
        <f>D5/5</f>
        <v>0.32500000000000001</v>
      </c>
      <c r="G5" s="4" t="s">
        <v>12</v>
      </c>
      <c r="H5" s="9">
        <f>H4+1</f>
        <v>43934</v>
      </c>
      <c r="J5" t="s">
        <v>2</v>
      </c>
      <c r="K5" s="7">
        <v>3</v>
      </c>
      <c r="M5" s="37" t="s">
        <v>15</v>
      </c>
      <c r="N5" s="38">
        <v>1.625</v>
      </c>
    </row>
    <row r="6" spans="2:18" x14ac:dyDescent="0.3">
      <c r="B6" t="s">
        <v>35</v>
      </c>
      <c r="D6" s="5">
        <v>1.6666666666666667</v>
      </c>
      <c r="E6" s="5">
        <f>D6/5</f>
        <v>0.33333333333333337</v>
      </c>
      <c r="G6" s="4" t="s">
        <v>27</v>
      </c>
      <c r="H6" s="9">
        <f>DATE($H$2,5,1)</f>
        <v>43952</v>
      </c>
      <c r="J6" t="s">
        <v>3</v>
      </c>
      <c r="K6" s="7">
        <v>4</v>
      </c>
      <c r="M6" s="37" t="s">
        <v>16</v>
      </c>
      <c r="N6" s="38">
        <v>1.4583333333333333</v>
      </c>
    </row>
    <row r="7" spans="2:18" x14ac:dyDescent="0.3">
      <c r="B7" t="s">
        <v>52</v>
      </c>
      <c r="D7" s="5" t="s">
        <v>39</v>
      </c>
      <c r="E7" s="5">
        <v>0.29166666666666669</v>
      </c>
      <c r="G7" s="4" t="s">
        <v>43</v>
      </c>
      <c r="H7" s="9">
        <f>DATE($H$2,5,8)</f>
        <v>43959</v>
      </c>
      <c r="J7" t="s">
        <v>4</v>
      </c>
      <c r="K7" s="7">
        <v>5</v>
      </c>
      <c r="M7" s="37" t="s">
        <v>17</v>
      </c>
      <c r="N7" s="38">
        <v>1.4583333333333333</v>
      </c>
    </row>
    <row r="8" spans="2:18" x14ac:dyDescent="0.3">
      <c r="B8" t="s">
        <v>53</v>
      </c>
      <c r="D8" s="3"/>
      <c r="E8" s="3"/>
      <c r="G8" s="4" t="s">
        <v>28</v>
      </c>
      <c r="H8" s="9">
        <f>H4+39</f>
        <v>43972</v>
      </c>
      <c r="J8" t="s">
        <v>5</v>
      </c>
      <c r="K8" s="7">
        <v>6</v>
      </c>
      <c r="M8" s="37" t="s">
        <v>18</v>
      </c>
      <c r="N8" s="38"/>
    </row>
    <row r="9" spans="2:18" x14ac:dyDescent="0.3">
      <c r="G9" s="4" t="s">
        <v>29</v>
      </c>
      <c r="H9" s="9">
        <f>H4+49</f>
        <v>43982</v>
      </c>
      <c r="J9" t="s">
        <v>6</v>
      </c>
      <c r="K9" s="7">
        <v>7</v>
      </c>
      <c r="M9" s="37" t="s">
        <v>19</v>
      </c>
      <c r="N9" s="38"/>
    </row>
    <row r="10" spans="2:18" x14ac:dyDescent="0.3">
      <c r="G10" s="4" t="s">
        <v>30</v>
      </c>
      <c r="H10" s="9">
        <f>H4+50</f>
        <v>43983</v>
      </c>
      <c r="J10" t="s">
        <v>7</v>
      </c>
      <c r="K10" s="7">
        <v>8</v>
      </c>
      <c r="M10" s="37" t="s">
        <v>20</v>
      </c>
      <c r="N10" s="38"/>
    </row>
    <row r="11" spans="2:18" x14ac:dyDescent="0.3">
      <c r="G11" s="4" t="s">
        <v>44</v>
      </c>
      <c r="H11" s="9">
        <f>DATE($H$2,7,14)</f>
        <v>44026</v>
      </c>
      <c r="J11" t="s">
        <v>8</v>
      </c>
      <c r="K11" s="7">
        <v>9</v>
      </c>
      <c r="M11" s="37" t="s">
        <v>21</v>
      </c>
      <c r="N11" s="38"/>
    </row>
    <row r="12" spans="2:18" x14ac:dyDescent="0.3">
      <c r="G12" s="4" t="s">
        <v>45</v>
      </c>
      <c r="H12" s="9">
        <f>DATE($H$2,8,15)</f>
        <v>44058</v>
      </c>
      <c r="J12" t="s">
        <v>9</v>
      </c>
      <c r="K12" s="7">
        <v>10</v>
      </c>
      <c r="M12" s="37" t="s">
        <v>22</v>
      </c>
      <c r="N12" s="38"/>
    </row>
    <row r="13" spans="2:18" x14ac:dyDescent="0.3">
      <c r="G13" s="4" t="s">
        <v>46</v>
      </c>
      <c r="H13" s="9">
        <f>DATE($H$2,11,1)</f>
        <v>44136</v>
      </c>
      <c r="J13" t="s">
        <v>10</v>
      </c>
      <c r="K13" s="7">
        <v>11</v>
      </c>
      <c r="M13" s="37" t="s">
        <v>23</v>
      </c>
      <c r="N13" s="38"/>
    </row>
    <row r="14" spans="2:18" x14ac:dyDescent="0.3">
      <c r="G14" s="4" t="s">
        <v>43</v>
      </c>
      <c r="H14" s="9">
        <f>DATE($H$2,11,11)</f>
        <v>44146</v>
      </c>
      <c r="J14" t="s">
        <v>11</v>
      </c>
      <c r="K14" s="7">
        <v>12</v>
      </c>
    </row>
    <row r="15" spans="2:18" x14ac:dyDescent="0.3">
      <c r="G15" s="4" t="s">
        <v>47</v>
      </c>
      <c r="H15" s="9">
        <f>DATE($H$2,12,25)</f>
        <v>44190</v>
      </c>
    </row>
  </sheetData>
  <dataValidations disablePrompts="1" count="1">
    <dataValidation type="list" allowBlank="1" showInputMessage="1" showErrorMessage="1" sqref="N3:N13" xr:uid="{05D2196A-4040-453B-B508-96E74065A248}">
      <formula1>$D$3:$D$7</formula1>
    </dataValidation>
  </dataValidations>
  <hyperlinks>
    <hyperlink ref="R2" r:id="rId1" xr:uid="{6138BFCF-E1F4-4970-9D0C-648482EE38D6}"/>
  </hyperlinks>
  <pageMargins left="0.7" right="0.7" top="0.75" bottom="0.75" header="0.3" footer="0.3"/>
  <pageSetup paperSize="9" orientation="portrait" r:id="rId2"/>
  <tableParts count="4"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Planning</vt:lpstr>
      <vt:lpstr>Saisie activité</vt:lpstr>
      <vt:lpstr>Sources</vt:lpstr>
      <vt:lpstr>Année</vt:lpstr>
      <vt:lpstr>feries</vt:lpstr>
      <vt:lpstr>L_Activités</vt:lpstr>
      <vt:lpstr>L_Mois</vt:lpstr>
      <vt:lpstr>L_Salariés</vt:lpstr>
      <vt:lpstr>Mois</vt:lpstr>
      <vt:lpstr>Nb_Mois</vt:lpstr>
      <vt:lpstr>Planning!Zone_d_impression</vt:lpstr>
    </vt:vector>
  </TitlesOfParts>
  <Company>KPMG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KPMG</dc:creator>
  <cp:lastModifiedBy>JoDan</cp:lastModifiedBy>
  <cp:lastPrinted>2020-08-24T23:22:05Z</cp:lastPrinted>
  <dcterms:created xsi:type="dcterms:W3CDTF">2020-04-20T08:45:13Z</dcterms:created>
  <dcterms:modified xsi:type="dcterms:W3CDTF">2020-08-24T23:46:48Z</dcterms:modified>
</cp:coreProperties>
</file>