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7322CD82-1EB2-48B4-8D51-EFE33A81C26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Planning BOI" sheetId="28" r:id="rId1"/>
    <sheet name="Feuil1" sheetId="29" r:id="rId2"/>
    <sheet name="JOURS NON TRAVAILLES" sheetId="3" r:id="rId3"/>
  </sheets>
  <definedNames>
    <definedName name="JOURS_FERIES">'JOURS NON TRAVAILLES'!$B$4:$B$18</definedName>
    <definedName name="JOURS_RTT">'JOURS NON TRAVAILLES'!$E$4:$E$12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" i="28" l="1"/>
  <c r="E15" i="28"/>
  <c r="E2" i="28"/>
  <c r="E17" i="28"/>
  <c r="F17" i="28" l="1"/>
  <c r="G17" i="28" s="1"/>
  <c r="H17" i="28" s="1"/>
  <c r="I17" i="28" s="1"/>
  <c r="J17" i="28" s="1"/>
  <c r="K17" i="28" s="1"/>
  <c r="L17" i="28" s="1"/>
  <c r="M17" i="28" s="1"/>
  <c r="N17" i="28" s="1"/>
  <c r="O17" i="28" s="1"/>
  <c r="P17" i="28" s="1"/>
  <c r="Q17" i="28" s="1"/>
  <c r="R17" i="28" s="1"/>
  <c r="S17" i="28" s="1"/>
  <c r="T17" i="28" s="1"/>
  <c r="U17" i="28" s="1"/>
  <c r="V17" i="28" s="1"/>
  <c r="W17" i="28" s="1"/>
  <c r="X17" i="28" s="1"/>
  <c r="Y17" i="28" s="1"/>
  <c r="Z17" i="28" s="1"/>
  <c r="AA17" i="28" s="1"/>
  <c r="AB17" i="28" s="1"/>
  <c r="AC17" i="28" s="1"/>
  <c r="AD17" i="28" s="1"/>
  <c r="AE17" i="28" s="1"/>
  <c r="AF17" i="28" s="1"/>
  <c r="AG17" i="28" s="1"/>
  <c r="AH17" i="28" s="1"/>
  <c r="AI17" i="28" s="1"/>
  <c r="L2" i="3"/>
  <c r="B18" i="3"/>
  <c r="B17" i="3"/>
  <c r="B16" i="3"/>
  <c r="B15" i="3"/>
  <c r="B14" i="3"/>
  <c r="B13" i="3"/>
  <c r="B6" i="3"/>
  <c r="B7" i="3" s="1"/>
  <c r="B8" i="3"/>
  <c r="B9" i="3"/>
  <c r="B4" i="3"/>
  <c r="B11" i="3"/>
  <c r="B5" i="3" l="1"/>
  <c r="B12" i="3"/>
  <c r="B10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GOSLIN Aurelie ADJT ADM AE</author>
  </authors>
  <commentList>
    <comment ref="D4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 xr:uid="{00000000-0006-0000-0200-000004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<sst xmlns="http://schemas.openxmlformats.org/spreadsheetml/2006/main" count="297" uniqueCount="164">
  <si>
    <t>Ludovic</t>
  </si>
  <si>
    <t>SCH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</si>
  <si>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</si>
  <si>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</si>
  <si>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</si>
  <si>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</si>
  <si>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</si>
  <si>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</si>
  <si>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</si>
  <si>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</si>
  <si>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</si>
  <si>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</si>
  <si>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</si>
  <si>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</si>
  <si>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</si>
  <si>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</si>
  <si>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</si>
  <si>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</si>
  <si>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</si>
  <si>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</si>
  <si>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</si>
  <si>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</si>
  <si>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</si>
  <si>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</si>
  <si>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</si>
  <si>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</si>
  <si>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</si>
  <si>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Christophe</t>
  </si>
  <si>
    <t>CNE</t>
  </si>
  <si>
    <t>Sébastien</t>
  </si>
  <si>
    <t>Laurent</t>
  </si>
  <si>
    <t>JANVIER</t>
  </si>
  <si>
    <t>FEVRIER</t>
  </si>
  <si>
    <t>: mois en cours</t>
  </si>
  <si>
    <t>: formule pour années bissextiles</t>
  </si>
  <si>
    <t>M</t>
  </si>
  <si>
    <t>AM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</si>
  <si>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</si>
  <si>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</si>
  <si>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</si>
  <si>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</si>
  <si>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</si>
  <si>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</si>
  <si>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</si>
  <si>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</si>
  <si>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</si>
  <si>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</si>
  <si>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</si>
  <si>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</si>
  <si>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</si>
  <si>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</si>
  <si>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</si>
  <si>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</si>
  <si>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</si>
  <si>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</si>
  <si>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</si>
  <si>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</si>
  <si>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</si>
  <si>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</si>
  <si>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</si>
  <si>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</si>
  <si>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</si>
  <si>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</si>
  <si>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</si>
  <si>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LCL</t>
  </si>
  <si>
    <t>Puppo</t>
  </si>
  <si>
    <t>Guillaume</t>
  </si>
  <si>
    <t xml:space="preserve">CBA </t>
  </si>
  <si>
    <t>Balanche</t>
  </si>
  <si>
    <t>Pierrick</t>
  </si>
  <si>
    <t>CBA</t>
  </si>
  <si>
    <t>Mace De Gastines</t>
  </si>
  <si>
    <t>Rémondet</t>
  </si>
  <si>
    <t>Jean</t>
  </si>
  <si>
    <t>Allègre</t>
  </si>
  <si>
    <t>Thierry</t>
  </si>
  <si>
    <t>Faramin</t>
  </si>
  <si>
    <t>Ronan</t>
  </si>
  <si>
    <t>Moracchini</t>
  </si>
  <si>
    <t>Alain</t>
  </si>
  <si>
    <t>Viale</t>
  </si>
  <si>
    <t>Xavier</t>
  </si>
  <si>
    <t>LTN</t>
  </si>
  <si>
    <t>Mignot</t>
  </si>
  <si>
    <t>David</t>
  </si>
  <si>
    <t>ADC</t>
  </si>
  <si>
    <t>Tony</t>
  </si>
  <si>
    <t>Djedai</t>
  </si>
  <si>
    <t>Alexandre</t>
  </si>
  <si>
    <t>Girardin</t>
  </si>
  <si>
    <t>Jerome</t>
  </si>
  <si>
    <t>Petitjean</t>
  </si>
  <si>
    <t>Patrick</t>
  </si>
  <si>
    <t>Raffour</t>
  </si>
  <si>
    <t>Jérico</t>
  </si>
  <si>
    <t>ADJ</t>
  </si>
  <si>
    <t>Bonin</t>
  </si>
  <si>
    <t>Cédric</t>
  </si>
  <si>
    <t>Dijoux</t>
  </si>
  <si>
    <t>Jimmy</t>
  </si>
  <si>
    <t>Wilhelm</t>
  </si>
  <si>
    <t>Olivier</t>
  </si>
  <si>
    <t>Durban</t>
  </si>
  <si>
    <t>Mikael</t>
  </si>
  <si>
    <t>Lecoustre</t>
  </si>
  <si>
    <t>Jonathan</t>
  </si>
  <si>
    <t xml:space="preserve">Mas </t>
  </si>
  <si>
    <t>Clément</t>
  </si>
  <si>
    <t>SGT</t>
  </si>
  <si>
    <t>Ancelot</t>
  </si>
  <si>
    <t>Billon</t>
  </si>
  <si>
    <t>Quentin</t>
  </si>
  <si>
    <t>Dessaint</t>
  </si>
  <si>
    <t>Thomas</t>
  </si>
  <si>
    <t>Fouilloux</t>
  </si>
  <si>
    <t xml:space="preserve">Quentin </t>
  </si>
  <si>
    <t>Katena</t>
  </si>
  <si>
    <t>Sosefo</t>
  </si>
  <si>
    <t>Macy</t>
  </si>
  <si>
    <t>Judith</t>
  </si>
  <si>
    <t>Melia</t>
  </si>
  <si>
    <t>Rhimi</t>
  </si>
  <si>
    <t>Yassine</t>
  </si>
  <si>
    <t>CC1</t>
  </si>
  <si>
    <t>Ameur</t>
  </si>
  <si>
    <t>Michael</t>
  </si>
  <si>
    <t>Barrientos Jeldes</t>
  </si>
  <si>
    <t>Daniel</t>
  </si>
  <si>
    <t>Brito</t>
  </si>
  <si>
    <t>Gilbert</t>
  </si>
  <si>
    <t>Desousa Correia</t>
  </si>
  <si>
    <t>Julien</t>
  </si>
  <si>
    <t>Gosselin</t>
  </si>
  <si>
    <t>Jérôme</t>
  </si>
  <si>
    <t>Maka</t>
  </si>
  <si>
    <t>Mauaki</t>
  </si>
  <si>
    <t>Petit</t>
  </si>
  <si>
    <t>Adrien</t>
  </si>
  <si>
    <t>Tiehau</t>
  </si>
  <si>
    <t>Edouard</t>
  </si>
  <si>
    <t>CCH</t>
  </si>
  <si>
    <t>Ah Sin</t>
  </si>
  <si>
    <t>Steve</t>
  </si>
  <si>
    <t>Masson</t>
  </si>
  <si>
    <t>Arnaud</t>
  </si>
  <si>
    <t>Sobocki</t>
  </si>
  <si>
    <t xml:space="preserve">Thomas </t>
  </si>
  <si>
    <t>Wakanengo</t>
  </si>
  <si>
    <t>CPL</t>
  </si>
  <si>
    <t>Combes</t>
  </si>
  <si>
    <t>Anthony</t>
  </si>
  <si>
    <t>1CL</t>
  </si>
  <si>
    <t>Fall</t>
  </si>
  <si>
    <t>Raphael</t>
  </si>
  <si>
    <t>Imare</t>
  </si>
  <si>
    <t>LE GALL</t>
  </si>
  <si>
    <t>LUDIVINE</t>
  </si>
  <si>
    <t>FIENDRY</t>
  </si>
  <si>
    <t>Mois</t>
  </si>
  <si>
    <t>Num</t>
  </si>
  <si>
    <t>Année</t>
  </si>
  <si>
    <t>FÉVRIER</t>
  </si>
  <si>
    <t>DÉCEMBRE</t>
  </si>
  <si>
    <t>Fichier mis ˆ jour le  24/08/2020 18:48:56 par  JoDan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</si>
</sst>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"/>
    <numFmt numFmtId="165" formatCode="0#"/>
    <numFmt numFmtId="166" formatCode="mmmm"/>
  </numFmts>
  <fonts count="2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rgb="FFFF0000"/>
      <name val="Bell MT"/>
      <family val="1"/>
    </font>
    <font>
      <b/>
      <sz val="11"/>
      <color rgb="FFFF0000"/>
      <name val="Calibri"/>
      <family val="2"/>
      <scheme val="minor"/>
    </font>
    <font>
      <sz val="11"/>
      <color theme="1"/>
      <name val="Bodoni MT"/>
      <family val="1"/>
    </font>
    <font>
      <sz val="16"/>
      <color theme="1"/>
      <name val="Marianne"/>
      <family val="3"/>
    </font>
    <font>
      <sz val="16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6"/>
      <color rgb="FFFF0000"/>
      <name val="Marianne"/>
      <family val="3"/>
    </font>
    <font>
      <b/>
      <sz val="16"/>
      <color theme="1"/>
      <name val="Marianne"/>
      <family val="3"/>
    </font>
    <font>
      <sz val="16"/>
      <name val="Marianne"/>
      <family val="3"/>
    </font>
    <font>
      <b/>
      <sz val="16"/>
      <name val="Marianne"/>
      <family val="3"/>
    </font>
    <font>
      <b/>
      <sz val="16"/>
      <color theme="1"/>
      <name val="Marianne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BC86D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2" fillId="0" borderId="0"/>
  </cellStyleXfs>
  <cellXfs count="74"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49" fontId="0" fillId="0" borderId="2" xfId="0" applyNumberFormat="1" applyBorder="1" applyProtection="1"/>
    <xf numFmtId="14" fontId="0" fillId="0" borderId="2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2" xfId="0" applyNumberFormat="1" applyFont="1" applyBorder="1" applyProtection="1"/>
    <xf numFmtId="14" fontId="1" fillId="0" borderId="2" xfId="0" applyNumberFormat="1" applyFont="1" applyBorder="1" applyProtection="1"/>
    <xf numFmtId="0" fontId="13" fillId="11" borderId="0" xfId="0" applyFont="1" applyFill="1"/>
    <xf numFmtId="0" fontId="14" fillId="4" borderId="0" xfId="0" applyFont="1" applyFill="1"/>
    <xf numFmtId="0" fontId="15" fillId="0" borderId="0" xfId="0" applyFont="1" applyAlignment="1">
      <alignment horizontal="left"/>
    </xf>
    <xf numFmtId="0" fontId="15" fillId="0" borderId="0" xfId="0" applyFont="1" applyAlignment="1">
      <alignment horizontal="center"/>
    </xf>
    <xf numFmtId="0" fontId="16" fillId="0" borderId="0" xfId="0" applyFont="1" applyProtection="1"/>
    <xf numFmtId="14" fontId="16" fillId="0" borderId="0" xfId="0" applyNumberFormat="1" applyFont="1" applyProtection="1"/>
    <xf numFmtId="14" fontId="16" fillId="4" borderId="0" xfId="0" applyNumberFormat="1" applyFont="1" applyFill="1" applyAlignment="1" applyProtection="1">
      <alignment horizontal="center" vertical="center"/>
    </xf>
    <xf numFmtId="0" fontId="16" fillId="13" borderId="0" xfId="0" applyFont="1" applyFill="1" applyBorder="1" applyAlignment="1" applyProtection="1"/>
    <xf numFmtId="0" fontId="16" fillId="9" borderId="0" xfId="0" applyFont="1" applyFill="1" applyBorder="1" applyAlignment="1" applyProtection="1"/>
    <xf numFmtId="0" fontId="20" fillId="14" borderId="0" xfId="0" applyFont="1" applyFill="1" applyProtection="1"/>
    <xf numFmtId="0" fontId="16" fillId="0" borderId="0" xfId="0" applyFont="1" applyFill="1" applyBorder="1" applyAlignment="1" applyProtection="1"/>
    <xf numFmtId="0" fontId="16" fillId="6" borderId="0" xfId="0" applyFont="1" applyFill="1" applyBorder="1" applyAlignment="1" applyProtection="1"/>
    <xf numFmtId="0" fontId="16" fillId="4" borderId="0" xfId="0" applyFont="1" applyFill="1" applyAlignment="1" applyProtection="1">
      <alignment horizontal="center" vertical="center"/>
    </xf>
    <xf numFmtId="0" fontId="16" fillId="9" borderId="0" xfId="0" applyFont="1" applyFill="1" applyProtection="1"/>
    <xf numFmtId="0" fontId="16" fillId="4" borderId="0" xfId="0" applyFont="1" applyFill="1" applyProtection="1"/>
    <xf numFmtId="0" fontId="16" fillId="0" borderId="1" xfId="0" applyFont="1" applyFill="1" applyBorder="1" applyAlignment="1" applyProtection="1"/>
    <xf numFmtId="0" fontId="16" fillId="0" borderId="0" xfId="0" applyFont="1" applyFill="1" applyBorder="1" applyAlignment="1" applyProtection="1">
      <alignment horizontal="center" vertical="center"/>
    </xf>
    <xf numFmtId="0" fontId="16" fillId="2" borderId="0" xfId="0" applyFont="1" applyFill="1" applyProtection="1"/>
    <xf numFmtId="0" fontId="16" fillId="5" borderId="0" xfId="0" applyFont="1" applyFill="1" applyBorder="1" applyAlignment="1" applyProtection="1">
      <alignment horizontal="center" vertical="center"/>
    </xf>
    <xf numFmtId="0" fontId="16" fillId="9" borderId="0" xfId="0" applyFont="1" applyFill="1" applyAlignment="1" applyProtection="1">
      <alignment horizontal="center" vertical="center"/>
    </xf>
    <xf numFmtId="0" fontId="16" fillId="8" borderId="0" xfId="0" applyFont="1" applyFill="1" applyProtection="1"/>
    <xf numFmtId="0" fontId="16" fillId="10" borderId="0" xfId="0" applyFont="1" applyFill="1" applyBorder="1" applyAlignment="1" applyProtection="1">
      <alignment horizontal="center" vertical="center"/>
    </xf>
    <xf numFmtId="0" fontId="16" fillId="0" borderId="0" xfId="0" applyFont="1" applyBorder="1" applyProtection="1"/>
    <xf numFmtId="0" fontId="16" fillId="0" borderId="0" xfId="0" applyFont="1" applyFill="1" applyProtection="1"/>
    <xf numFmtId="0" fontId="16" fillId="4" borderId="0" xfId="0" applyFont="1" applyFill="1" applyBorder="1" applyAlignment="1" applyProtection="1"/>
    <xf numFmtId="0" fontId="16" fillId="5" borderId="0" xfId="0" applyFont="1" applyFill="1" applyProtection="1"/>
    <xf numFmtId="0" fontId="16" fillId="9" borderId="0" xfId="0" applyFont="1" applyFill="1" applyBorder="1" applyAlignment="1" applyProtection="1">
      <alignment horizontal="center" vertical="center"/>
    </xf>
    <xf numFmtId="0" fontId="16" fillId="15" borderId="0" xfId="0" applyFont="1" applyFill="1" applyBorder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16" fillId="7" borderId="0" xfId="0" applyFont="1" applyFill="1" applyProtection="1"/>
    <xf numFmtId="0" fontId="16" fillId="7" borderId="0" xfId="0" applyFont="1" applyFill="1" applyAlignment="1" applyProtection="1">
      <alignment horizontal="center" vertical="center"/>
    </xf>
    <xf numFmtId="0" fontId="16" fillId="0" borderId="1" xfId="0" applyFont="1" applyFill="1" applyBorder="1" applyAlignment="1" applyProtection="1">
      <alignment horizontal="center" vertical="center"/>
    </xf>
    <xf numFmtId="0" fontId="22" fillId="0" borderId="0" xfId="0" applyFont="1" applyFill="1" applyAlignment="1" applyProtection="1">
      <alignment horizontal="center"/>
    </xf>
    <xf numFmtId="165" fontId="23" fillId="0" borderId="0" xfId="0" applyNumberFormat="1" applyFont="1" applyFill="1" applyAlignment="1" applyProtection="1">
      <alignment horizontal="center" vertical="center"/>
    </xf>
    <xf numFmtId="0" fontId="23" fillId="0" borderId="0" xfId="0" applyFont="1" applyFill="1" applyAlignment="1" applyProtection="1">
      <alignment horizontal="center" vertical="center"/>
    </xf>
    <xf numFmtId="164" fontId="16" fillId="4" borderId="3" xfId="0" applyNumberFormat="1" applyFont="1" applyFill="1" applyBorder="1" applyAlignment="1" applyProtection="1">
      <alignment horizontal="center" textRotation="90"/>
    </xf>
    <xf numFmtId="164" fontId="16" fillId="4" borderId="1" xfId="0" applyNumberFormat="1" applyFont="1" applyFill="1" applyBorder="1" applyAlignment="1" applyProtection="1">
      <alignment horizontal="center" textRotation="90"/>
    </xf>
    <xf numFmtId="0" fontId="22" fillId="0" borderId="0" xfId="0" applyFont="1" applyBorder="1" applyProtection="1"/>
    <xf numFmtId="0" fontId="22" fillId="0" borderId="1" xfId="0" applyFont="1" applyFill="1" applyBorder="1" applyAlignment="1">
      <alignment horizontal="center" vertical="center"/>
    </xf>
    <xf numFmtId="0" fontId="22" fillId="0" borderId="1" xfId="1" applyFont="1" applyFill="1" applyBorder="1" applyAlignment="1">
      <alignment horizontal="center" vertical="center"/>
    </xf>
    <xf numFmtId="0" fontId="16" fillId="4" borderId="1" xfId="0" applyFont="1" applyFill="1" applyBorder="1" applyProtection="1">
      <protection locked="0"/>
    </xf>
    <xf numFmtId="0" fontId="16" fillId="0" borderId="1" xfId="0" applyFont="1" applyFill="1" applyBorder="1" applyProtection="1">
      <protection locked="0"/>
    </xf>
    <xf numFmtId="0" fontId="16" fillId="0" borderId="1" xfId="0" applyFont="1" applyFill="1" applyBorder="1" applyAlignment="1" applyProtection="1">
      <alignment horizontal="center" vertical="center"/>
      <protection locked="0"/>
    </xf>
    <xf numFmtId="0" fontId="16" fillId="0" borderId="1" xfId="0" applyFont="1" applyFill="1" applyBorder="1" applyAlignment="1" applyProtection="1">
      <protection locked="0"/>
    </xf>
    <xf numFmtId="0" fontId="16" fillId="0" borderId="1" xfId="0" applyFont="1" applyBorder="1" applyProtection="1">
      <protection locked="0"/>
    </xf>
    <xf numFmtId="0" fontId="22" fillId="4" borderId="1" xfId="1" applyFont="1" applyFill="1" applyBorder="1" applyAlignment="1">
      <alignment horizontal="center" vertical="center"/>
    </xf>
    <xf numFmtId="0" fontId="22" fillId="0" borderId="1" xfId="1" applyFont="1" applyFill="1" applyBorder="1" applyAlignment="1">
      <alignment horizontal="center"/>
    </xf>
    <xf numFmtId="0" fontId="22" fillId="3" borderId="1" xfId="1" applyFont="1" applyFill="1" applyBorder="1" applyAlignment="1">
      <alignment horizontal="center"/>
    </xf>
    <xf numFmtId="164" fontId="16" fillId="0" borderId="0" xfId="0" applyNumberFormat="1" applyFont="1" applyProtection="1"/>
    <xf numFmtId="0" fontId="16" fillId="12" borderId="0" xfId="0" applyFont="1" applyFill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21" fillId="0" borderId="0" xfId="0" applyNumberFormat="1" applyFont="1" applyAlignment="1" applyProtection="1">
      <alignment horizontal="center" vertical="center" wrapText="1"/>
    </xf>
    <xf numFmtId="166" fontId="21" fillId="0" borderId="0" xfId="0" applyNumberFormat="1" applyFont="1" applyAlignment="1" applyProtection="1">
      <alignment horizontal="center" vertical="center"/>
    </xf>
    <xf numFmtId="0" fontId="16" fillId="4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  <xf numFmtId="0" fontId="24" fillId="0" borderId="0" xfId="0" applyFont="1" applyAlignment="1" applyProtection="1">
      <alignment horizontal="center"/>
    </xf>
  </cellXfs>
  <cellStyles count="2">
    <cellStyle name="Normal" xfId="0" builtinId="0"/>
    <cellStyle name="Normal 2 2" xfId="1" xr:uid="{00000000-0005-0000-0000-000001000000}"/>
  </cellStyles>
  <dxfs count="3"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CC99FF"/>
      <color rgb="FFCCFFFF"/>
      <color rgb="FFFBC86D"/>
      <color rgb="FFCCFFCC"/>
      <color rgb="FFFF7C80"/>
      <color rgb="FFFCB67C"/>
      <color rgb="FFFFCC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99060</xdr:colOff>
          <xdr:row>0</xdr:row>
          <xdr:rowOff>274320</xdr:rowOff>
        </xdr:from>
        <xdr:to>
          <xdr:col>31</xdr:col>
          <xdr:colOff>144780</xdr:colOff>
          <xdr:row>3</xdr:row>
          <xdr:rowOff>106680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00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144780</xdr:colOff>
          <xdr:row>9</xdr:row>
          <xdr:rowOff>83820</xdr:rowOff>
        </xdr:from>
        <xdr:to>
          <xdr:col>6</xdr:col>
          <xdr:colOff>0</xdr:colOff>
          <xdr:row>13</xdr:row>
          <xdr:rowOff>60960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  <a:ext uri="{FF2B5EF4-FFF2-40B4-BE49-F238E27FC236}">
                  <a16:creationId xmlns:a16="http://schemas.microsoft.com/office/drawing/2014/main" id="{00000000-0008-0000-0000-00000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4</xdr:row>
          <xdr:rowOff>83820</xdr:rowOff>
        </xdr:from>
        <xdr:to>
          <xdr:col>6</xdr:col>
          <xdr:colOff>0</xdr:colOff>
          <xdr:row>8</xdr:row>
          <xdr:rowOff>68580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  <a:ext uri="{FF2B5EF4-FFF2-40B4-BE49-F238E27FC236}">
                  <a16:creationId xmlns:a16="http://schemas.microsoft.com/office/drawing/2014/main" id="{00000000-0008-0000-0000-000003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175260</xdr:colOff>
          <xdr:row>0</xdr:row>
          <xdr:rowOff>274320</xdr:rowOff>
        </xdr:from>
        <xdr:to>
          <xdr:col>6</xdr:col>
          <xdr:colOff>0</xdr:colOff>
          <xdr:row>3</xdr:row>
          <xdr:rowOff>60960</xdr:rowOff>
        </xdr:to>
        <xdr:sp macro="" textlink="">
          <xdr:nvSpPr>
            <xdr:cNvPr id="29700" name="Button 4" hidden="1">
              <a:extLst>
                <a:ext uri="{63B3BB69-23CF-44E3-9099-C40C66FF867C}">
                  <a14:compatExt spid="_x0000_s29700"/>
                </a:ext>
                <a:ext uri="{FF2B5EF4-FFF2-40B4-BE49-F238E27FC236}">
                  <a16:creationId xmlns:a16="http://schemas.microsoft.com/office/drawing/2014/main" id="{00000000-0008-0000-0000-000004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601980</xdr:colOff>
          <xdr:row>6</xdr:row>
          <xdr:rowOff>182880</xdr:rowOff>
        </xdr:from>
        <xdr:to>
          <xdr:col>2</xdr:col>
          <xdr:colOff>563880</xdr:colOff>
          <xdr:row>9</xdr:row>
          <xdr:rowOff>83820</xdr:rowOff>
        </xdr:to>
        <xdr:sp macro="" textlink="">
          <xdr:nvSpPr>
            <xdr:cNvPr id="29701" name="Button 5" hidden="1">
              <a:extLst>
                <a:ext uri="{63B3BB69-23CF-44E3-9099-C40C66FF867C}">
                  <a14:compatExt spid="_x0000_s29701"/>
                </a:ext>
                <a:ext uri="{FF2B5EF4-FFF2-40B4-BE49-F238E27FC236}">
                  <a16:creationId xmlns:a16="http://schemas.microsoft.com/office/drawing/2014/main" id="{00000000-0008-0000-0000-000005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  <a:p>
              <a:pPr algn="ctr" rtl="0">
                <a:defRPr sz="1000"/>
              </a:pPr>
              <a:endParaRPr lang="fr-FR" sz="18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8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0</xdr:row>
          <xdr:rowOff>274320</xdr:rowOff>
        </xdr:from>
        <xdr:to>
          <xdr:col>18</xdr:col>
          <xdr:colOff>60960</xdr:colOff>
          <xdr:row>3</xdr:row>
          <xdr:rowOff>76200</xdr:rowOff>
        </xdr:to>
        <xdr:sp macro="" textlink="">
          <xdr:nvSpPr>
            <xdr:cNvPr id="29702" name="Button 6" hidden="1">
              <a:extLst>
                <a:ext uri="{63B3BB69-23CF-44E3-9099-C40C66FF867C}">
                  <a14:compatExt spid="_x0000_s29702"/>
                </a:ext>
                <a:ext uri="{FF2B5EF4-FFF2-40B4-BE49-F238E27FC236}">
                  <a16:creationId xmlns:a16="http://schemas.microsoft.com/office/drawing/2014/main" id="{00000000-0008-0000-0000-000006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152400</xdr:colOff>
          <xdr:row>0</xdr:row>
          <xdr:rowOff>259080</xdr:rowOff>
        </xdr:from>
        <xdr:to>
          <xdr:col>25</xdr:col>
          <xdr:colOff>152400</xdr:colOff>
          <xdr:row>3</xdr:row>
          <xdr:rowOff>68580</xdr:rowOff>
        </xdr:to>
        <xdr:sp macro="" textlink="">
          <xdr:nvSpPr>
            <xdr:cNvPr id="29703" name="Button 7" hidden="1">
              <a:extLst>
                <a:ext uri="{63B3BB69-23CF-44E3-9099-C40C66FF867C}">
                  <a14:compatExt spid="_x0000_s29703"/>
                </a:ext>
                <a:ext uri="{FF2B5EF4-FFF2-40B4-BE49-F238E27FC236}">
                  <a16:creationId xmlns:a16="http://schemas.microsoft.com/office/drawing/2014/main" id="{00000000-0008-0000-0000-000007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274320</xdr:colOff>
          <xdr:row>5</xdr:row>
          <xdr:rowOff>83820</xdr:rowOff>
        </xdr:from>
        <xdr:to>
          <xdr:col>45</xdr:col>
          <xdr:colOff>381000</xdr:colOff>
          <xdr:row>9</xdr:row>
          <xdr:rowOff>83820</xdr:rowOff>
        </xdr:to>
        <xdr:sp macro="" textlink="">
          <xdr:nvSpPr>
            <xdr:cNvPr id="29704" name="Button 8" hidden="1">
              <a:extLst>
                <a:ext uri="{63B3BB69-23CF-44E3-9099-C40C66FF867C}">
                  <a14:compatExt spid="_x0000_s29704"/>
                </a:ext>
                <a:ext uri="{FF2B5EF4-FFF2-40B4-BE49-F238E27FC236}">
                  <a16:creationId xmlns:a16="http://schemas.microsoft.com/office/drawing/2014/main" id="{00000000-0008-0000-0000-000008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9</xdr:row>
          <xdr:rowOff>99060</xdr:rowOff>
        </xdr:from>
        <xdr:to>
          <xdr:col>18</xdr:col>
          <xdr:colOff>76200</xdr:colOff>
          <xdr:row>13</xdr:row>
          <xdr:rowOff>68580</xdr:rowOff>
        </xdr:to>
        <xdr:sp macro="" textlink="">
          <xdr:nvSpPr>
            <xdr:cNvPr id="29706" name="Button 10" hidden="1">
              <a:extLst>
                <a:ext uri="{63B3BB69-23CF-44E3-9099-C40C66FF867C}">
                  <a14:compatExt spid="_x0000_s29706"/>
                </a:ext>
                <a:ext uri="{FF2B5EF4-FFF2-40B4-BE49-F238E27FC236}">
                  <a16:creationId xmlns:a16="http://schemas.microsoft.com/office/drawing/2014/main" id="{00000000-0008-0000-0000-00000A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CME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0</xdr:row>
          <xdr:rowOff>266700</xdr:rowOff>
        </xdr:from>
        <xdr:to>
          <xdr:col>12</xdr:col>
          <xdr:colOff>45720</xdr:colOff>
          <xdr:row>3</xdr:row>
          <xdr:rowOff>68580</xdr:rowOff>
        </xdr:to>
        <xdr:sp macro="" textlink="">
          <xdr:nvSpPr>
            <xdr:cNvPr id="29707" name="Button 11" hidden="1">
              <a:extLst>
                <a:ext uri="{63B3BB69-23CF-44E3-9099-C40C66FF867C}">
                  <a14:compatExt spid="_x0000_s29707"/>
                </a:ext>
                <a:ext uri="{FF2B5EF4-FFF2-40B4-BE49-F238E27FC236}">
                  <a16:creationId xmlns:a16="http://schemas.microsoft.com/office/drawing/2014/main" id="{00000000-0008-0000-0000-00000B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4</xdr:row>
          <xdr:rowOff>83820</xdr:rowOff>
        </xdr:from>
        <xdr:to>
          <xdr:col>12</xdr:col>
          <xdr:colOff>68580</xdr:colOff>
          <xdr:row>8</xdr:row>
          <xdr:rowOff>30480</xdr:rowOff>
        </xdr:to>
        <xdr:sp macro="" textlink="">
          <xdr:nvSpPr>
            <xdr:cNvPr id="29708" name="Button 12" hidden="1">
              <a:extLst>
                <a:ext uri="{63B3BB69-23CF-44E3-9099-C40C66FF867C}">
                  <a14:compatExt spid="_x0000_s29708"/>
                </a:ext>
                <a:ext uri="{FF2B5EF4-FFF2-40B4-BE49-F238E27FC236}">
                  <a16:creationId xmlns:a16="http://schemas.microsoft.com/office/drawing/2014/main" id="{00000000-0008-0000-0000-00000C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365760</xdr:colOff>
          <xdr:row>9</xdr:row>
          <xdr:rowOff>99060</xdr:rowOff>
        </xdr:from>
        <xdr:to>
          <xdr:col>12</xdr:col>
          <xdr:colOff>68580</xdr:colOff>
          <xdr:row>13</xdr:row>
          <xdr:rowOff>68580</xdr:rowOff>
        </xdr:to>
        <xdr:sp macro="" textlink="">
          <xdr:nvSpPr>
            <xdr:cNvPr id="29709" name="Button 13" hidden="1">
              <a:extLst>
                <a:ext uri="{63B3BB69-23CF-44E3-9099-C40C66FF867C}">
                  <a14:compatExt spid="_x0000_s29709"/>
                </a:ext>
                <a:ext uri="{FF2B5EF4-FFF2-40B4-BE49-F238E27FC236}">
                  <a16:creationId xmlns:a16="http://schemas.microsoft.com/office/drawing/2014/main" id="{00000000-0008-0000-0000-00000D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274320</xdr:colOff>
          <xdr:row>14</xdr:row>
          <xdr:rowOff>30480</xdr:rowOff>
        </xdr:from>
        <xdr:to>
          <xdr:col>46</xdr:col>
          <xdr:colOff>22860</xdr:colOff>
          <xdr:row>14</xdr:row>
          <xdr:rowOff>297180</xdr:rowOff>
        </xdr:to>
        <xdr:sp macro="" textlink="">
          <xdr:nvSpPr>
            <xdr:cNvPr id="29710" name="Button 14" hidden="1">
              <a:extLst>
                <a:ext uri="{63B3BB69-23CF-44E3-9099-C40C66FF867C}">
                  <a14:compatExt spid="_x0000_s29710"/>
                </a:ext>
                <a:ext uri="{FF2B5EF4-FFF2-40B4-BE49-F238E27FC236}">
                  <a16:creationId xmlns:a16="http://schemas.microsoft.com/office/drawing/2014/main" id="{00000000-0008-0000-0000-00000E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152400</xdr:colOff>
          <xdr:row>4</xdr:row>
          <xdr:rowOff>99060</xdr:rowOff>
        </xdr:from>
        <xdr:to>
          <xdr:col>25</xdr:col>
          <xdr:colOff>152400</xdr:colOff>
          <xdr:row>8</xdr:row>
          <xdr:rowOff>114300</xdr:rowOff>
        </xdr:to>
        <xdr:sp macro="" textlink="">
          <xdr:nvSpPr>
            <xdr:cNvPr id="29711" name="Button 15" hidden="1">
              <a:extLst>
                <a:ext uri="{63B3BB69-23CF-44E3-9099-C40C66FF867C}">
                  <a14:compatExt spid="_x0000_s29711"/>
                </a:ext>
                <a:ext uri="{FF2B5EF4-FFF2-40B4-BE49-F238E27FC236}">
                  <a16:creationId xmlns:a16="http://schemas.microsoft.com/office/drawing/2014/main" id="{00000000-0008-0000-0000-00000F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MCD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251460</xdr:colOff>
          <xdr:row>11</xdr:row>
          <xdr:rowOff>30480</xdr:rowOff>
        </xdr:from>
        <xdr:to>
          <xdr:col>45</xdr:col>
          <xdr:colOff>723900</xdr:colOff>
          <xdr:row>13</xdr:row>
          <xdr:rowOff>38100</xdr:rowOff>
        </xdr:to>
        <xdr:sp macro="" textlink="">
          <xdr:nvSpPr>
            <xdr:cNvPr id="29712" name="Button 16" hidden="1">
              <a:extLst>
                <a:ext uri="{63B3BB69-23CF-44E3-9099-C40C66FF867C}">
                  <a14:compatExt spid="_x0000_s29712"/>
                </a:ext>
                <a:ext uri="{FF2B5EF4-FFF2-40B4-BE49-F238E27FC236}">
                  <a16:creationId xmlns:a16="http://schemas.microsoft.com/office/drawing/2014/main" id="{00000000-0008-0000-0000-000010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4</xdr:row>
          <xdr:rowOff>83820</xdr:rowOff>
        </xdr:from>
        <xdr:to>
          <xdr:col>18</xdr:col>
          <xdr:colOff>76200</xdr:colOff>
          <xdr:row>8</xdr:row>
          <xdr:rowOff>68580</xdr:rowOff>
        </xdr:to>
        <xdr:sp macro="" textlink="">
          <xdr:nvSpPr>
            <xdr:cNvPr id="29713" name="Button 17" hidden="1">
              <a:extLst>
                <a:ext uri="{63B3BB69-23CF-44E3-9099-C40C66FF867C}">
                  <a14:compatExt spid="_x0000_s29713"/>
                </a:ext>
                <a:ext uri="{FF2B5EF4-FFF2-40B4-BE49-F238E27FC236}">
                  <a16:creationId xmlns:a16="http://schemas.microsoft.com/office/drawing/2014/main" id="{00000000-0008-0000-0000-00001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 / SOP</a:t>
              </a:r>
            </a:p>
            <a:p>
              <a:pPr algn="ctr" rtl="0">
                <a:defRPr sz="1000"/>
              </a:pPr>
              <a:endParaRPr lang="fr-FR" sz="16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6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152400</xdr:colOff>
          <xdr:row>9</xdr:row>
          <xdr:rowOff>83820</xdr:rowOff>
        </xdr:from>
        <xdr:to>
          <xdr:col>25</xdr:col>
          <xdr:colOff>152400</xdr:colOff>
          <xdr:row>13</xdr:row>
          <xdr:rowOff>60960</xdr:rowOff>
        </xdr:to>
        <xdr:sp macro="" textlink="">
          <xdr:nvSpPr>
            <xdr:cNvPr id="29714" name="Button 18" hidden="1">
              <a:extLst>
                <a:ext uri="{63B3BB69-23CF-44E3-9099-C40C66FF867C}">
                  <a14:compatExt spid="_x0000_s29714"/>
                </a:ext>
                <a:ext uri="{FF2B5EF4-FFF2-40B4-BE49-F238E27FC236}">
                  <a16:creationId xmlns:a16="http://schemas.microsoft.com/office/drawing/2014/main" id="{00000000-0008-0000-0000-00001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SENTINELLE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/>
  <dimension ref="A1:AU63"/>
  <sheetViews>
    <sheetView tabSelected="1" zoomScale="68" zoomScaleNormal="68" zoomScalePageLayoutView="68" workbookViewId="0">
      <pane ySplit="17" topLeftCell="A18" activePane="bottomLeft" state="frozen"/>
      <selection activeCell="B3" sqref="B3:C5"/>
      <selection pane="bottomLeft" activeCell="A12" sqref="A12"/>
    </sheetView>
  </sheetViews>
  <sheetFormatPr baseColWidth="10" defaultColWidth="11.44140625" defaultRowHeight="21"/>
  <cols>
    <col min="1" max="1" width="20.33203125" style="22" customWidth="1"/>
    <col min="2" max="2" width="9.109375" style="22" bestFit="1" customWidth="1"/>
    <col min="3" max="3" width="29.33203125" style="22" bestFit="1" customWidth="1"/>
    <col min="4" max="4" width="18.88671875" style="22" bestFit="1" customWidth="1"/>
    <col min="5" max="29" width="6" style="22" customWidth="1"/>
    <col min="30" max="30" width="5.6640625" style="22" customWidth="1"/>
    <col min="31" max="31" width="5.88671875" style="22" customWidth="1"/>
    <col min="32" max="32" width="6.109375" style="22" customWidth="1"/>
    <col min="33" max="34" width="6" style="22" customWidth="1"/>
    <col min="35" max="35" width="5.88671875" style="22" customWidth="1"/>
    <col min="36" max="36" width="4.44140625" style="22" customWidth="1"/>
    <col min="37" max="38" width="11.44140625" style="22"/>
    <col min="39" max="39" width="3" style="22" hidden="1" customWidth="1"/>
    <col min="40" max="40" width="14.109375" style="22" hidden="1" customWidth="1"/>
    <col min="41" max="16384" width="11.44140625" style="22"/>
  </cols>
  <sheetData>
    <row r="1" spans="1:47" ht="28.5" customHeight="1">
      <c r="A1" s="73" t="s">
        <v>18</v>
      </c>
    </row>
    <row r="2" spans="1:47" ht="33" customHeight="1">
      <c r="A2" s="73">
        <v>2020</v>
      </c>
      <c r="E2" s="23">
        <f>DATE(A2,MONTH(A1&amp;1),1)</f>
        <v>43891</v>
      </c>
      <c r="F2" s="24">
        <f>DATE(A2,MONTH(A1&amp;1)+1,1-1)</f>
        <v>43921</v>
      </c>
      <c r="G2" s="25" t="s">
        <v>37</v>
      </c>
      <c r="M2" s="26" t="s">
        <v>37</v>
      </c>
      <c r="S2" s="27"/>
      <c r="T2" s="28" t="s">
        <v>37</v>
      </c>
      <c r="Z2" s="29" t="s">
        <v>37</v>
      </c>
      <c r="AF2" s="43"/>
    </row>
    <row r="3" spans="1:47">
      <c r="B3" s="69"/>
      <c r="C3" s="69"/>
      <c r="F3" s="30"/>
      <c r="G3" s="25" t="s">
        <v>37</v>
      </c>
      <c r="M3" s="31"/>
      <c r="S3" s="27"/>
      <c r="Z3" s="29" t="s">
        <v>37</v>
      </c>
      <c r="AF3" s="43"/>
      <c r="AT3" s="33" t="s">
        <v>37</v>
      </c>
    </row>
    <row r="4" spans="1:47">
      <c r="B4" s="69"/>
      <c r="C4" s="69"/>
      <c r="O4" s="32" t="s">
        <v>37</v>
      </c>
      <c r="AT4" s="33" t="s">
        <v>37</v>
      </c>
    </row>
    <row r="5" spans="1:47">
      <c r="B5" s="69"/>
      <c r="C5" s="69"/>
      <c r="F5" s="30"/>
      <c r="I5" s="33" t="s">
        <v>37</v>
      </c>
      <c r="M5" s="32"/>
      <c r="T5" s="71"/>
      <c r="Z5" s="34" t="s">
        <v>37</v>
      </c>
      <c r="AA5" s="71"/>
      <c r="AH5" s="34" t="s">
        <v>37</v>
      </c>
      <c r="AI5" s="28" t="s">
        <v>37</v>
      </c>
      <c r="AJ5" s="34" t="s">
        <v>37</v>
      </c>
      <c r="AM5" s="35"/>
      <c r="AN5" s="35"/>
      <c r="AR5" s="28" t="s">
        <v>37</v>
      </c>
    </row>
    <row r="6" spans="1:47">
      <c r="F6" s="30"/>
      <c r="G6" s="36" t="s">
        <v>37</v>
      </c>
      <c r="M6" s="37"/>
      <c r="S6" s="38"/>
      <c r="T6" s="71"/>
      <c r="Z6" s="39" t="s">
        <v>37</v>
      </c>
      <c r="AA6" s="71"/>
      <c r="AH6" s="34" t="s">
        <v>37</v>
      </c>
      <c r="AM6" s="35">
        <v>12</v>
      </c>
      <c r="AN6" s="35" t="s">
        <v>33</v>
      </c>
    </row>
    <row r="7" spans="1:47">
      <c r="G7" s="36" t="s">
        <v>36</v>
      </c>
      <c r="M7" s="31"/>
      <c r="S7" s="38"/>
      <c r="Z7" s="39" t="s">
        <v>37</v>
      </c>
      <c r="AC7" s="28" t="s">
        <v>37</v>
      </c>
      <c r="AH7" s="40"/>
      <c r="AM7" s="35"/>
      <c r="AN7" s="35"/>
    </row>
    <row r="8" spans="1:47">
      <c r="B8" s="70"/>
      <c r="C8" s="70"/>
      <c r="F8" s="71"/>
      <c r="G8" s="36" t="s">
        <v>37</v>
      </c>
      <c r="M8" s="37"/>
      <c r="S8" s="38"/>
      <c r="T8" s="71"/>
      <c r="V8" s="40"/>
      <c r="W8" s="28" t="s">
        <v>37</v>
      </c>
      <c r="Z8" s="39" t="s">
        <v>37</v>
      </c>
      <c r="AA8" s="34" t="s">
        <v>37</v>
      </c>
      <c r="AF8" s="28" t="s">
        <v>37</v>
      </c>
      <c r="AH8" s="34" t="s">
        <v>37</v>
      </c>
      <c r="AU8" s="33" t="s">
        <v>37</v>
      </c>
    </row>
    <row r="9" spans="1:47">
      <c r="B9" s="70"/>
      <c r="C9" s="70"/>
      <c r="F9" s="71"/>
      <c r="I9" s="30"/>
      <c r="M9" s="30"/>
      <c r="T9" s="71"/>
      <c r="V9" s="40"/>
      <c r="W9" s="40"/>
      <c r="AA9" s="34" t="s">
        <v>37</v>
      </c>
      <c r="AH9" s="34" t="s">
        <v>37</v>
      </c>
    </row>
    <row r="10" spans="1:47">
      <c r="C10" s="33" t="s">
        <v>37</v>
      </c>
      <c r="M10" s="41"/>
      <c r="S10" s="34" t="s">
        <v>37</v>
      </c>
      <c r="V10" s="42" t="s">
        <v>37</v>
      </c>
      <c r="W10" s="40"/>
      <c r="Z10" s="41" t="s">
        <v>37</v>
      </c>
      <c r="AG10" s="28" t="s">
        <v>37</v>
      </c>
    </row>
    <row r="11" spans="1:47">
      <c r="F11" s="71"/>
      <c r="G11" s="43"/>
      <c r="M11" s="44" t="s">
        <v>37</v>
      </c>
      <c r="S11" s="45" t="s">
        <v>37</v>
      </c>
      <c r="T11" s="40"/>
      <c r="W11" s="46"/>
      <c r="Y11" s="30"/>
      <c r="Z11" s="47" t="s">
        <v>37</v>
      </c>
      <c r="AA11" s="30"/>
      <c r="AC11" s="41" t="s">
        <v>37</v>
      </c>
      <c r="AD11" s="46"/>
    </row>
    <row r="12" spans="1:47">
      <c r="F12" s="71"/>
      <c r="G12" s="43" t="s">
        <v>35</v>
      </c>
      <c r="M12" s="44" t="s">
        <v>37</v>
      </c>
      <c r="S12" s="45" t="s">
        <v>37</v>
      </c>
      <c r="T12" s="40"/>
      <c r="W12" s="46"/>
      <c r="Y12" s="30"/>
      <c r="Z12" s="48" t="s">
        <v>37</v>
      </c>
      <c r="AA12" s="30"/>
      <c r="AD12" s="46"/>
      <c r="AF12" s="30"/>
      <c r="AG12" s="30"/>
      <c r="AH12" s="30"/>
      <c r="AU12" s="49" t="s">
        <v>37</v>
      </c>
    </row>
    <row r="13" spans="1:47">
      <c r="A13" s="23"/>
      <c r="G13" s="43"/>
      <c r="M13" s="44" t="s">
        <v>37</v>
      </c>
      <c r="S13" s="45" t="s">
        <v>37</v>
      </c>
      <c r="T13" s="28" t="s">
        <v>37</v>
      </c>
      <c r="Z13" s="48" t="s">
        <v>37</v>
      </c>
    </row>
    <row r="14" spans="1:47">
      <c r="A14" s="66"/>
    </row>
    <row r="15" spans="1:47" ht="41.25" customHeight="1">
      <c r="E15" s="67" t="str">
        <f>"Planning BOI du "&amp;TEXT(E2,"jj mmmm aaaa")&amp;" au "&amp;TEXT(F2,"jj mmmm aaaa")</f>
        <v>Planning BOI du 01 mars 2020 au 31 mars 2020</v>
      </c>
      <c r="F15" s="68"/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  <c r="AF15" s="68"/>
      <c r="AG15" s="68"/>
      <c r="AH15" s="68"/>
      <c r="AI15" s="68"/>
      <c r="AO15" s="28" t="s">
        <v>37</v>
      </c>
      <c r="AU15" s="32" t="s">
        <v>37</v>
      </c>
    </row>
    <row r="17" spans="1:40" ht="65.25" customHeight="1">
      <c r="A17" s="50"/>
      <c r="B17" s="51"/>
      <c r="C17" s="52"/>
      <c r="D17" s="52"/>
      <c r="E17" s="53">
        <f>DATE(A2,MONTH(A1&amp;1),1)</f>
        <v>43891</v>
      </c>
      <c r="F17" s="54">
        <f>E17+1</f>
        <v>43892</v>
      </c>
      <c r="G17" s="54">
        <f t="shared" ref="G17:AG17" si="0">F17+1</f>
        <v>43893</v>
      </c>
      <c r="H17" s="54">
        <f t="shared" si="0"/>
        <v>43894</v>
      </c>
      <c r="I17" s="54">
        <f t="shared" si="0"/>
        <v>43895</v>
      </c>
      <c r="J17" s="54">
        <f t="shared" si="0"/>
        <v>43896</v>
      </c>
      <c r="K17" s="54">
        <f t="shared" si="0"/>
        <v>43897</v>
      </c>
      <c r="L17" s="54">
        <f t="shared" si="0"/>
        <v>43898</v>
      </c>
      <c r="M17" s="54">
        <f t="shared" si="0"/>
        <v>43899</v>
      </c>
      <c r="N17" s="54">
        <f t="shared" si="0"/>
        <v>43900</v>
      </c>
      <c r="O17" s="54">
        <f t="shared" si="0"/>
        <v>43901</v>
      </c>
      <c r="P17" s="54">
        <f t="shared" si="0"/>
        <v>43902</v>
      </c>
      <c r="Q17" s="54">
        <f t="shared" si="0"/>
        <v>43903</v>
      </c>
      <c r="R17" s="54">
        <f t="shared" si="0"/>
        <v>43904</v>
      </c>
      <c r="S17" s="54">
        <f t="shared" si="0"/>
        <v>43905</v>
      </c>
      <c r="T17" s="54">
        <f t="shared" si="0"/>
        <v>43906</v>
      </c>
      <c r="U17" s="54">
        <f t="shared" si="0"/>
        <v>43907</v>
      </c>
      <c r="V17" s="54">
        <f t="shared" si="0"/>
        <v>43908</v>
      </c>
      <c r="W17" s="54">
        <f t="shared" si="0"/>
        <v>43909</v>
      </c>
      <c r="X17" s="54">
        <f t="shared" si="0"/>
        <v>43910</v>
      </c>
      <c r="Y17" s="54">
        <f t="shared" si="0"/>
        <v>43911</v>
      </c>
      <c r="Z17" s="54">
        <f t="shared" si="0"/>
        <v>43912</v>
      </c>
      <c r="AA17" s="54">
        <f t="shared" si="0"/>
        <v>43913</v>
      </c>
      <c r="AB17" s="54">
        <f t="shared" si="0"/>
        <v>43914</v>
      </c>
      <c r="AC17" s="54">
        <f t="shared" si="0"/>
        <v>43915</v>
      </c>
      <c r="AD17" s="54">
        <f t="shared" si="0"/>
        <v>43916</v>
      </c>
      <c r="AE17" s="54">
        <f t="shared" si="0"/>
        <v>43917</v>
      </c>
      <c r="AF17" s="54">
        <f t="shared" si="0"/>
        <v>43918</v>
      </c>
      <c r="AG17" s="54">
        <f t="shared" si="0"/>
        <v>43919</v>
      </c>
      <c r="AH17" s="54">
        <f>IF(MONTH(AG17+1)=MONTH(AG17),AG17+1,"")</f>
        <v>43920</v>
      </c>
      <c r="AI17" s="54">
        <f t="shared" ref="AI17" si="1">AH17+1</f>
        <v>43921</v>
      </c>
    </row>
    <row r="18" spans="1:40">
      <c r="A18" s="55"/>
      <c r="B18" s="56" t="s">
        <v>64</v>
      </c>
      <c r="C18" s="57" t="s">
        <v>65</v>
      </c>
      <c r="D18" s="57" t="s">
        <v>66</v>
      </c>
      <c r="E18" s="58"/>
      <c r="F18" s="58"/>
      <c r="G18" s="58"/>
      <c r="H18" s="58"/>
      <c r="I18" s="59"/>
      <c r="J18" s="59"/>
      <c r="K18" s="59"/>
      <c r="L18" s="59"/>
      <c r="M18" s="59"/>
      <c r="N18" s="60" t="s">
        <v>37</v>
      </c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  <c r="AD18" s="59"/>
      <c r="AE18" s="59"/>
      <c r="AF18" s="59"/>
      <c r="AG18" s="59"/>
      <c r="AH18" s="59"/>
      <c r="AI18" s="59"/>
    </row>
    <row r="19" spans="1:40">
      <c r="A19" s="55"/>
      <c r="B19" s="56" t="s">
        <v>67</v>
      </c>
      <c r="C19" s="57" t="s">
        <v>68</v>
      </c>
      <c r="D19" s="57" t="s">
        <v>69</v>
      </c>
      <c r="E19" s="58"/>
      <c r="F19" s="58"/>
      <c r="G19" s="61" t="s">
        <v>37</v>
      </c>
      <c r="H19" s="58"/>
      <c r="I19" s="60" t="s">
        <v>37</v>
      </c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9"/>
      <c r="AC19" s="59"/>
      <c r="AD19" s="59"/>
      <c r="AE19" s="59"/>
      <c r="AF19" s="59"/>
      <c r="AG19" s="59"/>
      <c r="AH19" s="59"/>
      <c r="AI19" s="59"/>
    </row>
    <row r="20" spans="1:40">
      <c r="A20" s="55"/>
      <c r="B20" s="56" t="s">
        <v>70</v>
      </c>
      <c r="C20" s="57" t="s">
        <v>71</v>
      </c>
      <c r="D20" s="57" t="s">
        <v>66</v>
      </c>
      <c r="E20" s="58"/>
      <c r="F20" s="58"/>
      <c r="G20" s="58"/>
      <c r="H20" s="60" t="s">
        <v>37</v>
      </c>
      <c r="I20" s="59"/>
      <c r="J20" s="59"/>
      <c r="K20" s="59"/>
      <c r="L20" s="59"/>
      <c r="M20" s="59"/>
      <c r="N20" s="59"/>
      <c r="O20" s="59"/>
      <c r="P20" s="58" t="s">
        <v>37</v>
      </c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59"/>
      <c r="AC20" s="59"/>
      <c r="AD20" s="59"/>
      <c r="AE20" s="59"/>
      <c r="AF20" s="59"/>
      <c r="AG20" s="59"/>
      <c r="AH20" s="59"/>
      <c r="AI20" s="59"/>
    </row>
    <row r="21" spans="1:40">
      <c r="A21" s="55"/>
      <c r="B21" s="56" t="s">
        <v>70</v>
      </c>
      <c r="C21" s="57" t="s">
        <v>72</v>
      </c>
      <c r="D21" s="57" t="s">
        <v>73</v>
      </c>
      <c r="E21" s="58"/>
      <c r="F21" s="61" t="s">
        <v>37</v>
      </c>
      <c r="G21" s="58"/>
      <c r="H21" s="58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9"/>
      <c r="U21" s="59"/>
      <c r="V21" s="59"/>
      <c r="W21" s="59"/>
      <c r="X21" s="59"/>
      <c r="Y21" s="59"/>
      <c r="Z21" s="59"/>
      <c r="AA21" s="59"/>
      <c r="AB21" s="59"/>
      <c r="AC21" s="59"/>
      <c r="AD21" s="59"/>
      <c r="AE21" s="59"/>
      <c r="AF21" s="59"/>
      <c r="AG21" s="59"/>
      <c r="AH21" s="59"/>
      <c r="AI21" s="59"/>
      <c r="AN21" s="23"/>
    </row>
    <row r="22" spans="1:40">
      <c r="A22" s="55"/>
      <c r="B22" s="56" t="s">
        <v>28</v>
      </c>
      <c r="C22" s="57" t="s">
        <v>74</v>
      </c>
      <c r="D22" s="57" t="s">
        <v>75</v>
      </c>
      <c r="E22" s="58"/>
      <c r="F22" s="58"/>
      <c r="G22" s="58"/>
      <c r="H22" s="58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9"/>
      <c r="U22" s="59"/>
      <c r="V22" s="59"/>
      <c r="W22" s="59"/>
      <c r="X22" s="59"/>
      <c r="Y22" s="59"/>
      <c r="Z22" s="59"/>
      <c r="AA22" s="59"/>
      <c r="AB22" s="59"/>
      <c r="AC22" s="59"/>
      <c r="AD22" s="59"/>
      <c r="AE22" s="59"/>
      <c r="AF22" s="59"/>
      <c r="AG22" s="59"/>
      <c r="AH22" s="59"/>
      <c r="AI22" s="59"/>
    </row>
    <row r="23" spans="1:40">
      <c r="A23" s="55"/>
      <c r="B23" s="56" t="s">
        <v>28</v>
      </c>
      <c r="C23" s="57" t="s">
        <v>76</v>
      </c>
      <c r="D23" s="57" t="s">
        <v>77</v>
      </c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9"/>
      <c r="U23" s="59"/>
      <c r="V23" s="59"/>
      <c r="W23" s="59"/>
      <c r="X23" s="59"/>
      <c r="Y23" s="59"/>
      <c r="Z23" s="59"/>
      <c r="AA23" s="59"/>
      <c r="AB23" s="59"/>
      <c r="AC23" s="59"/>
      <c r="AD23" s="59"/>
      <c r="AE23" s="59"/>
      <c r="AF23" s="59"/>
      <c r="AG23" s="59"/>
      <c r="AH23" s="59"/>
      <c r="AI23" s="59"/>
    </row>
    <row r="24" spans="1:40">
      <c r="A24" s="55"/>
      <c r="B24" s="56" t="s">
        <v>28</v>
      </c>
      <c r="C24" s="57" t="s">
        <v>78</v>
      </c>
      <c r="D24" s="57" t="s">
        <v>79</v>
      </c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  <c r="U24" s="61" t="s">
        <v>37</v>
      </c>
      <c r="V24" s="59"/>
      <c r="W24" s="59"/>
      <c r="X24" s="59"/>
      <c r="Y24" s="59"/>
      <c r="Z24" s="59"/>
      <c r="AA24" s="59"/>
      <c r="AB24" s="59"/>
      <c r="AC24" s="59"/>
      <c r="AD24" s="59"/>
      <c r="AE24" s="59"/>
      <c r="AF24" s="59"/>
      <c r="AG24" s="59"/>
      <c r="AH24" s="59"/>
      <c r="AI24" s="59"/>
    </row>
    <row r="25" spans="1:40">
      <c r="A25" s="55"/>
      <c r="B25" s="56" t="s">
        <v>28</v>
      </c>
      <c r="C25" s="57" t="s">
        <v>80</v>
      </c>
      <c r="D25" s="57" t="s">
        <v>81</v>
      </c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9"/>
      <c r="U25" s="59"/>
      <c r="V25" s="59"/>
      <c r="W25" s="59"/>
      <c r="X25" s="59"/>
      <c r="Y25" s="59"/>
      <c r="Z25" s="59"/>
      <c r="AA25" s="59"/>
      <c r="AB25" s="59"/>
      <c r="AC25" s="59"/>
      <c r="AD25" s="59"/>
      <c r="AE25" s="59"/>
      <c r="AF25" s="59"/>
      <c r="AG25" s="59"/>
      <c r="AH25" s="59"/>
      <c r="AI25" s="59"/>
    </row>
    <row r="26" spans="1:40">
      <c r="A26" s="55"/>
      <c r="B26" s="56" t="s">
        <v>82</v>
      </c>
      <c r="C26" s="57" t="s">
        <v>83</v>
      </c>
      <c r="D26" s="57" t="s">
        <v>84</v>
      </c>
      <c r="E26" s="59"/>
      <c r="F26" s="59"/>
      <c r="G26" s="59"/>
      <c r="H26" s="59"/>
      <c r="I26" s="59"/>
      <c r="J26" s="59"/>
      <c r="K26" s="59"/>
      <c r="L26" s="59"/>
      <c r="M26" s="59"/>
      <c r="N26" s="60" t="s">
        <v>37</v>
      </c>
      <c r="O26" s="59"/>
      <c r="P26" s="59"/>
      <c r="Q26" s="59"/>
      <c r="R26" s="59"/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59"/>
      <c r="AG26" s="59"/>
      <c r="AH26" s="59"/>
      <c r="AI26" s="59"/>
    </row>
    <row r="27" spans="1:40">
      <c r="A27" s="55"/>
      <c r="B27" s="56" t="s">
        <v>85</v>
      </c>
      <c r="C27" s="57" t="s">
        <v>87</v>
      </c>
      <c r="D27" s="57" t="s">
        <v>88</v>
      </c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9"/>
      <c r="U27" s="59"/>
      <c r="V27" s="59"/>
      <c r="W27" s="59"/>
      <c r="X27" s="59"/>
      <c r="Y27" s="59"/>
      <c r="Z27" s="59"/>
      <c r="AA27" s="59"/>
      <c r="AB27" s="59"/>
      <c r="AC27" s="59"/>
      <c r="AD27" s="59"/>
      <c r="AE27" s="59"/>
      <c r="AF27" s="59"/>
      <c r="AG27" s="59"/>
      <c r="AH27" s="59"/>
      <c r="AI27" s="59"/>
    </row>
    <row r="28" spans="1:40">
      <c r="A28" s="55"/>
      <c r="B28" s="56" t="s">
        <v>85</v>
      </c>
      <c r="C28" s="57" t="s">
        <v>89</v>
      </c>
      <c r="D28" s="57" t="s">
        <v>90</v>
      </c>
      <c r="E28" s="59"/>
      <c r="F28" s="59"/>
      <c r="G28" s="59"/>
      <c r="H28" s="59"/>
      <c r="I28" s="59"/>
      <c r="J28" s="59"/>
      <c r="K28" s="61" t="s">
        <v>37</v>
      </c>
      <c r="L28" s="61" t="s">
        <v>37</v>
      </c>
      <c r="M28" s="61" t="s">
        <v>37</v>
      </c>
      <c r="N28" s="61" t="s">
        <v>37</v>
      </c>
      <c r="O28" s="59"/>
      <c r="P28" s="59"/>
      <c r="Q28" s="59"/>
      <c r="R28" s="59"/>
      <c r="S28" s="61" t="s">
        <v>37</v>
      </c>
      <c r="T28" s="59"/>
      <c r="U28" s="59"/>
      <c r="V28" s="59"/>
      <c r="W28" s="59"/>
      <c r="X28" s="59"/>
      <c r="Y28" s="61" t="s">
        <v>37</v>
      </c>
      <c r="Z28" s="59"/>
      <c r="AA28" s="59"/>
      <c r="AB28" s="59"/>
      <c r="AC28" s="59"/>
      <c r="AD28" s="59"/>
      <c r="AE28" s="59"/>
      <c r="AF28" s="59"/>
      <c r="AG28" s="59"/>
      <c r="AH28" s="59"/>
      <c r="AI28" s="59"/>
    </row>
    <row r="29" spans="1:40">
      <c r="A29" s="55"/>
      <c r="B29" s="56" t="s">
        <v>85</v>
      </c>
      <c r="C29" s="57" t="s">
        <v>91</v>
      </c>
      <c r="D29" s="57" t="s">
        <v>92</v>
      </c>
      <c r="E29" s="61" t="s">
        <v>37</v>
      </c>
      <c r="F29" s="61" t="s">
        <v>37</v>
      </c>
      <c r="G29" s="61" t="s">
        <v>37</v>
      </c>
      <c r="H29" s="61" t="s">
        <v>37</v>
      </c>
      <c r="I29" s="59"/>
      <c r="J29" s="59"/>
      <c r="K29" s="61" t="s">
        <v>37</v>
      </c>
      <c r="L29" s="61" t="s">
        <v>37</v>
      </c>
      <c r="M29" s="61" t="s">
        <v>37</v>
      </c>
      <c r="N29" s="61" t="s">
        <v>37</v>
      </c>
      <c r="O29" s="59"/>
      <c r="P29" s="59"/>
      <c r="Q29" s="59"/>
      <c r="R29" s="59"/>
      <c r="S29" s="59"/>
      <c r="T29" s="59"/>
      <c r="U29" s="59"/>
      <c r="V29" s="59"/>
      <c r="W29" s="59"/>
      <c r="X29" s="59"/>
      <c r="Y29" s="59"/>
      <c r="Z29" s="59"/>
      <c r="AA29" s="59"/>
      <c r="AB29" s="59"/>
      <c r="AC29" s="59"/>
      <c r="AD29" s="59"/>
      <c r="AE29" s="59"/>
      <c r="AF29" s="59"/>
      <c r="AG29" s="59"/>
      <c r="AH29" s="59"/>
      <c r="AI29" s="59"/>
    </row>
    <row r="30" spans="1:40">
      <c r="A30" s="55"/>
      <c r="B30" s="56" t="s">
        <v>85</v>
      </c>
      <c r="C30" s="57" t="s">
        <v>93</v>
      </c>
      <c r="D30" s="57" t="s">
        <v>94</v>
      </c>
      <c r="E30" s="62"/>
      <c r="F30" s="62"/>
      <c r="G30" s="62"/>
      <c r="H30" s="62"/>
      <c r="I30" s="62"/>
      <c r="J30" s="62"/>
      <c r="K30" s="62"/>
      <c r="L30" s="62"/>
      <c r="M30" s="62"/>
      <c r="N30" s="62"/>
      <c r="O30" s="62"/>
      <c r="P30" s="62"/>
      <c r="Q30" s="62"/>
      <c r="R30" s="62"/>
      <c r="S30" s="62"/>
      <c r="T30" s="62"/>
      <c r="U30" s="62"/>
      <c r="V30" s="62"/>
      <c r="W30" s="62"/>
      <c r="X30" s="62"/>
      <c r="Y30" s="62"/>
      <c r="Z30" s="62"/>
      <c r="AA30" s="62"/>
      <c r="AB30" s="62"/>
      <c r="AC30" s="62"/>
      <c r="AD30" s="62"/>
      <c r="AE30" s="62"/>
      <c r="AF30" s="58"/>
      <c r="AG30" s="58"/>
      <c r="AH30" s="58"/>
      <c r="AI30" s="59"/>
    </row>
    <row r="31" spans="1:40">
      <c r="A31" s="55"/>
      <c r="B31" s="56" t="s">
        <v>85</v>
      </c>
      <c r="C31" s="57" t="s">
        <v>155</v>
      </c>
      <c r="D31" s="57" t="s">
        <v>156</v>
      </c>
      <c r="E31" s="61" t="s">
        <v>37</v>
      </c>
      <c r="F31" s="62"/>
      <c r="G31" s="62"/>
      <c r="H31" s="62"/>
      <c r="I31" s="62"/>
      <c r="J31" s="62"/>
      <c r="K31" s="62"/>
      <c r="L31" s="62"/>
      <c r="M31" s="62"/>
      <c r="N31" s="62"/>
      <c r="O31" s="62"/>
      <c r="P31" s="62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  <c r="AC31" s="62"/>
      <c r="AD31" s="62"/>
      <c r="AE31" s="62"/>
      <c r="AF31" s="58"/>
      <c r="AG31" s="58"/>
      <c r="AH31" s="58"/>
      <c r="AI31" s="59"/>
    </row>
    <row r="32" spans="1:40" ht="15" customHeight="1">
      <c r="A32" s="55"/>
      <c r="B32" s="56" t="s">
        <v>95</v>
      </c>
      <c r="C32" s="57" t="s">
        <v>96</v>
      </c>
      <c r="D32" s="57" t="s">
        <v>97</v>
      </c>
      <c r="E32" s="61" t="s">
        <v>37</v>
      </c>
      <c r="F32" s="61" t="s">
        <v>37</v>
      </c>
      <c r="G32" s="61" t="s">
        <v>37</v>
      </c>
      <c r="H32" s="61" t="s">
        <v>37</v>
      </c>
      <c r="I32" s="62"/>
      <c r="J32" s="62"/>
      <c r="K32" s="61" t="s">
        <v>37</v>
      </c>
      <c r="L32" s="61" t="s">
        <v>37</v>
      </c>
      <c r="M32" s="61" t="s">
        <v>37</v>
      </c>
      <c r="N32" s="61" t="s">
        <v>37</v>
      </c>
      <c r="O32" s="61" t="s">
        <v>37</v>
      </c>
      <c r="P32" s="62"/>
      <c r="Q32" s="62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62"/>
      <c r="AC32" s="62"/>
      <c r="AD32" s="62"/>
      <c r="AE32" s="62"/>
      <c r="AF32" s="58"/>
      <c r="AG32" s="58"/>
      <c r="AH32" s="58"/>
      <c r="AI32" s="59"/>
    </row>
    <row r="33" spans="1:35">
      <c r="A33" s="55"/>
      <c r="B33" s="56" t="s">
        <v>95</v>
      </c>
      <c r="C33" s="57" t="s">
        <v>98</v>
      </c>
      <c r="D33" s="57" t="s">
        <v>99</v>
      </c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58"/>
      <c r="AG33" s="58"/>
      <c r="AH33" s="58"/>
      <c r="AI33" s="59"/>
    </row>
    <row r="34" spans="1:35">
      <c r="A34" s="55"/>
      <c r="B34" s="56" t="s">
        <v>95</v>
      </c>
      <c r="C34" s="57" t="s">
        <v>100</v>
      </c>
      <c r="D34" s="57" t="s">
        <v>101</v>
      </c>
      <c r="E34" s="62"/>
      <c r="F34" s="6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62"/>
      <c r="S34" s="62"/>
      <c r="T34" s="62"/>
      <c r="U34" s="62"/>
      <c r="V34" s="62"/>
      <c r="W34" s="62"/>
      <c r="X34" s="62"/>
      <c r="Y34" s="62"/>
      <c r="Z34" s="62"/>
      <c r="AA34" s="62"/>
      <c r="AB34" s="62"/>
      <c r="AC34" s="62"/>
      <c r="AD34" s="62"/>
      <c r="AE34" s="62"/>
      <c r="AF34" s="58"/>
      <c r="AG34" s="58"/>
      <c r="AH34" s="58"/>
      <c r="AI34" s="59"/>
    </row>
    <row r="35" spans="1:35">
      <c r="A35" s="55"/>
      <c r="B35" s="56" t="s">
        <v>1</v>
      </c>
      <c r="C35" s="63" t="s">
        <v>102</v>
      </c>
      <c r="D35" s="57" t="s">
        <v>0</v>
      </c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58"/>
      <c r="AG35" s="58"/>
      <c r="AH35" s="58"/>
      <c r="AI35" s="59"/>
    </row>
    <row r="36" spans="1:35">
      <c r="A36" s="55"/>
      <c r="B36" s="56" t="s">
        <v>1</v>
      </c>
      <c r="C36" s="57" t="s">
        <v>30</v>
      </c>
      <c r="D36" s="57" t="s">
        <v>103</v>
      </c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  <c r="Q36" s="62"/>
      <c r="R36" s="62"/>
      <c r="S36" s="62"/>
      <c r="T36" s="62"/>
      <c r="U36" s="62"/>
      <c r="V36" s="62"/>
      <c r="W36" s="62"/>
      <c r="X36" s="62"/>
      <c r="Y36" s="62"/>
      <c r="Z36" s="62"/>
      <c r="AA36" s="62"/>
      <c r="AB36" s="62"/>
      <c r="AC36" s="62"/>
      <c r="AD36" s="62"/>
      <c r="AE36" s="62"/>
      <c r="AF36" s="58"/>
      <c r="AG36" s="58"/>
      <c r="AH36" s="58"/>
      <c r="AI36" s="59"/>
    </row>
    <row r="37" spans="1:35">
      <c r="A37" s="55"/>
      <c r="B37" s="56" t="s">
        <v>1</v>
      </c>
      <c r="C37" s="57" t="s">
        <v>104</v>
      </c>
      <c r="D37" s="57" t="s">
        <v>105</v>
      </c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62"/>
      <c r="S37" s="62"/>
      <c r="T37" s="62"/>
      <c r="U37" s="62"/>
      <c r="V37" s="62"/>
      <c r="W37" s="62"/>
      <c r="X37" s="62"/>
      <c r="Y37" s="62"/>
      <c r="Z37" s="62"/>
      <c r="AA37" s="62"/>
      <c r="AB37" s="62"/>
      <c r="AC37" s="62"/>
      <c r="AD37" s="62"/>
      <c r="AE37" s="62"/>
      <c r="AF37" s="58"/>
      <c r="AG37" s="58"/>
      <c r="AH37" s="58"/>
      <c r="AI37" s="59"/>
    </row>
    <row r="38" spans="1:35">
      <c r="A38" s="55"/>
      <c r="B38" s="56" t="s">
        <v>1</v>
      </c>
      <c r="C38" s="57" t="s">
        <v>106</v>
      </c>
      <c r="D38" s="57" t="s">
        <v>107</v>
      </c>
      <c r="E38" s="62"/>
      <c r="F38" s="61" t="s">
        <v>37</v>
      </c>
      <c r="G38" s="61" t="s">
        <v>37</v>
      </c>
      <c r="H38" s="61" t="s">
        <v>37</v>
      </c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58"/>
      <c r="AG38" s="58"/>
      <c r="AH38" s="58"/>
      <c r="AI38" s="59"/>
    </row>
    <row r="39" spans="1:35">
      <c r="A39" s="55"/>
      <c r="B39" s="56" t="s">
        <v>108</v>
      </c>
      <c r="C39" s="57" t="s">
        <v>109</v>
      </c>
      <c r="D39" s="57" t="s">
        <v>29</v>
      </c>
      <c r="E39" s="62"/>
      <c r="F39" s="62"/>
      <c r="G39" s="62"/>
      <c r="H39" s="62"/>
      <c r="I39" s="62"/>
      <c r="J39" s="62"/>
      <c r="K39" s="62"/>
      <c r="L39" s="62"/>
      <c r="M39" s="62"/>
      <c r="N39" s="62"/>
      <c r="O39" s="62"/>
      <c r="P39" s="62"/>
      <c r="Q39" s="62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62"/>
      <c r="AE39" s="62"/>
      <c r="AF39" s="58"/>
      <c r="AG39" s="58"/>
      <c r="AH39" s="58"/>
      <c r="AI39" s="59"/>
    </row>
    <row r="40" spans="1:35">
      <c r="A40" s="55"/>
      <c r="B40" s="56" t="s">
        <v>108</v>
      </c>
      <c r="C40" s="57" t="s">
        <v>110</v>
      </c>
      <c r="D40" s="57" t="s">
        <v>111</v>
      </c>
      <c r="E40" s="62"/>
      <c r="F40" s="6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  <c r="AC40" s="62"/>
      <c r="AD40" s="62"/>
      <c r="AE40" s="62"/>
      <c r="AF40" s="58"/>
      <c r="AG40" s="58"/>
      <c r="AH40" s="58"/>
      <c r="AI40" s="59"/>
    </row>
    <row r="41" spans="1:35">
      <c r="B41" s="56" t="s">
        <v>108</v>
      </c>
      <c r="C41" s="57" t="s">
        <v>112</v>
      </c>
      <c r="D41" s="57" t="s">
        <v>113</v>
      </c>
      <c r="E41" s="6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58"/>
      <c r="AG41" s="58"/>
      <c r="AH41" s="58"/>
      <c r="AI41" s="59"/>
    </row>
    <row r="42" spans="1:35">
      <c r="B42" s="56" t="s">
        <v>108</v>
      </c>
      <c r="C42" s="57" t="s">
        <v>114</v>
      </c>
      <c r="D42" s="57" t="s">
        <v>115</v>
      </c>
      <c r="E42" s="62"/>
      <c r="F42" s="62"/>
      <c r="G42" s="62"/>
      <c r="H42" s="62"/>
      <c r="I42" s="62"/>
      <c r="J42" s="62"/>
      <c r="K42" s="62"/>
      <c r="L42" s="62"/>
      <c r="M42" s="62"/>
      <c r="N42" s="62"/>
      <c r="O42" s="62"/>
      <c r="P42" s="62"/>
      <c r="Q42" s="62"/>
      <c r="R42" s="62"/>
      <c r="S42" s="62"/>
      <c r="T42" s="62"/>
      <c r="U42" s="62"/>
      <c r="V42" s="62"/>
      <c r="W42" s="62"/>
      <c r="X42" s="62"/>
      <c r="Y42" s="62"/>
      <c r="Z42" s="62"/>
      <c r="AA42" s="62"/>
      <c r="AB42" s="62"/>
      <c r="AC42" s="62"/>
      <c r="AD42" s="62"/>
      <c r="AE42" s="62"/>
      <c r="AF42" s="58"/>
      <c r="AG42" s="58"/>
      <c r="AH42" s="58"/>
      <c r="AI42" s="59"/>
    </row>
    <row r="43" spans="1:35">
      <c r="B43" s="56" t="s">
        <v>108</v>
      </c>
      <c r="C43" s="57" t="s">
        <v>116</v>
      </c>
      <c r="D43" s="57" t="s">
        <v>117</v>
      </c>
      <c r="E43" s="62"/>
      <c r="F43" s="62"/>
      <c r="G43" s="62"/>
      <c r="H43" s="62"/>
      <c r="I43" s="62"/>
      <c r="J43" s="62"/>
      <c r="K43" s="62"/>
      <c r="L43" s="62"/>
      <c r="M43" s="62"/>
      <c r="N43" s="62"/>
      <c r="O43" s="62"/>
      <c r="P43" s="62"/>
      <c r="Q43" s="62"/>
      <c r="R43" s="62"/>
      <c r="S43" s="62"/>
      <c r="T43" s="62"/>
      <c r="U43" s="62"/>
      <c r="V43" s="62"/>
      <c r="W43" s="62"/>
      <c r="X43" s="62"/>
      <c r="Y43" s="62"/>
      <c r="Z43" s="62"/>
      <c r="AA43" s="62"/>
      <c r="AB43" s="62"/>
      <c r="AC43" s="62"/>
      <c r="AD43" s="62"/>
      <c r="AE43" s="62"/>
      <c r="AF43" s="58"/>
      <c r="AG43" s="58"/>
      <c r="AH43" s="58"/>
      <c r="AI43" s="59"/>
    </row>
    <row r="44" spans="1:35">
      <c r="B44" s="56" t="s">
        <v>108</v>
      </c>
      <c r="C44" s="57" t="s">
        <v>118</v>
      </c>
      <c r="D44" s="57" t="s">
        <v>119</v>
      </c>
      <c r="E44" s="62"/>
      <c r="F44" s="62"/>
      <c r="G44" s="62"/>
      <c r="H44" s="62"/>
      <c r="I44" s="62"/>
      <c r="J44" s="62"/>
      <c r="K44" s="62"/>
      <c r="L44" s="62"/>
      <c r="M44" s="62"/>
      <c r="N44" s="62"/>
      <c r="O44" s="62"/>
      <c r="P44" s="62"/>
      <c r="Q44" s="62"/>
      <c r="R44" s="62"/>
      <c r="S44" s="62"/>
      <c r="T44" s="62"/>
      <c r="U44" s="62"/>
      <c r="V44" s="62"/>
      <c r="W44" s="62"/>
      <c r="X44" s="62"/>
      <c r="Y44" s="62"/>
      <c r="Z44" s="62"/>
      <c r="AA44" s="62"/>
      <c r="AB44" s="62"/>
      <c r="AC44" s="62"/>
      <c r="AD44" s="62"/>
      <c r="AE44" s="62"/>
      <c r="AF44" s="58"/>
      <c r="AG44" s="58"/>
      <c r="AH44" s="58"/>
      <c r="AI44" s="59"/>
    </row>
    <row r="45" spans="1:35">
      <c r="B45" s="56" t="s">
        <v>108</v>
      </c>
      <c r="C45" s="57" t="s">
        <v>120</v>
      </c>
      <c r="D45" s="57" t="s">
        <v>73</v>
      </c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  <c r="AC45" s="62"/>
      <c r="AD45" s="62"/>
      <c r="AE45" s="62"/>
      <c r="AF45" s="58"/>
      <c r="AG45" s="58"/>
      <c r="AH45" s="58"/>
      <c r="AI45" s="59"/>
    </row>
    <row r="46" spans="1:35">
      <c r="B46" s="56" t="s">
        <v>108</v>
      </c>
      <c r="C46" s="57" t="s">
        <v>121</v>
      </c>
      <c r="D46" s="57" t="s">
        <v>122</v>
      </c>
      <c r="E46" s="62"/>
      <c r="F46" s="62"/>
      <c r="G46" s="62"/>
      <c r="H46" s="62"/>
      <c r="I46" s="62"/>
      <c r="J46" s="62"/>
      <c r="K46" s="62"/>
      <c r="L46" s="62"/>
      <c r="M46" s="62"/>
      <c r="N46" s="62"/>
      <c r="O46" s="62"/>
      <c r="P46" s="62"/>
      <c r="Q46" s="62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  <c r="AC46" s="62"/>
      <c r="AD46" s="62"/>
      <c r="AE46" s="62"/>
      <c r="AF46" s="58"/>
      <c r="AG46" s="58"/>
      <c r="AH46" s="58"/>
      <c r="AI46" s="59"/>
    </row>
    <row r="47" spans="1:35">
      <c r="B47" s="56" t="s">
        <v>123</v>
      </c>
      <c r="C47" s="57" t="s">
        <v>124</v>
      </c>
      <c r="D47" s="57" t="s">
        <v>125</v>
      </c>
      <c r="E47" s="62"/>
      <c r="F47" s="62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2"/>
      <c r="AD47" s="62"/>
      <c r="AE47" s="62"/>
      <c r="AF47" s="58"/>
      <c r="AG47" s="58"/>
      <c r="AH47" s="58"/>
      <c r="AI47" s="59"/>
    </row>
    <row r="48" spans="1:35">
      <c r="B48" s="56" t="s">
        <v>123</v>
      </c>
      <c r="C48" s="57" t="s">
        <v>126</v>
      </c>
      <c r="D48" s="57" t="s">
        <v>127</v>
      </c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62"/>
      <c r="T48" s="62"/>
      <c r="U48" s="62"/>
      <c r="V48" s="62"/>
      <c r="W48" s="62"/>
      <c r="X48" s="62"/>
      <c r="Y48" s="62"/>
      <c r="Z48" s="62"/>
      <c r="AA48" s="62"/>
      <c r="AB48" s="62"/>
      <c r="AC48" s="62"/>
      <c r="AD48" s="62"/>
      <c r="AE48" s="62"/>
      <c r="AF48" s="58"/>
      <c r="AG48" s="58"/>
      <c r="AH48" s="58"/>
      <c r="AI48" s="59"/>
    </row>
    <row r="49" spans="2:35">
      <c r="B49" s="56" t="s">
        <v>123</v>
      </c>
      <c r="C49" s="57" t="s">
        <v>128</v>
      </c>
      <c r="D49" s="57" t="s">
        <v>88</v>
      </c>
      <c r="E49" s="62"/>
      <c r="F49" s="62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  <c r="AC49" s="62"/>
      <c r="AD49" s="62"/>
      <c r="AE49" s="62"/>
      <c r="AF49" s="58"/>
      <c r="AG49" s="58"/>
      <c r="AH49" s="58"/>
      <c r="AI49" s="59"/>
    </row>
    <row r="50" spans="2:35">
      <c r="B50" s="56" t="s">
        <v>123</v>
      </c>
      <c r="C50" s="57" t="s">
        <v>84</v>
      </c>
      <c r="D50" s="57" t="s">
        <v>129</v>
      </c>
      <c r="E50" s="62"/>
      <c r="F50" s="62"/>
      <c r="G50" s="62"/>
      <c r="H50" s="62"/>
      <c r="I50" s="62"/>
      <c r="J50" s="62"/>
      <c r="K50" s="62"/>
      <c r="L50" s="62"/>
      <c r="M50" s="62"/>
      <c r="N50" s="62"/>
      <c r="O50" s="62"/>
      <c r="P50" s="62"/>
      <c r="Q50" s="62"/>
      <c r="R50" s="62"/>
      <c r="S50" s="62"/>
      <c r="T50" s="62"/>
      <c r="U50" s="62"/>
      <c r="V50" s="62"/>
      <c r="W50" s="62"/>
      <c r="X50" s="62"/>
      <c r="Y50" s="62"/>
      <c r="Z50" s="62"/>
      <c r="AA50" s="62"/>
      <c r="AB50" s="62"/>
      <c r="AC50" s="62"/>
      <c r="AD50" s="62"/>
      <c r="AE50" s="62"/>
      <c r="AF50" s="58"/>
      <c r="AG50" s="58"/>
      <c r="AH50" s="58"/>
      <c r="AI50" s="59"/>
    </row>
    <row r="51" spans="2:35">
      <c r="B51" s="56" t="s">
        <v>123</v>
      </c>
      <c r="C51" s="57" t="s">
        <v>130</v>
      </c>
      <c r="D51" s="57" t="s">
        <v>131</v>
      </c>
      <c r="E51" s="62"/>
      <c r="F51" s="62"/>
      <c r="G51" s="62"/>
      <c r="H51" s="62"/>
      <c r="I51" s="62"/>
      <c r="J51" s="62"/>
      <c r="K51" s="62"/>
      <c r="L51" s="62"/>
      <c r="M51" s="62"/>
      <c r="N51" s="62"/>
      <c r="O51" s="62"/>
      <c r="P51" s="62"/>
      <c r="Q51" s="62"/>
      <c r="R51" s="62"/>
      <c r="S51" s="62"/>
      <c r="T51" s="62"/>
      <c r="U51" s="62"/>
      <c r="V51" s="62"/>
      <c r="W51" s="62"/>
      <c r="X51" s="62"/>
      <c r="Y51" s="62"/>
      <c r="Z51" s="62"/>
      <c r="AA51" s="62"/>
      <c r="AB51" s="62"/>
      <c r="AC51" s="62"/>
      <c r="AD51" s="62"/>
      <c r="AE51" s="62"/>
      <c r="AF51" s="58"/>
      <c r="AG51" s="58"/>
      <c r="AH51" s="58"/>
      <c r="AI51" s="59"/>
    </row>
    <row r="52" spans="2:35">
      <c r="B52" s="56" t="s">
        <v>123</v>
      </c>
      <c r="C52" s="57" t="s">
        <v>132</v>
      </c>
      <c r="D52" s="57" t="s">
        <v>133</v>
      </c>
      <c r="E52" s="62"/>
      <c r="F52" s="62"/>
      <c r="G52" s="62"/>
      <c r="H52" s="62"/>
      <c r="I52" s="62"/>
      <c r="J52" s="62"/>
      <c r="K52" s="62"/>
      <c r="L52" s="62"/>
      <c r="M52" s="62"/>
      <c r="N52" s="62"/>
      <c r="O52" s="62"/>
      <c r="P52" s="62"/>
      <c r="Q52" s="62"/>
      <c r="R52" s="62"/>
      <c r="S52" s="62"/>
      <c r="T52" s="62"/>
      <c r="U52" s="62"/>
      <c r="V52" s="62"/>
      <c r="W52" s="62"/>
      <c r="X52" s="62"/>
      <c r="Y52" s="62"/>
      <c r="Z52" s="62"/>
      <c r="AA52" s="62"/>
      <c r="AB52" s="62"/>
      <c r="AC52" s="62"/>
      <c r="AD52" s="62"/>
      <c r="AE52" s="62"/>
      <c r="AF52" s="58"/>
      <c r="AG52" s="58"/>
      <c r="AH52" s="58"/>
      <c r="AI52" s="59"/>
    </row>
    <row r="53" spans="2:35">
      <c r="B53" s="56" t="s">
        <v>123</v>
      </c>
      <c r="C53" s="57" t="s">
        <v>134</v>
      </c>
      <c r="D53" s="57" t="s">
        <v>135</v>
      </c>
      <c r="E53" s="62"/>
      <c r="F53" s="62"/>
      <c r="G53" s="62"/>
      <c r="H53" s="62"/>
      <c r="I53" s="62"/>
      <c r="J53" s="62"/>
      <c r="K53" s="62"/>
      <c r="L53" s="62"/>
      <c r="M53" s="62"/>
      <c r="N53" s="62"/>
      <c r="O53" s="62"/>
      <c r="P53" s="62"/>
      <c r="Q53" s="62"/>
      <c r="R53" s="62"/>
      <c r="S53" s="62"/>
      <c r="T53" s="62"/>
      <c r="U53" s="62"/>
      <c r="V53" s="62"/>
      <c r="W53" s="62"/>
      <c r="X53" s="62"/>
      <c r="Y53" s="62"/>
      <c r="Z53" s="62"/>
      <c r="AA53" s="62"/>
      <c r="AB53" s="62"/>
      <c r="AC53" s="62"/>
      <c r="AD53" s="62"/>
      <c r="AE53" s="62"/>
      <c r="AF53" s="58"/>
      <c r="AG53" s="58"/>
      <c r="AH53" s="58"/>
      <c r="AI53" s="59"/>
    </row>
    <row r="54" spans="2:35">
      <c r="B54" s="56" t="s">
        <v>123</v>
      </c>
      <c r="C54" s="57" t="s">
        <v>136</v>
      </c>
      <c r="D54" s="57" t="s">
        <v>137</v>
      </c>
      <c r="E54" s="62"/>
      <c r="F54" s="62"/>
      <c r="G54" s="62"/>
      <c r="H54" s="62"/>
      <c r="I54" s="62"/>
      <c r="J54" s="62"/>
      <c r="K54" s="62"/>
      <c r="L54" s="62"/>
      <c r="M54" s="62"/>
      <c r="N54" s="62"/>
      <c r="O54" s="62"/>
      <c r="P54" s="62"/>
      <c r="Q54" s="62"/>
      <c r="R54" s="62"/>
      <c r="S54" s="62"/>
      <c r="T54" s="62"/>
      <c r="U54" s="62"/>
      <c r="V54" s="62"/>
      <c r="W54" s="62"/>
      <c r="X54" s="62"/>
      <c r="Y54" s="62"/>
      <c r="Z54" s="62"/>
      <c r="AA54" s="62"/>
      <c r="AB54" s="62"/>
      <c r="AC54" s="62"/>
      <c r="AD54" s="62"/>
      <c r="AE54" s="62"/>
      <c r="AF54" s="58"/>
      <c r="AG54" s="58"/>
      <c r="AH54" s="58"/>
      <c r="AI54" s="59"/>
    </row>
    <row r="55" spans="2:35">
      <c r="B55" s="56" t="s">
        <v>123</v>
      </c>
      <c r="C55" s="57" t="s">
        <v>138</v>
      </c>
      <c r="D55" s="57" t="s">
        <v>139</v>
      </c>
      <c r="E55" s="62"/>
      <c r="F55" s="62"/>
      <c r="G55" s="62"/>
      <c r="H55" s="62"/>
      <c r="I55" s="62"/>
      <c r="J55" s="62"/>
      <c r="K55" s="62"/>
      <c r="L55" s="62"/>
      <c r="M55" s="62"/>
      <c r="N55" s="62"/>
      <c r="O55" s="62"/>
      <c r="P55" s="62"/>
      <c r="Q55" s="62"/>
      <c r="R55" s="62"/>
      <c r="S55" s="62"/>
      <c r="T55" s="62"/>
      <c r="U55" s="62"/>
      <c r="V55" s="62"/>
      <c r="W55" s="62"/>
      <c r="X55" s="62"/>
      <c r="Y55" s="62"/>
      <c r="Z55" s="62"/>
      <c r="AA55" s="62"/>
      <c r="AB55" s="62"/>
      <c r="AC55" s="62"/>
      <c r="AD55" s="62"/>
      <c r="AE55" s="62"/>
      <c r="AF55" s="58"/>
      <c r="AG55" s="58"/>
      <c r="AH55" s="58"/>
      <c r="AI55" s="59"/>
    </row>
    <row r="56" spans="2:35">
      <c r="B56" s="56" t="s">
        <v>123</v>
      </c>
      <c r="C56" s="57" t="s">
        <v>157</v>
      </c>
      <c r="D56" s="57"/>
      <c r="E56" s="62"/>
      <c r="F56" s="62"/>
      <c r="G56" s="62"/>
      <c r="H56" s="62"/>
      <c r="I56" s="62"/>
      <c r="J56" s="62"/>
      <c r="K56" s="62"/>
      <c r="L56" s="62"/>
      <c r="M56" s="62"/>
      <c r="N56" s="62"/>
      <c r="O56" s="62"/>
      <c r="P56" s="62"/>
      <c r="Q56" s="62"/>
      <c r="R56" s="62"/>
      <c r="S56" s="62"/>
      <c r="T56" s="62"/>
      <c r="U56" s="62"/>
      <c r="V56" s="62"/>
      <c r="W56" s="62"/>
      <c r="X56" s="62"/>
      <c r="Y56" s="62"/>
      <c r="Z56" s="62"/>
      <c r="AA56" s="62"/>
      <c r="AB56" s="62"/>
      <c r="AC56" s="62"/>
      <c r="AD56" s="62"/>
      <c r="AE56" s="62"/>
      <c r="AF56" s="58"/>
      <c r="AG56" s="58"/>
      <c r="AH56" s="58"/>
      <c r="AI56" s="59"/>
    </row>
    <row r="57" spans="2:35">
      <c r="B57" s="56" t="s">
        <v>140</v>
      </c>
      <c r="C57" s="57" t="s">
        <v>141</v>
      </c>
      <c r="D57" s="57" t="s">
        <v>142</v>
      </c>
      <c r="E57" s="62"/>
      <c r="F57" s="62"/>
      <c r="G57" s="62"/>
      <c r="H57" s="62"/>
      <c r="I57" s="62"/>
      <c r="J57" s="62"/>
      <c r="K57" s="62"/>
      <c r="L57" s="62"/>
      <c r="M57" s="62"/>
      <c r="N57" s="62"/>
      <c r="O57" s="62"/>
      <c r="P57" s="62"/>
      <c r="Q57" s="62"/>
      <c r="R57" s="62"/>
      <c r="S57" s="62"/>
      <c r="T57" s="62"/>
      <c r="U57" s="62"/>
      <c r="V57" s="62"/>
      <c r="W57" s="62"/>
      <c r="X57" s="62"/>
      <c r="Y57" s="62"/>
      <c r="Z57" s="62"/>
      <c r="AA57" s="62"/>
      <c r="AB57" s="62"/>
      <c r="AC57" s="62"/>
      <c r="AD57" s="62"/>
      <c r="AE57" s="62"/>
      <c r="AF57" s="58"/>
      <c r="AG57" s="58"/>
      <c r="AH57" s="58"/>
      <c r="AI57" s="59"/>
    </row>
    <row r="58" spans="2:35">
      <c r="B58" s="56" t="s">
        <v>140</v>
      </c>
      <c r="C58" s="57" t="s">
        <v>143</v>
      </c>
      <c r="D58" s="57" t="s">
        <v>144</v>
      </c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  <c r="V58" s="62"/>
      <c r="W58" s="62"/>
      <c r="X58" s="62"/>
      <c r="Y58" s="62"/>
      <c r="Z58" s="62"/>
      <c r="AA58" s="62"/>
      <c r="AB58" s="62"/>
      <c r="AC58" s="62"/>
      <c r="AD58" s="62"/>
      <c r="AE58" s="62"/>
      <c r="AF58" s="58"/>
      <c r="AG58" s="58"/>
      <c r="AH58" s="58"/>
      <c r="AI58" s="59"/>
    </row>
    <row r="59" spans="2:35">
      <c r="B59" s="56" t="s">
        <v>140</v>
      </c>
      <c r="C59" s="64" t="s">
        <v>145</v>
      </c>
      <c r="D59" s="65" t="s">
        <v>146</v>
      </c>
      <c r="E59" s="62"/>
      <c r="F59" s="62"/>
      <c r="G59" s="62"/>
      <c r="H59" s="62"/>
      <c r="I59" s="62"/>
      <c r="J59" s="62"/>
      <c r="K59" s="62"/>
      <c r="L59" s="62"/>
      <c r="M59" s="62"/>
      <c r="N59" s="62"/>
      <c r="O59" s="62"/>
      <c r="P59" s="62"/>
      <c r="Q59" s="62"/>
      <c r="R59" s="62"/>
      <c r="S59" s="62"/>
      <c r="T59" s="62"/>
      <c r="U59" s="62"/>
      <c r="V59" s="62"/>
      <c r="W59" s="62"/>
      <c r="X59" s="62"/>
      <c r="Y59" s="62"/>
      <c r="Z59" s="62"/>
      <c r="AA59" s="62"/>
      <c r="AB59" s="62"/>
      <c r="AC59" s="62"/>
      <c r="AD59" s="62"/>
      <c r="AE59" s="62"/>
      <c r="AF59" s="58"/>
      <c r="AG59" s="58"/>
      <c r="AH59" s="58"/>
      <c r="AI59" s="59"/>
    </row>
    <row r="60" spans="2:35">
      <c r="B60" s="56" t="s">
        <v>140</v>
      </c>
      <c r="C60" s="64" t="s">
        <v>147</v>
      </c>
      <c r="D60" s="65" t="s">
        <v>27</v>
      </c>
      <c r="E60" s="62"/>
      <c r="F60" s="6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  <c r="AD60" s="62"/>
      <c r="AE60" s="62"/>
      <c r="AF60" s="58"/>
      <c r="AG60" s="58"/>
      <c r="AH60" s="58"/>
      <c r="AI60" s="59"/>
    </row>
    <row r="61" spans="2:35">
      <c r="B61" s="56" t="s">
        <v>148</v>
      </c>
      <c r="C61" s="64" t="s">
        <v>149</v>
      </c>
      <c r="D61" s="65" t="s">
        <v>150</v>
      </c>
      <c r="E61" s="62"/>
      <c r="F61" s="62"/>
      <c r="G61" s="62"/>
      <c r="H61" s="62"/>
      <c r="I61" s="62"/>
      <c r="J61" s="62"/>
      <c r="K61" s="62"/>
      <c r="L61" s="62"/>
      <c r="M61" s="62"/>
      <c r="N61" s="62"/>
      <c r="O61" s="62"/>
      <c r="P61" s="62"/>
      <c r="Q61" s="62"/>
      <c r="R61" s="62"/>
      <c r="S61" s="62"/>
      <c r="T61" s="62"/>
      <c r="U61" s="62"/>
      <c r="V61" s="62"/>
      <c r="W61" s="62"/>
      <c r="X61" s="62"/>
      <c r="Y61" s="62"/>
      <c r="Z61" s="62"/>
      <c r="AA61" s="62"/>
      <c r="AB61" s="62"/>
      <c r="AC61" s="62"/>
      <c r="AD61" s="62"/>
      <c r="AE61" s="62"/>
      <c r="AF61" s="58"/>
      <c r="AG61" s="58"/>
      <c r="AH61" s="58"/>
      <c r="AI61" s="59"/>
    </row>
    <row r="62" spans="2:35">
      <c r="B62" s="56" t="s">
        <v>151</v>
      </c>
      <c r="C62" s="64" t="s">
        <v>152</v>
      </c>
      <c r="D62" s="65" t="s">
        <v>153</v>
      </c>
      <c r="E62" s="62"/>
      <c r="F62" s="62"/>
      <c r="G62" s="62"/>
      <c r="H62" s="62"/>
      <c r="I62" s="62"/>
      <c r="J62" s="62"/>
      <c r="K62" s="62"/>
      <c r="L62" s="62"/>
      <c r="M62" s="62"/>
      <c r="N62" s="62"/>
      <c r="O62" s="62"/>
      <c r="P62" s="62"/>
      <c r="Q62" s="62"/>
      <c r="R62" s="62"/>
      <c r="S62" s="62"/>
      <c r="T62" s="62"/>
      <c r="U62" s="62"/>
      <c r="V62" s="62"/>
      <c r="W62" s="62"/>
      <c r="X62" s="62"/>
      <c r="Y62" s="62"/>
      <c r="Z62" s="62"/>
      <c r="AA62" s="62"/>
      <c r="AB62" s="62"/>
      <c r="AC62" s="62"/>
      <c r="AD62" s="62"/>
      <c r="AE62" s="62"/>
      <c r="AF62" s="58"/>
      <c r="AG62" s="58"/>
      <c r="AH62" s="58"/>
      <c r="AI62" s="59"/>
    </row>
    <row r="63" spans="2:35">
      <c r="B63" s="56" t="s">
        <v>151</v>
      </c>
      <c r="C63" s="64" t="s">
        <v>154</v>
      </c>
      <c r="D63" s="65" t="s">
        <v>86</v>
      </c>
      <c r="E63" s="62"/>
      <c r="F63" s="62"/>
      <c r="G63" s="62"/>
      <c r="H63" s="62"/>
      <c r="I63" s="62"/>
      <c r="J63" s="62"/>
      <c r="K63" s="62"/>
      <c r="L63" s="62"/>
      <c r="M63" s="62"/>
      <c r="N63" s="62"/>
      <c r="O63" s="62"/>
      <c r="P63" s="62"/>
      <c r="Q63" s="62"/>
      <c r="R63" s="62"/>
      <c r="S63" s="62"/>
      <c r="T63" s="62"/>
      <c r="U63" s="62"/>
      <c r="V63" s="62"/>
      <c r="W63" s="62"/>
      <c r="X63" s="62"/>
      <c r="Y63" s="62"/>
      <c r="Z63" s="62"/>
      <c r="AA63" s="62"/>
      <c r="AB63" s="62"/>
      <c r="AC63" s="62"/>
      <c r="AD63" s="62"/>
      <c r="AE63" s="62"/>
      <c r="AF63" s="58"/>
      <c r="AG63" s="58"/>
      <c r="AH63" s="58"/>
      <c r="AI63" s="59"/>
    </row>
  </sheetData>
  <mergeCells count="8">
    <mergeCell ref="E15:AI15"/>
    <mergeCell ref="B3:C5"/>
    <mergeCell ref="B8:C9"/>
    <mergeCell ref="F8:F9"/>
    <mergeCell ref="F11:F12"/>
    <mergeCell ref="T5:T6"/>
    <mergeCell ref="T8:T9"/>
    <mergeCell ref="AA5:AA6"/>
  </mergeCells>
  <conditionalFormatting sqref="E17:AI63">
    <cfRule type="expression" dxfId="2" priority="1">
      <formula>E$17&gt;EOMONTH($E$2,0)</formula>
    </cfRule>
    <cfRule type="expression" dxfId="1" priority="2">
      <formula>COUNTIF(JOURS_FERIES,E$17)+COUNTIF(JOURS_RTT,E$17)&gt;0</formula>
    </cfRule>
    <cfRule type="expression" dxfId="0" priority="5">
      <formula>WEEKDAY(E$17,2)&gt;5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Conges_acceptes">
                <anchor moveWithCells="1" sizeWithCells="1">
                  <from>
                    <xdr:col>27</xdr:col>
                    <xdr:colOff>99060</xdr:colOff>
                    <xdr:row>0</xdr:row>
                    <xdr:rowOff>274320</xdr:rowOff>
                  </from>
                  <to>
                    <xdr:col>31</xdr:col>
                    <xdr:colOff>144780</xdr:colOff>
                    <xdr:row>3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conges_matin">
                <anchor moveWithCells="1" sizeWithCells="1">
                  <from>
                    <xdr:col>3</xdr:col>
                    <xdr:colOff>144780</xdr:colOff>
                    <xdr:row>9</xdr:row>
                    <xdr:rowOff>83820</xdr:rowOff>
                  </from>
                  <to>
                    <xdr:col>6</xdr:col>
                    <xdr:colOff>0</xdr:colOff>
                    <xdr:row>13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Button 3">
              <controlPr defaultSize="0" print="0" autoFill="0" autoPict="0" macro="[0]!conges_apres_midi">
                <anchor moveWithCells="1" sizeWithCells="1">
                  <from>
                    <xdr:col>3</xdr:col>
                    <xdr:colOff>152400</xdr:colOff>
                    <xdr:row>4</xdr:row>
                    <xdr:rowOff>83820</xdr:rowOff>
                  </from>
                  <to>
                    <xdr:col>6</xdr:col>
                    <xdr:colOff>0</xdr:colOff>
                    <xdr:row>8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Button 4">
              <controlPr defaultSize="0" print="0" autoFill="0" autoPict="0" macro="[0]!previsions_conges">
                <anchor moveWithCells="1" sizeWithCells="1">
                  <from>
                    <xdr:col>3</xdr:col>
                    <xdr:colOff>175260</xdr:colOff>
                    <xdr:row>0</xdr:row>
                    <xdr:rowOff>274320</xdr:rowOff>
                  </from>
                  <to>
                    <xdr:col>6</xdr:col>
                    <xdr:colOff>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Button 5">
              <controlPr defaultSize="0" print="0" autoFill="0" autoPict="0" macro="[0]!effacer">
                <anchor moveWithCells="1" sizeWithCells="1">
                  <from>
                    <xdr:col>0</xdr:col>
                    <xdr:colOff>601980</xdr:colOff>
                    <xdr:row>6</xdr:row>
                    <xdr:rowOff>182880</xdr:rowOff>
                  </from>
                  <to>
                    <xdr:col>2</xdr:col>
                    <xdr:colOff>563880</xdr:colOff>
                    <xdr:row>9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Button 6">
              <controlPr defaultSize="0" print="0" autoFill="0" autoPict="0" macro="[0]!arret_maladie">
                <anchor moveWithCells="1" sizeWithCells="1">
                  <from>
                    <xdr:col>13</xdr:col>
                    <xdr:colOff>304800</xdr:colOff>
                    <xdr:row>0</xdr:row>
                    <xdr:rowOff>274320</xdr:rowOff>
                  </from>
                  <to>
                    <xdr:col>18</xdr:col>
                    <xdr:colOff>60960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Button 7">
              <controlPr defaultSize="0" print="0" autoFill="0" autoPict="0" macro="[0]!rendez_vous">
                <anchor moveWithCells="1" sizeWithCells="1">
                  <from>
                    <xdr:col>21</xdr:col>
                    <xdr:colOff>152400</xdr:colOff>
                    <xdr:row>0</xdr:row>
                    <xdr:rowOff>259080</xdr:rowOff>
                  </from>
                  <to>
                    <xdr:col>25</xdr:col>
                    <xdr:colOff>152400</xdr:colOff>
                    <xdr:row>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Button 8">
              <controlPr defaultSize="0" print="0" autoFill="0" autoPict="0" macro="[0]!accueil">
                <anchor moveWithCells="1" sizeWithCells="1">
                  <from>
                    <xdr:col>43</xdr:col>
                    <xdr:colOff>274320</xdr:colOff>
                    <xdr:row>5</xdr:row>
                    <xdr:rowOff>83820</xdr:rowOff>
                  </from>
                  <to>
                    <xdr:col>45</xdr:col>
                    <xdr:colOff>381000</xdr:colOff>
                    <xdr:row>9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2" name="Button 10">
              <controlPr defaultSize="0" print="0" autoFill="0" autoPict="0" macro="[0]!accueil_apres_midi">
                <anchor moveWithCells="1" sizeWithCells="1">
                  <from>
                    <xdr:col>13</xdr:col>
                    <xdr:colOff>304800</xdr:colOff>
                    <xdr:row>9</xdr:row>
                    <xdr:rowOff>99060</xdr:rowOff>
                  </from>
                  <to>
                    <xdr:col>18</xdr:col>
                    <xdr:colOff>76200</xdr:colOff>
                    <xdr:row>13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7" r:id="rId13" name="Button 11">
              <controlPr defaultSize="0" print="0" autoFill="0" autoPict="0" macro="[0]!stage">
                <anchor moveWithCells="1" sizeWithCells="1">
                  <from>
                    <xdr:col>7</xdr:col>
                    <xdr:colOff>381000</xdr:colOff>
                    <xdr:row>0</xdr:row>
                    <xdr:rowOff>266700</xdr:rowOff>
                  </from>
                  <to>
                    <xdr:col>12</xdr:col>
                    <xdr:colOff>45720</xdr:colOff>
                    <xdr:row>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8" r:id="rId14" name="Button 12">
              <controlPr defaultSize="0" print="0" autoFill="0" autoPict="0" macro="[0]!stage_matin">
                <anchor moveWithCells="1" sizeWithCells="1">
                  <from>
                    <xdr:col>7</xdr:col>
                    <xdr:colOff>381000</xdr:colOff>
                    <xdr:row>4</xdr:row>
                    <xdr:rowOff>83820</xdr:rowOff>
                  </from>
                  <to>
                    <xdr:col>12</xdr:col>
                    <xdr:colOff>68580</xdr:colOff>
                    <xdr:row>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9" r:id="rId15" name="Button 13">
              <controlPr defaultSize="0" print="0" autoFill="0" autoPict="0" macro="[0]!stage_apres_midi">
                <anchor moveWithCells="1" sizeWithCells="1">
                  <from>
                    <xdr:col>7</xdr:col>
                    <xdr:colOff>365760</xdr:colOff>
                    <xdr:row>9</xdr:row>
                    <xdr:rowOff>99060</xdr:rowOff>
                  </from>
                  <to>
                    <xdr:col>12</xdr:col>
                    <xdr:colOff>68580</xdr:colOff>
                    <xdr:row>13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0" r:id="rId16" name="Button 14">
              <controlPr defaultSize="0" print="0" autoFill="0" autoPict="0" macro="[0]!auto_d_abs">
                <anchor moveWithCells="1" sizeWithCells="1">
                  <from>
                    <xdr:col>43</xdr:col>
                    <xdr:colOff>274320</xdr:colOff>
                    <xdr:row>14</xdr:row>
                    <xdr:rowOff>30480</xdr:rowOff>
                  </from>
                  <to>
                    <xdr:col>46</xdr:col>
                    <xdr:colOff>22860</xdr:colOff>
                    <xdr:row>14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1" r:id="rId17" name="Button 15">
              <controlPr defaultSize="0" print="0" autoFill="0" autoPict="0" macro="[0]!auto_d_abs_matin">
                <anchor moveWithCells="1" sizeWithCells="1">
                  <from>
                    <xdr:col>21</xdr:col>
                    <xdr:colOff>152400</xdr:colOff>
                    <xdr:row>4</xdr:row>
                    <xdr:rowOff>99060</xdr:rowOff>
                  </from>
                  <to>
                    <xdr:col>25</xdr:col>
                    <xdr:colOff>152400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2" r:id="rId18" name="Button 16">
              <controlPr defaultSize="0" print="0" autoFill="0" autoPict="0" macro="[0]!auto_d_abs_apres_midi">
                <anchor moveWithCells="1" sizeWithCells="1">
                  <from>
                    <xdr:col>43</xdr:col>
                    <xdr:colOff>251460</xdr:colOff>
                    <xdr:row>11</xdr:row>
                    <xdr:rowOff>30480</xdr:rowOff>
                  </from>
                  <to>
                    <xdr:col>45</xdr:col>
                    <xdr:colOff>723900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3" r:id="rId19" name="Button 17">
              <controlPr defaultSize="0" print="0" autoFill="0" autoPict="0" macro="[0]!astreinte">
                <anchor moveWithCells="1" sizeWithCells="1">
                  <from>
                    <xdr:col>13</xdr:col>
                    <xdr:colOff>304800</xdr:colOff>
                    <xdr:row>4</xdr:row>
                    <xdr:rowOff>83820</xdr:rowOff>
                  </from>
                  <to>
                    <xdr:col>18</xdr:col>
                    <xdr:colOff>76200</xdr:colOff>
                    <xdr:row>8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4" r:id="rId20" name="Button 18">
              <controlPr defaultSize="0" print="0" autoFill="0" autoPict="0" macro="[0]!jdc">
                <anchor moveWithCells="1" sizeWithCells="1">
                  <from>
                    <xdr:col>21</xdr:col>
                    <xdr:colOff>152400</xdr:colOff>
                    <xdr:row>9</xdr:row>
                    <xdr:rowOff>83820</xdr:rowOff>
                  </from>
                  <to>
                    <xdr:col>25</xdr:col>
                    <xdr:colOff>152400</xdr:colOff>
                    <xdr:row>13</xdr:row>
                    <xdr:rowOff>60960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93BA276-63C5-4B0F-9202-30C9099F05FE}">
          <x14:formula1>
            <xm:f>Feuil1!$D$2:$D$13</xm:f>
          </x14:formula1>
          <xm:sqref>A1</xm:sqref>
        </x14:dataValidation>
        <x14:dataValidation type="list" allowBlank="1" showInputMessage="1" showErrorMessage="1" xr:uid="{6375C0AE-32AD-4D70-A985-46D6E39408FE}">
          <x14:formula1>
            <xm:f>Feuil1!$G$2:$G$13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4"/>
  <dimension ref="D1:G13"/>
  <sheetViews>
    <sheetView workbookViewId="0">
      <selection activeCell="G8" sqref="G8"/>
    </sheetView>
  </sheetViews>
  <sheetFormatPr baseColWidth="10" defaultColWidth="11.44140625" defaultRowHeight="14.4"/>
  <sheetData>
    <row r="1" spans="4:7">
      <c r="D1" s="18" t="s">
        <v>158</v>
      </c>
      <c r="E1" s="18" t="s">
        <v>159</v>
      </c>
      <c r="F1" s="19"/>
      <c r="G1" s="18" t="s">
        <v>160</v>
      </c>
    </row>
    <row r="2" spans="4:7">
      <c r="D2" s="20" t="s">
        <v>31</v>
      </c>
      <c r="E2">
        <v>1</v>
      </c>
      <c r="G2" s="21">
        <v>2019</v>
      </c>
    </row>
    <row r="3" spans="4:7">
      <c r="D3" s="20" t="s">
        <v>161</v>
      </c>
      <c r="E3">
        <v>2</v>
      </c>
      <c r="G3" s="21">
        <v>2020</v>
      </c>
    </row>
    <row r="4" spans="4:7">
      <c r="D4" s="20" t="s">
        <v>18</v>
      </c>
      <c r="E4">
        <v>3</v>
      </c>
      <c r="G4" s="21">
        <v>2021</v>
      </c>
    </row>
    <row r="5" spans="4:7">
      <c r="D5" s="20" t="s">
        <v>38</v>
      </c>
      <c r="E5">
        <v>4</v>
      </c>
      <c r="G5" s="21">
        <v>2022</v>
      </c>
    </row>
    <row r="6" spans="4:7">
      <c r="D6" s="20" t="s">
        <v>39</v>
      </c>
      <c r="E6">
        <v>5</v>
      </c>
      <c r="G6" s="21">
        <v>2023</v>
      </c>
    </row>
    <row r="7" spans="4:7">
      <c r="D7" s="20" t="s">
        <v>40</v>
      </c>
      <c r="E7">
        <v>6</v>
      </c>
      <c r="G7" s="21">
        <v>2024</v>
      </c>
    </row>
    <row r="8" spans="4:7">
      <c r="D8" s="20" t="s">
        <v>41</v>
      </c>
      <c r="E8">
        <v>7</v>
      </c>
      <c r="G8" s="21">
        <v>2025</v>
      </c>
    </row>
    <row r="9" spans="4:7">
      <c r="D9" s="20" t="s">
        <v>42</v>
      </c>
      <c r="E9">
        <v>8</v>
      </c>
      <c r="G9" s="21">
        <v>2026</v>
      </c>
    </row>
    <row r="10" spans="4:7">
      <c r="D10" s="20" t="s">
        <v>43</v>
      </c>
      <c r="E10">
        <v>9</v>
      </c>
      <c r="G10" s="21">
        <v>2027</v>
      </c>
    </row>
    <row r="11" spans="4:7">
      <c r="D11" s="20" t="s">
        <v>44</v>
      </c>
      <c r="E11">
        <v>10</v>
      </c>
      <c r="G11" s="21">
        <v>2028</v>
      </c>
    </row>
    <row r="12" spans="4:7">
      <c r="D12" s="20" t="s">
        <v>45</v>
      </c>
      <c r="E12">
        <v>11</v>
      </c>
      <c r="G12" s="21">
        <v>2029</v>
      </c>
    </row>
    <row r="13" spans="4:7">
      <c r="D13" s="20" t="s">
        <v>162</v>
      </c>
      <c r="E13">
        <v>12</v>
      </c>
      <c r="G13" s="21">
        <v>2030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Y35"/>
  <sheetViews>
    <sheetView showGridLines="0" workbookViewId="0">
      <selection activeCell="G11" sqref="G11"/>
    </sheetView>
  </sheetViews>
  <sheetFormatPr baseColWidth="10" defaultColWidth="11.44140625" defaultRowHeight="14.4"/>
  <cols>
    <col min="1" max="1" width="18.33203125" style="1" bestFit="1" customWidth="1"/>
    <col min="2" max="3" width="11.44140625" style="1"/>
    <col min="4" max="4" width="13" style="1" bestFit="1" customWidth="1"/>
    <col min="5" max="5" width="11.88671875" style="1" bestFit="1" customWidth="1"/>
    <col min="6" max="6" width="11.44140625" style="1"/>
    <col min="7" max="7" width="13" style="1" bestFit="1" customWidth="1"/>
    <col min="8" max="8" width="11.88671875" style="1" bestFit="1" customWidth="1"/>
    <col min="9" max="10" width="11.44140625" style="1"/>
    <col min="11" max="11" width="0" style="1" hidden="1" customWidth="1"/>
    <col min="12" max="12" width="48.33203125" style="12" hidden="1" customWidth="1"/>
    <col min="13" max="13" width="30.88671875" style="12" hidden="1" customWidth="1"/>
    <col min="14" max="14" width="11.44140625" style="1" hidden="1" customWidth="1"/>
    <col min="15" max="15" width="4.88671875" style="1" customWidth="1"/>
    <col min="16" max="25" width="11.44140625" style="1"/>
    <col min="26" max="16384" width="11.44140625" style="12"/>
  </cols>
  <sheetData>
    <row r="1" spans="1:16">
      <c r="A1" s="1" t="s">
        <v>2</v>
      </c>
      <c r="B1" s="15">
        <v>2021</v>
      </c>
    </row>
    <row r="2" spans="1:16">
      <c r="A2" s="72" t="s">
        <v>19</v>
      </c>
      <c r="B2" s="72"/>
      <c r="D2" s="72" t="s">
        <v>21</v>
      </c>
      <c r="E2" s="72"/>
      <c r="G2" s="72" t="s">
        <v>20</v>
      </c>
      <c r="H2" s="72"/>
      <c r="L2" s="13">
        <f>IF(MOD((B1),4)=0,1,0)</f>
        <v>0</v>
      </c>
      <c r="M2" s="13" t="s">
        <v>34</v>
      </c>
      <c r="N2" s="5"/>
      <c r="O2" s="5"/>
    </row>
    <row r="3" spans="1:16" ht="15.6">
      <c r="D3" s="6"/>
      <c r="E3" s="6"/>
      <c r="F3" s="6"/>
      <c r="G3" s="6"/>
    </row>
    <row r="4" spans="1:16" ht="15.6">
      <c r="A4" s="3" t="s">
        <v>7</v>
      </c>
      <c r="B4" s="4">
        <f>DATE($B$1,1,1)</f>
        <v>44197</v>
      </c>
      <c r="D4" s="16" t="s">
        <v>55</v>
      </c>
      <c r="E4" s="17">
        <v>43832</v>
      </c>
      <c r="F4" s="6"/>
      <c r="G4" s="16" t="s">
        <v>55</v>
      </c>
      <c r="H4" s="17">
        <v>43832</v>
      </c>
    </row>
    <row r="5" spans="1:16" ht="15.6">
      <c r="A5" s="3" t="s">
        <v>3</v>
      </c>
      <c r="B5" s="4">
        <f>B6-2</f>
        <v>44288</v>
      </c>
      <c r="D5" s="16" t="s">
        <v>56</v>
      </c>
      <c r="E5" s="17">
        <v>43833</v>
      </c>
      <c r="F5" s="6"/>
      <c r="G5" s="16" t="s">
        <v>56</v>
      </c>
      <c r="H5" s="17">
        <v>43833</v>
      </c>
    </row>
    <row r="6" spans="1:16" ht="15.6">
      <c r="A6" s="3" t="s">
        <v>4</v>
      </c>
      <c r="B6" s="4">
        <f>ROUND(DATE($B$1,4,MOD(234-11*MOD($B$1,19),30))/7,)*7-6</f>
        <v>44290</v>
      </c>
      <c r="D6" s="16" t="s">
        <v>57</v>
      </c>
      <c r="E6" s="17">
        <v>43973</v>
      </c>
      <c r="F6" s="6"/>
      <c r="G6" s="16" t="s">
        <v>57</v>
      </c>
      <c r="H6" s="17">
        <v>43973</v>
      </c>
      <c r="L6" s="13" t="s">
        <v>163</v>
      </c>
      <c r="M6" s="13"/>
    </row>
    <row r="7" spans="1:16" ht="15.6">
      <c r="A7" s="3" t="s">
        <v>5</v>
      </c>
      <c r="B7" s="4">
        <f>B6+1</f>
        <v>44291</v>
      </c>
      <c r="D7" s="16" t="s">
        <v>58</v>
      </c>
      <c r="E7" s="17">
        <v>44025</v>
      </c>
      <c r="F7" s="6"/>
      <c r="G7" s="16"/>
      <c r="H7" s="17"/>
      <c r="L7" s="13" t="s">
        <v>31</v>
      </c>
      <c r="M7" s="14">
        <v>44047.648113425923</v>
      </c>
    </row>
    <row r="8" spans="1:16" ht="15.6">
      <c r="A8" s="3" t="s">
        <v>6</v>
      </c>
      <c r="B8" s="4">
        <f>DATE($B$1,5,1)</f>
        <v>44317</v>
      </c>
      <c r="D8" s="16" t="s">
        <v>59</v>
      </c>
      <c r="E8" s="17">
        <v>44189</v>
      </c>
      <c r="F8" s="6"/>
      <c r="G8" s="7"/>
      <c r="H8" s="6"/>
      <c r="L8" s="13" t="s">
        <v>32</v>
      </c>
      <c r="M8" s="14">
        <v>44061.710046296299</v>
      </c>
    </row>
    <row r="9" spans="1:16" ht="15.6">
      <c r="A9" s="3" t="s">
        <v>8</v>
      </c>
      <c r="B9" s="4">
        <f>DATE($B$1,5,8)</f>
        <v>44324</v>
      </c>
      <c r="D9" s="16" t="s">
        <v>60</v>
      </c>
      <c r="E9" s="17">
        <v>44193</v>
      </c>
      <c r="F9" s="6"/>
      <c r="G9" s="7"/>
      <c r="H9" s="6"/>
      <c r="L9" s="13" t="s">
        <v>18</v>
      </c>
      <c r="M9" s="14">
        <v>44047.647465277776</v>
      </c>
    </row>
    <row r="10" spans="1:16" ht="15.6">
      <c r="A10" s="3" t="s">
        <v>9</v>
      </c>
      <c r="B10" s="4">
        <f>B6+39</f>
        <v>44329</v>
      </c>
      <c r="D10" s="16" t="s">
        <v>61</v>
      </c>
      <c r="E10" s="17">
        <v>44194</v>
      </c>
      <c r="F10" s="6"/>
      <c r="G10" s="7"/>
      <c r="H10" s="6"/>
      <c r="L10" s="13" t="s">
        <v>38</v>
      </c>
      <c r="M10" s="14">
        <v>44047.649143518516</v>
      </c>
    </row>
    <row r="11" spans="1:16" ht="15.6">
      <c r="A11" s="3" t="s">
        <v>10</v>
      </c>
      <c r="B11" s="4">
        <f>B6+49</f>
        <v>44339</v>
      </c>
      <c r="D11" s="16" t="s">
        <v>62</v>
      </c>
      <c r="E11" s="17">
        <v>44195</v>
      </c>
      <c r="F11" s="6"/>
      <c r="G11" s="7"/>
      <c r="H11" s="6"/>
      <c r="L11" s="13" t="s">
        <v>39</v>
      </c>
      <c r="M11" s="14">
        <v>44047.650081018517</v>
      </c>
      <c r="P11" s="2"/>
    </row>
    <row r="12" spans="1:16" ht="15.6">
      <c r="A12" s="3" t="s">
        <v>11</v>
      </c>
      <c r="B12" s="4">
        <f>B6+50</f>
        <v>44340</v>
      </c>
      <c r="D12" s="16" t="s">
        <v>63</v>
      </c>
      <c r="E12" s="17">
        <v>44196</v>
      </c>
      <c r="F12" s="6"/>
      <c r="G12" s="7"/>
      <c r="H12" s="6"/>
      <c r="L12" s="13" t="s">
        <v>40</v>
      </c>
      <c r="M12" s="14">
        <v>44047.651087962964</v>
      </c>
    </row>
    <row r="13" spans="1:16" ht="15.6">
      <c r="A13" s="3" t="s">
        <v>12</v>
      </c>
      <c r="B13" s="4">
        <f>DATE($B$1,7,14)</f>
        <v>44391</v>
      </c>
      <c r="F13" s="6"/>
      <c r="L13" s="13" t="s">
        <v>41</v>
      </c>
      <c r="M13" s="14">
        <v>44047.651932870373</v>
      </c>
    </row>
    <row r="14" spans="1:16">
      <c r="A14" s="3" t="s">
        <v>13</v>
      </c>
      <c r="B14" s="4">
        <f>DATE($B$1,8,15)</f>
        <v>44423</v>
      </c>
      <c r="L14" s="13" t="s">
        <v>42</v>
      </c>
      <c r="M14" s="14">
        <v>44047.654004629629</v>
      </c>
    </row>
    <row r="15" spans="1:16">
      <c r="A15" s="3" t="s">
        <v>14</v>
      </c>
      <c r="B15" s="4">
        <f>DATE($B$1,11,1)</f>
        <v>44501</v>
      </c>
      <c r="L15" s="13" t="s">
        <v>43</v>
      </c>
      <c r="M15" s="14">
        <v>44047.654074074075</v>
      </c>
    </row>
    <row r="16" spans="1:16">
      <c r="A16" s="3" t="s">
        <v>15</v>
      </c>
      <c r="B16" s="4">
        <f>DATE($B$1,11,11)</f>
        <v>44511</v>
      </c>
      <c r="L16" s="13" t="s">
        <v>44</v>
      </c>
      <c r="M16" s="14">
        <v>43873.404803240737</v>
      </c>
    </row>
    <row r="17" spans="1:13">
      <c r="A17" s="3" t="s">
        <v>16</v>
      </c>
      <c r="B17" s="4">
        <f>DATE($B$1,12,25)</f>
        <v>44555</v>
      </c>
      <c r="L17" s="13" t="s">
        <v>45</v>
      </c>
      <c r="M17" s="14">
        <v>44047.65420138889</v>
      </c>
    </row>
    <row r="18" spans="1:13">
      <c r="A18" s="3" t="s">
        <v>17</v>
      </c>
      <c r="B18" s="4">
        <f>DATE($B$1,12,26)</f>
        <v>44556</v>
      </c>
      <c r="L18" s="13" t="s">
        <v>46</v>
      </c>
      <c r="M18" s="14">
        <v>44067.403854166667</v>
      </c>
    </row>
    <row r="19" spans="1:13">
      <c r="A19" s="8"/>
    </row>
    <row r="21" spans="1:13">
      <c r="A21" s="9" t="s">
        <v>24</v>
      </c>
    </row>
    <row r="22" spans="1:13">
      <c r="A22" s="10" t="s">
        <v>53</v>
      </c>
    </row>
    <row r="23" spans="1:13">
      <c r="A23" s="11" t="s">
        <v>25</v>
      </c>
    </row>
    <row r="24" spans="1:13">
      <c r="A24" s="10" t="s">
        <v>26</v>
      </c>
    </row>
    <row r="25" spans="1:13">
      <c r="A25" s="10" t="s">
        <v>22</v>
      </c>
    </row>
    <row r="26" spans="1:13">
      <c r="A26" s="10" t="s">
        <v>23</v>
      </c>
    </row>
    <row r="27" spans="1:13">
      <c r="A27" s="10" t="s">
        <v>47</v>
      </c>
    </row>
    <row r="28" spans="1:13">
      <c r="A28" s="10" t="s">
        <v>48</v>
      </c>
    </row>
    <row r="29" spans="1:13">
      <c r="A29" s="10"/>
    </row>
    <row r="30" spans="1:13">
      <c r="A30" s="10"/>
    </row>
    <row r="31" spans="1:13">
      <c r="A31" s="9" t="s">
        <v>51</v>
      </c>
    </row>
    <row r="32" spans="1:13">
      <c r="A32" s="10" t="s">
        <v>54</v>
      </c>
    </row>
    <row r="33" spans="1:1">
      <c r="A33" s="10" t="s">
        <v>49</v>
      </c>
    </row>
    <row r="34" spans="1:1">
      <c r="A34" s="10" t="s">
        <v>50</v>
      </c>
    </row>
    <row r="35" spans="1:1">
      <c r="A35" s="10" t="s">
        <v>52</v>
      </c>
    </row>
  </sheetData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 BOI</vt:lpstr>
      <vt:lpstr>Feuil1</vt:lpstr>
      <vt:lpstr>JOURS NON TRAVAILLES</vt:lpstr>
      <vt:lpstr>JOURS_FERIES</vt:lpstr>
      <vt:lpstr>JOURS_RTT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JoDan</cp:lastModifiedBy>
  <dcterms:created xsi:type="dcterms:W3CDTF">2019-07-02T06:44:43Z</dcterms:created>
  <dcterms:modified xsi:type="dcterms:W3CDTF">2020-08-24T16:50:07Z</dcterms:modified>
</cp:coreProperties>
</file>