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5EAAC45-301B-4467-BD96-4824D0F97BC2}" xr6:coauthVersionLast="45" xr6:coauthVersionMax="45" xr10:uidLastSave="{00000000-0000-0000-0000-000000000000}"/>
  <bookViews>
    <workbookView xWindow="-108" yWindow="-108" windowWidth="23256" windowHeight="12576" xr2:uid="{E13EA2E7-5278-4FC1-9566-4BE349FE8EC0}"/>
  </bookViews>
  <sheets>
    <sheet name="Feuil1" sheetId="1" r:id="rId1"/>
  </sheets>
  <definedNames>
    <definedName name="_xlnm._FilterDatabase" localSheetId="0" hidden="1">Feuil1!$A$4:$H$27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K7" i="1"/>
  <c r="K8" i="1"/>
  <c r="K6" i="1"/>
  <c r="H2" i="1"/>
  <c r="H3" i="1"/>
  <c r="H1" i="1"/>
  <c r="G3" i="1"/>
  <c r="G2" i="1"/>
  <c r="G1" i="1"/>
  <c r="F2" i="1"/>
  <c r="F3" i="1"/>
  <c r="F1" i="1"/>
  <c r="E3" i="1"/>
  <c r="E2" i="1"/>
  <c r="E1" i="1"/>
  <c r="D1" i="1"/>
  <c r="D3" i="1"/>
  <c r="D2" i="1"/>
</calcChain>
</file>

<file path=xl/sharedStrings.xml><?xml version="1.0" encoding="utf-8"?>
<sst xmlns="http://schemas.openxmlformats.org/spreadsheetml/2006/main" count="203" uniqueCount="56">
  <si>
    <t>Section</t>
  </si>
  <si>
    <t>Province</t>
  </si>
  <si>
    <t>Lundi</t>
  </si>
  <si>
    <t>Mardi</t>
  </si>
  <si>
    <t>Mercredi</t>
  </si>
  <si>
    <t>Jeudi</t>
  </si>
  <si>
    <t>Vendredi</t>
  </si>
  <si>
    <t>Namur</t>
  </si>
  <si>
    <t>Centre</t>
  </si>
  <si>
    <t>Jemeppe</t>
  </si>
  <si>
    <t>Philippeville</t>
  </si>
  <si>
    <t>Couvin</t>
  </si>
  <si>
    <t>Andenne</t>
  </si>
  <si>
    <t>Lucas</t>
  </si>
  <si>
    <t>Prénom</t>
  </si>
  <si>
    <t>Philippe</t>
  </si>
  <si>
    <t>Laurent</t>
  </si>
  <si>
    <t>Micehl</t>
  </si>
  <si>
    <t>Joseph</t>
  </si>
  <si>
    <t>Eric</t>
  </si>
  <si>
    <t>Pierre</t>
  </si>
  <si>
    <t>José</t>
  </si>
  <si>
    <t>Hubert</t>
  </si>
  <si>
    <t>bureau</t>
  </si>
  <si>
    <t>télétravail</t>
  </si>
  <si>
    <t>Hainaut</t>
  </si>
  <si>
    <t>La Louvière</t>
  </si>
  <si>
    <t>Charleroi</t>
  </si>
  <si>
    <t>Mons</t>
  </si>
  <si>
    <t>Chimay</t>
  </si>
  <si>
    <t>Luxembourg</t>
  </si>
  <si>
    <t>Loréane</t>
  </si>
  <si>
    <t>Géraldine</t>
  </si>
  <si>
    <t>Léa</t>
  </si>
  <si>
    <t>Chloé</t>
  </si>
  <si>
    <t>Lucienne</t>
  </si>
  <si>
    <t>Ginette</t>
  </si>
  <si>
    <t>Alphonse</t>
  </si>
  <si>
    <t>Mohamed</t>
  </si>
  <si>
    <t>Denis</t>
  </si>
  <si>
    <t>Arlon</t>
  </si>
  <si>
    <t>Malmedy</t>
  </si>
  <si>
    <t>Francois</t>
  </si>
  <si>
    <t>Etienne</t>
  </si>
  <si>
    <t>Hugolin</t>
  </si>
  <si>
    <t>Théodule</t>
  </si>
  <si>
    <t>Marie-Laure</t>
  </si>
  <si>
    <t>en cours</t>
  </si>
  <si>
    <t>=INDEX(A1:A165;MIN(SI(SOUS.TOTAL(3;DECALER(A4;LIGNE(A1:A163);));LIGNE(A5:A165)));1)</t>
  </si>
  <si>
    <t>Formule en B1 pour avoir la valeur du filtre (formule matricielle à valider par CTRL+MAJ+ENTREE)</t>
  </si>
  <si>
    <t>D1</t>
  </si>
  <si>
    <t>D2</t>
  </si>
  <si>
    <t>D3</t>
  </si>
  <si>
    <t>Formules en</t>
  </si>
  <si>
    <t xml:space="preserve">source : </t>
  </si>
  <si>
    <t>https://forum.excel-pratique.com/viewtopic.php?t=8165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</si>
</sst>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1" fillId="0" borderId="0" xfId="0" applyFont="1" applyBorder="1"/>
    <xf numFmtId="0" fontId="1" fillId="0" borderId="4" xfId="0" applyFont="1" applyBorder="1"/>
    <xf numFmtId="49" fontId="0" fillId="0" borderId="0" xfId="0" applyNumberFormat="1"/>
    <xf numFmtId="0" fontId="0" fillId="0" borderId="5" xfId="0" applyBorder="1"/>
    <xf numFmtId="0" fontId="3" fillId="0" borderId="0" xfId="0" applyNumberFormat="1" applyFont="1"/>
    <xf numFmtId="0" fontId="0" fillId="0" borderId="0" xfId="0" quotePrefix="1"/>
    <xf numFmtId="0" fontId="0" fillId="0" borderId="0" xfId="0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13"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auto="1"/>
      </font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BE247F-EE64-4B20-8218-6CDED9693651}" name="Tableau1" displayName="Tableau1" ref="A4:H27" totalsRowShown="0" headerRowDxfId="3" tableBorderDxfId="12">
  <autoFilter ref="A4:H27" xr:uid="{7911D178-FFF7-42CD-AC7F-DA4C5F6F3BB7}"/>
  <tableColumns count="8">
    <tableColumn id="1" xr3:uid="{7970A53D-6B09-42F1-9504-8E4F9CAEA858}" name="Province" dataDxfId="11"/>
    <tableColumn id="2" xr3:uid="{104CE4B5-B71C-46A6-8CFA-50A5C8DACEA3}" name="Section" dataDxfId="10"/>
    <tableColumn id="3" xr3:uid="{E4FF5279-406D-4443-AC78-4B573784BEAD}" name="Prénom" dataDxfId="9"/>
    <tableColumn id="4" xr3:uid="{6F150FF9-D9DC-47A3-A6CE-6864F55C4E4C}" name="Lundi" dataDxfId="8"/>
    <tableColumn id="5" xr3:uid="{43FE13E1-2A23-40F8-B7A3-1C90F7373526}" name="Mardi" dataDxfId="7"/>
    <tableColumn id="6" xr3:uid="{04E951CB-211B-4329-9106-1ECC5195E228}" name="Mercredi" dataDxfId="6"/>
    <tableColumn id="7" xr3:uid="{CC092024-8F5A-4B59-85EA-07691A64072F}" name="Jeudi" dataDxfId="5"/>
    <tableColumn id="8" xr3:uid="{57A5344E-2A84-40D1-9169-FD196D6280AF}" name="Vendredi" dataDxf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t=8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CDE62-0628-4847-AF72-F926A94D06D6}">
  <sheetPr codeName="Feuil1"/>
  <dimension ref="A1:R27"/>
  <sheetViews>
    <sheetView tabSelected="1" zoomScale="106" zoomScaleNormal="106" workbookViewId="0">
      <selection activeCell="B1" sqref="B1"/>
    </sheetView>
  </sheetViews>
  <sheetFormatPr baseColWidth="10" defaultRowHeight="14.4" x14ac:dyDescent="0.3"/>
  <cols>
    <col min="2" max="3" width="12.6640625" bestFit="1" customWidth="1"/>
    <col min="6" max="6" width="10.44140625" customWidth="1"/>
  </cols>
  <sheetData>
    <row r="1" spans="1:18" x14ac:dyDescent="0.3">
      <c r="A1" s="6"/>
      <c r="B1" s="8" t="str">
        <f t="array" aca="1" ref="B1" ca="1">INDEX(A1:A165,MIN(IF(SUBTOTAL(3,OFFSET(A4,ROW(A1:A163),)),ROW(A5:A165))),1)</f>
        <v>Namur</v>
      </c>
      <c r="C1" s="3" t="s">
        <v>23</v>
      </c>
      <c r="D1" s="3">
        <f ca="1">IF(COUNTA(INDIRECT("Tableau1["&amp;D$4&amp;"]"))=SUBTOTAL(3,Tableau1[Lundi]),COUNTIFS(Tableau1[Lundi],$C1),COUNTIFS(Tableau1[Lundi],$C1,Tableau1[Province],$B$1))</f>
        <v>15</v>
      </c>
      <c r="E1" s="3">
        <f ca="1">IF(COUNTA(INDIRECT("Tableau1["&amp;E$4&amp;"]"))=SUBTOTAL(3,Tableau1[Mardi]),COUNTIFS(Tableau1[Mardi],$C1),COUNTIFS(Tableau1[Mardi],$C1,Tableau1[Province],$B$1))</f>
        <v>19</v>
      </c>
      <c r="F1" s="3">
        <f ca="1">IF(COUNTA(INDIRECT("Tableau1["&amp;F$4&amp;"]"))=SUBTOTAL(3,Tableau1[Mercredi]),COUNTIFS(Tableau1[Mercredi],$C1),COUNTIFS(Tableau1[Mercredi],$C1,Tableau1[Province],$B$1))</f>
        <v>19</v>
      </c>
      <c r="G1" s="3">
        <f ca="1">IF(COUNTA(INDIRECT("Tableau1["&amp;G$4&amp;"]"))=SUBTOTAL(3,Tableau1[Jeudi]),COUNTIFS(Tableau1[Jeudi],$C1),COUNTIFS(Tableau1[Jeudi],$C1,Tableau1[Province],$B$1))</f>
        <v>17</v>
      </c>
      <c r="H1" s="3">
        <f ca="1">IF(COUNTA(INDIRECT("Tableau1["&amp;H$4&amp;"]"))=SUBTOTAL(3,Tableau1[Vendredi]),COUNTIFS(Tableau1[Vendredi],$C1),COUNTIFS(Tableau1[Vendredi],$C1,Tableau1[Province],$B$1))</f>
        <v>15</v>
      </c>
    </row>
    <row r="2" spans="1:18" x14ac:dyDescent="0.3">
      <c r="C2" s="3" t="s">
        <v>24</v>
      </c>
      <c r="D2" s="3">
        <f ca="1">IF(COUNTA(INDIRECT("Tableau1["&amp;D$4&amp;"]"))=SUBTOTAL(3,INDIRECT("Tableau1["&amp;D$4&amp;"]")),COUNTIFS(INDIRECT("Tableau1["&amp;D$4&amp;"]"),$C2),COUNTIFS(INDIRECT("Tableau1["&amp;D$4&amp;"]"),$C2,Tableau1[Province],$B$1))</f>
        <v>7</v>
      </c>
      <c r="E2" s="3">
        <f ca="1">IF(COUNTA(INDIRECT("Tableau1["&amp;E$4&amp;"]"))=SUBTOTAL(3,Tableau1[Mardi]),COUNTIFS(Tableau1[Mardi],$C2),COUNTIFS(Tableau1[Mardi],$C2,Tableau1[Province],$B$1))</f>
        <v>4</v>
      </c>
      <c r="F2" s="3">
        <f ca="1">IF(COUNTA(INDIRECT("Tableau1["&amp;F$4&amp;"]"))=SUBTOTAL(3,Tableau1[Mercredi]),COUNTIFS(Tableau1[Mercredi],$C2),COUNTIFS(Tableau1[Mercredi],$C2,Tableau1[Province],$B$1))</f>
        <v>3</v>
      </c>
      <c r="G2" s="3">
        <f ca="1">IF(COUNTA(INDIRECT("Tableau1["&amp;G$4&amp;"]"))=SUBTOTAL(3,Tableau1[Jeudi]),COUNTIFS(Tableau1[Jeudi],$C2),COUNTIFS(Tableau1[Jeudi],$C2,Tableau1[Province],$B$1))</f>
        <v>4</v>
      </c>
      <c r="H2" s="3">
        <f ca="1">IF(COUNTA(INDIRECT("Tableau1["&amp;H$4&amp;"]"))=SUBTOTAL(3,Tableau1[Vendredi]),COUNTIFS(Tableau1[Vendredi],$C2),COUNTIFS(Tableau1[Vendredi],$C2,Tableau1[Province],$B$1))</f>
        <v>6</v>
      </c>
      <c r="J2" t="s">
        <v>49</v>
      </c>
    </row>
    <row r="3" spans="1:18" ht="15" thickBot="1" x14ac:dyDescent="0.35">
      <c r="C3" s="3" t="s">
        <v>47</v>
      </c>
      <c r="D3" s="3">
        <f ca="1">IF(COUNTA(INDIRECT("Tableau1["&amp;D$4&amp;"]"))=SUBTOTAL(3,INDIRECT("Tableau1["&amp;D$4&amp;"]")),COUNTIFS(INDIRECT("Tableau1["&amp;D$4&amp;"]"),$C3),COUNTIFS(INDIRECT("Tableau1["&amp;D$4&amp;"]"),$C3,Tableau1[Province],$B$1))</f>
        <v>1</v>
      </c>
      <c r="E3" s="3">
        <f ca="1">IF(COUNTA(INDIRECT("Tableau1["&amp;E$4&amp;"]"))=SUBTOTAL(3,Tableau1[Mardi]),COUNTIFS(Tableau1[Mardi],$C3),COUNTIFS(Tableau1[Mardi],$C3,Tableau1[Province],$B$1))</f>
        <v>0</v>
      </c>
      <c r="F3" s="3">
        <f ca="1">IF(COUNTA(INDIRECT("Tableau1["&amp;F$4&amp;"]"))=SUBTOTAL(3,Tableau1[Mercredi]),COUNTIFS(Tableau1[Mercredi],$C3),COUNTIFS(Tableau1[Mercredi],$C3,Tableau1[Province],$B$1))</f>
        <v>1</v>
      </c>
      <c r="G3" s="3">
        <f ca="1">IF(COUNTA(INDIRECT("Tableau1["&amp;G$4&amp;"]"))=SUBTOTAL(3,Tableau1[Jeudi]),COUNTIFS(Tableau1[Jeudi],$C3),COUNTIFS(Tableau1[Jeudi],$C3,Tableau1[Province],$B$1))</f>
        <v>2</v>
      </c>
      <c r="H3" s="3">
        <f ca="1">IF(COUNTA(INDIRECT("Tableau1["&amp;H$4&amp;"]"))=SUBTOTAL(3,Tableau1[Vendredi]),COUNTIFS(Tableau1[Vendredi],$C3),COUNTIFS(Tableau1[Vendredi],$C3,Tableau1[Province],$B$1))</f>
        <v>2</v>
      </c>
      <c r="J3" s="9" t="s">
        <v>48</v>
      </c>
      <c r="Q3" t="s">
        <v>54</v>
      </c>
      <c r="R3" s="11" t="s">
        <v>55</v>
      </c>
    </row>
    <row r="4" spans="1:18" x14ac:dyDescent="0.3">
      <c r="A4" s="1" t="s">
        <v>1</v>
      </c>
      <c r="B4" s="2" t="s">
        <v>0</v>
      </c>
      <c r="C4" s="4" t="s">
        <v>14</v>
      </c>
      <c r="D4" s="4" t="s">
        <v>2</v>
      </c>
      <c r="E4" s="4" t="s">
        <v>3</v>
      </c>
      <c r="F4" s="4" t="s">
        <v>4</v>
      </c>
      <c r="G4" s="4" t="s">
        <v>5</v>
      </c>
      <c r="H4" s="5" t="s">
        <v>6</v>
      </c>
      <c r="J4" s="9"/>
    </row>
    <row r="5" spans="1:18" x14ac:dyDescent="0.3">
      <c r="A5" s="3" t="s">
        <v>7</v>
      </c>
      <c r="B5" s="3" t="s">
        <v>8</v>
      </c>
      <c r="C5" s="3" t="s">
        <v>13</v>
      </c>
      <c r="D5" s="3" t="s">
        <v>23</v>
      </c>
      <c r="E5" s="3" t="s">
        <v>24</v>
      </c>
      <c r="F5" s="3" t="s">
        <v>24</v>
      </c>
      <c r="G5" s="3" t="s">
        <v>23</v>
      </c>
      <c r="H5" s="3" t="s">
        <v>23</v>
      </c>
      <c r="J5" t="s">
        <v>53</v>
      </c>
    </row>
    <row r="6" spans="1:18" x14ac:dyDescent="0.3">
      <c r="A6" s="3" t="s">
        <v>7</v>
      </c>
      <c r="B6" s="3" t="s">
        <v>8</v>
      </c>
      <c r="C6" s="3" t="s">
        <v>15</v>
      </c>
      <c r="D6" s="3" t="s">
        <v>24</v>
      </c>
      <c r="E6" s="3" t="s">
        <v>23</v>
      </c>
      <c r="F6" s="3" t="s">
        <v>23</v>
      </c>
      <c r="G6" s="3" t="s">
        <v>23</v>
      </c>
      <c r="H6" s="3" t="s">
        <v>23</v>
      </c>
      <c r="J6" s="10" t="s">
        <v>50</v>
      </c>
      <c r="K6" t="str">
        <f ca="1">_xlfn.FORMULATEXT(D1)</f>
        <v>=SI(NBVAL(INDIRECT("Tableau1["&amp;D$4&amp;"]"))=SOUS.TOTAL(3;Tableau1[Lundi]);NB.SI.ENS(Tableau1[Lundi];$C1);NB.SI.ENS(Tableau1[Lundi];$C1;Tableau1[Province];$B$1))</v>
      </c>
    </row>
    <row r="7" spans="1:18" x14ac:dyDescent="0.3">
      <c r="A7" s="3" t="s">
        <v>7</v>
      </c>
      <c r="B7" s="3" t="s">
        <v>9</v>
      </c>
      <c r="C7" s="3" t="s">
        <v>16</v>
      </c>
      <c r="D7" s="3" t="s">
        <v>23</v>
      </c>
      <c r="E7" s="3" t="s">
        <v>23</v>
      </c>
      <c r="F7" s="3" t="s">
        <v>23</v>
      </c>
      <c r="G7" s="3" t="s">
        <v>23</v>
      </c>
      <c r="H7" s="3" t="s">
        <v>23</v>
      </c>
      <c r="J7" s="10" t="s">
        <v>51</v>
      </c>
      <c r="K7" t="str">
        <f ca="1">_xlfn.FORMULATEXT(D2)</f>
        <v>=SI(NBVAL(INDIRECT("Tableau1["&amp;D$4&amp;"]"))=SOUS.TOTAL(3;INDIRECT("Tableau1["&amp;D$4&amp;"]"));NB.SI.ENS(INDIRECT("Tableau1["&amp;D$4&amp;"]");$C2);NB.SI.ENS(INDIRECT("Tableau1["&amp;D$4&amp;"]");$C2;Tableau1[Province];$B$1))</v>
      </c>
    </row>
    <row r="8" spans="1:18" x14ac:dyDescent="0.3">
      <c r="A8" s="3" t="s">
        <v>7</v>
      </c>
      <c r="B8" s="3" t="s">
        <v>8</v>
      </c>
      <c r="C8" s="3" t="s">
        <v>17</v>
      </c>
      <c r="D8" s="3" t="s">
        <v>23</v>
      </c>
      <c r="E8" s="3" t="s">
        <v>23</v>
      </c>
      <c r="F8" s="3" t="s">
        <v>23</v>
      </c>
      <c r="G8" s="3" t="s">
        <v>23</v>
      </c>
      <c r="H8" s="3" t="s">
        <v>23</v>
      </c>
      <c r="J8" s="10" t="s">
        <v>52</v>
      </c>
      <c r="K8" t="str">
        <f ca="1">_xlfn.FORMULATEXT(D3)</f>
        <v>=SI(NBVAL(INDIRECT("Tableau1["&amp;D$4&amp;"]"))=SOUS.TOTAL(3;INDIRECT("Tableau1["&amp;D$4&amp;"]"));NB.SI.ENS(INDIRECT("Tableau1["&amp;D$4&amp;"]");$C3);NB.SI.ENS(INDIRECT("Tableau1["&amp;D$4&amp;"]");$C3;Tableau1[Province];$B$1))</v>
      </c>
    </row>
    <row r="9" spans="1:18" x14ac:dyDescent="0.3">
      <c r="A9" s="3" t="s">
        <v>7</v>
      </c>
      <c r="B9" s="3" t="s">
        <v>10</v>
      </c>
      <c r="C9" s="3" t="s">
        <v>18</v>
      </c>
      <c r="D9" s="3" t="s">
        <v>24</v>
      </c>
      <c r="E9" s="3" t="s">
        <v>23</v>
      </c>
      <c r="F9" s="3" t="s">
        <v>23</v>
      </c>
      <c r="G9" s="3" t="s">
        <v>23</v>
      </c>
      <c r="H9" s="3" t="s">
        <v>23</v>
      </c>
    </row>
    <row r="10" spans="1:18" x14ac:dyDescent="0.3">
      <c r="A10" s="3" t="s">
        <v>7</v>
      </c>
      <c r="B10" s="3" t="s">
        <v>11</v>
      </c>
      <c r="C10" s="3" t="s">
        <v>19</v>
      </c>
      <c r="D10" s="3" t="s">
        <v>23</v>
      </c>
      <c r="E10" s="3" t="s">
        <v>23</v>
      </c>
      <c r="F10" s="3" t="s">
        <v>23</v>
      </c>
      <c r="G10" s="3" t="s">
        <v>23</v>
      </c>
      <c r="H10" s="3" t="s">
        <v>23</v>
      </c>
    </row>
    <row r="11" spans="1:18" x14ac:dyDescent="0.3">
      <c r="A11" s="3" t="s">
        <v>7</v>
      </c>
      <c r="B11" s="3" t="s">
        <v>10</v>
      </c>
      <c r="C11" s="3" t="s">
        <v>20</v>
      </c>
      <c r="D11" s="3" t="s">
        <v>23</v>
      </c>
      <c r="E11" s="3" t="s">
        <v>23</v>
      </c>
      <c r="F11" s="3" t="s">
        <v>23</v>
      </c>
      <c r="G11" s="3" t="s">
        <v>24</v>
      </c>
      <c r="H11" s="3" t="s">
        <v>23</v>
      </c>
    </row>
    <row r="12" spans="1:18" x14ac:dyDescent="0.3">
      <c r="A12" s="3" t="s">
        <v>7</v>
      </c>
      <c r="B12" s="3" t="s">
        <v>12</v>
      </c>
      <c r="C12" s="3" t="s">
        <v>21</v>
      </c>
      <c r="D12" s="3" t="s">
        <v>23</v>
      </c>
      <c r="E12" s="3" t="s">
        <v>23</v>
      </c>
      <c r="F12" s="3" t="s">
        <v>23</v>
      </c>
      <c r="G12" s="3" t="s">
        <v>47</v>
      </c>
      <c r="H12" s="3" t="s">
        <v>23</v>
      </c>
    </row>
    <row r="13" spans="1:18" x14ac:dyDescent="0.3">
      <c r="A13" s="3" t="s">
        <v>7</v>
      </c>
      <c r="B13" s="3" t="s">
        <v>12</v>
      </c>
      <c r="C13" s="3" t="s">
        <v>22</v>
      </c>
      <c r="D13" s="3" t="s">
        <v>23</v>
      </c>
      <c r="E13" s="3" t="s">
        <v>23</v>
      </c>
      <c r="F13" s="3" t="s">
        <v>23</v>
      </c>
      <c r="G13" s="3" t="s">
        <v>47</v>
      </c>
      <c r="H13" s="3" t="s">
        <v>24</v>
      </c>
    </row>
    <row r="14" spans="1:18" x14ac:dyDescent="0.3">
      <c r="A14" s="3" t="s">
        <v>25</v>
      </c>
      <c r="B14" s="3" t="s">
        <v>26</v>
      </c>
      <c r="C14" s="3" t="s">
        <v>31</v>
      </c>
      <c r="D14" s="3" t="s">
        <v>23</v>
      </c>
      <c r="E14" s="3" t="s">
        <v>23</v>
      </c>
      <c r="F14" s="3" t="s">
        <v>24</v>
      </c>
      <c r="G14" s="3" t="s">
        <v>24</v>
      </c>
      <c r="H14" s="3" t="s">
        <v>23</v>
      </c>
    </row>
    <row r="15" spans="1:18" x14ac:dyDescent="0.3">
      <c r="A15" s="3" t="s">
        <v>25</v>
      </c>
      <c r="B15" s="3" t="s">
        <v>26</v>
      </c>
      <c r="C15" s="3" t="s">
        <v>32</v>
      </c>
      <c r="D15" s="3" t="s">
        <v>23</v>
      </c>
      <c r="E15" s="3" t="s">
        <v>24</v>
      </c>
      <c r="F15" s="3" t="s">
        <v>23</v>
      </c>
      <c r="G15" s="3" t="s">
        <v>23</v>
      </c>
      <c r="H15" s="3" t="s">
        <v>47</v>
      </c>
    </row>
    <row r="16" spans="1:18" x14ac:dyDescent="0.3">
      <c r="A16" s="3" t="s">
        <v>25</v>
      </c>
      <c r="B16" s="3" t="s">
        <v>27</v>
      </c>
      <c r="C16" s="3" t="s">
        <v>33</v>
      </c>
      <c r="D16" s="3" t="s">
        <v>23</v>
      </c>
      <c r="E16" s="3" t="s">
        <v>23</v>
      </c>
      <c r="F16" s="3" t="s">
        <v>23</v>
      </c>
      <c r="G16" s="3" t="s">
        <v>23</v>
      </c>
      <c r="H16" s="3" t="s">
        <v>23</v>
      </c>
    </row>
    <row r="17" spans="1:8" x14ac:dyDescent="0.3">
      <c r="A17" s="3" t="s">
        <v>25</v>
      </c>
      <c r="B17" s="3" t="s">
        <v>27</v>
      </c>
      <c r="C17" s="3" t="s">
        <v>34</v>
      </c>
      <c r="D17" s="3" t="s">
        <v>47</v>
      </c>
      <c r="E17" s="3" t="s">
        <v>23</v>
      </c>
      <c r="F17" s="3" t="s">
        <v>23</v>
      </c>
      <c r="G17" s="3" t="s">
        <v>23</v>
      </c>
      <c r="H17" s="3" t="s">
        <v>23</v>
      </c>
    </row>
    <row r="18" spans="1:8" x14ac:dyDescent="0.3">
      <c r="A18" s="3" t="s">
        <v>25</v>
      </c>
      <c r="B18" s="3" t="s">
        <v>28</v>
      </c>
      <c r="C18" s="3" t="s">
        <v>35</v>
      </c>
      <c r="D18" s="3" t="s">
        <v>23</v>
      </c>
      <c r="E18" s="3" t="s">
        <v>23</v>
      </c>
      <c r="F18" s="3" t="s">
        <v>23</v>
      </c>
      <c r="G18" s="3" t="s">
        <v>23</v>
      </c>
      <c r="H18" s="3" t="s">
        <v>47</v>
      </c>
    </row>
    <row r="19" spans="1:8" x14ac:dyDescent="0.3">
      <c r="A19" s="3" t="s">
        <v>25</v>
      </c>
      <c r="B19" s="3" t="s">
        <v>28</v>
      </c>
      <c r="C19" s="3" t="s">
        <v>36</v>
      </c>
      <c r="D19" s="3" t="s">
        <v>23</v>
      </c>
      <c r="E19" s="3" t="s">
        <v>24</v>
      </c>
      <c r="F19" s="3" t="s">
        <v>23</v>
      </c>
      <c r="G19" s="3" t="s">
        <v>23</v>
      </c>
      <c r="H19" s="3" t="s">
        <v>24</v>
      </c>
    </row>
    <row r="20" spans="1:8" x14ac:dyDescent="0.3">
      <c r="A20" s="3" t="s">
        <v>25</v>
      </c>
      <c r="B20" s="3" t="s">
        <v>27</v>
      </c>
      <c r="C20" s="3" t="s">
        <v>37</v>
      </c>
      <c r="D20" s="3" t="s">
        <v>23</v>
      </c>
      <c r="E20" s="3" t="s">
        <v>24</v>
      </c>
      <c r="F20" s="3" t="s">
        <v>23</v>
      </c>
      <c r="G20" s="3" t="s">
        <v>23</v>
      </c>
      <c r="H20" s="3" t="s">
        <v>23</v>
      </c>
    </row>
    <row r="21" spans="1:8" x14ac:dyDescent="0.3">
      <c r="A21" s="3" t="s">
        <v>25</v>
      </c>
      <c r="B21" s="3" t="s">
        <v>29</v>
      </c>
      <c r="C21" s="3" t="s">
        <v>38</v>
      </c>
      <c r="D21" s="3" t="s">
        <v>23</v>
      </c>
      <c r="E21" s="3" t="s">
        <v>23</v>
      </c>
      <c r="F21" s="3" t="s">
        <v>23</v>
      </c>
      <c r="G21" s="3" t="s">
        <v>23</v>
      </c>
      <c r="H21" s="3" t="s">
        <v>24</v>
      </c>
    </row>
    <row r="22" spans="1:8" x14ac:dyDescent="0.3">
      <c r="A22" s="3" t="s">
        <v>25</v>
      </c>
      <c r="B22" s="3" t="s">
        <v>29</v>
      </c>
      <c r="C22" s="3" t="s">
        <v>39</v>
      </c>
      <c r="D22" s="3" t="s">
        <v>24</v>
      </c>
      <c r="E22" s="3" t="s">
        <v>23</v>
      </c>
      <c r="F22" s="3" t="s">
        <v>23</v>
      </c>
      <c r="G22" s="3" t="s">
        <v>23</v>
      </c>
      <c r="H22" s="3" t="s">
        <v>24</v>
      </c>
    </row>
    <row r="23" spans="1:8" x14ac:dyDescent="0.3">
      <c r="A23" s="3" t="s">
        <v>30</v>
      </c>
      <c r="B23" s="3" t="s">
        <v>40</v>
      </c>
      <c r="C23" s="3" t="s">
        <v>42</v>
      </c>
      <c r="D23" s="3" t="s">
        <v>23</v>
      </c>
      <c r="E23" s="3" t="s">
        <v>23</v>
      </c>
      <c r="F23" s="3" t="s">
        <v>23</v>
      </c>
      <c r="G23" s="3" t="s">
        <v>23</v>
      </c>
      <c r="H23" s="3" t="s">
        <v>24</v>
      </c>
    </row>
    <row r="24" spans="1:8" x14ac:dyDescent="0.3">
      <c r="A24" s="3" t="s">
        <v>30</v>
      </c>
      <c r="B24" s="3" t="s">
        <v>40</v>
      </c>
      <c r="C24" s="3" t="s">
        <v>43</v>
      </c>
      <c r="D24" s="3" t="s">
        <v>24</v>
      </c>
      <c r="E24" s="3" t="s">
        <v>23</v>
      </c>
      <c r="F24" s="3" t="s">
        <v>24</v>
      </c>
      <c r="G24" s="3" t="s">
        <v>23</v>
      </c>
      <c r="H24" s="3" t="s">
        <v>24</v>
      </c>
    </row>
    <row r="25" spans="1:8" x14ac:dyDescent="0.3">
      <c r="A25" s="3" t="s">
        <v>30</v>
      </c>
      <c r="B25" s="3" t="s">
        <v>41</v>
      </c>
      <c r="C25" s="3" t="s">
        <v>44</v>
      </c>
      <c r="D25" s="3" t="s">
        <v>24</v>
      </c>
      <c r="E25" s="3" t="s">
        <v>23</v>
      </c>
      <c r="F25" s="3" t="s">
        <v>23</v>
      </c>
      <c r="G25" s="3" t="s">
        <v>23</v>
      </c>
      <c r="H25" s="3" t="s">
        <v>23</v>
      </c>
    </row>
    <row r="26" spans="1:8" x14ac:dyDescent="0.3">
      <c r="A26" s="3" t="s">
        <v>30</v>
      </c>
      <c r="B26" s="3" t="s">
        <v>41</v>
      </c>
      <c r="C26" s="3" t="s">
        <v>45</v>
      </c>
      <c r="D26" s="3" t="s">
        <v>24</v>
      </c>
      <c r="E26" s="3" t="s">
        <v>23</v>
      </c>
      <c r="F26" s="3" t="s">
        <v>23</v>
      </c>
      <c r="G26" s="3" t="s">
        <v>24</v>
      </c>
      <c r="H26" s="3" t="s">
        <v>23</v>
      </c>
    </row>
    <row r="27" spans="1:8" x14ac:dyDescent="0.3">
      <c r="A27" s="7" t="s">
        <v>30</v>
      </c>
      <c r="B27" s="7" t="s">
        <v>40</v>
      </c>
      <c r="C27" s="7" t="s">
        <v>46</v>
      </c>
      <c r="D27" s="7" t="s">
        <v>24</v>
      </c>
      <c r="E27" s="7" t="s">
        <v>23</v>
      </c>
      <c r="F27" s="7" t="s">
        <v>47</v>
      </c>
      <c r="G27" s="7" t="s">
        <v>24</v>
      </c>
      <c r="H27" s="7" t="s">
        <v>23</v>
      </c>
    </row>
  </sheetData>
  <conditionalFormatting sqref="A5:H27">
    <cfRule type="cellIs" dxfId="2" priority="8" operator="equal">
      <formula>"en cours"</formula>
    </cfRule>
    <cfRule type="cellIs" dxfId="1" priority="9" operator="equal">
      <formula>"bureau"</formula>
    </cfRule>
  </conditionalFormatting>
  <conditionalFormatting sqref="D5:H27">
    <cfRule type="cellIs" dxfId="0" priority="7" operator="equal">
      <formula>"télétravail"</formula>
    </cfRule>
  </conditionalFormatting>
  <hyperlinks>
    <hyperlink ref="R3" r:id="rId1" xr:uid="{31ADEC51-7CB7-4A1C-B5B8-6E4D04F4BF32}"/>
  </hyperlink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JoDan</cp:lastModifiedBy>
  <dcterms:created xsi:type="dcterms:W3CDTF">2020-08-02T22:36:02Z</dcterms:created>
  <dcterms:modified xsi:type="dcterms:W3CDTF">2020-08-03T02:10:31Z</dcterms:modified>
</cp:coreProperties>
</file>