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defaultThemeVersion="166925"/>
  <mc:AlternateContent xmlns:mc="http://schemas.openxmlformats.org/markup-compatibility/2006">
    <mc:Choice Requires="x15">
      <x15ac:absPath xmlns:x15ac="http://schemas.microsoft.com/office/spreadsheetml/2010/11/ac" url="F:\Users\JoDan\Downloads\"/>
    </mc:Choice>
  </mc:AlternateContent>
  <xr:revisionPtr revIDLastSave="0" documentId="13_ncr:1_{71722BB6-3002-4350-9953-D7E5AE843269}" xr6:coauthVersionLast="44" xr6:coauthVersionMax="45" xr10:uidLastSave="{00000000-0000-0000-0000-000000000000}"/>
  <bookViews>
    <workbookView xWindow="-108" yWindow="-108" windowWidth="23256" windowHeight="12576" tabRatio="928" xr2:uid="{87E80759-A451-4770-A5F1-A464516A0612}"/>
  </bookViews>
  <sheets>
    <sheet name="Facturation labo client ext" sheetId="6" r:id="rId1"/>
    <sheet name="Récap Facture labo client ext" sheetId="10" r:id="rId2"/>
  </sheets>
  <externalReferences>
    <externalReference r:id="rId3"/>
  </externalReferences>
  <definedNames>
    <definedName name="_xlnm._FilterDatabase" localSheetId="0" hidden="1">'Facturation labo client ext'!$A$1:$V$48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S3" i="6" l="1"/>
  <c r="S4" i="6"/>
  <c r="S5" i="6"/>
  <c r="S6" i="6"/>
  <c r="S7" i="6"/>
  <c r="S8" i="6"/>
  <c r="S9" i="6"/>
  <c r="S10" i="6"/>
  <c r="S11" i="6"/>
  <c r="S12" i="6"/>
  <c r="S13" i="6"/>
  <c r="S14" i="6"/>
  <c r="S15" i="6"/>
  <c r="S16" i="6"/>
  <c r="S17" i="6"/>
  <c r="S18" i="6"/>
  <c r="S19" i="6"/>
  <c r="S20" i="6"/>
  <c r="S21" i="6"/>
  <c r="S22" i="6"/>
  <c r="S23" i="6"/>
  <c r="S24" i="6"/>
  <c r="S25" i="6"/>
  <c r="S26" i="6"/>
  <c r="S27" i="6"/>
  <c r="S28" i="6"/>
  <c r="S29" i="6"/>
  <c r="S30" i="6"/>
  <c r="S31" i="6"/>
  <c r="S32" i="6"/>
  <c r="S33" i="6"/>
  <c r="S34" i="6"/>
  <c r="S35" i="6"/>
  <c r="S36" i="6"/>
  <c r="S37" i="6"/>
  <c r="S38" i="6"/>
  <c r="S39" i="6"/>
  <c r="S40" i="6"/>
  <c r="S41" i="6"/>
  <c r="S42" i="6"/>
  <c r="S43" i="6"/>
  <c r="S44" i="6"/>
  <c r="S45" i="6"/>
  <c r="S46" i="6"/>
  <c r="S47" i="6"/>
  <c r="S48" i="6"/>
  <c r="S2" i="6"/>
  <c r="C168" i="10" l="1"/>
  <c r="E168" i="10" s="1"/>
  <c r="C167" i="10"/>
  <c r="E167" i="10" s="1"/>
  <c r="C166" i="10" l="1"/>
  <c r="E166" i="10" s="1"/>
  <c r="C165" i="10"/>
  <c r="E165" i="10" s="1"/>
  <c r="C164" i="10"/>
  <c r="E164" i="10" s="1"/>
  <c r="C163" i="10"/>
  <c r="E163" i="10" s="1"/>
  <c r="C162" i="10"/>
  <c r="E162" i="10" s="1"/>
  <c r="C161" i="10"/>
  <c r="E161" i="10" s="1"/>
  <c r="C160" i="10"/>
  <c r="E160" i="10" s="1"/>
  <c r="C159" i="10"/>
  <c r="E159" i="10" s="1"/>
  <c r="C158" i="10"/>
  <c r="E158" i="10" s="1"/>
  <c r="C157" i="10"/>
  <c r="E157" i="10" s="1"/>
  <c r="C156" i="10"/>
  <c r="E156" i="10" s="1"/>
  <c r="C155" i="10"/>
  <c r="E155" i="10" s="1"/>
  <c r="C154" i="10"/>
  <c r="E154" i="10" s="1"/>
  <c r="C153" i="10"/>
  <c r="E153" i="10" s="1"/>
  <c r="C152" i="10"/>
  <c r="E152" i="10" s="1"/>
  <c r="C151" i="10"/>
  <c r="E151" i="10" s="1"/>
  <c r="C150" i="10"/>
  <c r="E150" i="10" s="1"/>
  <c r="C149" i="10"/>
  <c r="E149" i="10" s="1"/>
  <c r="C148" i="10"/>
  <c r="E148" i="10" s="1"/>
  <c r="C147" i="10"/>
  <c r="E147" i="10" s="1"/>
  <c r="C146" i="10"/>
  <c r="E146" i="10" s="1"/>
  <c r="C145" i="10"/>
  <c r="E145" i="10" s="1"/>
  <c r="C144" i="10"/>
  <c r="E144" i="10" s="1"/>
  <c r="C143" i="10"/>
  <c r="E143" i="10" s="1"/>
  <c r="C142" i="10"/>
  <c r="E142" i="10" s="1"/>
  <c r="C141" i="10"/>
  <c r="E141" i="10" s="1"/>
  <c r="C140" i="10"/>
  <c r="E140" i="10" s="1"/>
  <c r="C139" i="10"/>
  <c r="E139" i="10" s="1"/>
  <c r="C138" i="10"/>
  <c r="E138" i="10" s="1"/>
  <c r="C137" i="10"/>
  <c r="E137" i="10" s="1"/>
  <c r="C136" i="10"/>
  <c r="E136" i="10" s="1"/>
  <c r="C135" i="10"/>
  <c r="E135" i="10" s="1"/>
  <c r="C134" i="10"/>
  <c r="E134" i="10" s="1"/>
  <c r="C133" i="10"/>
  <c r="E133" i="10" s="1"/>
  <c r="C132" i="10"/>
  <c r="E132" i="10" s="1"/>
  <c r="C131" i="10"/>
  <c r="E131" i="10" s="1"/>
  <c r="C130" i="10"/>
  <c r="E130" i="10" s="1"/>
  <c r="C129" i="10"/>
  <c r="E129" i="10" s="1"/>
  <c r="C128" i="10"/>
  <c r="E128" i="10" s="1"/>
  <c r="C127" i="10"/>
  <c r="E127" i="10" s="1"/>
  <c r="C126" i="10"/>
  <c r="E126" i="10" s="1"/>
  <c r="C125" i="10"/>
  <c r="E125" i="10" s="1"/>
  <c r="C124" i="10"/>
  <c r="E124" i="10" s="1"/>
  <c r="C123" i="10"/>
  <c r="E123" i="10" s="1"/>
  <c r="C122" i="10"/>
  <c r="E122" i="10" s="1"/>
  <c r="C121" i="10"/>
  <c r="E121" i="10" s="1"/>
  <c r="C120" i="10"/>
  <c r="E120" i="10" s="1"/>
  <c r="C119" i="10"/>
  <c r="E119" i="10" s="1"/>
  <c r="C118" i="10"/>
  <c r="E118" i="10" s="1"/>
  <c r="C117" i="10"/>
  <c r="E117" i="10" s="1"/>
  <c r="C116" i="10"/>
  <c r="E116" i="10" s="1"/>
  <c r="C115" i="10"/>
  <c r="E115" i="10" s="1"/>
  <c r="C114" i="10"/>
  <c r="E114" i="10" s="1"/>
  <c r="C113" i="10"/>
  <c r="E113" i="10" s="1"/>
  <c r="C112" i="10"/>
  <c r="E112" i="10" s="1"/>
  <c r="C111" i="10"/>
  <c r="E111" i="10" s="1"/>
  <c r="C110" i="10"/>
  <c r="E110" i="10" s="1"/>
  <c r="C109" i="10"/>
  <c r="E109" i="10" s="1"/>
  <c r="C108" i="10"/>
  <c r="E108" i="10" s="1"/>
  <c r="C107" i="10"/>
  <c r="E107" i="10" s="1"/>
  <c r="C106" i="10"/>
  <c r="E106" i="10" s="1"/>
  <c r="C105" i="10"/>
  <c r="E105" i="10" s="1"/>
  <c r="C104" i="10"/>
  <c r="E104" i="10" s="1"/>
  <c r="C103" i="10"/>
  <c r="E103" i="10" s="1"/>
  <c r="C102" i="10"/>
  <c r="E102" i="10" s="1"/>
  <c r="C101" i="10"/>
  <c r="E101" i="10" s="1"/>
  <c r="C100" i="10"/>
  <c r="E100" i="10" s="1"/>
  <c r="C99" i="10"/>
  <c r="E99" i="10" s="1"/>
  <c r="C98" i="10"/>
  <c r="E98" i="10" s="1"/>
  <c r="C97" i="10"/>
  <c r="E97" i="10" s="1"/>
  <c r="C96" i="10"/>
  <c r="E96" i="10" s="1"/>
  <c r="C95" i="10"/>
  <c r="E95" i="10" s="1"/>
  <c r="C94" i="10"/>
  <c r="E94" i="10" s="1"/>
  <c r="C93" i="10"/>
  <c r="E93" i="10" s="1"/>
  <c r="C92" i="10"/>
  <c r="E92" i="10" s="1"/>
  <c r="C91" i="10"/>
  <c r="E91" i="10" s="1"/>
  <c r="C90" i="10"/>
  <c r="E90" i="10" s="1"/>
  <c r="C89" i="10"/>
  <c r="E89" i="10" s="1"/>
  <c r="C88" i="10"/>
  <c r="E88" i="10" s="1"/>
  <c r="C87" i="10"/>
  <c r="E87" i="10" s="1"/>
  <c r="C86" i="10"/>
  <c r="E86" i="10" s="1"/>
  <c r="C85" i="10"/>
  <c r="E85" i="10" s="1"/>
  <c r="C84" i="10"/>
  <c r="E84" i="10" s="1"/>
  <c r="C83" i="10"/>
  <c r="E83" i="10" s="1"/>
  <c r="C82" i="10"/>
  <c r="E82" i="10" s="1"/>
  <c r="C81" i="10"/>
  <c r="E81" i="10" s="1"/>
  <c r="C80" i="10"/>
  <c r="E80" i="10" s="1"/>
  <c r="C79" i="10"/>
  <c r="E79" i="10" s="1"/>
  <c r="C78" i="10"/>
  <c r="E78" i="10" s="1"/>
  <c r="C77" i="10"/>
  <c r="E77" i="10" s="1"/>
  <c r="C76" i="10"/>
  <c r="E76" i="10" s="1"/>
  <c r="C75" i="10"/>
  <c r="E75" i="10" s="1"/>
  <c r="C74" i="10"/>
  <c r="E74" i="10" s="1"/>
  <c r="C73" i="10"/>
  <c r="E73" i="10" s="1"/>
  <c r="C72" i="10"/>
  <c r="E72" i="10" s="1"/>
  <c r="C71" i="10"/>
  <c r="E71" i="10" s="1"/>
  <c r="C70" i="10"/>
  <c r="E70" i="10" s="1"/>
  <c r="C69" i="10"/>
  <c r="E69" i="10" s="1"/>
  <c r="C68" i="10"/>
  <c r="E68" i="10" s="1"/>
  <c r="C67" i="10"/>
  <c r="E67" i="10" s="1"/>
  <c r="C66" i="10"/>
  <c r="E66" i="10" s="1"/>
  <c r="C65" i="10"/>
  <c r="E65" i="10" s="1"/>
  <c r="C64" i="10"/>
  <c r="E64" i="10" s="1"/>
  <c r="C63" i="10"/>
  <c r="E63" i="10" s="1"/>
  <c r="C62" i="10"/>
  <c r="E62" i="10" s="1"/>
  <c r="C61" i="10"/>
  <c r="E61" i="10" s="1"/>
  <c r="C60" i="10"/>
  <c r="E60" i="10" s="1"/>
  <c r="C59" i="10"/>
  <c r="E59" i="10" s="1"/>
  <c r="C58" i="10"/>
  <c r="E58" i="10" s="1"/>
  <c r="C57" i="10"/>
  <c r="E57" i="10" s="1"/>
  <c r="C56" i="10"/>
  <c r="E56" i="10" s="1"/>
  <c r="C55" i="10"/>
  <c r="E55" i="10" s="1"/>
  <c r="C54" i="10"/>
  <c r="E54" i="10" s="1"/>
  <c r="C53" i="10"/>
  <c r="E53" i="10" s="1"/>
  <c r="C52" i="10"/>
  <c r="E52" i="10" s="1"/>
  <c r="C51" i="10"/>
  <c r="E51" i="10" s="1"/>
  <c r="C50" i="10"/>
  <c r="E50" i="10" s="1"/>
  <c r="C49" i="10"/>
  <c r="E49" i="10" s="1"/>
  <c r="C48" i="10"/>
  <c r="E48" i="10" s="1"/>
  <c r="U48" i="6" l="1"/>
  <c r="U47" i="6"/>
  <c r="U46" i="6"/>
  <c r="U45" i="6"/>
  <c r="U44" i="6"/>
  <c r="U43" i="6"/>
  <c r="U42" i="6"/>
  <c r="U41" i="6"/>
  <c r="U40" i="6"/>
  <c r="U39" i="6"/>
  <c r="U38" i="6"/>
  <c r="U37" i="6"/>
  <c r="U36" i="6"/>
  <c r="U35" i="6"/>
  <c r="U34" i="6"/>
  <c r="U33" i="6"/>
  <c r="U32" i="6"/>
  <c r="U31" i="6"/>
  <c r="U30" i="6"/>
  <c r="U29" i="6"/>
  <c r="U28" i="6"/>
  <c r="U27" i="6"/>
  <c r="U26" i="6"/>
  <c r="U25" i="6"/>
  <c r="U24" i="6"/>
  <c r="U23" i="6"/>
  <c r="U22" i="6"/>
  <c r="U21" i="6"/>
  <c r="U20" i="6"/>
  <c r="U19" i="6"/>
  <c r="U18" i="6"/>
  <c r="U17" i="6"/>
  <c r="U16" i="6"/>
  <c r="U15" i="6"/>
  <c r="U14" i="6"/>
  <c r="U13" i="6"/>
  <c r="U12" i="6"/>
  <c r="U11" i="6"/>
  <c r="U10" i="6"/>
  <c r="U9" i="6"/>
  <c r="U8" i="6"/>
  <c r="U7" i="6"/>
  <c r="U6" i="6"/>
  <c r="U5" i="6"/>
  <c r="U4" i="6"/>
  <c r="U3" i="6"/>
  <c r="C171" i="10"/>
  <c r="C172" i="10"/>
  <c r="C47" i="10"/>
  <c r="C46" i="10"/>
  <c r="C45" i="10"/>
  <c r="C44" i="10"/>
  <c r="C43" i="10"/>
  <c r="C42" i="10"/>
  <c r="C41" i="10"/>
  <c r="C40" i="10"/>
  <c r="C39" i="10"/>
  <c r="C38" i="10"/>
  <c r="C37" i="10"/>
  <c r="C36" i="10"/>
  <c r="C35" i="10"/>
  <c r="C34" i="10"/>
  <c r="C33" i="10"/>
  <c r="C32" i="10"/>
  <c r="C31" i="10"/>
  <c r="C30" i="10"/>
  <c r="C29" i="10"/>
  <c r="C28" i="10"/>
  <c r="C27" i="10"/>
  <c r="C26" i="10"/>
  <c r="C25" i="10"/>
  <c r="C24" i="10"/>
  <c r="C23" i="10"/>
  <c r="C22" i="10"/>
  <c r="C21" i="10"/>
  <c r="C20" i="10"/>
  <c r="C19" i="10"/>
  <c r="C18" i="10"/>
  <c r="C17" i="10"/>
  <c r="C16" i="10"/>
  <c r="C15" i="10"/>
  <c r="C14" i="10"/>
  <c r="C13" i="10"/>
  <c r="C12" i="10"/>
  <c r="C11" i="10"/>
  <c r="C10" i="10"/>
  <c r="C9" i="10"/>
  <c r="C8" i="10"/>
  <c r="C7" i="10"/>
  <c r="C6" i="10"/>
  <c r="C5" i="10"/>
  <c r="C4" i="10"/>
  <c r="U2" i="6" l="1"/>
  <c r="E172" i="10"/>
  <c r="E171" i="10"/>
  <c r="E47" i="10"/>
  <c r="E46" i="10"/>
  <c r="E45" i="10"/>
  <c r="E44" i="10"/>
  <c r="E43" i="10"/>
  <c r="E42" i="10"/>
  <c r="E41" i="10"/>
  <c r="E40" i="10"/>
  <c r="E39" i="10"/>
  <c r="E38" i="10"/>
  <c r="E37" i="10"/>
  <c r="E36" i="10"/>
  <c r="E35" i="10"/>
  <c r="E34" i="10"/>
  <c r="E33" i="10"/>
  <c r="E32" i="10"/>
  <c r="E31" i="10"/>
  <c r="E30" i="10"/>
  <c r="E29" i="10"/>
  <c r="E28" i="10"/>
  <c r="E27" i="10"/>
  <c r="E26" i="10"/>
  <c r="E25" i="10"/>
  <c r="E24" i="10"/>
  <c r="E23" i="10"/>
  <c r="E22" i="10"/>
  <c r="E21" i="10"/>
  <c r="E20" i="10"/>
  <c r="E19" i="10"/>
  <c r="E18" i="10"/>
  <c r="E17" i="10"/>
  <c r="E16" i="10"/>
  <c r="E15" i="10"/>
  <c r="E14" i="10"/>
  <c r="E13" i="10"/>
  <c r="E12" i="10"/>
  <c r="E11" i="10"/>
  <c r="E10" i="10"/>
  <c r="E9" i="10"/>
  <c r="E8" i="10"/>
  <c r="E7" i="10"/>
  <c r="E6" i="10"/>
  <c r="E5" i="10"/>
  <c r="E4" i="10"/>
  <c r="B2" i="10"/>
  <c r="E174" i="10" l="1"/>
</calcChain>
</file>

<file path=xl/sharedStrings.xml><?xml version="1.0" encoding="utf-8"?>
<sst xmlns="http://schemas.openxmlformats.org/spreadsheetml/2006/main" count="145" uniqueCount="97">
  <si>
    <t>Désignation</t>
  </si>
  <si>
    <t>Quantité</t>
  </si>
  <si>
    <t>Pu H.T.</t>
  </si>
  <si>
    <t>Pt H.T.</t>
  </si>
  <si>
    <t>Déplacements</t>
  </si>
  <si>
    <t>Total H.T.</t>
  </si>
  <si>
    <t>Total Déplacement</t>
  </si>
  <si>
    <t>CLIENT</t>
  </si>
  <si>
    <t>TM2555G001</t>
  </si>
  <si>
    <t>TM1609G001</t>
  </si>
  <si>
    <t>Assitance</t>
  </si>
  <si>
    <t>Observation</t>
  </si>
  <si>
    <t>Assistance en H</t>
  </si>
  <si>
    <t>Autre</t>
  </si>
  <si>
    <t>N° BL / N° Commande / N° Avis</t>
  </si>
  <si>
    <t>Type / Référence</t>
  </si>
  <si>
    <t>N° Marquage / N° série / 
N° individuel</t>
  </si>
  <si>
    <t>Retrait / Arrivée</t>
  </si>
  <si>
    <t>Date
Arrivée</t>
  </si>
  <si>
    <t>Observation liée à la Réception</t>
  </si>
  <si>
    <t>Délais</t>
  </si>
  <si>
    <t>N° de BL</t>
  </si>
  <si>
    <t>N° de Certificat</t>
  </si>
  <si>
    <t>SOLDE</t>
  </si>
  <si>
    <t>Réparation / Suivi</t>
  </si>
  <si>
    <t>Observation liée à l'envoi</t>
  </si>
  <si>
    <t>TA5004G002</t>
  </si>
  <si>
    <t>TM0585G003</t>
  </si>
  <si>
    <t>TM2314G002</t>
  </si>
  <si>
    <t>TM0245G001</t>
  </si>
  <si>
    <t>N° commande
CA</t>
  </si>
  <si>
    <t>Manomètre cmd N° 9070</t>
  </si>
  <si>
    <t>Thermocouple DEV N° DEV0006963</t>
  </si>
  <si>
    <t>9610040490-C</t>
  </si>
  <si>
    <t>1724-2B20B</t>
  </si>
  <si>
    <t xml:space="preserve">1724-3    </t>
  </si>
  <si>
    <t xml:space="preserve">1724-3A   </t>
  </si>
  <si>
    <t>3057-3-135</t>
  </si>
  <si>
    <t>8213229000F</t>
  </si>
  <si>
    <t>8814473000B</t>
  </si>
  <si>
    <t>8816557000L</t>
  </si>
  <si>
    <t>8816694101B</t>
  </si>
  <si>
    <t>8818457000IndC</t>
  </si>
  <si>
    <t>8819728000A</t>
  </si>
  <si>
    <t>8819728000F</t>
  </si>
  <si>
    <t>8999204380A</t>
  </si>
  <si>
    <t>9610086110/CA134</t>
  </si>
  <si>
    <t xml:space="preserve">SYNTESTER </t>
  </si>
  <si>
    <t>SYNTHAM</t>
  </si>
  <si>
    <t>SYNTHAM S2000.4/V2</t>
  </si>
  <si>
    <t>TA5040G001</t>
  </si>
  <si>
    <t>TA5131G001</t>
  </si>
  <si>
    <t>TB3159G001</t>
  </si>
  <si>
    <t>TM0104G001</t>
  </si>
  <si>
    <t>TM0104G010</t>
  </si>
  <si>
    <t>TM0104G011</t>
  </si>
  <si>
    <t>TM0104G012</t>
  </si>
  <si>
    <t>TM0111G010</t>
  </si>
  <si>
    <t>TM0129G001</t>
  </si>
  <si>
    <t>TM0158G001 avec turbine</t>
  </si>
  <si>
    <t>TM2353G001</t>
  </si>
  <si>
    <t>TM0244G001</t>
  </si>
  <si>
    <t>TM0254G001</t>
  </si>
  <si>
    <t>TM0343G001</t>
  </si>
  <si>
    <t>TM0348G001</t>
  </si>
  <si>
    <t>TM0478G002</t>
  </si>
  <si>
    <t>TM0511G001</t>
  </si>
  <si>
    <t>TM 0564G001</t>
  </si>
  <si>
    <t>TM0588G001</t>
  </si>
  <si>
    <t>TM0606G001</t>
  </si>
  <si>
    <t>TM0681G001</t>
  </si>
  <si>
    <t>TM0690G001</t>
  </si>
  <si>
    <t>TM0750G010</t>
  </si>
  <si>
    <t xml:space="preserve">TM0799G001 </t>
  </si>
  <si>
    <t xml:space="preserve">TM0807G001 </t>
  </si>
  <si>
    <t>TM0831G001</t>
  </si>
  <si>
    <t>TM0845G001</t>
  </si>
  <si>
    <t>TM0961G001</t>
  </si>
  <si>
    <t>TM1327G001</t>
  </si>
  <si>
    <t>TM1360G001</t>
  </si>
  <si>
    <t>TM1360G002</t>
  </si>
  <si>
    <t>TM1394G002 repère 26</t>
  </si>
  <si>
    <t>TM1474G002</t>
  </si>
  <si>
    <t>TM1513G001</t>
  </si>
  <si>
    <t>TM1608G001</t>
  </si>
  <si>
    <t>TM1777G001</t>
  </si>
  <si>
    <t>TM2110G001</t>
  </si>
  <si>
    <t>TM2110G002</t>
  </si>
  <si>
    <t>TM2314G001</t>
  </si>
  <si>
    <t>TM2353G001 sans recalib</t>
  </si>
  <si>
    <t>TM2353G001 avec recalib</t>
  </si>
  <si>
    <t>TM2439G001</t>
  </si>
  <si>
    <t>TM2816G001</t>
  </si>
  <si>
    <t>TM4091G001</t>
  </si>
  <si>
    <t>TM4173G001</t>
  </si>
  <si>
    <t>Prix auto en S</t>
  </si>
  <si>
    <t>Bonsoir, Je souhaite que lorsque que je remplit une désignation en colonne Q qui est une liste déroulante par rapport à la colonne B dans la feuille récap le prix correspondant en colonne D se mettent automatiquement en colonne S dans facturation.
 Exemple en Q2 j'ai la désignation 177965480. Dans la base de donée dans le classeur récap cette désignation se trouve en B4, le prix est de 70 qui est en D4 se met auto en S2.
Actuellement j'ai fait une formule avec si condition mais je suis bloqueé je peux pas continuer car il y à trop de ligne de désigantion. Du coup je souhaiterais si possible une formule et si ce n'est pas possible alors une macro.
Merci d'avance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</si>
</sst>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8" x14ac:knownFonts="1">
    <font>
      <sz val="11"/>
      <color theme="1"/>
      <name val="Calibri"/>
      <family val="2"/>
      <scheme val="minor"/>
    </font>
    <font>
      <sz val="11"/>
      <color theme="1"/>
      <name val="Calibri"/>
      <family val="2"/>
      <scheme val="minor"/>
    </font>
    <font>
      <sz val="9"/>
      <name val="Arial"/>
      <family val="2"/>
    </font>
    <font>
      <b/>
      <sz val="9"/>
      <name val="Arial"/>
      <family val="2"/>
    </font>
    <font>
      <sz val="10"/>
      <name val="Arial"/>
      <family val="2"/>
    </font>
    <font>
      <b/>
      <sz val="10"/>
      <name val="Arial"/>
      <family val="2"/>
    </font>
    <font>
      <sz val="9"/>
      <color theme="1"/>
      <name val="Arial"/>
      <family val="2"/>
    </font>
    <font>
      <b/>
      <sz val="14"/>
      <color rgb="FFFF0000"/>
      <name val="Arial"/>
      <family val="2"/>
    </font>
    <font>
      <b/>
      <sz val="11"/>
      <name val="Arial"/>
      <family val="2"/>
    </font>
    <font>
      <sz val="10"/>
      <color theme="4" tint="0.59999389629810485"/>
      <name val="Arial"/>
      <family val="2"/>
    </font>
    <font>
      <sz val="10"/>
      <color theme="5" tint="0.59999389629810485"/>
      <name val="Arial"/>
      <family val="2"/>
    </font>
    <font>
      <sz val="10"/>
      <color theme="8" tint="0.39997558519241921"/>
      <name val="Arial"/>
      <family val="2"/>
    </font>
    <font>
      <sz val="10"/>
      <color indexed="11"/>
      <name val="Arial"/>
      <family val="2"/>
    </font>
    <font>
      <sz val="10"/>
      <color theme="9" tint="0.59999389629810485"/>
      <name val="Arial"/>
      <family val="2"/>
    </font>
    <font>
      <sz val="10"/>
      <color theme="1"/>
      <name val="Arial"/>
      <family val="2"/>
    </font>
    <font>
      <b/>
      <sz val="9"/>
      <color rgb="FFFF0000"/>
      <name val="Arial"/>
      <family val="2"/>
    </font>
    <font>
      <sz val="16"/>
      <color theme="1"/>
      <name val="Calibri"/>
      <family val="2"/>
      <scheme val="minor"/>
    </font>
    <font>
      <sz val="18"/>
      <color theme="1"/>
      <name val="Calibri"/>
      <family val="2"/>
      <scheme val="minor"/>
    </font>
  </fonts>
  <fills count="5">
    <fill>
      <patternFill patternType="none"/>
    </fill>
    <fill>
      <patternFill patternType="gray125"/>
    </fill>
    <fill>
      <patternFill patternType="solid">
        <fgColor indexed="8"/>
        <bgColor indexed="64"/>
      </patternFill>
    </fill>
    <fill>
      <patternFill patternType="solid">
        <fgColor rgb="FFFFFF00"/>
        <bgColor indexed="64"/>
      </patternFill>
    </fill>
    <fill>
      <patternFill patternType="solid">
        <fgColor theme="6" tint="0.59999389629810485"/>
        <bgColor indexed="64"/>
      </patternFill>
    </fill>
  </fills>
  <borders count="5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hair">
        <color indexed="64"/>
      </top>
      <bottom style="hair">
        <color indexed="64"/>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hair">
        <color indexed="64"/>
      </top>
      <bottom style="thick">
        <color indexed="64"/>
      </bottom>
      <diagonal/>
    </border>
    <border>
      <left/>
      <right style="thin">
        <color indexed="64"/>
      </right>
      <top style="hair">
        <color indexed="64"/>
      </top>
      <bottom style="thick">
        <color indexed="64"/>
      </bottom>
      <diagonal/>
    </border>
    <border>
      <left style="thin">
        <color indexed="64"/>
      </left>
      <right style="thin">
        <color indexed="64"/>
      </right>
      <top style="hair">
        <color indexed="64"/>
      </top>
      <bottom style="thick">
        <color indexed="64"/>
      </bottom>
      <diagonal/>
    </border>
    <border>
      <left style="thin">
        <color indexed="64"/>
      </left>
      <right style="medium">
        <color indexed="64"/>
      </right>
      <top style="hair">
        <color indexed="64"/>
      </top>
      <bottom style="thick">
        <color indexed="64"/>
      </bottom>
      <diagonal/>
    </border>
    <border>
      <left/>
      <right style="thin">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auto="1"/>
      </bottom>
      <diagonal/>
    </border>
    <border>
      <left style="thin">
        <color indexed="64"/>
      </left>
      <right style="thin">
        <color indexed="64"/>
      </right>
      <top style="medium">
        <color indexed="64"/>
      </top>
      <bottom style="medium">
        <color auto="1"/>
      </bottom>
      <diagonal/>
    </border>
    <border>
      <left/>
      <right/>
      <top style="thin">
        <color indexed="64"/>
      </top>
      <bottom style="medium">
        <color auto="1"/>
      </bottom>
      <diagonal/>
    </border>
    <border>
      <left style="thin">
        <color indexed="64"/>
      </left>
      <right/>
      <top/>
      <bottom style="thin">
        <color indexed="64"/>
      </bottom>
      <diagonal/>
    </border>
    <border>
      <left/>
      <right style="thin">
        <color indexed="64"/>
      </right>
      <top style="thick">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right/>
      <top style="thin">
        <color indexed="64"/>
      </top>
      <bottom style="thick">
        <color indexed="64"/>
      </bottom>
      <diagonal/>
    </border>
    <border>
      <left style="medium">
        <color indexed="64"/>
      </left>
      <right style="thin">
        <color indexed="64"/>
      </right>
      <top style="thin">
        <color indexed="64"/>
      </top>
      <bottom style="thick">
        <color indexed="64"/>
      </bottom>
      <diagonal/>
    </border>
    <border>
      <left/>
      <right/>
      <top style="hair">
        <color indexed="64"/>
      </top>
      <bottom style="hair">
        <color indexed="64"/>
      </bottom>
      <diagonal/>
    </border>
    <border>
      <left style="thin">
        <color indexed="64"/>
      </left>
      <right/>
      <top style="medium">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hair">
        <color indexed="64"/>
      </top>
      <bottom/>
      <diagonal/>
    </border>
    <border>
      <left style="thin">
        <color indexed="64"/>
      </left>
      <right style="thin">
        <color indexed="64"/>
      </right>
      <top style="hair">
        <color indexed="64"/>
      </top>
      <bottom/>
      <diagonal/>
    </border>
    <border>
      <left style="thin">
        <color indexed="64"/>
      </left>
      <right/>
      <top style="hair">
        <color indexed="64"/>
      </top>
      <bottom/>
      <diagonal/>
    </border>
  </borders>
  <cellStyleXfs count="3">
    <xf numFmtId="0" fontId="0" fillId="0" borderId="0"/>
    <xf numFmtId="0" fontId="1" fillId="0" borderId="0"/>
    <xf numFmtId="0" fontId="4" fillId="0" borderId="0"/>
  </cellStyleXfs>
  <cellXfs count="111">
    <xf numFmtId="0" fontId="0" fillId="0" borderId="0" xfId="0"/>
    <xf numFmtId="1" fontId="2" fillId="0" borderId="5" xfId="1" applyNumberFormat="1" applyFont="1" applyBorder="1" applyAlignment="1">
      <alignment horizontal="center"/>
    </xf>
    <xf numFmtId="0" fontId="2" fillId="0" borderId="5" xfId="1" applyFont="1" applyBorder="1" applyAlignment="1">
      <alignment horizontal="center"/>
    </xf>
    <xf numFmtId="0" fontId="2" fillId="0" borderId="6" xfId="1" applyFont="1" applyBorder="1" applyAlignment="1">
      <alignment horizontal="center"/>
    </xf>
    <xf numFmtId="0" fontId="2" fillId="0" borderId="7" xfId="1" applyFont="1" applyBorder="1"/>
    <xf numFmtId="1" fontId="3" fillId="0" borderId="9" xfId="1" applyNumberFormat="1" applyFont="1" applyBorder="1" applyAlignment="1">
      <alignment horizontal="center"/>
    </xf>
    <xf numFmtId="1" fontId="2" fillId="0" borderId="5" xfId="1" applyNumberFormat="1" applyFont="1" applyBorder="1" applyAlignment="1">
      <alignment horizontal="center" wrapText="1"/>
    </xf>
    <xf numFmtId="0" fontId="6" fillId="0" borderId="12" xfId="1" applyFont="1" applyBorder="1"/>
    <xf numFmtId="1" fontId="6" fillId="0" borderId="13" xfId="1" applyNumberFormat="1" applyFont="1" applyBorder="1" applyAlignment="1">
      <alignment horizontal="center" vertical="center"/>
    </xf>
    <xf numFmtId="1" fontId="7" fillId="0" borderId="10" xfId="2" applyNumberFormat="1" applyFont="1" applyBorder="1" applyAlignment="1">
      <alignment horizontal="center" vertical="center"/>
    </xf>
    <xf numFmtId="1" fontId="2" fillId="0" borderId="6" xfId="1" applyNumberFormat="1" applyFont="1" applyBorder="1" applyAlignment="1">
      <alignment horizontal="center"/>
    </xf>
    <xf numFmtId="0" fontId="3" fillId="0" borderId="9" xfId="1" applyFont="1" applyBorder="1" applyAlignment="1">
      <alignment horizontal="center"/>
    </xf>
    <xf numFmtId="0" fontId="6" fillId="0" borderId="18" xfId="1" applyFont="1" applyBorder="1"/>
    <xf numFmtId="1" fontId="2" fillId="0" borderId="0" xfId="1" applyNumberFormat="1" applyFont="1" applyBorder="1" applyAlignment="1">
      <alignment horizontal="center" vertical="center" wrapText="1"/>
    </xf>
    <xf numFmtId="2" fontId="2" fillId="0" borderId="5" xfId="1" applyNumberFormat="1" applyFont="1" applyBorder="1" applyAlignment="1">
      <alignment horizontal="center"/>
    </xf>
    <xf numFmtId="0" fontId="2" fillId="0" borderId="20" xfId="1" applyFont="1" applyBorder="1" applyAlignment="1">
      <alignment horizontal="center"/>
    </xf>
    <xf numFmtId="0" fontId="2" fillId="0" borderId="21" xfId="1" applyFont="1" applyBorder="1" applyAlignment="1">
      <alignment horizontal="center"/>
    </xf>
    <xf numFmtId="0" fontId="2" fillId="0" borderId="22" xfId="1" applyFont="1" applyBorder="1"/>
    <xf numFmtId="0" fontId="2" fillId="0" borderId="23" xfId="1" applyFont="1" applyBorder="1" applyAlignment="1">
      <alignment horizontal="center"/>
    </xf>
    <xf numFmtId="2" fontId="2" fillId="0" borderId="21" xfId="1" applyNumberFormat="1" applyFont="1" applyBorder="1" applyAlignment="1">
      <alignment horizontal="center"/>
    </xf>
    <xf numFmtId="49" fontId="9" fillId="2" borderId="24" xfId="0" applyNumberFormat="1" applyFont="1" applyFill="1" applyBorder="1" applyAlignment="1">
      <alignment horizontal="center" vertical="center" wrapText="1"/>
    </xf>
    <xf numFmtId="49" fontId="9" fillId="2" borderId="25" xfId="0" applyNumberFormat="1" applyFont="1" applyFill="1" applyBorder="1" applyAlignment="1">
      <alignment horizontal="center" vertical="center" wrapText="1"/>
    </xf>
    <xf numFmtId="49" fontId="9" fillId="2" borderId="26" xfId="0" applyNumberFormat="1" applyFont="1" applyFill="1" applyBorder="1" applyAlignment="1">
      <alignment horizontal="center" vertical="center" wrapText="1"/>
    </xf>
    <xf numFmtId="49" fontId="10" fillId="2" borderId="24" xfId="0" applyNumberFormat="1" applyFont="1" applyFill="1" applyBorder="1" applyAlignment="1">
      <alignment horizontal="center" vertical="center" wrapText="1"/>
    </xf>
    <xf numFmtId="164" fontId="10" fillId="2" borderId="25" xfId="0" applyNumberFormat="1" applyFont="1" applyFill="1" applyBorder="1" applyAlignment="1">
      <alignment horizontal="center" vertical="center" wrapText="1"/>
    </xf>
    <xf numFmtId="164" fontId="10" fillId="2" borderId="26" xfId="0" applyNumberFormat="1" applyFont="1" applyFill="1" applyBorder="1" applyAlignment="1">
      <alignment horizontal="center" vertical="center" wrapText="1"/>
    </xf>
    <xf numFmtId="49" fontId="11" fillId="2" borderId="25" xfId="0" applyNumberFormat="1" applyFont="1" applyFill="1" applyBorder="1" applyAlignment="1">
      <alignment horizontal="center" vertical="center" wrapText="1"/>
    </xf>
    <xf numFmtId="14" fontId="12" fillId="2" borderId="25" xfId="0" applyNumberFormat="1" applyFont="1" applyFill="1" applyBorder="1" applyAlignment="1">
      <alignment horizontal="center" vertical="center" wrapText="1"/>
    </xf>
    <xf numFmtId="49" fontId="13" fillId="2" borderId="26" xfId="0" applyNumberFormat="1" applyFont="1" applyFill="1" applyBorder="1" applyAlignment="1">
      <alignment horizontal="center" vertical="center" wrapText="1"/>
    </xf>
    <xf numFmtId="49" fontId="13" fillId="2" borderId="9" xfId="0"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4" xfId="0" applyFont="1" applyBorder="1" applyAlignment="1">
      <alignment horizontal="center" vertical="center" wrapText="1"/>
    </xf>
    <xf numFmtId="14" fontId="14" fillId="0" borderId="4" xfId="0" applyNumberFormat="1" applyFont="1" applyBorder="1" applyAlignment="1">
      <alignment horizontal="center" vertical="center" wrapText="1"/>
    </xf>
    <xf numFmtId="14" fontId="14" fillId="0" borderId="3" xfId="0" applyNumberFormat="1" applyFont="1" applyBorder="1" applyAlignment="1">
      <alignment horizontal="center" vertical="center" wrapText="1"/>
    </xf>
    <xf numFmtId="0" fontId="14" fillId="0" borderId="3" xfId="0" applyFont="1" applyBorder="1" applyAlignment="1">
      <alignment horizontal="center" vertical="center" wrapText="1"/>
    </xf>
    <xf numFmtId="0" fontId="14" fillId="0" borderId="2" xfId="0" applyFont="1" applyBorder="1" applyAlignment="1">
      <alignment horizontal="center" vertical="center" wrapText="1"/>
    </xf>
    <xf numFmtId="14" fontId="4" fillId="0" borderId="4"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14" fillId="0" borderId="4" xfId="0" quotePrefix="1" applyFont="1" applyBorder="1" applyAlignment="1">
      <alignment horizontal="center" vertical="center" wrapText="1"/>
    </xf>
    <xf numFmtId="0" fontId="4" fillId="0" borderId="1" xfId="0" applyFont="1" applyBorder="1" applyAlignment="1">
      <alignment horizontal="center" vertical="center" wrapText="1"/>
    </xf>
    <xf numFmtId="14" fontId="14" fillId="0" borderId="3" xfId="0" applyNumberFormat="1" applyFont="1" applyFill="1" applyBorder="1" applyAlignment="1">
      <alignment horizontal="center" vertical="center" wrapText="1"/>
    </xf>
    <xf numFmtId="14" fontId="14" fillId="0" borderId="4" xfId="0" applyNumberFormat="1" applyFont="1" applyFill="1" applyBorder="1" applyAlignment="1">
      <alignment horizontal="center" vertical="center" wrapText="1"/>
    </xf>
    <xf numFmtId="14" fontId="4" fillId="0" borderId="4" xfId="0" applyNumberFormat="1" applyFont="1" applyFill="1" applyBorder="1" applyAlignment="1">
      <alignment horizontal="center" vertical="center" wrapText="1"/>
    </xf>
    <xf numFmtId="0" fontId="0" fillId="0" borderId="0" xfId="0" applyFill="1"/>
    <xf numFmtId="0" fontId="4" fillId="0" borderId="4" xfId="2" applyFont="1" applyFill="1" applyBorder="1" applyAlignment="1">
      <alignment horizontal="center" vertical="center"/>
    </xf>
    <xf numFmtId="0" fontId="0" fillId="0" borderId="4" xfId="0" applyBorder="1" applyAlignment="1">
      <alignment horizontal="center" vertical="center"/>
    </xf>
    <xf numFmtId="0" fontId="4" fillId="0" borderId="27" xfId="2" applyFont="1" applyFill="1" applyBorder="1" applyAlignment="1">
      <alignment horizontal="center" vertical="center" wrapText="1"/>
    </xf>
    <xf numFmtId="0" fontId="0" fillId="0" borderId="27" xfId="0" applyBorder="1" applyAlignment="1">
      <alignment horizontal="center" vertical="center"/>
    </xf>
    <xf numFmtId="0" fontId="4" fillId="0" borderId="2" xfId="2" applyFont="1" applyFill="1" applyBorder="1" applyAlignment="1">
      <alignment horizontal="center" vertical="center"/>
    </xf>
    <xf numFmtId="0" fontId="0" fillId="0" borderId="2" xfId="0" applyBorder="1" applyAlignment="1">
      <alignment horizontal="center" vertical="center"/>
    </xf>
    <xf numFmtId="0" fontId="4" fillId="0" borderId="31" xfId="2" applyFont="1" applyFill="1" applyBorder="1" applyAlignment="1">
      <alignment horizontal="center" vertical="center"/>
    </xf>
    <xf numFmtId="0" fontId="4" fillId="0" borderId="15" xfId="2" applyFont="1" applyFill="1" applyBorder="1" applyAlignment="1">
      <alignment horizontal="center" vertical="center"/>
    </xf>
    <xf numFmtId="0" fontId="4" fillId="0" borderId="30" xfId="2" applyFont="1" applyFill="1" applyBorder="1" applyAlignment="1">
      <alignment horizontal="center" vertical="center" wrapText="1"/>
    </xf>
    <xf numFmtId="0" fontId="4" fillId="0" borderId="34" xfId="2" applyFont="1" applyFill="1" applyBorder="1" applyAlignment="1">
      <alignment horizontal="center" vertical="center"/>
    </xf>
    <xf numFmtId="0" fontId="5" fillId="0" borderId="32" xfId="2" applyFont="1" applyFill="1" applyBorder="1" applyAlignment="1">
      <alignment horizontal="center" vertical="center" wrapText="1"/>
    </xf>
    <xf numFmtId="0" fontId="5" fillId="0" borderId="33" xfId="2" applyFont="1" applyFill="1" applyBorder="1" applyAlignment="1">
      <alignment horizontal="center" vertical="center" wrapText="1"/>
    </xf>
    <xf numFmtId="0" fontId="5" fillId="0" borderId="33" xfId="2" applyFont="1" applyFill="1" applyBorder="1" applyAlignment="1">
      <alignment horizontal="center" vertical="center"/>
    </xf>
    <xf numFmtId="0" fontId="5" fillId="0" borderId="17" xfId="2" applyFont="1" applyFill="1" applyBorder="1" applyAlignment="1">
      <alignment horizontal="center" vertical="center" wrapText="1"/>
    </xf>
    <xf numFmtId="1" fontId="6" fillId="0" borderId="37" xfId="1" applyNumberFormat="1" applyFont="1" applyBorder="1" applyAlignment="1">
      <alignment horizontal="center" vertical="center"/>
    </xf>
    <xf numFmtId="0" fontId="6" fillId="0" borderId="36" xfId="1" applyFont="1" applyBorder="1" applyAlignment="1">
      <alignment horizontal="center" vertical="center"/>
    </xf>
    <xf numFmtId="0" fontId="15" fillId="0" borderId="6" xfId="1" applyFont="1" applyBorder="1" applyAlignment="1">
      <alignment horizontal="center" vertical="center"/>
    </xf>
    <xf numFmtId="0" fontId="15" fillId="0" borderId="8" xfId="1" applyFont="1" applyBorder="1" applyAlignment="1">
      <alignment horizontal="center" vertical="center" wrapText="1"/>
    </xf>
    <xf numFmtId="1" fontId="7" fillId="0" borderId="11" xfId="1" applyNumberFormat="1" applyFont="1" applyBorder="1" applyAlignment="1">
      <alignment horizontal="center" vertical="center"/>
    </xf>
    <xf numFmtId="0" fontId="4" fillId="0" borderId="29" xfId="2" applyFont="1" applyFill="1" applyBorder="1" applyAlignment="1">
      <alignment horizontal="center" vertical="center" wrapText="1"/>
    </xf>
    <xf numFmtId="0" fontId="4" fillId="0" borderId="28" xfId="2" applyFont="1" applyFill="1" applyBorder="1" applyAlignment="1">
      <alignment horizontal="center" vertical="center" wrapText="1"/>
    </xf>
    <xf numFmtId="0" fontId="0" fillId="0" borderId="28" xfId="0" applyBorder="1" applyAlignment="1">
      <alignment horizontal="center" vertical="center" wrapText="1"/>
    </xf>
    <xf numFmtId="0" fontId="14" fillId="0" borderId="0" xfId="0" applyFont="1" applyAlignment="1">
      <alignment horizontal="center" vertical="center"/>
    </xf>
    <xf numFmtId="0" fontId="14" fillId="0" borderId="4" xfId="0" applyFont="1" applyFill="1" applyBorder="1" applyAlignment="1">
      <alignment horizontal="center" vertical="center" wrapText="1"/>
    </xf>
    <xf numFmtId="1" fontId="14" fillId="0" borderId="4" xfId="0" applyNumberFormat="1" applyFont="1" applyBorder="1" applyAlignment="1">
      <alignment horizontal="center" vertical="center" wrapText="1"/>
    </xf>
    <xf numFmtId="1" fontId="14" fillId="0" borderId="4" xfId="0" applyNumberFormat="1" applyFont="1" applyBorder="1" applyAlignment="1">
      <alignment horizontal="center" vertical="center"/>
    </xf>
    <xf numFmtId="1" fontId="4" fillId="0" borderId="4" xfId="0" applyNumberFormat="1" applyFont="1" applyBorder="1" applyAlignment="1">
      <alignment horizontal="center" vertical="center" wrapText="1"/>
    </xf>
    <xf numFmtId="0" fontId="4" fillId="0" borderId="15" xfId="0" applyFont="1" applyBorder="1" applyAlignment="1">
      <alignment horizontal="center" vertical="center" wrapText="1"/>
    </xf>
    <xf numFmtId="14" fontId="4" fillId="0" borderId="15" xfId="0" applyNumberFormat="1" applyFont="1" applyBorder="1" applyAlignment="1">
      <alignment horizontal="center" vertical="center" wrapText="1"/>
    </xf>
    <xf numFmtId="1" fontId="4" fillId="0" borderId="15" xfId="0" applyNumberFormat="1" applyFont="1" applyBorder="1" applyAlignment="1">
      <alignment horizontal="center" vertical="center" wrapText="1"/>
    </xf>
    <xf numFmtId="0" fontId="4" fillId="0" borderId="35" xfId="0" applyFont="1" applyBorder="1" applyAlignment="1">
      <alignment horizontal="center" vertical="center" wrapText="1"/>
    </xf>
    <xf numFmtId="0" fontId="14" fillId="0" borderId="38" xfId="0" applyFont="1" applyBorder="1" applyAlignment="1">
      <alignment horizontal="center" vertical="center" wrapText="1"/>
    </xf>
    <xf numFmtId="14" fontId="14" fillId="0" borderId="38" xfId="0" applyNumberFormat="1" applyFont="1" applyBorder="1" applyAlignment="1">
      <alignment horizontal="center" vertical="center" wrapText="1"/>
    </xf>
    <xf numFmtId="1" fontId="14" fillId="0" borderId="38" xfId="0" applyNumberFormat="1" applyFont="1" applyBorder="1" applyAlignment="1">
      <alignment horizontal="center" vertical="center" wrapText="1"/>
    </xf>
    <xf numFmtId="0" fontId="14" fillId="0" borderId="39" xfId="0" applyFont="1" applyBorder="1" applyAlignment="1">
      <alignment horizontal="center" vertical="center" wrapText="1"/>
    </xf>
    <xf numFmtId="0" fontId="0" fillId="0" borderId="31" xfId="0" applyBorder="1" applyAlignment="1">
      <alignment horizontal="center" vertical="center"/>
    </xf>
    <xf numFmtId="0" fontId="0" fillId="0" borderId="29" xfId="0" applyBorder="1" applyAlignment="1">
      <alignment horizontal="center" vertical="center" wrapText="1"/>
    </xf>
    <xf numFmtId="0" fontId="0" fillId="0" borderId="15" xfId="0" applyBorder="1" applyAlignment="1">
      <alignment horizontal="center" vertical="center"/>
    </xf>
    <xf numFmtId="0" fontId="0" fillId="0" borderId="30" xfId="0" applyBorder="1" applyAlignment="1">
      <alignment horizontal="center" vertical="center"/>
    </xf>
    <xf numFmtId="0" fontId="0" fillId="0" borderId="41" xfId="0" applyBorder="1" applyAlignment="1">
      <alignment horizontal="center" vertical="center"/>
    </xf>
    <xf numFmtId="0" fontId="0" fillId="0" borderId="42" xfId="0" applyBorder="1" applyAlignment="1">
      <alignment horizontal="center" vertical="center" wrapText="1"/>
    </xf>
    <xf numFmtId="0" fontId="0" fillId="0" borderId="38" xfId="0" applyBorder="1" applyAlignment="1">
      <alignment horizontal="center" vertical="center"/>
    </xf>
    <xf numFmtId="0" fontId="0" fillId="0" borderId="40" xfId="0" applyBorder="1" applyAlignment="1">
      <alignment horizontal="center" vertical="center"/>
    </xf>
    <xf numFmtId="0" fontId="4" fillId="0" borderId="4" xfId="0" applyNumberFormat="1" applyFont="1" applyFill="1" applyBorder="1" applyAlignment="1">
      <alignment horizontal="center" vertical="center" wrapText="1"/>
    </xf>
    <xf numFmtId="0" fontId="2" fillId="0" borderId="14" xfId="1" applyFont="1" applyBorder="1" applyAlignment="1">
      <alignment horizontal="left" vertical="center"/>
    </xf>
    <xf numFmtId="0" fontId="2" fillId="0" borderId="19" xfId="1" applyFont="1" applyBorder="1" applyAlignment="1">
      <alignment horizontal="left" vertical="center"/>
    </xf>
    <xf numFmtId="0" fontId="5" fillId="4" borderId="33" xfId="2" applyFont="1" applyFill="1" applyBorder="1" applyAlignment="1">
      <alignment horizontal="center" vertical="center"/>
    </xf>
    <xf numFmtId="0" fontId="4" fillId="4" borderId="16" xfId="2" applyFont="1" applyFill="1" applyBorder="1" applyAlignment="1">
      <alignment horizontal="center" vertical="center"/>
    </xf>
    <xf numFmtId="0" fontId="0" fillId="4" borderId="4" xfId="0" applyFill="1" applyBorder="1" applyAlignment="1">
      <alignment horizontal="center" vertical="center"/>
    </xf>
    <xf numFmtId="0" fontId="16" fillId="3" borderId="18" xfId="0" applyFont="1" applyFill="1" applyBorder="1" applyAlignment="1">
      <alignment horizontal="center" vertical="center" wrapText="1"/>
    </xf>
    <xf numFmtId="0" fontId="16" fillId="3" borderId="0" xfId="0" applyFont="1" applyFill="1" applyAlignment="1">
      <alignment horizontal="center" vertical="center"/>
    </xf>
    <xf numFmtId="0" fontId="16" fillId="3" borderId="18" xfId="0" applyFont="1" applyFill="1" applyBorder="1" applyAlignment="1">
      <alignment horizontal="center" vertical="center"/>
    </xf>
    <xf numFmtId="0" fontId="17" fillId="3" borderId="18" xfId="0" applyFont="1" applyFill="1" applyBorder="1" applyAlignment="1">
      <alignment horizontal="center"/>
    </xf>
    <xf numFmtId="0" fontId="17" fillId="3" borderId="0" xfId="0" applyFont="1" applyFill="1" applyAlignment="1">
      <alignment horizontal="center"/>
    </xf>
    <xf numFmtId="0" fontId="3" fillId="0" borderId="31" xfId="1" applyFont="1" applyBorder="1" applyAlignment="1">
      <alignment horizontal="left" vertical="center"/>
    </xf>
    <xf numFmtId="0" fontId="2" fillId="0" borderId="43" xfId="1" applyFont="1" applyBorder="1" applyAlignment="1">
      <alignment horizontal="left" vertical="center"/>
    </xf>
    <xf numFmtId="0" fontId="2" fillId="0" borderId="43" xfId="1" applyFont="1" applyBorder="1"/>
    <xf numFmtId="0" fontId="3" fillId="0" borderId="44" xfId="1" applyFont="1" applyBorder="1"/>
    <xf numFmtId="0" fontId="2" fillId="0" borderId="45" xfId="1" applyFont="1" applyBorder="1"/>
    <xf numFmtId="0" fontId="2" fillId="0" borderId="46" xfId="1" applyFont="1" applyBorder="1"/>
    <xf numFmtId="0" fontId="8" fillId="0" borderId="47"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2" fillId="0" borderId="50" xfId="1" applyFont="1" applyBorder="1"/>
    <xf numFmtId="1" fontId="2" fillId="0" borderId="51" xfId="1" applyNumberFormat="1" applyFont="1" applyBorder="1" applyAlignment="1">
      <alignment horizontal="center" wrapText="1"/>
    </xf>
    <xf numFmtId="0" fontId="2" fillId="0" borderId="51" xfId="1" applyFont="1" applyBorder="1" applyAlignment="1">
      <alignment horizontal="center"/>
    </xf>
    <xf numFmtId="0" fontId="2" fillId="0" borderId="52" xfId="1" applyFont="1" applyBorder="1"/>
  </cellXfs>
  <cellStyles count="3">
    <cellStyle name="Normal" xfId="0" builtinId="0"/>
    <cellStyle name="Normal 2" xfId="2" xr:uid="{BC27D1A7-FC4E-4431-9E47-99D97B89687C}"/>
    <cellStyle name="Normal 3" xfId="1" xr:uid="{4C80BE4E-9E41-4417-9A5E-3304598CFF86}"/>
  </cellStyles>
  <dxfs count="27">
    <dxf>
      <font>
        <b val="0"/>
        <i val="0"/>
        <strike val="0"/>
        <condense val="0"/>
        <extend val="0"/>
        <outline val="0"/>
        <shadow val="0"/>
        <u val="none"/>
        <vertAlign val="baseline"/>
        <sz val="9"/>
        <color auto="1"/>
        <name val="Arial"/>
        <family val="2"/>
        <scheme val="none"/>
      </font>
      <border diagonalUp="0" diagonalDown="0">
        <left style="thin">
          <color indexed="64"/>
        </left>
        <right/>
        <top style="hair">
          <color indexed="64"/>
        </top>
        <bottom style="hair">
          <color indexed="64"/>
        </bottom>
        <vertical/>
        <horizontal/>
      </border>
    </dxf>
    <dxf>
      <font>
        <b val="0"/>
        <i val="0"/>
        <strike val="0"/>
        <condense val="0"/>
        <extend val="0"/>
        <outline val="0"/>
        <shadow val="0"/>
        <u val="none"/>
        <vertAlign val="baseline"/>
        <sz val="9"/>
        <color auto="1"/>
        <name val="Arial"/>
        <family val="2"/>
        <scheme val="none"/>
      </font>
      <alignment horizontal="center" vertical="bottom"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family val="2"/>
        <scheme val="none"/>
      </font>
      <alignment horizontal="center" vertical="bottom"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family val="2"/>
        <scheme val="none"/>
      </font>
      <numFmt numFmtId="1" formatCode="0"/>
      <alignment horizontal="center" vertical="bottom" textRotation="0" wrapText="0" indent="0" justifyLastLine="0" shrinkToFit="0" readingOrder="0"/>
      <border diagonalUp="0" diagonalDown="0">
        <left style="thin">
          <color indexed="64"/>
        </left>
        <right style="thin">
          <color indexed="64"/>
        </right>
        <top style="hair">
          <color indexed="64"/>
        </top>
        <bottom style="hair">
          <color indexed="64"/>
        </bottom>
        <vertical/>
        <horizontal/>
      </border>
    </dxf>
    <dxf>
      <font>
        <b val="0"/>
        <i val="0"/>
        <strike val="0"/>
        <condense val="0"/>
        <extend val="0"/>
        <outline val="0"/>
        <shadow val="0"/>
        <u val="none"/>
        <vertAlign val="baseline"/>
        <sz val="9"/>
        <color auto="1"/>
        <name val="Arial"/>
        <family val="2"/>
        <scheme val="none"/>
      </font>
      <alignment horizontal="left" vertical="center" textRotation="0" wrapText="0" indent="0" justifyLastLine="0" shrinkToFit="0" readingOrder="0"/>
      <border diagonalUp="0" diagonalDown="0">
        <left/>
        <right/>
        <top style="hair">
          <color indexed="64"/>
        </top>
        <bottom style="hair">
          <color indexed="64"/>
        </bottom>
        <vertical/>
        <horizontal/>
      </border>
    </dxf>
    <dxf>
      <border outline="0">
        <bottom style="thin">
          <color indexed="64"/>
        </bottom>
      </border>
    </dxf>
    <dxf>
      <border outline="0">
        <left style="medium">
          <color indexed="64"/>
        </left>
        <right style="medium">
          <color indexed="64"/>
        </right>
        <top style="medium">
          <color indexed="64"/>
        </top>
        <bottom style="hair">
          <color indexed="64"/>
        </bottom>
      </border>
    </dxf>
    <dxf>
      <fill>
        <patternFill>
          <bgColor rgb="FFFFC000"/>
        </patternFill>
      </fill>
    </dxf>
    <dxf>
      <fill>
        <patternFill>
          <bgColor rgb="FF92D050"/>
        </patternFill>
      </fill>
    </dxf>
    <dxf>
      <fill>
        <patternFill>
          <bgColor rgb="FFFFFF00"/>
        </patternFill>
      </fill>
    </dxf>
    <dxf>
      <font>
        <color theme="1"/>
      </font>
      <fill>
        <patternFill>
          <bgColor rgb="FFFFC8C8"/>
        </patternFill>
      </fill>
    </dxf>
    <dxf>
      <fill>
        <patternFill>
          <bgColor rgb="FFFFC000"/>
        </patternFill>
      </fill>
    </dxf>
    <dxf>
      <fill>
        <patternFill>
          <bgColor rgb="FF92D050"/>
        </patternFill>
      </fill>
    </dxf>
    <dxf>
      <fill>
        <patternFill>
          <bgColor rgb="FFFFFF00"/>
        </patternFill>
      </fill>
    </dxf>
    <dxf>
      <font>
        <color theme="1"/>
      </font>
      <fill>
        <patternFill>
          <bgColor rgb="FFFFC8C8"/>
        </patternFill>
      </fill>
    </dxf>
    <dxf>
      <fill>
        <patternFill>
          <bgColor rgb="FFFFC000"/>
        </patternFill>
      </fill>
    </dxf>
    <dxf>
      <fill>
        <patternFill>
          <bgColor rgb="FF92D050"/>
        </patternFill>
      </fill>
    </dxf>
    <dxf>
      <fill>
        <patternFill>
          <bgColor rgb="FFFFFF00"/>
        </patternFill>
      </fill>
    </dxf>
    <dxf>
      <font>
        <color theme="1"/>
      </font>
      <fill>
        <patternFill>
          <bgColor rgb="FFFFC8C8"/>
        </patternFill>
      </fill>
    </dxf>
    <dxf>
      <fill>
        <patternFill>
          <bgColor rgb="FFFFC000"/>
        </patternFill>
      </fill>
    </dxf>
    <dxf>
      <fill>
        <patternFill>
          <bgColor rgb="FF92D050"/>
        </patternFill>
      </fill>
    </dxf>
    <dxf>
      <fill>
        <patternFill>
          <bgColor rgb="FFFFFF00"/>
        </patternFill>
      </fill>
    </dxf>
    <dxf>
      <font>
        <color theme="1"/>
      </font>
      <fill>
        <patternFill>
          <bgColor rgb="FFFFC8C8"/>
        </patternFill>
      </fill>
    </dxf>
    <dxf>
      <fill>
        <patternFill>
          <bgColor rgb="FFFFC000"/>
        </patternFill>
      </fill>
    </dxf>
    <dxf>
      <fill>
        <patternFill>
          <bgColor rgb="FF92D050"/>
        </patternFill>
      </fill>
    </dxf>
    <dxf>
      <fill>
        <patternFill>
          <bgColor rgb="FFFFFF00"/>
        </patternFill>
      </fill>
    </dxf>
    <dxf>
      <font>
        <color theme="1"/>
      </font>
      <fill>
        <patternFill>
          <bgColor rgb="FFFFC8C8"/>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IMENEZ\Desktop\Anthony%20JIMENEZ\CSO%20Tarnos\Gestion%20mensuel%20planning%202020\Facturation\Facturation%20SMS%2018-06%20au%2020-07-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tion Métro SHE T"/>
      <sheetName val="Récap Facturation Métro SHE T"/>
      <sheetName val="SHE Tarnos  Banc régulation"/>
      <sheetName val="SHE Tarnos Banc moteur"/>
      <sheetName val="Facturation presta Site ext"/>
      <sheetName val="Récap Facture presta Site ext"/>
      <sheetName val="Facturation labo client ext"/>
      <sheetName val="Récap Facture labo client ext"/>
    </sheetNames>
    <sheetDataSet>
      <sheetData sheetId="0"/>
      <sheetData sheetId="1"/>
      <sheetData sheetId="2"/>
      <sheetData sheetId="3"/>
      <sheetData sheetId="4"/>
      <sheetData sheetId="5"/>
      <sheetData sheetId="6">
        <row r="2">
          <cell r="Q2" t="str">
            <v>Autre</v>
          </cell>
        </row>
        <row r="3">
          <cell r="Q3" t="str">
            <v>Autre</v>
          </cell>
        </row>
        <row r="4">
          <cell r="Q4" t="str">
            <v>Autre</v>
          </cell>
        </row>
        <row r="5">
          <cell r="Q5" t="str">
            <v>Autre</v>
          </cell>
        </row>
        <row r="6">
          <cell r="Q6" t="str">
            <v>Autre</v>
          </cell>
        </row>
        <row r="7">
          <cell r="Q7" t="str">
            <v>Autre</v>
          </cell>
        </row>
        <row r="8">
          <cell r="Q8" t="str">
            <v>Autre</v>
          </cell>
        </row>
        <row r="9">
          <cell r="Q9" t="str">
            <v>Autre</v>
          </cell>
        </row>
        <row r="10">
          <cell r="Q10" t="str">
            <v>Autre</v>
          </cell>
        </row>
        <row r="11">
          <cell r="Q11" t="str">
            <v>Autre</v>
          </cell>
        </row>
        <row r="12">
          <cell r="Q12" t="str">
            <v>Autre</v>
          </cell>
        </row>
        <row r="13">
          <cell r="Q13" t="str">
            <v>Autre</v>
          </cell>
        </row>
        <row r="14">
          <cell r="Q14" t="str">
            <v>Autre</v>
          </cell>
        </row>
        <row r="15">
          <cell r="Q15" t="str">
            <v>Autre</v>
          </cell>
        </row>
        <row r="16">
          <cell r="Q16" t="str">
            <v>Autre</v>
          </cell>
        </row>
        <row r="17">
          <cell r="Q17" t="str">
            <v>Autre</v>
          </cell>
        </row>
        <row r="18">
          <cell r="Q18" t="str">
            <v>Autre</v>
          </cell>
        </row>
        <row r="19">
          <cell r="Q19" t="str">
            <v>Autre</v>
          </cell>
        </row>
        <row r="20">
          <cell r="Q20" t="str">
            <v>Autre</v>
          </cell>
        </row>
        <row r="21">
          <cell r="Q21" t="str">
            <v>Autre</v>
          </cell>
        </row>
        <row r="22">
          <cell r="Q22" t="str">
            <v>Autre</v>
          </cell>
        </row>
        <row r="23">
          <cell r="Q23" t="str">
            <v>Autre</v>
          </cell>
        </row>
        <row r="24">
          <cell r="Q24" t="str">
            <v>Autre</v>
          </cell>
        </row>
        <row r="25">
          <cell r="Q25" t="str">
            <v>Autre</v>
          </cell>
        </row>
        <row r="26">
          <cell r="Q26" t="str">
            <v>Autre</v>
          </cell>
        </row>
        <row r="27">
          <cell r="Q27" t="str">
            <v>Autre</v>
          </cell>
        </row>
        <row r="28">
          <cell r="Q28" t="str">
            <v>Autre</v>
          </cell>
        </row>
        <row r="29">
          <cell r="Q29" t="str">
            <v>Autre</v>
          </cell>
        </row>
        <row r="30">
          <cell r="Q30" t="str">
            <v>Autre</v>
          </cell>
        </row>
        <row r="31">
          <cell r="Q31" t="str">
            <v>Autre</v>
          </cell>
        </row>
        <row r="32">
          <cell r="Q32" t="str">
            <v>Autre</v>
          </cell>
        </row>
        <row r="33">
          <cell r="Q33" t="str">
            <v>Autre</v>
          </cell>
        </row>
        <row r="34">
          <cell r="Q34" t="str">
            <v>Autre</v>
          </cell>
        </row>
        <row r="35">
          <cell r="Q35" t="str">
            <v>Autre</v>
          </cell>
        </row>
        <row r="36">
          <cell r="Q36" t="str">
            <v>Autre</v>
          </cell>
        </row>
        <row r="37">
          <cell r="Q37" t="str">
            <v>Autre</v>
          </cell>
        </row>
        <row r="38">
          <cell r="Q38" t="str">
            <v>Autre</v>
          </cell>
        </row>
        <row r="39">
          <cell r="Q39" t="str">
            <v>Autre</v>
          </cell>
        </row>
        <row r="40">
          <cell r="Q40" t="str">
            <v>Autre</v>
          </cell>
        </row>
        <row r="41">
          <cell r="Q41" t="str">
            <v>Autre</v>
          </cell>
        </row>
        <row r="42">
          <cell r="Q42" t="str">
            <v>Autre</v>
          </cell>
        </row>
        <row r="43">
          <cell r="Q43" t="str">
            <v>Autre</v>
          </cell>
        </row>
        <row r="44">
          <cell r="Q44" t="str">
            <v>Autre</v>
          </cell>
        </row>
        <row r="45">
          <cell r="Q45" t="str">
            <v>Manomètre cmd N° 9070</v>
          </cell>
        </row>
        <row r="46">
          <cell r="Q46" t="str">
            <v>Autre</v>
          </cell>
        </row>
        <row r="47">
          <cell r="Q47" t="str">
            <v>Thermocouple DEV N° DEV0006963</v>
          </cell>
        </row>
        <row r="48">
          <cell r="Q48" t="str">
            <v>Autre</v>
          </cell>
        </row>
      </sheetData>
      <sheetData sheetId="7"/>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7A93730-69E9-46DC-9DA9-799BE0860573}" name="TRecap" displayName="TRecap" ref="B3:F168" totalsRowShown="0" headerRowBorderDxfId="5" tableBorderDxfId="6">
  <autoFilter ref="B3:F168" xr:uid="{C6DADE0A-1CF9-4EC0-B1F0-33D8EFF87F61}">
    <filterColumn colId="0" hiddenButton="1"/>
    <filterColumn colId="1" hiddenButton="1"/>
    <filterColumn colId="2" hiddenButton="1"/>
    <filterColumn colId="3" hiddenButton="1"/>
    <filterColumn colId="4" hiddenButton="1"/>
  </autoFilter>
  <tableColumns count="5">
    <tableColumn id="1" xr3:uid="{4EFFC3AD-F701-49F6-9E16-59FD974B6ADD}" name="Désignation" dataDxfId="4" dataCellStyle="Normal 3"/>
    <tableColumn id="2" xr3:uid="{9565CB3F-C175-4AEB-A2A4-8EA81BBC4B04}" name="Quantité" dataDxfId="3" dataCellStyle="Normal 3"/>
    <tableColumn id="3" xr3:uid="{C6103265-94AC-4C65-B329-B9DE96702309}" name="Pu H.T." dataDxfId="2" dataCellStyle="Normal 3"/>
    <tableColumn id="4" xr3:uid="{FF78AB92-EC9E-4615-A4BB-A40667C65C09}" name="Pt H.T." dataDxfId="1" dataCellStyle="Normal 3">
      <calculatedColumnFormula>C4*D4</calculatedColumnFormula>
    </tableColumn>
    <tableColumn id="5" xr3:uid="{1018E5CC-DA07-40A2-9F2A-9B6182DBF2B4}" name="Déplacements" dataDxfId="0" dataCellStyle="Normal 3"/>
  </tableColumns>
  <tableStyleInfo name="TableStyleLight1"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82589-873E-4F2C-9BA7-F76B9FBEB5DD}">
  <dimension ref="A1:AE48"/>
  <sheetViews>
    <sheetView tabSelected="1" topLeftCell="O1" zoomScale="80" zoomScaleNormal="80" workbookViewId="0">
      <pane ySplit="1" topLeftCell="A2" activePane="bottomLeft" state="frozen"/>
      <selection activeCell="F1" sqref="F1"/>
      <selection pane="bottomLeft" activeCell="S6" sqref="S6"/>
    </sheetView>
  </sheetViews>
  <sheetFormatPr baseColWidth="10" defaultRowHeight="14.4" x14ac:dyDescent="0.3"/>
  <cols>
    <col min="1" max="1" width="15.77734375" bestFit="1" customWidth="1"/>
    <col min="2" max="2" width="16.44140625" bestFit="1" customWidth="1"/>
    <col min="3" max="3" width="16" bestFit="1" customWidth="1"/>
    <col min="4" max="4" width="18" bestFit="1" customWidth="1"/>
    <col min="5" max="5" width="26" bestFit="1" customWidth="1"/>
    <col min="6" max="6" width="13.5546875" bestFit="1" customWidth="1"/>
    <col min="7" max="7" width="13.44140625" bestFit="1" customWidth="1"/>
    <col min="8" max="8" width="35.77734375" bestFit="1" customWidth="1"/>
    <col min="9" max="9" width="12.21875" bestFit="1" customWidth="1"/>
    <col min="10" max="10" width="18.77734375" style="43" bestFit="1" customWidth="1"/>
    <col min="11" max="11" width="14.44140625" bestFit="1" customWidth="1"/>
    <col min="12" max="12" width="14.5546875" bestFit="1" customWidth="1"/>
    <col min="13" max="13" width="13" bestFit="1" customWidth="1"/>
    <col min="14" max="14" width="16.21875" bestFit="1" customWidth="1"/>
    <col min="15" max="15" width="16.44140625" bestFit="1" customWidth="1"/>
    <col min="16" max="16" width="1.5546875" style="49" customWidth="1"/>
    <col min="17" max="17" width="30.44140625" style="65" bestFit="1" customWidth="1"/>
    <col min="18" max="18" width="8.77734375" style="45" bestFit="1" customWidth="1"/>
    <col min="19" max="19" width="8.5546875" style="92" customWidth="1"/>
    <col min="20" max="20" width="10.44140625" style="45" bestFit="1" customWidth="1"/>
    <col min="21" max="21" width="12.77734375" style="45" customWidth="1"/>
    <col min="22" max="22" width="24.5546875" style="47" bestFit="1" customWidth="1"/>
  </cols>
  <sheetData>
    <row r="1" spans="1:31" ht="40.200000000000003" thickBot="1" x14ac:dyDescent="0.5">
      <c r="A1" s="20" t="s">
        <v>7</v>
      </c>
      <c r="B1" s="20" t="s">
        <v>14</v>
      </c>
      <c r="C1" s="21" t="s">
        <v>15</v>
      </c>
      <c r="D1" s="21" t="s">
        <v>16</v>
      </c>
      <c r="E1" s="22" t="s">
        <v>0</v>
      </c>
      <c r="F1" s="23" t="s">
        <v>17</v>
      </c>
      <c r="G1" s="24" t="s">
        <v>18</v>
      </c>
      <c r="H1" s="25" t="s">
        <v>19</v>
      </c>
      <c r="I1" s="25" t="s">
        <v>20</v>
      </c>
      <c r="J1" s="25" t="s">
        <v>30</v>
      </c>
      <c r="K1" s="26" t="s">
        <v>21</v>
      </c>
      <c r="L1" s="26" t="s">
        <v>22</v>
      </c>
      <c r="M1" s="27" t="s">
        <v>23</v>
      </c>
      <c r="N1" s="28" t="s">
        <v>24</v>
      </c>
      <c r="O1" s="29" t="s">
        <v>25</v>
      </c>
      <c r="P1" s="53"/>
      <c r="Q1" s="54" t="s">
        <v>0</v>
      </c>
      <c r="R1" s="55" t="s">
        <v>1</v>
      </c>
      <c r="S1" s="90" t="s">
        <v>2</v>
      </c>
      <c r="T1" s="55" t="s">
        <v>12</v>
      </c>
      <c r="U1" s="56" t="s">
        <v>3</v>
      </c>
      <c r="V1" s="57" t="s">
        <v>11</v>
      </c>
      <c r="W1" s="96" t="s">
        <v>95</v>
      </c>
      <c r="X1" s="97"/>
      <c r="Y1" s="97"/>
      <c r="Z1" s="97"/>
    </row>
    <row r="2" spans="1:31" x14ac:dyDescent="0.3">
      <c r="A2" s="30"/>
      <c r="B2" s="31"/>
      <c r="C2" s="31"/>
      <c r="D2" s="31"/>
      <c r="E2" s="31"/>
      <c r="F2" s="31"/>
      <c r="G2" s="32"/>
      <c r="H2" s="31"/>
      <c r="I2" s="33"/>
      <c r="J2" s="40"/>
      <c r="K2" s="34"/>
      <c r="L2" s="34"/>
      <c r="M2" s="33"/>
      <c r="N2" s="35"/>
      <c r="O2" s="31"/>
      <c r="P2" s="50"/>
      <c r="Q2" s="63">
        <v>177965480</v>
      </c>
      <c r="R2" s="51">
        <v>1</v>
      </c>
      <c r="S2" s="91">
        <f>IFERROR(INDEX(TRecap[Pu H.T.],MATCH(Q2,TRecap[Désignation],0)),0)</f>
        <v>70</v>
      </c>
      <c r="T2" s="51">
        <v>0</v>
      </c>
      <c r="U2" s="51">
        <f>($R2*$S2)+($T2*63)</f>
        <v>70</v>
      </c>
      <c r="V2" s="52"/>
    </row>
    <row r="3" spans="1:31" x14ac:dyDescent="0.3">
      <c r="A3" s="31"/>
      <c r="B3" s="31"/>
      <c r="C3" s="31"/>
      <c r="D3" s="31"/>
      <c r="E3" s="31"/>
      <c r="F3" s="31"/>
      <c r="G3" s="32"/>
      <c r="H3" s="31"/>
      <c r="I3" s="32"/>
      <c r="J3" s="41"/>
      <c r="K3" s="31"/>
      <c r="L3" s="31"/>
      <c r="M3" s="32"/>
      <c r="N3" s="30"/>
      <c r="O3" s="31"/>
      <c r="P3" s="48"/>
      <c r="Q3" s="64">
        <v>8816694000</v>
      </c>
      <c r="R3" s="44">
        <v>1</v>
      </c>
      <c r="S3" s="91">
        <f>IFERROR(INDEX(TRecap[Pu H.T.],MATCH(Q3,TRecap[Désignation],0)),0)</f>
        <v>139</v>
      </c>
      <c r="T3" s="44">
        <v>0</v>
      </c>
      <c r="U3" s="44">
        <f t="shared" ref="U3:U48" si="0">($R3*$S3)+($T3*63)</f>
        <v>139</v>
      </c>
      <c r="V3" s="46"/>
      <c r="W3" s="93" t="s">
        <v>96</v>
      </c>
      <c r="X3" s="94"/>
      <c r="Y3" s="94"/>
      <c r="Z3" s="94"/>
      <c r="AA3" s="94"/>
      <c r="AB3" s="94"/>
      <c r="AC3" s="94"/>
      <c r="AD3" s="94"/>
      <c r="AE3" s="94"/>
    </row>
    <row r="4" spans="1:31" x14ac:dyDescent="0.3">
      <c r="A4" s="31"/>
      <c r="B4" s="31"/>
      <c r="C4" s="31"/>
      <c r="D4" s="31"/>
      <c r="E4" s="31"/>
      <c r="F4" s="31"/>
      <c r="G4" s="32"/>
      <c r="H4" s="31"/>
      <c r="I4" s="32"/>
      <c r="J4" s="41"/>
      <c r="K4" s="31"/>
      <c r="L4" s="31"/>
      <c r="M4" s="32"/>
      <c r="N4" s="30"/>
      <c r="O4" s="31"/>
      <c r="Q4" s="65" t="s">
        <v>13</v>
      </c>
      <c r="R4" s="45">
        <v>1</v>
      </c>
      <c r="S4" s="91">
        <f>IFERROR(INDEX(TRecap[Pu H.T.],MATCH(Q4,TRecap[Désignation],0)),0)</f>
        <v>0</v>
      </c>
      <c r="T4" s="45">
        <v>0</v>
      </c>
      <c r="U4" s="45">
        <f t="shared" si="0"/>
        <v>0</v>
      </c>
      <c r="W4" s="95"/>
      <c r="X4" s="94"/>
      <c r="Y4" s="94"/>
      <c r="Z4" s="94"/>
      <c r="AA4" s="94"/>
      <c r="AB4" s="94"/>
      <c r="AC4" s="94"/>
      <c r="AD4" s="94"/>
      <c r="AE4" s="94"/>
    </row>
    <row r="5" spans="1:31" x14ac:dyDescent="0.3">
      <c r="A5" s="31"/>
      <c r="B5" s="31"/>
      <c r="C5" s="31"/>
      <c r="D5" s="31"/>
      <c r="E5" s="31"/>
      <c r="F5" s="31"/>
      <c r="G5" s="32"/>
      <c r="H5" s="31"/>
      <c r="I5" s="32"/>
      <c r="J5" s="41"/>
      <c r="K5" s="31"/>
      <c r="L5" s="31"/>
      <c r="M5" s="32"/>
      <c r="N5" s="30"/>
      <c r="O5" s="31"/>
      <c r="Q5" s="65">
        <v>8810000421</v>
      </c>
      <c r="R5" s="45">
        <v>1</v>
      </c>
      <c r="S5" s="91">
        <f>IFERROR(INDEX(TRecap[Pu H.T.],MATCH(Q5,TRecap[Désignation],0)),0)</f>
        <v>84</v>
      </c>
      <c r="T5" s="45">
        <v>0</v>
      </c>
      <c r="U5" s="45">
        <f t="shared" si="0"/>
        <v>84</v>
      </c>
      <c r="W5" s="95"/>
      <c r="X5" s="94"/>
      <c r="Y5" s="94"/>
      <c r="Z5" s="94"/>
      <c r="AA5" s="94"/>
      <c r="AB5" s="94"/>
      <c r="AC5" s="94"/>
      <c r="AD5" s="94"/>
      <c r="AE5" s="94"/>
    </row>
    <row r="6" spans="1:31" x14ac:dyDescent="0.3">
      <c r="A6" s="31"/>
      <c r="B6" s="31"/>
      <c r="C6" s="31"/>
      <c r="D6" s="31"/>
      <c r="E6" s="31"/>
      <c r="F6" s="31"/>
      <c r="G6" s="32"/>
      <c r="H6" s="31"/>
      <c r="I6" s="32"/>
      <c r="J6" s="41"/>
      <c r="K6" s="31"/>
      <c r="L6" s="31"/>
      <c r="M6" s="32"/>
      <c r="N6" s="30"/>
      <c r="O6" s="31"/>
      <c r="Q6" s="65">
        <v>8817549000</v>
      </c>
      <c r="R6" s="45">
        <v>1</v>
      </c>
      <c r="S6" s="91">
        <f>IFERROR(INDEX(TRecap[Pu H.T.],MATCH(Q6,TRecap[Désignation],0)),0)</f>
        <v>161</v>
      </c>
      <c r="T6" s="45">
        <v>0</v>
      </c>
      <c r="U6" s="45">
        <f t="shared" si="0"/>
        <v>161</v>
      </c>
      <c r="W6" s="95"/>
      <c r="X6" s="94"/>
      <c r="Y6" s="94"/>
      <c r="Z6" s="94"/>
      <c r="AA6" s="94"/>
      <c r="AB6" s="94"/>
      <c r="AC6" s="94"/>
      <c r="AD6" s="94"/>
      <c r="AE6" s="94"/>
    </row>
    <row r="7" spans="1:31" x14ac:dyDescent="0.3">
      <c r="A7" s="31"/>
      <c r="B7" s="31"/>
      <c r="C7" s="31"/>
      <c r="D7" s="31"/>
      <c r="E7" s="31"/>
      <c r="F7" s="31"/>
      <c r="G7" s="32"/>
      <c r="H7" s="31"/>
      <c r="I7" s="32"/>
      <c r="J7" s="41"/>
      <c r="K7" s="31"/>
      <c r="L7" s="31"/>
      <c r="M7" s="32"/>
      <c r="N7" s="30"/>
      <c r="O7" s="67"/>
      <c r="Q7" s="65" t="s">
        <v>13</v>
      </c>
      <c r="R7" s="45">
        <v>1</v>
      </c>
      <c r="S7" s="91">
        <f>IFERROR(INDEX(TRecap[Pu H.T.],MATCH(Q7,TRecap[Désignation],0)),0)</f>
        <v>0</v>
      </c>
      <c r="T7" s="45">
        <v>0</v>
      </c>
      <c r="U7" s="45">
        <f t="shared" si="0"/>
        <v>0</v>
      </c>
      <c r="W7" s="95"/>
      <c r="X7" s="94"/>
      <c r="Y7" s="94"/>
      <c r="Z7" s="94"/>
      <c r="AA7" s="94"/>
      <c r="AB7" s="94"/>
      <c r="AC7" s="94"/>
      <c r="AD7" s="94"/>
      <c r="AE7" s="94"/>
    </row>
    <row r="8" spans="1:31" s="66" customFormat="1" x14ac:dyDescent="0.3">
      <c r="A8" s="31"/>
      <c r="B8" s="31"/>
      <c r="C8" s="31"/>
      <c r="D8" s="31"/>
      <c r="E8" s="31"/>
      <c r="F8" s="31"/>
      <c r="G8" s="32"/>
      <c r="H8" s="31"/>
      <c r="I8" s="32"/>
      <c r="J8" s="41"/>
      <c r="K8" s="31"/>
      <c r="L8" s="31"/>
      <c r="M8" s="32"/>
      <c r="N8" s="30"/>
      <c r="O8" s="31"/>
      <c r="P8" s="49"/>
      <c r="Q8" s="65" t="s">
        <v>13</v>
      </c>
      <c r="R8" s="45">
        <v>1</v>
      </c>
      <c r="S8" s="91">
        <f>IFERROR(INDEX(TRecap[Pu H.T.],MATCH(Q8,TRecap[Désignation],0)),0)</f>
        <v>0</v>
      </c>
      <c r="T8" s="45">
        <v>0</v>
      </c>
      <c r="U8" s="45">
        <f t="shared" si="0"/>
        <v>0</v>
      </c>
      <c r="V8" s="47"/>
      <c r="W8" s="95"/>
      <c r="X8" s="94"/>
      <c r="Y8" s="94"/>
      <c r="Z8" s="94"/>
      <c r="AA8" s="94"/>
      <c r="AB8" s="94"/>
      <c r="AC8" s="94"/>
      <c r="AD8" s="94"/>
      <c r="AE8" s="94"/>
    </row>
    <row r="9" spans="1:31" x14ac:dyDescent="0.3">
      <c r="A9" s="31"/>
      <c r="B9" s="31"/>
      <c r="C9" s="31"/>
      <c r="D9" s="31"/>
      <c r="E9" s="31"/>
      <c r="F9" s="31"/>
      <c r="G9" s="32"/>
      <c r="H9" s="31"/>
      <c r="I9" s="32"/>
      <c r="J9" s="41"/>
      <c r="K9" s="31"/>
      <c r="L9" s="31"/>
      <c r="M9" s="32"/>
      <c r="N9" s="30"/>
      <c r="O9" s="31"/>
      <c r="Q9" s="65" t="s">
        <v>13</v>
      </c>
      <c r="R9" s="45">
        <v>1</v>
      </c>
      <c r="S9" s="91">
        <f>IFERROR(INDEX(TRecap[Pu H.T.],MATCH(Q9,TRecap[Désignation],0)),0)</f>
        <v>0</v>
      </c>
      <c r="T9" s="45">
        <v>0</v>
      </c>
      <c r="U9" s="45">
        <f t="shared" si="0"/>
        <v>0</v>
      </c>
      <c r="W9" s="95"/>
      <c r="X9" s="94"/>
      <c r="Y9" s="94"/>
      <c r="Z9" s="94"/>
      <c r="AA9" s="94"/>
      <c r="AB9" s="94"/>
      <c r="AC9" s="94"/>
      <c r="AD9" s="94"/>
      <c r="AE9" s="94"/>
    </row>
    <row r="10" spans="1:31" x14ac:dyDescent="0.3">
      <c r="A10" s="30"/>
      <c r="B10" s="31"/>
      <c r="C10" s="31"/>
      <c r="D10" s="31"/>
      <c r="E10" s="31"/>
      <c r="F10" s="31"/>
      <c r="G10" s="32"/>
      <c r="H10" s="31"/>
      <c r="I10" s="32"/>
      <c r="J10" s="41"/>
      <c r="K10" s="31"/>
      <c r="L10" s="31"/>
      <c r="M10" s="32"/>
      <c r="N10" s="30"/>
      <c r="O10" s="31"/>
      <c r="Q10" s="65" t="s">
        <v>13</v>
      </c>
      <c r="R10" s="45">
        <v>1</v>
      </c>
      <c r="S10" s="91">
        <f>IFERROR(INDEX(TRecap[Pu H.T.],MATCH(Q10,TRecap[Désignation],0)),0)</f>
        <v>0</v>
      </c>
      <c r="T10" s="45">
        <v>0</v>
      </c>
      <c r="U10" s="45">
        <f t="shared" si="0"/>
        <v>0</v>
      </c>
      <c r="W10" s="95"/>
      <c r="X10" s="94"/>
      <c r="Y10" s="94"/>
      <c r="Z10" s="94"/>
      <c r="AA10" s="94"/>
      <c r="AB10" s="94"/>
      <c r="AC10" s="94"/>
      <c r="AD10" s="94"/>
      <c r="AE10" s="94"/>
    </row>
    <row r="11" spans="1:31" x14ac:dyDescent="0.3">
      <c r="A11" s="30"/>
      <c r="B11" s="31"/>
      <c r="C11" s="31"/>
      <c r="D11" s="31"/>
      <c r="E11" s="31"/>
      <c r="F11" s="31"/>
      <c r="G11" s="32"/>
      <c r="H11" s="31"/>
      <c r="I11" s="32"/>
      <c r="J11" s="41"/>
      <c r="K11" s="31"/>
      <c r="L11" s="31"/>
      <c r="M11" s="32"/>
      <c r="N11" s="30"/>
      <c r="O11" s="31"/>
      <c r="Q11" s="65" t="s">
        <v>13</v>
      </c>
      <c r="R11" s="45">
        <v>1</v>
      </c>
      <c r="S11" s="91">
        <f>IFERROR(INDEX(TRecap[Pu H.T.],MATCH(Q11,TRecap[Désignation],0)),0)</f>
        <v>0</v>
      </c>
      <c r="T11" s="45">
        <v>0</v>
      </c>
      <c r="U11" s="45">
        <f t="shared" si="0"/>
        <v>0</v>
      </c>
      <c r="W11" s="95"/>
      <c r="X11" s="94"/>
      <c r="Y11" s="94"/>
      <c r="Z11" s="94"/>
      <c r="AA11" s="94"/>
      <c r="AB11" s="94"/>
      <c r="AC11" s="94"/>
      <c r="AD11" s="94"/>
      <c r="AE11" s="94"/>
    </row>
    <row r="12" spans="1:31" x14ac:dyDescent="0.3">
      <c r="A12" s="31"/>
      <c r="B12" s="31"/>
      <c r="C12" s="31"/>
      <c r="D12" s="31"/>
      <c r="E12" s="31"/>
      <c r="F12" s="31"/>
      <c r="G12" s="32"/>
      <c r="H12" s="31"/>
      <c r="I12" s="32"/>
      <c r="J12" s="41"/>
      <c r="K12" s="31"/>
      <c r="L12" s="31"/>
      <c r="M12" s="32"/>
      <c r="N12" s="30"/>
      <c r="O12" s="31"/>
      <c r="Q12" s="65" t="s">
        <v>13</v>
      </c>
      <c r="R12" s="45">
        <v>1</v>
      </c>
      <c r="S12" s="91">
        <f>IFERROR(INDEX(TRecap[Pu H.T.],MATCH(Q12,TRecap[Désignation],0)),0)</f>
        <v>0</v>
      </c>
      <c r="T12" s="45">
        <v>0</v>
      </c>
      <c r="U12" s="45">
        <f t="shared" si="0"/>
        <v>0</v>
      </c>
      <c r="W12" s="95"/>
      <c r="X12" s="94"/>
      <c r="Y12" s="94"/>
      <c r="Z12" s="94"/>
      <c r="AA12" s="94"/>
      <c r="AB12" s="94"/>
      <c r="AC12" s="94"/>
      <c r="AD12" s="94"/>
      <c r="AE12" s="94"/>
    </row>
    <row r="13" spans="1:31" x14ac:dyDescent="0.3">
      <c r="A13" s="30"/>
      <c r="B13" s="31"/>
      <c r="C13" s="31"/>
      <c r="D13" s="31"/>
      <c r="E13" s="31"/>
      <c r="F13" s="31"/>
      <c r="G13" s="32"/>
      <c r="H13" s="31"/>
      <c r="I13" s="32"/>
      <c r="J13" s="41"/>
      <c r="K13" s="31"/>
      <c r="L13" s="31"/>
      <c r="M13" s="32"/>
      <c r="N13" s="30"/>
      <c r="O13" s="31"/>
      <c r="Q13" s="65" t="s">
        <v>13</v>
      </c>
      <c r="R13" s="45">
        <v>1</v>
      </c>
      <c r="S13" s="91">
        <f>IFERROR(INDEX(TRecap[Pu H.T.],MATCH(Q13,TRecap[Désignation],0)),0)</f>
        <v>0</v>
      </c>
      <c r="T13" s="45">
        <v>0</v>
      </c>
      <c r="U13" s="45">
        <f t="shared" si="0"/>
        <v>0</v>
      </c>
      <c r="W13" s="95"/>
      <c r="X13" s="94"/>
      <c r="Y13" s="94"/>
      <c r="Z13" s="94"/>
      <c r="AA13" s="94"/>
      <c r="AB13" s="94"/>
      <c r="AC13" s="94"/>
      <c r="AD13" s="94"/>
      <c r="AE13" s="94"/>
    </row>
    <row r="14" spans="1:31" x14ac:dyDescent="0.3">
      <c r="A14" s="30"/>
      <c r="B14" s="31"/>
      <c r="C14" s="31"/>
      <c r="D14" s="31"/>
      <c r="E14" s="31"/>
      <c r="F14" s="31"/>
      <c r="G14" s="32"/>
      <c r="H14" s="31"/>
      <c r="I14" s="32"/>
      <c r="J14" s="41"/>
      <c r="K14" s="31"/>
      <c r="L14" s="31"/>
      <c r="M14" s="32"/>
      <c r="N14" s="30"/>
      <c r="O14" s="31"/>
      <c r="Q14" s="65" t="s">
        <v>13</v>
      </c>
      <c r="R14" s="45">
        <v>1</v>
      </c>
      <c r="S14" s="91">
        <f>IFERROR(INDEX(TRecap[Pu H.T.],MATCH(Q14,TRecap[Désignation],0)),0)</f>
        <v>0</v>
      </c>
      <c r="T14" s="45">
        <v>0</v>
      </c>
      <c r="U14" s="45">
        <f t="shared" si="0"/>
        <v>0</v>
      </c>
      <c r="W14" s="95"/>
      <c r="X14" s="94"/>
      <c r="Y14" s="94"/>
      <c r="Z14" s="94"/>
      <c r="AA14" s="94"/>
      <c r="AB14" s="94"/>
      <c r="AC14" s="94"/>
      <c r="AD14" s="94"/>
      <c r="AE14" s="94"/>
    </row>
    <row r="15" spans="1:31" x14ac:dyDescent="0.3">
      <c r="A15" s="31"/>
      <c r="B15" s="31"/>
      <c r="C15" s="31"/>
      <c r="D15" s="31"/>
      <c r="E15" s="31"/>
      <c r="F15" s="31"/>
      <c r="G15" s="32"/>
      <c r="H15" s="31"/>
      <c r="I15" s="32"/>
      <c r="J15" s="41"/>
      <c r="K15" s="31"/>
      <c r="L15" s="31"/>
      <c r="M15" s="32"/>
      <c r="N15" s="30"/>
      <c r="O15" s="31"/>
      <c r="Q15" s="65" t="s">
        <v>13</v>
      </c>
      <c r="R15" s="45">
        <v>1</v>
      </c>
      <c r="S15" s="91">
        <f>IFERROR(INDEX(TRecap[Pu H.T.],MATCH(Q15,TRecap[Désignation],0)),0)</f>
        <v>0</v>
      </c>
      <c r="T15" s="45">
        <v>0</v>
      </c>
      <c r="U15" s="45">
        <f t="shared" si="0"/>
        <v>0</v>
      </c>
      <c r="W15" s="95"/>
      <c r="X15" s="94"/>
      <c r="Y15" s="94"/>
      <c r="Z15" s="94"/>
      <c r="AA15" s="94"/>
      <c r="AB15" s="94"/>
      <c r="AC15" s="94"/>
      <c r="AD15" s="94"/>
      <c r="AE15" s="94"/>
    </row>
    <row r="16" spans="1:31" x14ac:dyDescent="0.3">
      <c r="A16" s="30"/>
      <c r="B16" s="31"/>
      <c r="C16" s="31"/>
      <c r="D16" s="31"/>
      <c r="E16" s="31"/>
      <c r="F16" s="31"/>
      <c r="G16" s="32"/>
      <c r="H16" s="31"/>
      <c r="I16" s="32"/>
      <c r="J16" s="41"/>
      <c r="K16" s="31"/>
      <c r="L16" s="31"/>
      <c r="M16" s="32"/>
      <c r="N16" s="30"/>
      <c r="O16" s="31"/>
      <c r="Q16" s="65" t="s">
        <v>13</v>
      </c>
      <c r="R16" s="45">
        <v>1</v>
      </c>
      <c r="S16" s="91">
        <f>IFERROR(INDEX(TRecap[Pu H.T.],MATCH(Q16,TRecap[Désignation],0)),0)</f>
        <v>0</v>
      </c>
      <c r="T16" s="45">
        <v>0</v>
      </c>
      <c r="U16" s="45">
        <f t="shared" si="0"/>
        <v>0</v>
      </c>
      <c r="W16" s="95"/>
      <c r="X16" s="94"/>
      <c r="Y16" s="94"/>
      <c r="Z16" s="94"/>
      <c r="AA16" s="94"/>
      <c r="AB16" s="94"/>
      <c r="AC16" s="94"/>
      <c r="AD16" s="94"/>
      <c r="AE16" s="94"/>
    </row>
    <row r="17" spans="1:31" x14ac:dyDescent="0.3">
      <c r="A17" s="31"/>
      <c r="B17" s="31"/>
      <c r="C17" s="31"/>
      <c r="D17" s="31"/>
      <c r="E17" s="31"/>
      <c r="F17" s="31"/>
      <c r="G17" s="32"/>
      <c r="H17" s="31"/>
      <c r="I17" s="32"/>
      <c r="J17" s="41"/>
      <c r="K17" s="31"/>
      <c r="L17" s="31"/>
      <c r="M17" s="32"/>
      <c r="N17" s="30"/>
      <c r="O17" s="31"/>
      <c r="Q17" s="65" t="s">
        <v>13</v>
      </c>
      <c r="R17" s="45">
        <v>1</v>
      </c>
      <c r="S17" s="91">
        <f>IFERROR(INDEX(TRecap[Pu H.T.],MATCH(Q17,TRecap[Désignation],0)),0)</f>
        <v>0</v>
      </c>
      <c r="T17" s="45">
        <v>0</v>
      </c>
      <c r="U17" s="45">
        <f t="shared" si="0"/>
        <v>0</v>
      </c>
      <c r="W17" s="95"/>
      <c r="X17" s="94"/>
      <c r="Y17" s="94"/>
      <c r="Z17" s="94"/>
      <c r="AA17" s="94"/>
      <c r="AB17" s="94"/>
      <c r="AC17" s="94"/>
      <c r="AD17" s="94"/>
      <c r="AE17" s="94"/>
    </row>
    <row r="18" spans="1:31" x14ac:dyDescent="0.3">
      <c r="A18" s="31"/>
      <c r="B18" s="31"/>
      <c r="C18" s="31"/>
      <c r="D18" s="31"/>
      <c r="E18" s="31"/>
      <c r="F18" s="31"/>
      <c r="G18" s="32"/>
      <c r="H18" s="31"/>
      <c r="I18" s="32"/>
      <c r="J18" s="41"/>
      <c r="K18" s="31"/>
      <c r="L18" s="31"/>
      <c r="M18" s="32"/>
      <c r="N18" s="30"/>
      <c r="O18" s="31"/>
      <c r="Q18" s="65" t="s">
        <v>13</v>
      </c>
      <c r="R18" s="45">
        <v>1</v>
      </c>
      <c r="S18" s="91">
        <f>IFERROR(INDEX(TRecap[Pu H.T.],MATCH(Q18,TRecap[Désignation],0)),0)</f>
        <v>0</v>
      </c>
      <c r="T18" s="45">
        <v>0</v>
      </c>
      <c r="U18" s="45">
        <f t="shared" si="0"/>
        <v>0</v>
      </c>
      <c r="W18" s="95"/>
      <c r="X18" s="94"/>
      <c r="Y18" s="94"/>
      <c r="Z18" s="94"/>
      <c r="AA18" s="94"/>
      <c r="AB18" s="94"/>
      <c r="AC18" s="94"/>
      <c r="AD18" s="94"/>
      <c r="AE18" s="94"/>
    </row>
    <row r="19" spans="1:31" x14ac:dyDescent="0.3">
      <c r="A19" s="30"/>
      <c r="B19" s="31"/>
      <c r="C19" s="31"/>
      <c r="D19" s="31"/>
      <c r="E19" s="31"/>
      <c r="F19" s="31"/>
      <c r="G19" s="32"/>
      <c r="H19" s="31"/>
      <c r="I19" s="32"/>
      <c r="J19" s="41"/>
      <c r="K19" s="31"/>
      <c r="L19" s="31"/>
      <c r="M19" s="36"/>
      <c r="N19" s="30"/>
      <c r="O19" s="31"/>
      <c r="Q19" s="65" t="s">
        <v>13</v>
      </c>
      <c r="R19" s="45">
        <v>1</v>
      </c>
      <c r="S19" s="91">
        <f>IFERROR(INDEX(TRecap[Pu H.T.],MATCH(Q19,TRecap[Désignation],0)),0)</f>
        <v>0</v>
      </c>
      <c r="T19" s="45">
        <v>0</v>
      </c>
      <c r="U19" s="45">
        <f t="shared" si="0"/>
        <v>0</v>
      </c>
    </row>
    <row r="20" spans="1:31" x14ac:dyDescent="0.3">
      <c r="A20" s="30"/>
      <c r="B20" s="31"/>
      <c r="C20" s="31"/>
      <c r="D20" s="31"/>
      <c r="E20" s="31"/>
      <c r="F20" s="31"/>
      <c r="G20" s="32"/>
      <c r="H20" s="37"/>
      <c r="I20" s="36"/>
      <c r="J20" s="42"/>
      <c r="K20" s="37"/>
      <c r="L20" s="31"/>
      <c r="M20" s="36"/>
      <c r="N20" s="30"/>
      <c r="O20" s="31"/>
      <c r="Q20" s="65" t="s">
        <v>13</v>
      </c>
      <c r="R20" s="45">
        <v>1</v>
      </c>
      <c r="S20" s="91">
        <f>IFERROR(INDEX(TRecap[Pu H.T.],MATCH(Q20,TRecap[Désignation],0)),0)</f>
        <v>0</v>
      </c>
      <c r="T20" s="45">
        <v>0</v>
      </c>
      <c r="U20" s="45">
        <f t="shared" si="0"/>
        <v>0</v>
      </c>
    </row>
    <row r="21" spans="1:31" x14ac:dyDescent="0.3">
      <c r="A21" s="30"/>
      <c r="B21" s="31"/>
      <c r="C21" s="31"/>
      <c r="D21" s="31"/>
      <c r="E21" s="31"/>
      <c r="F21" s="31"/>
      <c r="G21" s="32"/>
      <c r="H21" s="31"/>
      <c r="I21" s="32"/>
      <c r="J21" s="41"/>
      <c r="K21" s="31"/>
      <c r="L21" s="31"/>
      <c r="M21" s="32"/>
      <c r="N21" s="30"/>
      <c r="O21" s="31"/>
      <c r="Q21" s="65" t="s">
        <v>13</v>
      </c>
      <c r="R21" s="45">
        <v>1</v>
      </c>
      <c r="S21" s="91">
        <f>IFERROR(INDEX(TRecap[Pu H.T.],MATCH(Q21,TRecap[Désignation],0)),0)</f>
        <v>0</v>
      </c>
      <c r="T21" s="45">
        <v>0</v>
      </c>
      <c r="U21" s="45">
        <f t="shared" si="0"/>
        <v>0</v>
      </c>
    </row>
    <row r="22" spans="1:31" x14ac:dyDescent="0.3">
      <c r="A22" s="30"/>
      <c r="B22" s="31"/>
      <c r="C22" s="31"/>
      <c r="D22" s="31"/>
      <c r="E22" s="31"/>
      <c r="F22" s="31"/>
      <c r="G22" s="32"/>
      <c r="H22" s="31"/>
      <c r="I22" s="32"/>
      <c r="J22" s="41"/>
      <c r="K22" s="31"/>
      <c r="L22" s="31"/>
      <c r="M22" s="32"/>
      <c r="N22" s="30"/>
      <c r="O22" s="31"/>
      <c r="Q22" s="65" t="s">
        <v>13</v>
      </c>
      <c r="R22" s="45">
        <v>1</v>
      </c>
      <c r="S22" s="91">
        <f>IFERROR(INDEX(TRecap[Pu H.T.],MATCH(Q22,TRecap[Désignation],0)),0)</f>
        <v>0</v>
      </c>
      <c r="T22" s="45">
        <v>0</v>
      </c>
      <c r="U22" s="45">
        <f t="shared" si="0"/>
        <v>0</v>
      </c>
    </row>
    <row r="23" spans="1:31" x14ac:dyDescent="0.3">
      <c r="A23" s="31"/>
      <c r="B23" s="31"/>
      <c r="C23" s="31"/>
      <c r="D23" s="31"/>
      <c r="E23" s="31"/>
      <c r="F23" s="31"/>
      <c r="G23" s="32"/>
      <c r="H23" s="31"/>
      <c r="I23" s="32"/>
      <c r="J23" s="41"/>
      <c r="K23" s="31"/>
      <c r="L23" s="31"/>
      <c r="M23" s="32"/>
      <c r="N23" s="30"/>
      <c r="O23" s="31"/>
      <c r="Q23" s="65" t="s">
        <v>13</v>
      </c>
      <c r="R23" s="45">
        <v>1</v>
      </c>
      <c r="S23" s="91">
        <f>IFERROR(INDEX(TRecap[Pu H.T.],MATCH(Q23,TRecap[Désignation],0)),0)</f>
        <v>0</v>
      </c>
      <c r="T23" s="45">
        <v>0</v>
      </c>
      <c r="U23" s="45">
        <f t="shared" si="0"/>
        <v>0</v>
      </c>
    </row>
    <row r="24" spans="1:31" x14ac:dyDescent="0.3">
      <c r="A24" s="31"/>
      <c r="B24" s="31"/>
      <c r="C24" s="31"/>
      <c r="D24" s="38"/>
      <c r="E24" s="31"/>
      <c r="F24" s="31"/>
      <c r="G24" s="36"/>
      <c r="H24" s="37"/>
      <c r="I24" s="36"/>
      <c r="J24" s="42"/>
      <c r="K24" s="37"/>
      <c r="L24" s="37"/>
      <c r="M24" s="36"/>
      <c r="N24" s="39"/>
      <c r="O24" s="37"/>
      <c r="Q24" s="65" t="s">
        <v>13</v>
      </c>
      <c r="R24" s="45">
        <v>1</v>
      </c>
      <c r="S24" s="91">
        <f>IFERROR(INDEX(TRecap[Pu H.T.],MATCH(Q24,TRecap[Désignation],0)),0)</f>
        <v>0</v>
      </c>
      <c r="T24" s="45">
        <v>0</v>
      </c>
      <c r="U24" s="45">
        <f t="shared" si="0"/>
        <v>0</v>
      </c>
    </row>
    <row r="25" spans="1:31" x14ac:dyDescent="0.3">
      <c r="A25" s="30"/>
      <c r="B25" s="31"/>
      <c r="C25" s="31"/>
      <c r="D25" s="31"/>
      <c r="E25" s="31"/>
      <c r="F25" s="31"/>
      <c r="G25" s="36"/>
      <c r="H25" s="37"/>
      <c r="I25" s="36"/>
      <c r="J25" s="42"/>
      <c r="K25" s="37"/>
      <c r="L25" s="37"/>
      <c r="M25" s="36"/>
      <c r="N25" s="39"/>
      <c r="O25" s="37"/>
      <c r="Q25" s="65" t="s">
        <v>13</v>
      </c>
      <c r="R25" s="45">
        <v>1</v>
      </c>
      <c r="S25" s="91">
        <f>IFERROR(INDEX(TRecap[Pu H.T.],MATCH(Q25,TRecap[Désignation],0)),0)</f>
        <v>0</v>
      </c>
      <c r="T25" s="45">
        <v>0</v>
      </c>
      <c r="U25" s="45">
        <f t="shared" si="0"/>
        <v>0</v>
      </c>
    </row>
    <row r="26" spans="1:31" x14ac:dyDescent="0.3">
      <c r="A26" s="31"/>
      <c r="B26" s="31"/>
      <c r="C26" s="31"/>
      <c r="D26" s="31"/>
      <c r="E26" s="31"/>
      <c r="F26" s="31"/>
      <c r="G26" s="36"/>
      <c r="H26" s="37"/>
      <c r="I26" s="36"/>
      <c r="J26" s="42"/>
      <c r="K26" s="37"/>
      <c r="L26" s="37"/>
      <c r="M26" s="36"/>
      <c r="N26" s="39"/>
      <c r="O26" s="37"/>
      <c r="Q26" s="65" t="s">
        <v>13</v>
      </c>
      <c r="R26" s="45">
        <v>1</v>
      </c>
      <c r="S26" s="91">
        <f>IFERROR(INDEX(TRecap[Pu H.T.],MATCH(Q26,TRecap[Désignation],0)),0)</f>
        <v>0</v>
      </c>
      <c r="T26" s="45">
        <v>0</v>
      </c>
      <c r="U26" s="45">
        <f t="shared" si="0"/>
        <v>0</v>
      </c>
    </row>
    <row r="27" spans="1:31" x14ac:dyDescent="0.3">
      <c r="A27" s="30"/>
      <c r="B27" s="31"/>
      <c r="C27" s="31"/>
      <c r="D27" s="31"/>
      <c r="E27" s="31"/>
      <c r="F27" s="31"/>
      <c r="G27" s="36"/>
      <c r="H27" s="37"/>
      <c r="I27" s="36"/>
      <c r="J27" s="42"/>
      <c r="K27" s="37"/>
      <c r="L27" s="37"/>
      <c r="M27" s="36"/>
      <c r="N27" s="39"/>
      <c r="O27" s="37"/>
      <c r="Q27" s="65" t="s">
        <v>13</v>
      </c>
      <c r="R27" s="45">
        <v>1</v>
      </c>
      <c r="S27" s="91">
        <f>IFERROR(INDEX(TRecap[Pu H.T.],MATCH(Q27,TRecap[Désignation],0)),0)</f>
        <v>0</v>
      </c>
      <c r="T27" s="45">
        <v>0</v>
      </c>
      <c r="U27" s="45">
        <f t="shared" si="0"/>
        <v>0</v>
      </c>
    </row>
    <row r="28" spans="1:31" x14ac:dyDescent="0.3">
      <c r="A28" s="30"/>
      <c r="B28" s="31"/>
      <c r="C28" s="31"/>
      <c r="D28" s="31"/>
      <c r="E28" s="31"/>
      <c r="F28" s="31"/>
      <c r="G28" s="36"/>
      <c r="H28" s="37"/>
      <c r="I28" s="36"/>
      <c r="J28" s="42"/>
      <c r="K28" s="37"/>
      <c r="L28" s="37"/>
      <c r="M28" s="36"/>
      <c r="N28" s="39"/>
      <c r="O28" s="37"/>
      <c r="Q28" s="65" t="s">
        <v>13</v>
      </c>
      <c r="R28" s="45">
        <v>1</v>
      </c>
      <c r="S28" s="91">
        <f>IFERROR(INDEX(TRecap[Pu H.T.],MATCH(Q28,TRecap[Désignation],0)),0)</f>
        <v>0</v>
      </c>
      <c r="T28" s="45">
        <v>0</v>
      </c>
      <c r="U28" s="45">
        <f t="shared" si="0"/>
        <v>0</v>
      </c>
    </row>
    <row r="29" spans="1:31" x14ac:dyDescent="0.3">
      <c r="A29" s="30"/>
      <c r="B29" s="31"/>
      <c r="C29" s="31"/>
      <c r="D29" s="31"/>
      <c r="E29" s="31"/>
      <c r="F29" s="31"/>
      <c r="G29" s="36"/>
      <c r="H29" s="37"/>
      <c r="I29" s="36"/>
      <c r="J29" s="42"/>
      <c r="K29" s="37"/>
      <c r="L29" s="37"/>
      <c r="M29" s="36"/>
      <c r="N29" s="39"/>
      <c r="O29" s="37"/>
      <c r="Q29" s="65" t="s">
        <v>13</v>
      </c>
      <c r="R29" s="45">
        <v>1</v>
      </c>
      <c r="S29" s="91">
        <f>IFERROR(INDEX(TRecap[Pu H.T.],MATCH(Q29,TRecap[Désignation],0)),0)</f>
        <v>0</v>
      </c>
      <c r="T29" s="45">
        <v>0</v>
      </c>
      <c r="U29" s="45">
        <f t="shared" si="0"/>
        <v>0</v>
      </c>
    </row>
    <row r="30" spans="1:31" x14ac:dyDescent="0.3">
      <c r="A30" s="30"/>
      <c r="B30" s="31"/>
      <c r="C30" s="31"/>
      <c r="D30" s="31"/>
      <c r="E30" s="31"/>
      <c r="F30" s="31"/>
      <c r="G30" s="36"/>
      <c r="H30" s="37"/>
      <c r="I30" s="36"/>
      <c r="J30" s="42"/>
      <c r="K30" s="37"/>
      <c r="L30" s="37"/>
      <c r="M30" s="36"/>
      <c r="N30" s="39"/>
      <c r="O30" s="37"/>
      <c r="Q30" s="65" t="s">
        <v>13</v>
      </c>
      <c r="R30" s="45">
        <v>1</v>
      </c>
      <c r="S30" s="91">
        <f>IFERROR(INDEX(TRecap[Pu H.T.],MATCH(Q30,TRecap[Désignation],0)),0)</f>
        <v>0</v>
      </c>
      <c r="T30" s="45">
        <v>0</v>
      </c>
      <c r="U30" s="45">
        <f t="shared" si="0"/>
        <v>0</v>
      </c>
    </row>
    <row r="31" spans="1:31" x14ac:dyDescent="0.3">
      <c r="A31" s="30"/>
      <c r="B31" s="31"/>
      <c r="C31" s="31"/>
      <c r="D31" s="31"/>
      <c r="E31" s="31"/>
      <c r="F31" s="31"/>
      <c r="G31" s="36"/>
      <c r="H31" s="37"/>
      <c r="I31" s="36"/>
      <c r="J31" s="42"/>
      <c r="K31" s="37"/>
      <c r="L31" s="37"/>
      <c r="M31" s="36"/>
      <c r="N31" s="39"/>
      <c r="O31" s="37"/>
      <c r="Q31" s="65" t="s">
        <v>13</v>
      </c>
      <c r="R31" s="45">
        <v>1</v>
      </c>
      <c r="S31" s="91">
        <f>IFERROR(INDEX(TRecap[Pu H.T.],MATCH(Q31,TRecap[Désignation],0)),0)</f>
        <v>0</v>
      </c>
      <c r="T31" s="45">
        <v>0</v>
      </c>
      <c r="U31" s="45">
        <f t="shared" si="0"/>
        <v>0</v>
      </c>
    </row>
    <row r="32" spans="1:31" x14ac:dyDescent="0.3">
      <c r="A32" s="30"/>
      <c r="B32" s="31"/>
      <c r="C32" s="31"/>
      <c r="D32" s="31"/>
      <c r="E32" s="31"/>
      <c r="F32" s="31"/>
      <c r="G32" s="36"/>
      <c r="H32" s="37"/>
      <c r="I32" s="36"/>
      <c r="J32" s="42"/>
      <c r="K32" s="37"/>
      <c r="L32" s="37"/>
      <c r="M32" s="36"/>
      <c r="N32" s="39"/>
      <c r="O32" s="37"/>
      <c r="Q32" s="65" t="s">
        <v>13</v>
      </c>
      <c r="R32" s="45">
        <v>1</v>
      </c>
      <c r="S32" s="91">
        <f>IFERROR(INDEX(TRecap[Pu H.T.],MATCH(Q32,TRecap[Désignation],0)),0)</f>
        <v>0</v>
      </c>
      <c r="T32" s="45">
        <v>0</v>
      </c>
      <c r="U32" s="45">
        <f t="shared" si="0"/>
        <v>0</v>
      </c>
    </row>
    <row r="33" spans="1:22" x14ac:dyDescent="0.3">
      <c r="A33" s="30"/>
      <c r="B33" s="31"/>
      <c r="C33" s="31"/>
      <c r="D33" s="31"/>
      <c r="E33" s="31"/>
      <c r="F33" s="31"/>
      <c r="G33" s="36"/>
      <c r="H33" s="37"/>
      <c r="I33" s="36"/>
      <c r="J33" s="42"/>
      <c r="K33" s="37"/>
      <c r="L33" s="37"/>
      <c r="M33" s="36"/>
      <c r="N33" s="39"/>
      <c r="O33" s="37"/>
      <c r="Q33" s="65" t="s">
        <v>13</v>
      </c>
      <c r="R33" s="45">
        <v>1</v>
      </c>
      <c r="S33" s="91">
        <f>IFERROR(INDEX(TRecap[Pu H.T.],MATCH(Q33,TRecap[Désignation],0)),0)</f>
        <v>0</v>
      </c>
      <c r="T33" s="45">
        <v>0</v>
      </c>
      <c r="U33" s="45">
        <f t="shared" si="0"/>
        <v>0</v>
      </c>
    </row>
    <row r="34" spans="1:22" x14ac:dyDescent="0.3">
      <c r="A34" s="30"/>
      <c r="B34" s="31"/>
      <c r="C34" s="31"/>
      <c r="D34" s="31"/>
      <c r="E34" s="31"/>
      <c r="F34" s="31"/>
      <c r="G34" s="32"/>
      <c r="H34" s="31"/>
      <c r="I34" s="32"/>
      <c r="J34" s="41"/>
      <c r="K34" s="31"/>
      <c r="L34" s="31"/>
      <c r="M34" s="32"/>
      <c r="N34" s="30"/>
      <c r="O34" s="31"/>
      <c r="Q34" s="65" t="s">
        <v>13</v>
      </c>
      <c r="R34" s="45">
        <v>1</v>
      </c>
      <c r="S34" s="91">
        <f>IFERROR(INDEX(TRecap[Pu H.T.],MATCH(Q34,TRecap[Désignation],0)),0)</f>
        <v>0</v>
      </c>
      <c r="T34" s="45">
        <v>0</v>
      </c>
      <c r="U34" s="45">
        <f t="shared" si="0"/>
        <v>0</v>
      </c>
    </row>
    <row r="35" spans="1:22" x14ac:dyDescent="0.3">
      <c r="A35" s="30"/>
      <c r="B35" s="31"/>
      <c r="C35" s="31"/>
      <c r="D35" s="31"/>
      <c r="E35" s="31"/>
      <c r="F35" s="31"/>
      <c r="G35" s="32"/>
      <c r="H35" s="31"/>
      <c r="I35" s="32"/>
      <c r="J35" s="32"/>
      <c r="K35" s="31"/>
      <c r="L35" s="31"/>
      <c r="M35" s="32"/>
      <c r="N35" s="30"/>
      <c r="O35" s="31"/>
      <c r="Q35" s="65" t="s">
        <v>13</v>
      </c>
      <c r="R35" s="45">
        <v>1</v>
      </c>
      <c r="S35" s="91">
        <f>IFERROR(INDEX(TRecap[Pu H.T.],MATCH(Q35,TRecap[Désignation],0)),0)</f>
        <v>0</v>
      </c>
      <c r="T35" s="45">
        <v>0</v>
      </c>
      <c r="U35" s="45">
        <f t="shared" si="0"/>
        <v>0</v>
      </c>
    </row>
    <row r="36" spans="1:22" x14ac:dyDescent="0.3">
      <c r="A36" s="30"/>
      <c r="B36" s="31"/>
      <c r="C36" s="31"/>
      <c r="D36" s="31"/>
      <c r="E36" s="31"/>
      <c r="F36" s="31"/>
      <c r="G36" s="36"/>
      <c r="H36" s="37"/>
      <c r="I36" s="36"/>
      <c r="J36" s="42"/>
      <c r="K36" s="37"/>
      <c r="L36" s="37"/>
      <c r="M36" s="36"/>
      <c r="N36" s="39"/>
      <c r="O36" s="37"/>
      <c r="Q36" s="65" t="s">
        <v>13</v>
      </c>
      <c r="R36" s="45">
        <v>1</v>
      </c>
      <c r="S36" s="91">
        <f>IFERROR(INDEX(TRecap[Pu H.T.],MATCH(Q36,TRecap[Désignation],0)),0)</f>
        <v>0</v>
      </c>
      <c r="T36" s="45">
        <v>0</v>
      </c>
      <c r="U36" s="45">
        <f t="shared" si="0"/>
        <v>0</v>
      </c>
    </row>
    <row r="37" spans="1:22" x14ac:dyDescent="0.3">
      <c r="A37" s="31"/>
      <c r="B37" s="31"/>
      <c r="C37" s="31"/>
      <c r="D37" s="31"/>
      <c r="E37" s="31"/>
      <c r="F37" s="31"/>
      <c r="G37" s="36"/>
      <c r="H37" s="37"/>
      <c r="I37" s="36"/>
      <c r="J37" s="42"/>
      <c r="K37" s="37"/>
      <c r="L37" s="37"/>
      <c r="M37" s="36"/>
      <c r="N37" s="39"/>
      <c r="O37" s="37"/>
      <c r="Q37" s="65" t="s">
        <v>13</v>
      </c>
      <c r="R37" s="45">
        <v>1</v>
      </c>
      <c r="S37" s="91">
        <f>IFERROR(INDEX(TRecap[Pu H.T.],MATCH(Q37,TRecap[Désignation],0)),0)</f>
        <v>0</v>
      </c>
      <c r="T37" s="45">
        <v>0</v>
      </c>
      <c r="U37" s="45">
        <f t="shared" si="0"/>
        <v>0</v>
      </c>
    </row>
    <row r="38" spans="1:22" x14ac:dyDescent="0.3">
      <c r="A38" s="37"/>
      <c r="B38" s="37"/>
      <c r="C38" s="31"/>
      <c r="D38" s="31"/>
      <c r="E38" s="31"/>
      <c r="F38" s="37"/>
      <c r="G38" s="36"/>
      <c r="H38" s="37"/>
      <c r="I38" s="36"/>
      <c r="J38" s="42"/>
      <c r="K38" s="37"/>
      <c r="L38" s="37"/>
      <c r="M38" s="36"/>
      <c r="N38" s="39"/>
      <c r="O38" s="37"/>
      <c r="Q38" s="65" t="s">
        <v>13</v>
      </c>
      <c r="R38" s="45">
        <v>1</v>
      </c>
      <c r="S38" s="91">
        <f>IFERROR(INDEX(TRecap[Pu H.T.],MATCH(Q38,TRecap[Désignation],0)),0)</f>
        <v>0</v>
      </c>
      <c r="T38" s="45">
        <v>0</v>
      </c>
      <c r="U38" s="45">
        <f t="shared" si="0"/>
        <v>0</v>
      </c>
    </row>
    <row r="39" spans="1:22" x14ac:dyDescent="0.3">
      <c r="A39" s="37"/>
      <c r="B39" s="37"/>
      <c r="C39" s="31"/>
      <c r="D39" s="31"/>
      <c r="E39" s="31"/>
      <c r="F39" s="37"/>
      <c r="G39" s="36"/>
      <c r="H39" s="37"/>
      <c r="I39" s="36"/>
      <c r="J39" s="42"/>
      <c r="K39" s="37"/>
      <c r="L39" s="37"/>
      <c r="M39" s="36"/>
      <c r="N39" s="39"/>
      <c r="O39" s="37"/>
      <c r="Q39" s="65" t="s">
        <v>13</v>
      </c>
      <c r="R39" s="45">
        <v>1</v>
      </c>
      <c r="S39" s="91">
        <f>IFERROR(INDEX(TRecap[Pu H.T.],MATCH(Q39,TRecap[Désignation],0)),0)</f>
        <v>0</v>
      </c>
      <c r="T39" s="45">
        <v>0</v>
      </c>
      <c r="U39" s="45">
        <f t="shared" si="0"/>
        <v>0</v>
      </c>
    </row>
    <row r="40" spans="1:22" x14ac:dyDescent="0.3">
      <c r="A40" s="37"/>
      <c r="B40" s="37"/>
      <c r="C40" s="31"/>
      <c r="D40" s="31"/>
      <c r="E40" s="31"/>
      <c r="F40" s="37"/>
      <c r="G40" s="36"/>
      <c r="H40" s="37"/>
      <c r="I40" s="36"/>
      <c r="J40" s="87"/>
      <c r="K40" s="37"/>
      <c r="L40" s="37"/>
      <c r="M40" s="36"/>
      <c r="N40" s="39"/>
      <c r="O40" s="37"/>
      <c r="Q40" s="65" t="s">
        <v>13</v>
      </c>
      <c r="R40" s="45">
        <v>1</v>
      </c>
      <c r="S40" s="91">
        <f>IFERROR(INDEX(TRecap[Pu H.T.],MATCH(Q40,TRecap[Désignation],0)),0)</f>
        <v>0</v>
      </c>
      <c r="T40" s="45">
        <v>0</v>
      </c>
      <c r="U40" s="45">
        <f t="shared" si="0"/>
        <v>0</v>
      </c>
    </row>
    <row r="41" spans="1:22" x14ac:dyDescent="0.3">
      <c r="A41" s="37"/>
      <c r="B41" s="37"/>
      <c r="C41" s="31"/>
      <c r="D41" s="31"/>
      <c r="E41" s="31"/>
      <c r="F41" s="37"/>
      <c r="G41" s="36"/>
      <c r="H41" s="37"/>
      <c r="I41" s="36"/>
      <c r="J41" s="42"/>
      <c r="K41" s="37"/>
      <c r="L41" s="37"/>
      <c r="M41" s="36"/>
      <c r="N41" s="39"/>
      <c r="O41" s="37"/>
      <c r="Q41" s="65" t="s">
        <v>13</v>
      </c>
      <c r="R41" s="45">
        <v>1</v>
      </c>
      <c r="S41" s="91">
        <f>IFERROR(INDEX(TRecap[Pu H.T.],MATCH(Q41,TRecap[Désignation],0)),0)</f>
        <v>0</v>
      </c>
      <c r="T41" s="45">
        <v>0</v>
      </c>
      <c r="U41" s="45">
        <f t="shared" si="0"/>
        <v>0</v>
      </c>
    </row>
    <row r="42" spans="1:22" x14ac:dyDescent="0.3">
      <c r="A42" s="31"/>
      <c r="B42" s="31"/>
      <c r="C42" s="31"/>
      <c r="D42" s="31"/>
      <c r="E42" s="31"/>
      <c r="F42" s="31"/>
      <c r="G42" s="32"/>
      <c r="H42" s="31"/>
      <c r="I42" s="32"/>
      <c r="J42" s="68"/>
      <c r="K42" s="31"/>
      <c r="L42" s="31"/>
      <c r="M42" s="32"/>
      <c r="N42" s="30"/>
      <c r="O42" s="31"/>
      <c r="Q42" s="65" t="s">
        <v>13</v>
      </c>
      <c r="R42" s="45">
        <v>1</v>
      </c>
      <c r="S42" s="91">
        <f>IFERROR(INDEX(TRecap[Pu H.T.],MATCH(Q42,TRecap[Désignation],0)),0)</f>
        <v>0</v>
      </c>
      <c r="T42" s="45">
        <v>0</v>
      </c>
      <c r="U42" s="45">
        <f t="shared" si="0"/>
        <v>0</v>
      </c>
    </row>
    <row r="43" spans="1:22" x14ac:dyDescent="0.3">
      <c r="A43" s="31"/>
      <c r="B43" s="31"/>
      <c r="C43" s="31"/>
      <c r="D43" s="31"/>
      <c r="E43" s="31"/>
      <c r="F43" s="31"/>
      <c r="G43" s="32"/>
      <c r="H43" s="31"/>
      <c r="I43" s="32"/>
      <c r="J43" s="69"/>
      <c r="K43" s="31"/>
      <c r="L43" s="31"/>
      <c r="M43" s="32"/>
      <c r="N43" s="30"/>
      <c r="O43" s="31"/>
      <c r="Q43" s="65" t="s">
        <v>13</v>
      </c>
      <c r="R43" s="45">
        <v>1</v>
      </c>
      <c r="S43" s="91">
        <f>IFERROR(INDEX(TRecap[Pu H.T.],MATCH(Q43,TRecap[Désignation],0)),0)</f>
        <v>0</v>
      </c>
      <c r="T43" s="45">
        <v>0</v>
      </c>
      <c r="U43" s="45">
        <f t="shared" si="0"/>
        <v>0</v>
      </c>
    </row>
    <row r="44" spans="1:22" ht="15" thickBot="1" x14ac:dyDescent="0.35">
      <c r="A44" s="75"/>
      <c r="B44" s="75"/>
      <c r="C44" s="75"/>
      <c r="D44" s="75"/>
      <c r="E44" s="75"/>
      <c r="F44" s="75"/>
      <c r="G44" s="76"/>
      <c r="H44" s="75"/>
      <c r="I44" s="76"/>
      <c r="J44" s="77"/>
      <c r="K44" s="75"/>
      <c r="L44" s="75"/>
      <c r="M44" s="76"/>
      <c r="N44" s="78"/>
      <c r="O44" s="75"/>
      <c r="P44" s="83"/>
      <c r="Q44" s="84" t="s">
        <v>13</v>
      </c>
      <c r="R44" s="85">
        <v>1</v>
      </c>
      <c r="S44" s="91">
        <f>IFERROR(INDEX(TRecap[Pu H.T.],MATCH(Q44,TRecap[Désignation],0)),0)</f>
        <v>0</v>
      </c>
      <c r="T44" s="85">
        <v>0</v>
      </c>
      <c r="U44" s="85">
        <f t="shared" si="0"/>
        <v>0</v>
      </c>
      <c r="V44" s="86"/>
    </row>
    <row r="45" spans="1:22" ht="31.5" customHeight="1" thickTop="1" x14ac:dyDescent="0.3">
      <c r="A45" s="71"/>
      <c r="B45" s="71"/>
      <c r="C45" s="71"/>
      <c r="D45" s="71"/>
      <c r="E45" s="71"/>
      <c r="F45" s="71"/>
      <c r="G45" s="72"/>
      <c r="H45" s="71"/>
      <c r="I45" s="72"/>
      <c r="J45" s="73"/>
      <c r="K45" s="71"/>
      <c r="L45" s="71"/>
      <c r="M45" s="72"/>
      <c r="N45" s="74"/>
      <c r="O45" s="71"/>
      <c r="P45" s="79"/>
      <c r="Q45" s="80" t="s">
        <v>31</v>
      </c>
      <c r="R45" s="81">
        <v>1</v>
      </c>
      <c r="S45" s="91">
        <f>IFERROR(INDEX(TRecap[Pu H.T.],MATCH(Q45,TRecap[Désignation],0)),0)</f>
        <v>80</v>
      </c>
      <c r="T45" s="81">
        <v>0</v>
      </c>
      <c r="U45" s="81">
        <f t="shared" si="0"/>
        <v>80</v>
      </c>
      <c r="V45" s="82"/>
    </row>
    <row r="46" spans="1:22" x14ac:dyDescent="0.3">
      <c r="A46" s="31"/>
      <c r="B46" s="31"/>
      <c r="C46" s="31"/>
      <c r="D46" s="31"/>
      <c r="E46" s="31"/>
      <c r="F46" s="31"/>
      <c r="G46" s="32"/>
      <c r="H46" s="31"/>
      <c r="I46" s="32"/>
      <c r="J46" s="68"/>
      <c r="K46" s="31"/>
      <c r="L46" s="31"/>
      <c r="M46" s="32"/>
      <c r="N46" s="30"/>
      <c r="O46" s="31"/>
      <c r="Q46" s="65" t="s">
        <v>13</v>
      </c>
      <c r="R46" s="45">
        <v>1</v>
      </c>
      <c r="S46" s="91">
        <f>IFERROR(INDEX(TRecap[Pu H.T.],MATCH(Q46,TRecap[Désignation],0)),0)</f>
        <v>0</v>
      </c>
      <c r="T46" s="45">
        <v>0</v>
      </c>
      <c r="U46" s="45">
        <f t="shared" si="0"/>
        <v>0</v>
      </c>
    </row>
    <row r="47" spans="1:22" x14ac:dyDescent="0.3">
      <c r="A47" s="31"/>
      <c r="B47" s="31"/>
      <c r="C47" s="31"/>
      <c r="D47" s="31"/>
      <c r="E47" s="31"/>
      <c r="F47" s="31"/>
      <c r="G47" s="32"/>
      <c r="H47" s="31"/>
      <c r="I47" s="32"/>
      <c r="J47" s="68"/>
      <c r="K47" s="31"/>
      <c r="L47" s="31"/>
      <c r="M47" s="32"/>
      <c r="N47" s="30"/>
      <c r="O47" s="31"/>
      <c r="Q47" s="65" t="s">
        <v>32</v>
      </c>
      <c r="R47" s="45">
        <v>1</v>
      </c>
      <c r="S47" s="91">
        <f>IFERROR(INDEX(TRecap[Pu H.T.],MATCH(Q47,TRecap[Désignation],0)),0)</f>
        <v>210</v>
      </c>
      <c r="T47" s="45">
        <v>0</v>
      </c>
      <c r="U47" s="45">
        <f t="shared" si="0"/>
        <v>210</v>
      </c>
    </row>
    <row r="48" spans="1:22" x14ac:dyDescent="0.3">
      <c r="A48" s="37"/>
      <c r="B48" s="37"/>
      <c r="C48" s="37"/>
      <c r="D48" s="37"/>
      <c r="E48" s="37"/>
      <c r="F48" s="37"/>
      <c r="G48" s="36"/>
      <c r="H48" s="37"/>
      <c r="I48" s="36"/>
      <c r="J48" s="70"/>
      <c r="K48" s="37"/>
      <c r="L48" s="37"/>
      <c r="M48" s="36"/>
      <c r="N48" s="39"/>
      <c r="O48" s="37"/>
      <c r="Q48" s="65" t="s">
        <v>13</v>
      </c>
      <c r="R48" s="45">
        <v>1</v>
      </c>
      <c r="S48" s="91">
        <f>IFERROR(INDEX(TRecap[Pu H.T.],MATCH(Q48,TRecap[Désignation],0)),0)</f>
        <v>0</v>
      </c>
      <c r="T48" s="45">
        <v>0</v>
      </c>
      <c r="U48" s="45">
        <f t="shared" si="0"/>
        <v>0</v>
      </c>
    </row>
  </sheetData>
  <autoFilter ref="A1:V48" xr:uid="{BC61B648-2AAC-448E-93E3-BA1A4191C7D2}"/>
  <mergeCells count="2">
    <mergeCell ref="W3:AE18"/>
    <mergeCell ref="W1:Z1"/>
  </mergeCells>
  <conditionalFormatting sqref="A2:O7 A9:O41">
    <cfRule type="expression" dxfId="26" priority="17">
      <formula>AND($N2="Suivi strict",$M2&lt;&gt;"")</formula>
    </cfRule>
    <cfRule type="expression" dxfId="25" priority="18">
      <formula>AND($N2="Suivi pour info",$M2&lt;&gt;"")</formula>
    </cfRule>
    <cfRule type="expression" dxfId="24" priority="19">
      <formula>AND($N2="NON",$M2&lt;&gt;"")</formula>
    </cfRule>
    <cfRule type="expression" dxfId="23" priority="20">
      <formula>AND($N2="OUI",$M2&lt;&gt;"")</formula>
    </cfRule>
  </conditionalFormatting>
  <conditionalFormatting sqref="A8:O8">
    <cfRule type="expression" dxfId="22" priority="13">
      <formula>AND($N8="Suivi strict",$M8&lt;&gt;"")</formula>
    </cfRule>
    <cfRule type="expression" dxfId="21" priority="14">
      <formula>AND($N8="Suivi pour info",$M8&lt;&gt;"")</formula>
    </cfRule>
    <cfRule type="expression" dxfId="20" priority="15">
      <formula>AND($N8="NON",$M8&lt;&gt;"")</formula>
    </cfRule>
    <cfRule type="expression" dxfId="19" priority="16">
      <formula>AND($N8="OUI",$M8&lt;&gt;"")</formula>
    </cfRule>
  </conditionalFormatting>
  <conditionalFormatting sqref="A42:O44">
    <cfRule type="expression" dxfId="18" priority="9">
      <formula>AND($N42="Suivi strict",$M42&lt;&gt;"")</formula>
    </cfRule>
    <cfRule type="expression" dxfId="17" priority="10">
      <formula>AND($N42="Suivi pour info",$M42&lt;&gt;"")</formula>
    </cfRule>
    <cfRule type="expression" dxfId="16" priority="11">
      <formula>AND($N42="NON",$M42&lt;&gt;"")</formula>
    </cfRule>
    <cfRule type="expression" dxfId="15" priority="12">
      <formula>AND($N42="OUI",$M42&lt;&gt;"")</formula>
    </cfRule>
  </conditionalFormatting>
  <conditionalFormatting sqref="A45:O45">
    <cfRule type="expression" dxfId="14" priority="5">
      <formula>AND($N45="Suivi strict",$M45&lt;&gt;"")</formula>
    </cfRule>
    <cfRule type="expression" dxfId="13" priority="6">
      <formula>AND($N45="Suivi pour info",$M45&lt;&gt;"")</formula>
    </cfRule>
    <cfRule type="expression" dxfId="12" priority="7">
      <formula>AND($N45="NON",$M45&lt;&gt;"")</formula>
    </cfRule>
    <cfRule type="expression" dxfId="11" priority="8">
      <formula>AND($N45="OUI",$M45&lt;&gt;"")</formula>
    </cfRule>
  </conditionalFormatting>
  <conditionalFormatting sqref="A46:O48">
    <cfRule type="expression" dxfId="10" priority="1">
      <formula>AND($N46="Suivi strict",$M46&lt;&gt;"")</formula>
    </cfRule>
    <cfRule type="expression" dxfId="9" priority="2">
      <formula>AND($N46="Suivi pour info",$M46&lt;&gt;"")</formula>
    </cfRule>
    <cfRule type="expression" dxfId="8" priority="3">
      <formula>AND($N46="NON",$M46&lt;&gt;"")</formula>
    </cfRule>
    <cfRule type="expression" dxfId="7" priority="4">
      <formula>AND($N46="OUI",$M46&lt;&gt;"")</formula>
    </cfRule>
  </conditionalFormatting>
  <dataValidations count="2">
    <dataValidation type="list" allowBlank="1" showInputMessage="1" showErrorMessage="1" sqref="N2:N7 N9:N41" xr:uid="{FF905384-D3DE-49F4-93FC-10CA3C90BFC5}">
      <formula1>$R$6:$R$10</formula1>
    </dataValidation>
    <dataValidation type="list" allowBlank="1" showInputMessage="1" showErrorMessage="1" sqref="N8 N42:N48" xr:uid="{3E3D9629-FD07-4FFA-8D54-F158D9E1E123}">
      <formula1>$R$6:$R$9</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27C8EF8D-A77E-47CF-9696-FC24CBD39027}">
          <x14:formula1>
            <xm:f>'Récap Facture labo client ext'!$B$4:$B$172</xm:f>
          </x14:formula1>
          <xm:sqref>Q2:Q1048576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3A99D-0F4F-4645-BD66-DAF0BA76A8C7}">
  <dimension ref="B1:F174"/>
  <sheetViews>
    <sheetView workbookViewId="0">
      <pane ySplit="3" topLeftCell="A4" activePane="bottomLeft" state="frozen"/>
      <selection pane="bottomLeft" activeCell="D13" sqref="D13"/>
    </sheetView>
  </sheetViews>
  <sheetFormatPr baseColWidth="10" defaultRowHeight="14.4" x14ac:dyDescent="0.3"/>
  <cols>
    <col min="2" max="2" width="55.5546875" bestFit="1" customWidth="1"/>
    <col min="6" max="6" width="14.109375" customWidth="1"/>
  </cols>
  <sheetData>
    <row r="1" spans="2:6" ht="15" thickBot="1" x14ac:dyDescent="0.35"/>
    <row r="2" spans="2:6" ht="15" thickBot="1" x14ac:dyDescent="0.35">
      <c r="B2" s="104" t="e">
        <f>#REF!</f>
        <v>#REF!</v>
      </c>
      <c r="C2" s="105"/>
      <c r="D2" s="105"/>
      <c r="E2" s="105"/>
      <c r="F2" s="106"/>
    </row>
    <row r="3" spans="2:6" x14ac:dyDescent="0.3">
      <c r="B3" s="98" t="s">
        <v>0</v>
      </c>
      <c r="C3" s="5" t="s">
        <v>1</v>
      </c>
      <c r="D3" s="11" t="s">
        <v>2</v>
      </c>
      <c r="E3" s="11" t="s">
        <v>3</v>
      </c>
      <c r="F3" s="101" t="s">
        <v>4</v>
      </c>
    </row>
    <row r="4" spans="2:6" x14ac:dyDescent="0.3">
      <c r="B4" s="99">
        <v>177965480</v>
      </c>
      <c r="C4" s="10">
        <f>COUNTIF('Facturation labo client ext'!$Q$2:$Q$498,B4)</f>
        <v>1</v>
      </c>
      <c r="D4" s="3">
        <v>70</v>
      </c>
      <c r="E4" s="3">
        <f t="shared" ref="E4:E172" si="0">C4*D4</f>
        <v>70</v>
      </c>
      <c r="F4" s="102"/>
    </row>
    <row r="5" spans="2:6" x14ac:dyDescent="0.3">
      <c r="B5" s="99">
        <v>8211527000</v>
      </c>
      <c r="C5" s="10">
        <f>COUNTIF('Facturation labo client ext'!$Q$2:$Q$498,B5)</f>
        <v>0</v>
      </c>
      <c r="D5" s="2">
        <v>70</v>
      </c>
      <c r="E5" s="2">
        <f t="shared" si="0"/>
        <v>0</v>
      </c>
      <c r="F5" s="103"/>
    </row>
    <row r="6" spans="2:6" x14ac:dyDescent="0.3">
      <c r="B6" s="99">
        <v>8213229100</v>
      </c>
      <c r="C6" s="10">
        <f>COUNTIF('Facturation labo client ext'!$Q$2:$Q$498,B6)</f>
        <v>0</v>
      </c>
      <c r="D6" s="2">
        <v>262</v>
      </c>
      <c r="E6" s="2">
        <f t="shared" si="0"/>
        <v>0</v>
      </c>
      <c r="F6" s="103"/>
    </row>
    <row r="7" spans="2:6" x14ac:dyDescent="0.3">
      <c r="B7" s="99">
        <v>8504361000</v>
      </c>
      <c r="C7" s="10">
        <f>COUNTIF('Facturation labo client ext'!$Q$2:$Q$498,B7)</f>
        <v>0</v>
      </c>
      <c r="D7" s="2">
        <v>494</v>
      </c>
      <c r="E7" s="2">
        <f t="shared" si="0"/>
        <v>0</v>
      </c>
      <c r="F7" s="103"/>
    </row>
    <row r="8" spans="2:6" x14ac:dyDescent="0.3">
      <c r="B8" s="99">
        <v>8810000421</v>
      </c>
      <c r="C8" s="1">
        <f>COUNTIF('Facturation labo client ext'!$Q$2:$Q$498,B8)</f>
        <v>1</v>
      </c>
      <c r="D8" s="2">
        <v>84</v>
      </c>
      <c r="E8" s="2">
        <f t="shared" si="0"/>
        <v>84</v>
      </c>
      <c r="F8" s="103"/>
    </row>
    <row r="9" spans="2:6" x14ac:dyDescent="0.3">
      <c r="B9" s="99">
        <v>881142500</v>
      </c>
      <c r="C9" s="1">
        <f>COUNTIF('Facturation labo client ext'!$Q$2:$Q$498,B9)</f>
        <v>0</v>
      </c>
      <c r="D9" s="2">
        <v>357</v>
      </c>
      <c r="E9" s="2">
        <f t="shared" si="0"/>
        <v>0</v>
      </c>
      <c r="F9" s="103"/>
    </row>
    <row r="10" spans="2:6" x14ac:dyDescent="0.3">
      <c r="B10" s="99">
        <v>8812344000</v>
      </c>
      <c r="C10" s="1">
        <f>COUNTIF('Facturation labo client ext'!$Q$2:$Q$498,B10)</f>
        <v>0</v>
      </c>
      <c r="D10" s="2">
        <v>551</v>
      </c>
      <c r="E10" s="2">
        <f t="shared" si="0"/>
        <v>0</v>
      </c>
      <c r="F10" s="103"/>
    </row>
    <row r="11" spans="2:6" x14ac:dyDescent="0.3">
      <c r="B11" s="99">
        <v>8813569000</v>
      </c>
      <c r="C11" s="6">
        <f>COUNTIF('Facturation labo client ext'!$Q$2:$Q$498,B11)</f>
        <v>0</v>
      </c>
      <c r="D11" s="2">
        <v>225</v>
      </c>
      <c r="E11" s="2">
        <f t="shared" si="0"/>
        <v>0</v>
      </c>
      <c r="F11" s="103"/>
    </row>
    <row r="12" spans="2:6" x14ac:dyDescent="0.3">
      <c r="B12" s="99">
        <v>8813735000</v>
      </c>
      <c r="C12" s="6">
        <f>COUNTIF('Facturation labo client ext'!$Q$2:$Q$498,B12)</f>
        <v>0</v>
      </c>
      <c r="D12" s="2">
        <v>138</v>
      </c>
      <c r="E12" s="2">
        <f t="shared" si="0"/>
        <v>0</v>
      </c>
      <c r="F12" s="103"/>
    </row>
    <row r="13" spans="2:6" x14ac:dyDescent="0.3">
      <c r="B13" s="99">
        <v>8813974000</v>
      </c>
      <c r="C13" s="6">
        <f>COUNTIF('Facturation labo client ext'!$Q$2:$Q$498,B13)</f>
        <v>0</v>
      </c>
      <c r="D13" s="2">
        <v>1720</v>
      </c>
      <c r="E13" s="2">
        <f t="shared" si="0"/>
        <v>0</v>
      </c>
      <c r="F13" s="103"/>
    </row>
    <row r="14" spans="2:6" x14ac:dyDescent="0.3">
      <c r="B14" s="99">
        <v>8813975000</v>
      </c>
      <c r="C14" s="1">
        <f>COUNTIF('Facturation labo client ext'!$Q$2:$Q$498,B14)</f>
        <v>0</v>
      </c>
      <c r="D14" s="2">
        <v>1720</v>
      </c>
      <c r="E14" s="2">
        <f t="shared" si="0"/>
        <v>0</v>
      </c>
      <c r="F14" s="103"/>
    </row>
    <row r="15" spans="2:6" x14ac:dyDescent="0.3">
      <c r="B15" s="99">
        <v>8813996000</v>
      </c>
      <c r="C15" s="1">
        <f>COUNTIF('Facturation labo client ext'!$Q$2:$Q$498,B15)</f>
        <v>0</v>
      </c>
      <c r="D15" s="2">
        <v>98</v>
      </c>
      <c r="E15" s="2">
        <f t="shared" si="0"/>
        <v>0</v>
      </c>
      <c r="F15" s="103"/>
    </row>
    <row r="16" spans="2:6" x14ac:dyDescent="0.3">
      <c r="B16" s="99">
        <v>8814141000</v>
      </c>
      <c r="C16" s="1">
        <f>COUNTIF('Facturation labo client ext'!$Q$2:$Q$498,B16)</f>
        <v>0</v>
      </c>
      <c r="D16" s="2">
        <v>260</v>
      </c>
      <c r="E16" s="2">
        <f t="shared" si="0"/>
        <v>0</v>
      </c>
      <c r="F16" s="103"/>
    </row>
    <row r="17" spans="2:6" x14ac:dyDescent="0.3">
      <c r="B17" s="99">
        <v>8814768000</v>
      </c>
      <c r="C17" s="1">
        <f>COUNTIF('Facturation labo client ext'!$Q$2:$Q$498,B17)</f>
        <v>0</v>
      </c>
      <c r="D17" s="2">
        <v>74</v>
      </c>
      <c r="E17" s="2">
        <f t="shared" si="0"/>
        <v>0</v>
      </c>
      <c r="F17" s="103"/>
    </row>
    <row r="18" spans="2:6" x14ac:dyDescent="0.3">
      <c r="B18" s="99">
        <v>8816149000</v>
      </c>
      <c r="C18" s="1">
        <f>COUNTIF('Facturation labo client ext'!$Q$2:$Q$498,B18)</f>
        <v>0</v>
      </c>
      <c r="D18" s="2">
        <v>158</v>
      </c>
      <c r="E18" s="2">
        <f t="shared" si="0"/>
        <v>0</v>
      </c>
      <c r="F18" s="103"/>
    </row>
    <row r="19" spans="2:6" x14ac:dyDescent="0.3">
      <c r="B19" s="99">
        <v>8816183143</v>
      </c>
      <c r="C19" s="1">
        <f>COUNTIF('Facturation labo client ext'!$Q$2:$Q$498,B19)</f>
        <v>0</v>
      </c>
      <c r="D19" s="2">
        <v>70</v>
      </c>
      <c r="E19" s="2">
        <f t="shared" si="0"/>
        <v>0</v>
      </c>
      <c r="F19" s="103"/>
    </row>
    <row r="20" spans="2:6" x14ac:dyDescent="0.3">
      <c r="B20" s="99">
        <v>8816557000</v>
      </c>
      <c r="C20" s="1">
        <f>COUNTIF('Facturation labo client ext'!$Q$2:$Q$498,B20)</f>
        <v>0</v>
      </c>
      <c r="D20" s="2">
        <v>268</v>
      </c>
      <c r="E20" s="2">
        <f t="shared" si="0"/>
        <v>0</v>
      </c>
      <c r="F20" s="103"/>
    </row>
    <row r="21" spans="2:6" x14ac:dyDescent="0.3">
      <c r="B21" s="99">
        <v>8816694000</v>
      </c>
      <c r="C21" s="1">
        <f>COUNTIF('Facturation labo client ext'!$Q$2:$Q$498,B21)</f>
        <v>1</v>
      </c>
      <c r="D21" s="2">
        <v>139</v>
      </c>
      <c r="E21" s="2">
        <f t="shared" si="0"/>
        <v>139</v>
      </c>
      <c r="F21" s="103"/>
    </row>
    <row r="22" spans="2:6" x14ac:dyDescent="0.3">
      <c r="B22" s="99">
        <v>8817179000</v>
      </c>
      <c r="C22" s="1">
        <f>COUNTIF('Facturation labo client ext'!$Q$2:$Q$498,B22)</f>
        <v>0</v>
      </c>
      <c r="D22" s="2">
        <v>161</v>
      </c>
      <c r="E22" s="2">
        <f t="shared" si="0"/>
        <v>0</v>
      </c>
      <c r="F22" s="103"/>
    </row>
    <row r="23" spans="2:6" x14ac:dyDescent="0.3">
      <c r="B23" s="99">
        <v>8817322000</v>
      </c>
      <c r="C23" s="1">
        <f>COUNTIF('Facturation labo client ext'!$Q$2:$Q$498,B23)</f>
        <v>0</v>
      </c>
      <c r="D23" s="2">
        <v>260</v>
      </c>
      <c r="E23" s="2">
        <f t="shared" si="0"/>
        <v>0</v>
      </c>
      <c r="F23" s="103"/>
    </row>
    <row r="24" spans="2:6" x14ac:dyDescent="0.3">
      <c r="B24" s="99">
        <v>8817340000</v>
      </c>
      <c r="C24" s="1">
        <f>COUNTIF('Facturation labo client ext'!$Q$2:$Q$498,B24)</f>
        <v>0</v>
      </c>
      <c r="D24" s="2">
        <v>317</v>
      </c>
      <c r="E24" s="2">
        <f t="shared" si="0"/>
        <v>0</v>
      </c>
      <c r="F24" s="103"/>
    </row>
    <row r="25" spans="2:6" x14ac:dyDescent="0.3">
      <c r="B25" s="99">
        <v>8817383100</v>
      </c>
      <c r="C25" s="1">
        <f>COUNTIF('Facturation labo client ext'!$Q$2:$Q$498,B25)</f>
        <v>0</v>
      </c>
      <c r="D25" s="2">
        <v>103</v>
      </c>
      <c r="E25" s="2">
        <f t="shared" si="0"/>
        <v>0</v>
      </c>
      <c r="F25" s="103"/>
    </row>
    <row r="26" spans="2:6" x14ac:dyDescent="0.3">
      <c r="B26" s="99">
        <v>8817383000</v>
      </c>
      <c r="C26" s="1">
        <f>COUNTIF('Facturation labo client ext'!$Q$2:$Q$498,B26)</f>
        <v>0</v>
      </c>
      <c r="D26" s="2">
        <v>718</v>
      </c>
      <c r="E26" s="2">
        <f t="shared" si="0"/>
        <v>0</v>
      </c>
      <c r="F26" s="103"/>
    </row>
    <row r="27" spans="2:6" x14ac:dyDescent="0.3">
      <c r="B27" s="99">
        <v>8817480000</v>
      </c>
      <c r="C27" s="1">
        <f>COUNTIF('Facturation labo client ext'!$Q$2:$Q$498,B27)</f>
        <v>0</v>
      </c>
      <c r="D27" s="2">
        <v>161</v>
      </c>
      <c r="E27" s="2">
        <f t="shared" si="0"/>
        <v>0</v>
      </c>
      <c r="F27" s="103"/>
    </row>
    <row r="28" spans="2:6" x14ac:dyDescent="0.3">
      <c r="B28" s="99">
        <v>8817504000</v>
      </c>
      <c r="C28" s="1">
        <f>COUNTIF('Facturation labo client ext'!$Q$2:$Q$498,B28)</f>
        <v>0</v>
      </c>
      <c r="D28" s="2">
        <v>161</v>
      </c>
      <c r="E28" s="2">
        <f t="shared" si="0"/>
        <v>0</v>
      </c>
      <c r="F28" s="103"/>
    </row>
    <row r="29" spans="2:6" x14ac:dyDescent="0.3">
      <c r="B29" s="99">
        <v>8817542000</v>
      </c>
      <c r="C29" s="1">
        <f>COUNTIF('Facturation labo client ext'!$Q$2:$Q$498,B29)</f>
        <v>0</v>
      </c>
      <c r="D29" s="2">
        <v>161</v>
      </c>
      <c r="E29" s="2">
        <f t="shared" si="0"/>
        <v>0</v>
      </c>
      <c r="F29" s="103"/>
    </row>
    <row r="30" spans="2:6" x14ac:dyDescent="0.3">
      <c r="B30" s="99">
        <v>8817549000</v>
      </c>
      <c r="C30" s="1">
        <f>COUNTIF('Facturation labo client ext'!$Q$2:$Q$498,B30)</f>
        <v>1</v>
      </c>
      <c r="D30" s="2">
        <v>161</v>
      </c>
      <c r="E30" s="2">
        <f t="shared" si="0"/>
        <v>161</v>
      </c>
      <c r="F30" s="103"/>
    </row>
    <row r="31" spans="2:6" x14ac:dyDescent="0.3">
      <c r="B31" s="99">
        <v>8817838000</v>
      </c>
      <c r="C31" s="1">
        <f>COUNTIF('Facturation labo client ext'!$Q$2:$Q$498,B31)</f>
        <v>0</v>
      </c>
      <c r="D31" s="2">
        <v>70</v>
      </c>
      <c r="E31" s="2">
        <f t="shared" si="0"/>
        <v>0</v>
      </c>
      <c r="F31" s="103"/>
    </row>
    <row r="32" spans="2:6" x14ac:dyDescent="0.3">
      <c r="B32" s="99">
        <v>8818222000</v>
      </c>
      <c r="C32" s="1">
        <f>COUNTIF('Facturation labo client ext'!$Q$2:$Q$498,B32)</f>
        <v>0</v>
      </c>
      <c r="D32" s="2">
        <v>842</v>
      </c>
      <c r="E32" s="2">
        <f t="shared" si="0"/>
        <v>0</v>
      </c>
      <c r="F32" s="103"/>
    </row>
    <row r="33" spans="2:6" x14ac:dyDescent="0.3">
      <c r="B33" s="99">
        <v>8818270000</v>
      </c>
      <c r="C33" s="1">
        <f>COUNTIF('Facturation labo client ext'!$Q$2:$Q$498,B33)</f>
        <v>0</v>
      </c>
      <c r="D33" s="2">
        <v>260</v>
      </c>
      <c r="E33" s="2">
        <f t="shared" si="0"/>
        <v>0</v>
      </c>
      <c r="F33" s="103"/>
    </row>
    <row r="34" spans="2:6" x14ac:dyDescent="0.3">
      <c r="B34" s="99">
        <v>8818336000</v>
      </c>
      <c r="C34" s="1">
        <f>COUNTIF('Facturation labo client ext'!$Q$2:$Q$498,B34)</f>
        <v>0</v>
      </c>
      <c r="D34" s="2">
        <v>677</v>
      </c>
      <c r="E34" s="2">
        <f t="shared" si="0"/>
        <v>0</v>
      </c>
      <c r="F34" s="103"/>
    </row>
    <row r="35" spans="2:6" x14ac:dyDescent="0.3">
      <c r="B35" s="99">
        <v>8818337000</v>
      </c>
      <c r="C35" s="1">
        <f>COUNTIF('Facturation labo client ext'!$Q$2:$Q$498,B35)</f>
        <v>0</v>
      </c>
      <c r="D35" s="2">
        <v>263</v>
      </c>
      <c r="E35" s="2">
        <f t="shared" si="0"/>
        <v>0</v>
      </c>
      <c r="F35" s="103"/>
    </row>
    <row r="36" spans="2:6" x14ac:dyDescent="0.3">
      <c r="B36" s="99">
        <v>8818457000</v>
      </c>
      <c r="C36" s="1">
        <f>COUNTIF('Facturation labo client ext'!$Q$2:$Q$498,B36)</f>
        <v>0</v>
      </c>
      <c r="D36" s="2">
        <v>138</v>
      </c>
      <c r="E36" s="2">
        <f t="shared" si="0"/>
        <v>0</v>
      </c>
      <c r="F36" s="103"/>
    </row>
    <row r="37" spans="2:6" x14ac:dyDescent="0.3">
      <c r="B37" s="99">
        <v>8818785000</v>
      </c>
      <c r="C37" s="1">
        <f>COUNTIF('Facturation labo client ext'!$Q$2:$Q$498,B37)</f>
        <v>0</v>
      </c>
      <c r="D37" s="2">
        <v>262</v>
      </c>
      <c r="E37" s="2">
        <f t="shared" si="0"/>
        <v>0</v>
      </c>
      <c r="F37" s="103"/>
    </row>
    <row r="38" spans="2:6" x14ac:dyDescent="0.3">
      <c r="B38" s="99">
        <v>8818800000</v>
      </c>
      <c r="C38" s="1">
        <f>COUNTIF('Facturation labo client ext'!$Q$2:$Q$498,B38)</f>
        <v>0</v>
      </c>
      <c r="D38" s="2">
        <v>94</v>
      </c>
      <c r="E38" s="2">
        <f t="shared" si="0"/>
        <v>0</v>
      </c>
      <c r="F38" s="103"/>
    </row>
    <row r="39" spans="2:6" x14ac:dyDescent="0.3">
      <c r="B39" s="99">
        <v>8818385000</v>
      </c>
      <c r="C39" s="1">
        <f>COUNTIF('Facturation labo client ext'!$Q$2:$Q$498,B39)</f>
        <v>0</v>
      </c>
      <c r="D39" s="2">
        <v>99</v>
      </c>
      <c r="E39" s="2">
        <f t="shared" si="0"/>
        <v>0</v>
      </c>
      <c r="F39" s="103"/>
    </row>
    <row r="40" spans="2:6" x14ac:dyDescent="0.3">
      <c r="B40" s="99">
        <v>8818854000</v>
      </c>
      <c r="C40" s="1">
        <f>COUNTIF('Facturation labo client ext'!$Q$2:$Q$498,B40)</f>
        <v>0</v>
      </c>
      <c r="D40" s="2">
        <v>1166</v>
      </c>
      <c r="E40" s="2">
        <f t="shared" si="0"/>
        <v>0</v>
      </c>
      <c r="F40" s="103"/>
    </row>
    <row r="41" spans="2:6" x14ac:dyDescent="0.3">
      <c r="B41" s="99">
        <v>8818875000</v>
      </c>
      <c r="C41" s="1">
        <f>COUNTIF('Facturation labo client ext'!$Q$2:$Q$498,B41)</f>
        <v>0</v>
      </c>
      <c r="D41" s="2">
        <v>72</v>
      </c>
      <c r="E41" s="2">
        <f t="shared" si="0"/>
        <v>0</v>
      </c>
      <c r="F41" s="103"/>
    </row>
    <row r="42" spans="2:6" x14ac:dyDescent="0.3">
      <c r="B42" s="99">
        <v>8819263000</v>
      </c>
      <c r="C42" s="1">
        <f>COUNTIF('Facturation labo client ext'!$Q$2:$Q$498,B42)</f>
        <v>0</v>
      </c>
      <c r="D42" s="2">
        <v>138</v>
      </c>
      <c r="E42" s="2">
        <f t="shared" si="0"/>
        <v>0</v>
      </c>
      <c r="F42" s="103"/>
    </row>
    <row r="43" spans="2:6" x14ac:dyDescent="0.3">
      <c r="B43" s="99">
        <v>8819360000</v>
      </c>
      <c r="C43" s="1">
        <f>COUNTIF('Facturation labo client ext'!$Q$2:$Q$498,B43)</f>
        <v>0</v>
      </c>
      <c r="D43" s="2">
        <v>114</v>
      </c>
      <c r="E43" s="2">
        <f t="shared" si="0"/>
        <v>0</v>
      </c>
      <c r="F43" s="103"/>
    </row>
    <row r="44" spans="2:6" x14ac:dyDescent="0.3">
      <c r="B44" s="99">
        <v>8819498000</v>
      </c>
      <c r="C44" s="1">
        <f>COUNTIF('Facturation labo client ext'!$Q$2:$Q$498,B44)</f>
        <v>0</v>
      </c>
      <c r="D44" s="2">
        <v>136</v>
      </c>
      <c r="E44" s="2">
        <f t="shared" si="0"/>
        <v>0</v>
      </c>
      <c r="F44" s="103"/>
    </row>
    <row r="45" spans="2:6" x14ac:dyDescent="0.3">
      <c r="B45" s="99">
        <v>8819499000</v>
      </c>
      <c r="C45" s="1">
        <f>COUNTIF('Facturation labo client ext'!$Q$2:$Q$498,B45)</f>
        <v>0</v>
      </c>
      <c r="D45" s="2">
        <v>72</v>
      </c>
      <c r="E45" s="2">
        <f t="shared" si="0"/>
        <v>0</v>
      </c>
      <c r="F45" s="103"/>
    </row>
    <row r="46" spans="2:6" x14ac:dyDescent="0.3">
      <c r="B46" s="99">
        <v>8819059000</v>
      </c>
      <c r="C46" s="1">
        <f>COUNTIF('Facturation labo client ext'!$Q$2:$Q$498,B46)</f>
        <v>0</v>
      </c>
      <c r="D46" s="2">
        <v>138</v>
      </c>
      <c r="E46" s="2">
        <f t="shared" si="0"/>
        <v>0</v>
      </c>
      <c r="F46" s="103"/>
    </row>
    <row r="47" spans="2:6" x14ac:dyDescent="0.3">
      <c r="B47" s="99">
        <v>8819559000</v>
      </c>
      <c r="C47" s="1">
        <f>COUNTIF('Facturation labo client ext'!$Q$2:$Q$498,B47)</f>
        <v>0</v>
      </c>
      <c r="D47" s="2">
        <v>72</v>
      </c>
      <c r="E47" s="2">
        <f t="shared" si="0"/>
        <v>0</v>
      </c>
      <c r="F47" s="103"/>
    </row>
    <row r="48" spans="2:6" x14ac:dyDescent="0.3">
      <c r="B48" s="99">
        <v>8819560000</v>
      </c>
      <c r="C48" s="1">
        <f>COUNTIF('Facturation labo client ext'!$Q$2:$Q$498,B48)</f>
        <v>0</v>
      </c>
      <c r="D48" s="2">
        <v>72</v>
      </c>
      <c r="E48" s="2">
        <f t="shared" ref="E48:E111" si="1">C48*D48</f>
        <v>0</v>
      </c>
      <c r="F48" s="103"/>
    </row>
    <row r="49" spans="2:6" x14ac:dyDescent="0.3">
      <c r="B49" s="99">
        <v>8819712000</v>
      </c>
      <c r="C49" s="1">
        <f>COUNTIF('Facturation labo client ext'!$Q$2:$Q$498,B49)</f>
        <v>0</v>
      </c>
      <c r="D49" s="2">
        <v>138</v>
      </c>
      <c r="E49" s="2">
        <f t="shared" si="1"/>
        <v>0</v>
      </c>
      <c r="F49" s="103"/>
    </row>
    <row r="50" spans="2:6" x14ac:dyDescent="0.3">
      <c r="B50" s="99">
        <v>8819719000</v>
      </c>
      <c r="C50" s="1">
        <f>COUNTIF('Facturation labo client ext'!$Q$2:$Q$498,B50)</f>
        <v>0</v>
      </c>
      <c r="D50" s="2">
        <v>161</v>
      </c>
      <c r="E50" s="2">
        <f t="shared" si="1"/>
        <v>0</v>
      </c>
      <c r="F50" s="103"/>
    </row>
    <row r="51" spans="2:6" x14ac:dyDescent="0.3">
      <c r="B51" s="99">
        <v>8819728000</v>
      </c>
      <c r="C51" s="1">
        <f>COUNTIF('Facturation labo client ext'!$Q$2:$Q$498,B51)</f>
        <v>0</v>
      </c>
      <c r="D51" s="2">
        <v>255</v>
      </c>
      <c r="E51" s="2">
        <f t="shared" si="1"/>
        <v>0</v>
      </c>
      <c r="F51" s="103"/>
    </row>
    <row r="52" spans="2:6" x14ac:dyDescent="0.3">
      <c r="B52" s="99">
        <v>8819723000</v>
      </c>
      <c r="C52" s="1">
        <f>COUNTIF('Facturation labo client ext'!$Q$2:$Q$498,B52)</f>
        <v>0</v>
      </c>
      <c r="D52" s="2">
        <v>222</v>
      </c>
      <c r="E52" s="2">
        <f t="shared" si="1"/>
        <v>0</v>
      </c>
      <c r="F52" s="103"/>
    </row>
    <row r="53" spans="2:6" x14ac:dyDescent="0.3">
      <c r="B53" s="99">
        <v>8819759000</v>
      </c>
      <c r="C53" s="1">
        <f>COUNTIF('Facturation labo client ext'!$Q$2:$Q$498,B53)</f>
        <v>0</v>
      </c>
      <c r="D53" s="2">
        <v>72</v>
      </c>
      <c r="E53" s="2">
        <f t="shared" si="1"/>
        <v>0</v>
      </c>
      <c r="F53" s="103"/>
    </row>
    <row r="54" spans="2:6" x14ac:dyDescent="0.3">
      <c r="B54" s="99">
        <v>8819778000</v>
      </c>
      <c r="C54" s="1">
        <f>COUNTIF('Facturation labo client ext'!$Q$2:$Q$498,B54)</f>
        <v>0</v>
      </c>
      <c r="D54" s="2">
        <v>140</v>
      </c>
      <c r="E54" s="2">
        <f t="shared" si="1"/>
        <v>0</v>
      </c>
      <c r="F54" s="103"/>
    </row>
    <row r="55" spans="2:6" x14ac:dyDescent="0.3">
      <c r="B55" s="99">
        <v>8819916000</v>
      </c>
      <c r="C55" s="1">
        <f>COUNTIF('Facturation labo client ext'!$Q$2:$Q$498,B55)</f>
        <v>0</v>
      </c>
      <c r="D55" s="2">
        <v>268</v>
      </c>
      <c r="E55" s="2">
        <f t="shared" si="1"/>
        <v>0</v>
      </c>
      <c r="F55" s="103"/>
    </row>
    <row r="56" spans="2:6" x14ac:dyDescent="0.3">
      <c r="B56" s="99">
        <v>8819950200</v>
      </c>
      <c r="C56" s="1">
        <f>COUNTIF('Facturation labo client ext'!$Q$2:$Q$498,B56)</f>
        <v>0</v>
      </c>
      <c r="D56" s="2">
        <v>72</v>
      </c>
      <c r="E56" s="2">
        <f t="shared" si="1"/>
        <v>0</v>
      </c>
      <c r="F56" s="103"/>
    </row>
    <row r="57" spans="2:6" x14ac:dyDescent="0.3">
      <c r="B57" s="99">
        <v>8819989000</v>
      </c>
      <c r="C57" s="1">
        <f>COUNTIF('Facturation labo client ext'!$Q$2:$Q$498,B57)</f>
        <v>0</v>
      </c>
      <c r="D57" s="2">
        <v>95</v>
      </c>
      <c r="E57" s="2">
        <f t="shared" si="1"/>
        <v>0</v>
      </c>
      <c r="F57" s="103"/>
    </row>
    <row r="58" spans="2:6" x14ac:dyDescent="0.3">
      <c r="B58" s="99">
        <v>8812344000</v>
      </c>
      <c r="C58" s="1">
        <f>COUNTIF('Facturation labo client ext'!$Q$2:$Q$498,B58)</f>
        <v>0</v>
      </c>
      <c r="D58" s="2">
        <v>531</v>
      </c>
      <c r="E58" s="2">
        <f t="shared" si="1"/>
        <v>0</v>
      </c>
      <c r="F58" s="103"/>
    </row>
    <row r="59" spans="2:6" x14ac:dyDescent="0.3">
      <c r="B59" s="99">
        <v>8839740000</v>
      </c>
      <c r="C59" s="1">
        <f>COUNTIF('Facturation labo client ext'!$Q$2:$Q$498,B59)</f>
        <v>0</v>
      </c>
      <c r="D59" s="2">
        <v>780</v>
      </c>
      <c r="E59" s="2">
        <f t="shared" si="1"/>
        <v>0</v>
      </c>
      <c r="F59" s="103"/>
    </row>
    <row r="60" spans="2:6" x14ac:dyDescent="0.3">
      <c r="B60" s="99">
        <v>8999206050</v>
      </c>
      <c r="C60" s="1">
        <f>COUNTIF('Facturation labo client ext'!$Q$2:$Q$498,B60)</f>
        <v>0</v>
      </c>
      <c r="D60" s="2">
        <v>72</v>
      </c>
      <c r="E60" s="2">
        <f t="shared" si="1"/>
        <v>0</v>
      </c>
      <c r="F60" s="103"/>
    </row>
    <row r="61" spans="2:6" x14ac:dyDescent="0.3">
      <c r="B61" s="99">
        <v>9550169560</v>
      </c>
      <c r="C61" s="1">
        <f>COUNTIF('Facturation labo client ext'!$Q$2:$Q$498,B61)</f>
        <v>0</v>
      </c>
      <c r="D61" s="2">
        <v>72</v>
      </c>
      <c r="E61" s="2">
        <f t="shared" si="1"/>
        <v>0</v>
      </c>
      <c r="F61" s="103"/>
    </row>
    <row r="62" spans="2:6" x14ac:dyDescent="0.3">
      <c r="B62" s="99">
        <v>9550168980</v>
      </c>
      <c r="C62" s="1">
        <f>COUNTIF('Facturation labo client ext'!$Q$2:$Q$498,B62)</f>
        <v>0</v>
      </c>
      <c r="D62" s="2">
        <v>93</v>
      </c>
      <c r="E62" s="2">
        <f t="shared" si="1"/>
        <v>0</v>
      </c>
      <c r="F62" s="103"/>
    </row>
    <row r="63" spans="2:6" x14ac:dyDescent="0.3">
      <c r="B63" s="99">
        <v>9550170720</v>
      </c>
      <c r="C63" s="1">
        <f>COUNTIF('Facturation labo client ext'!$Q$2:$Q$498,B63)</f>
        <v>0</v>
      </c>
      <c r="D63" s="2">
        <v>93</v>
      </c>
      <c r="E63" s="2">
        <f t="shared" si="1"/>
        <v>0</v>
      </c>
      <c r="F63" s="103"/>
    </row>
    <row r="64" spans="2:6" x14ac:dyDescent="0.3">
      <c r="B64" s="99">
        <v>9560144340</v>
      </c>
      <c r="C64" s="1">
        <f>COUNTIF('Facturation labo client ext'!$Q$2:$Q$498,B64)</f>
        <v>0</v>
      </c>
      <c r="D64" s="2">
        <v>919</v>
      </c>
      <c r="E64" s="2">
        <f t="shared" si="1"/>
        <v>0</v>
      </c>
      <c r="F64" s="103"/>
    </row>
    <row r="65" spans="2:6" x14ac:dyDescent="0.3">
      <c r="B65" s="99">
        <v>9610000870</v>
      </c>
      <c r="C65" s="1">
        <f>COUNTIF('Facturation labo client ext'!$Q$2:$Q$498,B65)</f>
        <v>0</v>
      </c>
      <c r="D65" s="2">
        <v>113</v>
      </c>
      <c r="E65" s="2">
        <f t="shared" si="1"/>
        <v>0</v>
      </c>
      <c r="F65" s="103"/>
    </row>
    <row r="66" spans="2:6" x14ac:dyDescent="0.3">
      <c r="B66" s="99">
        <v>9610000880</v>
      </c>
      <c r="C66" s="1">
        <f>COUNTIF('Facturation labo client ext'!$Q$2:$Q$498,B66)</f>
        <v>0</v>
      </c>
      <c r="D66" s="2">
        <v>113</v>
      </c>
      <c r="E66" s="2">
        <f t="shared" si="1"/>
        <v>0</v>
      </c>
      <c r="F66" s="103"/>
    </row>
    <row r="67" spans="2:6" x14ac:dyDescent="0.3">
      <c r="B67" s="99">
        <v>9610003330</v>
      </c>
      <c r="C67" s="1">
        <f>COUNTIF('Facturation labo client ext'!$Q$2:$Q$498,B67)</f>
        <v>0</v>
      </c>
      <c r="D67" s="2">
        <v>113</v>
      </c>
      <c r="E67" s="2">
        <f t="shared" si="1"/>
        <v>0</v>
      </c>
      <c r="F67" s="103"/>
    </row>
    <row r="68" spans="2:6" x14ac:dyDescent="0.3">
      <c r="B68" s="99">
        <v>9610014000</v>
      </c>
      <c r="C68" s="1">
        <f>COUNTIF('Facturation labo client ext'!$Q$2:$Q$498,B68)</f>
        <v>0</v>
      </c>
      <c r="D68" s="2">
        <v>424</v>
      </c>
      <c r="E68" s="2">
        <f t="shared" si="1"/>
        <v>0</v>
      </c>
      <c r="F68" s="103"/>
    </row>
    <row r="69" spans="2:6" x14ac:dyDescent="0.3">
      <c r="B69" s="99">
        <v>9610017700</v>
      </c>
      <c r="C69" s="10">
        <f>COUNTIF('Facturation labo client ext'!$Q$2:$Q$498,B69)</f>
        <v>0</v>
      </c>
      <c r="D69" s="3">
        <v>113</v>
      </c>
      <c r="E69" s="3">
        <f t="shared" si="1"/>
        <v>0</v>
      </c>
      <c r="F69" s="102"/>
    </row>
    <row r="70" spans="2:6" x14ac:dyDescent="0.3">
      <c r="B70" s="99">
        <v>9610020490</v>
      </c>
      <c r="C70" s="10">
        <f>COUNTIF('Facturation labo client ext'!$Q$2:$Q$498,B70)</f>
        <v>0</v>
      </c>
      <c r="D70" s="2">
        <v>113</v>
      </c>
      <c r="E70" s="2">
        <f t="shared" si="1"/>
        <v>0</v>
      </c>
      <c r="F70" s="103"/>
    </row>
    <row r="71" spans="2:6" x14ac:dyDescent="0.3">
      <c r="B71" s="99" t="s">
        <v>33</v>
      </c>
      <c r="C71" s="10">
        <f>COUNTIF('Facturation labo client ext'!$Q$2:$Q$498,B71)</f>
        <v>0</v>
      </c>
      <c r="D71" s="2">
        <v>224</v>
      </c>
      <c r="E71" s="2">
        <f t="shared" si="1"/>
        <v>0</v>
      </c>
      <c r="F71" s="103"/>
    </row>
    <row r="72" spans="2:6" x14ac:dyDescent="0.3">
      <c r="B72" s="99">
        <v>9610040500</v>
      </c>
      <c r="C72" s="10">
        <f>COUNTIF('Facturation labo client ext'!$Q$2:$Q$498,B72)</f>
        <v>0</v>
      </c>
      <c r="D72" s="2">
        <v>113</v>
      </c>
      <c r="E72" s="2">
        <f t="shared" si="1"/>
        <v>0</v>
      </c>
      <c r="F72" s="103"/>
    </row>
    <row r="73" spans="2:6" x14ac:dyDescent="0.3">
      <c r="B73" s="99">
        <v>9610044430</v>
      </c>
      <c r="C73" s="1">
        <f>COUNTIF('Facturation labo client ext'!$Q$2:$Q$498,B73)</f>
        <v>0</v>
      </c>
      <c r="D73" s="2">
        <v>98</v>
      </c>
      <c r="E73" s="2">
        <f t="shared" si="1"/>
        <v>0</v>
      </c>
      <c r="F73" s="103"/>
    </row>
    <row r="74" spans="2:6" x14ac:dyDescent="0.3">
      <c r="B74" s="99">
        <v>9610046360</v>
      </c>
      <c r="C74" s="1">
        <f>COUNTIF('Facturation labo client ext'!$Q$2:$Q$498,B74)</f>
        <v>0</v>
      </c>
      <c r="D74" s="2">
        <v>138</v>
      </c>
      <c r="E74" s="2">
        <f t="shared" si="1"/>
        <v>0</v>
      </c>
      <c r="F74" s="103"/>
    </row>
    <row r="75" spans="2:6" x14ac:dyDescent="0.3">
      <c r="B75" s="99">
        <v>9610052640</v>
      </c>
      <c r="C75" s="1">
        <f>COUNTIF('Facturation labo client ext'!$Q$2:$Q$498,B75)</f>
        <v>0</v>
      </c>
      <c r="D75" s="2">
        <v>113</v>
      </c>
      <c r="E75" s="2">
        <f t="shared" si="1"/>
        <v>0</v>
      </c>
      <c r="F75" s="103"/>
    </row>
    <row r="76" spans="2:6" x14ac:dyDescent="0.3">
      <c r="B76" s="99">
        <v>9610053740</v>
      </c>
      <c r="C76" s="6">
        <f>COUNTIF('Facturation labo client ext'!$Q$2:$Q$498,B76)</f>
        <v>0</v>
      </c>
      <c r="D76" s="2">
        <v>160</v>
      </c>
      <c r="E76" s="2">
        <f t="shared" si="1"/>
        <v>0</v>
      </c>
      <c r="F76" s="103"/>
    </row>
    <row r="77" spans="2:6" x14ac:dyDescent="0.3">
      <c r="B77" s="99">
        <v>9610057200</v>
      </c>
      <c r="C77" s="6">
        <f>COUNTIF('Facturation labo client ext'!$Q$2:$Q$498,B77)</f>
        <v>0</v>
      </c>
      <c r="D77" s="2">
        <v>113</v>
      </c>
      <c r="E77" s="2">
        <f t="shared" si="1"/>
        <v>0</v>
      </c>
      <c r="F77" s="103"/>
    </row>
    <row r="78" spans="2:6" x14ac:dyDescent="0.3">
      <c r="B78" s="99">
        <v>9610057630</v>
      </c>
      <c r="C78" s="6">
        <f>COUNTIF('Facturation labo client ext'!$Q$2:$Q$498,B78)</f>
        <v>0</v>
      </c>
      <c r="D78" s="2">
        <v>113</v>
      </c>
      <c r="E78" s="2">
        <f t="shared" si="1"/>
        <v>0</v>
      </c>
      <c r="F78" s="103"/>
    </row>
    <row r="79" spans="2:6" x14ac:dyDescent="0.3">
      <c r="B79" s="99">
        <v>9610080740</v>
      </c>
      <c r="C79" s="1">
        <f>COUNTIF('Facturation labo client ext'!$Q$2:$Q$498,B79)</f>
        <v>0</v>
      </c>
      <c r="D79" s="2">
        <v>113</v>
      </c>
      <c r="E79" s="2">
        <f t="shared" si="1"/>
        <v>0</v>
      </c>
      <c r="F79" s="103"/>
    </row>
    <row r="80" spans="2:6" x14ac:dyDescent="0.3">
      <c r="B80" s="99">
        <v>9610087570</v>
      </c>
      <c r="C80" s="1">
        <f>COUNTIF('Facturation labo client ext'!$Q$2:$Q$498,B80)</f>
        <v>0</v>
      </c>
      <c r="D80" s="2">
        <v>262</v>
      </c>
      <c r="E80" s="2">
        <f t="shared" si="1"/>
        <v>0</v>
      </c>
      <c r="F80" s="103"/>
    </row>
    <row r="81" spans="2:6" x14ac:dyDescent="0.3">
      <c r="B81" s="99">
        <v>9610088380</v>
      </c>
      <c r="C81" s="1">
        <f>COUNTIF('Facturation labo client ext'!$Q$2:$Q$498,B81)</f>
        <v>0</v>
      </c>
      <c r="D81" s="2">
        <v>113</v>
      </c>
      <c r="E81" s="2">
        <f t="shared" si="1"/>
        <v>0</v>
      </c>
      <c r="F81" s="103"/>
    </row>
    <row r="82" spans="2:6" x14ac:dyDescent="0.3">
      <c r="B82" s="99">
        <v>9610088390</v>
      </c>
      <c r="C82" s="1">
        <f>COUNTIF('Facturation labo client ext'!$Q$2:$Q$498,B82)</f>
        <v>0</v>
      </c>
      <c r="D82" s="2">
        <v>113</v>
      </c>
      <c r="E82" s="2">
        <f t="shared" si="1"/>
        <v>0</v>
      </c>
      <c r="F82" s="103"/>
    </row>
    <row r="83" spans="2:6" x14ac:dyDescent="0.3">
      <c r="B83" s="99">
        <v>9610088410</v>
      </c>
      <c r="C83" s="1">
        <f>COUNTIF('Facturation labo client ext'!$Q$2:$Q$498,B83)</f>
        <v>0</v>
      </c>
      <c r="D83" s="2">
        <v>160</v>
      </c>
      <c r="E83" s="2">
        <f t="shared" si="1"/>
        <v>0</v>
      </c>
      <c r="F83" s="103"/>
    </row>
    <row r="84" spans="2:6" x14ac:dyDescent="0.3">
      <c r="B84" s="99">
        <v>9610088420</v>
      </c>
      <c r="C84" s="1">
        <f>COUNTIF('Facturation labo client ext'!$Q$2:$Q$498,B84)</f>
        <v>0</v>
      </c>
      <c r="D84" s="2">
        <v>113</v>
      </c>
      <c r="E84" s="2">
        <f t="shared" si="1"/>
        <v>0</v>
      </c>
      <c r="F84" s="103"/>
    </row>
    <row r="85" spans="2:6" x14ac:dyDescent="0.3">
      <c r="B85" s="99">
        <v>9610088430</v>
      </c>
      <c r="C85" s="1">
        <f>COUNTIF('Facturation labo client ext'!$Q$2:$Q$498,B85)</f>
        <v>0</v>
      </c>
      <c r="D85" s="2">
        <v>113</v>
      </c>
      <c r="E85" s="2">
        <f t="shared" si="1"/>
        <v>0</v>
      </c>
      <c r="F85" s="103"/>
    </row>
    <row r="86" spans="2:6" x14ac:dyDescent="0.3">
      <c r="B86" s="99">
        <v>9610088450</v>
      </c>
      <c r="C86" s="1">
        <f>COUNTIF('Facturation labo client ext'!$Q$2:$Q$498,B86)</f>
        <v>0</v>
      </c>
      <c r="D86" s="2">
        <v>160</v>
      </c>
      <c r="E86" s="2">
        <f t="shared" si="1"/>
        <v>0</v>
      </c>
      <c r="F86" s="103"/>
    </row>
    <row r="87" spans="2:6" x14ac:dyDescent="0.3">
      <c r="B87" s="99">
        <v>9610088460</v>
      </c>
      <c r="C87" s="1">
        <f>COUNTIF('Facturation labo client ext'!$Q$2:$Q$498,B87)</f>
        <v>0</v>
      </c>
      <c r="D87" s="2">
        <v>113</v>
      </c>
      <c r="E87" s="2">
        <f t="shared" si="1"/>
        <v>0</v>
      </c>
      <c r="F87" s="103"/>
    </row>
    <row r="88" spans="2:6" x14ac:dyDescent="0.3">
      <c r="B88" s="99">
        <v>9610088470</v>
      </c>
      <c r="C88" s="1">
        <f>COUNTIF('Facturation labo client ext'!$Q$2:$Q$498,B88)</f>
        <v>0</v>
      </c>
      <c r="D88" s="2">
        <v>113</v>
      </c>
      <c r="E88" s="2">
        <f t="shared" si="1"/>
        <v>0</v>
      </c>
      <c r="F88" s="103"/>
    </row>
    <row r="89" spans="2:6" x14ac:dyDescent="0.3">
      <c r="B89" s="99">
        <v>9610088480</v>
      </c>
      <c r="C89" s="1">
        <f>COUNTIF('Facturation labo client ext'!$Q$2:$Q$498,B89)</f>
        <v>0</v>
      </c>
      <c r="D89" s="2">
        <v>113</v>
      </c>
      <c r="E89" s="2">
        <f t="shared" si="1"/>
        <v>0</v>
      </c>
      <c r="F89" s="103"/>
    </row>
    <row r="90" spans="2:6" x14ac:dyDescent="0.3">
      <c r="B90" s="99">
        <v>9610088490</v>
      </c>
      <c r="C90" s="1">
        <f>COUNTIF('Facturation labo client ext'!$Q$2:$Q$498,B90)</f>
        <v>0</v>
      </c>
      <c r="D90" s="2">
        <v>113</v>
      </c>
      <c r="E90" s="2">
        <f t="shared" si="1"/>
        <v>0</v>
      </c>
      <c r="F90" s="103"/>
    </row>
    <row r="91" spans="2:6" x14ac:dyDescent="0.3">
      <c r="B91" s="99">
        <v>9610088500</v>
      </c>
      <c r="C91" s="1">
        <f>COUNTIF('Facturation labo client ext'!$Q$2:$Q$498,B91)</f>
        <v>0</v>
      </c>
      <c r="D91" s="2">
        <v>113</v>
      </c>
      <c r="E91" s="2">
        <f t="shared" si="1"/>
        <v>0</v>
      </c>
      <c r="F91" s="103"/>
    </row>
    <row r="92" spans="2:6" x14ac:dyDescent="0.3">
      <c r="B92" s="99">
        <v>9610089480</v>
      </c>
      <c r="C92" s="1">
        <f>COUNTIF('Facturation labo client ext'!$Q$2:$Q$498,B92)</f>
        <v>0</v>
      </c>
      <c r="D92" s="2">
        <v>160</v>
      </c>
      <c r="E92" s="2">
        <f t="shared" si="1"/>
        <v>0</v>
      </c>
      <c r="F92" s="103"/>
    </row>
    <row r="93" spans="2:6" x14ac:dyDescent="0.3">
      <c r="B93" s="99">
        <v>9610089530</v>
      </c>
      <c r="C93" s="1">
        <f>COUNTIF('Facturation labo client ext'!$Q$2:$Q$498,B93)</f>
        <v>0</v>
      </c>
      <c r="D93" s="2">
        <v>113</v>
      </c>
      <c r="E93" s="2">
        <f t="shared" si="1"/>
        <v>0</v>
      </c>
      <c r="F93" s="103"/>
    </row>
    <row r="94" spans="2:6" x14ac:dyDescent="0.3">
      <c r="B94" s="99">
        <v>9610089540</v>
      </c>
      <c r="C94" s="1">
        <f>COUNTIF('Facturation labo client ext'!$Q$2:$Q$498,B94)</f>
        <v>0</v>
      </c>
      <c r="D94" s="2">
        <v>160</v>
      </c>
      <c r="E94" s="2">
        <f t="shared" si="1"/>
        <v>0</v>
      </c>
      <c r="F94" s="103"/>
    </row>
    <row r="95" spans="2:6" x14ac:dyDescent="0.3">
      <c r="B95" s="99">
        <v>9610089550</v>
      </c>
      <c r="C95" s="1">
        <f>COUNTIF('Facturation labo client ext'!$Q$2:$Q$498,B95)</f>
        <v>0</v>
      </c>
      <c r="D95" s="2">
        <v>113</v>
      </c>
      <c r="E95" s="2">
        <f t="shared" si="1"/>
        <v>0</v>
      </c>
      <c r="F95" s="103"/>
    </row>
    <row r="96" spans="2:6" x14ac:dyDescent="0.3">
      <c r="B96" s="99">
        <v>9610089560</v>
      </c>
      <c r="C96" s="1">
        <f>COUNTIF('Facturation labo client ext'!$Q$2:$Q$498,B96)</f>
        <v>0</v>
      </c>
      <c r="D96" s="2">
        <v>113</v>
      </c>
      <c r="E96" s="2">
        <f t="shared" si="1"/>
        <v>0</v>
      </c>
      <c r="F96" s="103"/>
    </row>
    <row r="97" spans="2:6" x14ac:dyDescent="0.3">
      <c r="B97" s="99">
        <v>9610089570</v>
      </c>
      <c r="C97" s="1">
        <f>COUNTIF('Facturation labo client ext'!$Q$2:$Q$498,B97)</f>
        <v>0</v>
      </c>
      <c r="D97" s="2">
        <v>113</v>
      </c>
      <c r="E97" s="2">
        <f t="shared" si="1"/>
        <v>0</v>
      </c>
      <c r="F97" s="103"/>
    </row>
    <row r="98" spans="2:6" x14ac:dyDescent="0.3">
      <c r="B98" s="99">
        <v>9610089580</v>
      </c>
      <c r="C98" s="1">
        <f>COUNTIF('Facturation labo client ext'!$Q$2:$Q$498,B98)</f>
        <v>0</v>
      </c>
      <c r="D98" s="2">
        <v>160</v>
      </c>
      <c r="E98" s="2">
        <f t="shared" si="1"/>
        <v>0</v>
      </c>
      <c r="F98" s="103"/>
    </row>
    <row r="99" spans="2:6" x14ac:dyDescent="0.3">
      <c r="B99" s="99">
        <v>9610089590</v>
      </c>
      <c r="C99" s="1">
        <f>COUNTIF('Facturation labo client ext'!$Q$2:$Q$498,B99)</f>
        <v>0</v>
      </c>
      <c r="D99" s="2">
        <v>160</v>
      </c>
      <c r="E99" s="2">
        <f t="shared" si="1"/>
        <v>0</v>
      </c>
      <c r="F99" s="103"/>
    </row>
    <row r="100" spans="2:6" x14ac:dyDescent="0.3">
      <c r="B100" s="99" t="s">
        <v>34</v>
      </c>
      <c r="C100" s="1">
        <f>COUNTIF('Facturation labo client ext'!$Q$2:$Q$498,B100)</f>
        <v>0</v>
      </c>
      <c r="D100" s="2">
        <v>72</v>
      </c>
      <c r="E100" s="2">
        <f t="shared" si="1"/>
        <v>0</v>
      </c>
      <c r="F100" s="103"/>
    </row>
    <row r="101" spans="2:6" x14ac:dyDescent="0.3">
      <c r="B101" s="99" t="s">
        <v>35</v>
      </c>
      <c r="C101" s="1">
        <f>COUNTIF('Facturation labo client ext'!$Q$2:$Q$498,B101)</f>
        <v>0</v>
      </c>
      <c r="D101" s="2">
        <v>72</v>
      </c>
      <c r="E101" s="2">
        <f t="shared" si="1"/>
        <v>0</v>
      </c>
      <c r="F101" s="103"/>
    </row>
    <row r="102" spans="2:6" x14ac:dyDescent="0.3">
      <c r="B102" s="99" t="s">
        <v>36</v>
      </c>
      <c r="C102" s="1">
        <f>COUNTIF('Facturation labo client ext'!$Q$2:$Q$498,B102)</f>
        <v>0</v>
      </c>
      <c r="D102" s="2">
        <v>72</v>
      </c>
      <c r="E102" s="2">
        <f t="shared" si="1"/>
        <v>0</v>
      </c>
      <c r="F102" s="103"/>
    </row>
    <row r="103" spans="2:6" x14ac:dyDescent="0.3">
      <c r="B103" s="99" t="s">
        <v>37</v>
      </c>
      <c r="C103" s="1">
        <f>COUNTIF('Facturation labo client ext'!$Q$2:$Q$498,B103)</f>
        <v>0</v>
      </c>
      <c r="D103" s="2">
        <v>72</v>
      </c>
      <c r="E103" s="2">
        <f t="shared" si="1"/>
        <v>0</v>
      </c>
      <c r="F103" s="103"/>
    </row>
    <row r="104" spans="2:6" x14ac:dyDescent="0.3">
      <c r="B104" s="99" t="s">
        <v>38</v>
      </c>
      <c r="C104" s="1">
        <f>COUNTIF('Facturation labo client ext'!$Q$2:$Q$498,B104)</f>
        <v>0</v>
      </c>
      <c r="D104" s="2">
        <v>160</v>
      </c>
      <c r="E104" s="2">
        <f t="shared" si="1"/>
        <v>0</v>
      </c>
      <c r="F104" s="103"/>
    </row>
    <row r="105" spans="2:6" x14ac:dyDescent="0.3">
      <c r="B105" s="99" t="s">
        <v>39</v>
      </c>
      <c r="C105" s="1">
        <f>COUNTIF('Facturation labo client ext'!$Q$2:$Q$498,B105)</f>
        <v>0</v>
      </c>
      <c r="D105" s="2">
        <v>527</v>
      </c>
      <c r="E105" s="2">
        <f t="shared" si="1"/>
        <v>0</v>
      </c>
      <c r="F105" s="103"/>
    </row>
    <row r="106" spans="2:6" x14ac:dyDescent="0.3">
      <c r="B106" s="99" t="s">
        <v>40</v>
      </c>
      <c r="C106" s="1">
        <f>COUNTIF('Facturation labo client ext'!$Q$2:$Q$498,B106)</f>
        <v>0</v>
      </c>
      <c r="D106" s="2">
        <v>161</v>
      </c>
      <c r="E106" s="2">
        <f t="shared" si="1"/>
        <v>0</v>
      </c>
      <c r="F106" s="103"/>
    </row>
    <row r="107" spans="2:6" x14ac:dyDescent="0.3">
      <c r="B107" s="99" t="s">
        <v>41</v>
      </c>
      <c r="C107" s="1">
        <f>COUNTIF('Facturation labo client ext'!$Q$2:$Q$498,B107)</f>
        <v>0</v>
      </c>
      <c r="D107" s="2">
        <v>72</v>
      </c>
      <c r="E107" s="2">
        <f t="shared" si="1"/>
        <v>0</v>
      </c>
      <c r="F107" s="103"/>
    </row>
    <row r="108" spans="2:6" x14ac:dyDescent="0.3">
      <c r="B108" s="99" t="s">
        <v>42</v>
      </c>
      <c r="C108" s="1">
        <f>COUNTIF('Facturation labo client ext'!$Q$2:$Q$498,B108)</f>
        <v>0</v>
      </c>
      <c r="D108" s="2">
        <v>160</v>
      </c>
      <c r="E108" s="2">
        <f t="shared" si="1"/>
        <v>0</v>
      </c>
      <c r="F108" s="103"/>
    </row>
    <row r="109" spans="2:6" x14ac:dyDescent="0.3">
      <c r="B109" s="99" t="s">
        <v>43</v>
      </c>
      <c r="C109" s="1">
        <f>COUNTIF('Facturation labo client ext'!$Q$2:$Q$498,B109)</f>
        <v>0</v>
      </c>
      <c r="D109" s="2">
        <v>137</v>
      </c>
      <c r="E109" s="2">
        <f t="shared" si="1"/>
        <v>0</v>
      </c>
      <c r="F109" s="103"/>
    </row>
    <row r="110" spans="2:6" x14ac:dyDescent="0.3">
      <c r="B110" s="99" t="s">
        <v>44</v>
      </c>
      <c r="C110" s="1">
        <f>COUNTIF('Facturation labo client ext'!$Q$2:$Q$498,B110)</f>
        <v>0</v>
      </c>
      <c r="D110" s="2">
        <v>137</v>
      </c>
      <c r="E110" s="2">
        <f t="shared" si="1"/>
        <v>0</v>
      </c>
      <c r="F110" s="103"/>
    </row>
    <row r="111" spans="2:6" x14ac:dyDescent="0.3">
      <c r="B111" s="99" t="s">
        <v>45</v>
      </c>
      <c r="C111" s="1">
        <f>COUNTIF('Facturation labo client ext'!$Q$2:$Q$498,B111)</f>
        <v>0</v>
      </c>
      <c r="D111" s="2">
        <v>137</v>
      </c>
      <c r="E111" s="2">
        <f t="shared" si="1"/>
        <v>0</v>
      </c>
      <c r="F111" s="103"/>
    </row>
    <row r="112" spans="2:6" x14ac:dyDescent="0.3">
      <c r="B112" s="99" t="s">
        <v>46</v>
      </c>
      <c r="C112" s="1">
        <f>COUNTIF('Facturation labo client ext'!$Q$2:$Q$498,B112)</f>
        <v>0</v>
      </c>
      <c r="D112" s="2">
        <v>72</v>
      </c>
      <c r="E112" s="2">
        <f t="shared" ref="E112:E168" si="2">C112*D112</f>
        <v>0</v>
      </c>
      <c r="F112" s="103"/>
    </row>
    <row r="113" spans="2:6" x14ac:dyDescent="0.3">
      <c r="B113" s="99" t="s">
        <v>47</v>
      </c>
      <c r="C113" s="1">
        <f>COUNTIF('Facturation labo client ext'!$Q$2:$Q$498,B113)</f>
        <v>0</v>
      </c>
      <c r="D113" s="2">
        <v>72</v>
      </c>
      <c r="E113" s="2">
        <f t="shared" si="2"/>
        <v>0</v>
      </c>
      <c r="F113" s="103"/>
    </row>
    <row r="114" spans="2:6" x14ac:dyDescent="0.3">
      <c r="B114" s="99" t="s">
        <v>48</v>
      </c>
      <c r="C114" s="1">
        <f>COUNTIF('Facturation labo client ext'!$Q$2:$Q$498,B114)</f>
        <v>0</v>
      </c>
      <c r="D114" s="2">
        <v>286</v>
      </c>
      <c r="E114" s="2">
        <f t="shared" si="2"/>
        <v>0</v>
      </c>
      <c r="F114" s="103"/>
    </row>
    <row r="115" spans="2:6" x14ac:dyDescent="0.3">
      <c r="B115" s="99" t="s">
        <v>49</v>
      </c>
      <c r="C115" s="1">
        <f>COUNTIF('Facturation labo client ext'!$Q$2:$Q$498,B115)</f>
        <v>0</v>
      </c>
      <c r="D115" s="2">
        <v>286</v>
      </c>
      <c r="E115" s="2">
        <f t="shared" si="2"/>
        <v>0</v>
      </c>
      <c r="F115" s="103"/>
    </row>
    <row r="116" spans="2:6" x14ac:dyDescent="0.3">
      <c r="B116" s="99" t="s">
        <v>26</v>
      </c>
      <c r="C116" s="1">
        <f>COUNTIF('Facturation labo client ext'!$Q$2:$Q$498,B116)</f>
        <v>0</v>
      </c>
      <c r="D116" s="2">
        <v>250</v>
      </c>
      <c r="E116" s="2">
        <f t="shared" si="2"/>
        <v>0</v>
      </c>
      <c r="F116" s="103"/>
    </row>
    <row r="117" spans="2:6" x14ac:dyDescent="0.3">
      <c r="B117" s="99" t="s">
        <v>50</v>
      </c>
      <c r="C117" s="1">
        <f>COUNTIF('Facturation labo client ext'!$Q$2:$Q$498,B117)</f>
        <v>0</v>
      </c>
      <c r="D117" s="2">
        <v>361</v>
      </c>
      <c r="E117" s="2">
        <f t="shared" si="2"/>
        <v>0</v>
      </c>
      <c r="F117" s="103"/>
    </row>
    <row r="118" spans="2:6" x14ac:dyDescent="0.3">
      <c r="B118" s="99" t="s">
        <v>51</v>
      </c>
      <c r="C118" s="1">
        <f>COUNTIF('Facturation labo client ext'!$Q$2:$Q$498,B118)</f>
        <v>0</v>
      </c>
      <c r="D118" s="2">
        <v>72</v>
      </c>
      <c r="E118" s="2">
        <f t="shared" si="2"/>
        <v>0</v>
      </c>
      <c r="F118" s="103"/>
    </row>
    <row r="119" spans="2:6" x14ac:dyDescent="0.3">
      <c r="B119" s="99" t="s">
        <v>52</v>
      </c>
      <c r="C119" s="1">
        <f>COUNTIF('Facturation labo client ext'!$Q$2:$Q$498,B119)</f>
        <v>0</v>
      </c>
      <c r="D119" s="2">
        <v>160</v>
      </c>
      <c r="E119" s="2">
        <f t="shared" si="2"/>
        <v>0</v>
      </c>
      <c r="F119" s="103"/>
    </row>
    <row r="120" spans="2:6" x14ac:dyDescent="0.3">
      <c r="B120" s="99" t="s">
        <v>53</v>
      </c>
      <c r="C120" s="1">
        <f>COUNTIF('Facturation labo client ext'!$Q$2:$Q$498,B120)</f>
        <v>0</v>
      </c>
      <c r="D120" s="2">
        <v>287</v>
      </c>
      <c r="E120" s="2">
        <f t="shared" si="2"/>
        <v>0</v>
      </c>
      <c r="F120" s="103"/>
    </row>
    <row r="121" spans="2:6" x14ac:dyDescent="0.3">
      <c r="B121" s="99" t="s">
        <v>54</v>
      </c>
      <c r="C121" s="1">
        <f>COUNTIF('Facturation labo client ext'!$Q$2:$Q$498,B121)</f>
        <v>0</v>
      </c>
      <c r="D121" s="2">
        <v>287</v>
      </c>
      <c r="E121" s="2">
        <f t="shared" si="2"/>
        <v>0</v>
      </c>
      <c r="F121" s="103"/>
    </row>
    <row r="122" spans="2:6" x14ac:dyDescent="0.3">
      <c r="B122" s="99" t="s">
        <v>55</v>
      </c>
      <c r="C122" s="1">
        <f>COUNTIF('Facturation labo client ext'!$Q$2:$Q$498,B122)</f>
        <v>0</v>
      </c>
      <c r="D122" s="2">
        <v>287</v>
      </c>
      <c r="E122" s="2">
        <f t="shared" si="2"/>
        <v>0</v>
      </c>
      <c r="F122" s="103"/>
    </row>
    <row r="123" spans="2:6" x14ac:dyDescent="0.3">
      <c r="B123" s="99" t="s">
        <v>56</v>
      </c>
      <c r="C123" s="1">
        <f>COUNTIF('Facturation labo client ext'!$Q$2:$Q$498,B123)</f>
        <v>0</v>
      </c>
      <c r="D123" s="2">
        <v>287</v>
      </c>
      <c r="E123" s="2">
        <f t="shared" si="2"/>
        <v>0</v>
      </c>
      <c r="F123" s="103"/>
    </row>
    <row r="124" spans="2:6" x14ac:dyDescent="0.3">
      <c r="B124" s="99" t="s">
        <v>57</v>
      </c>
      <c r="C124" s="1">
        <f>COUNTIF('Facturation labo client ext'!$Q$2:$Q$498,B124)</f>
        <v>0</v>
      </c>
      <c r="D124" s="2">
        <v>138</v>
      </c>
      <c r="E124" s="2">
        <f t="shared" si="2"/>
        <v>0</v>
      </c>
      <c r="F124" s="103"/>
    </row>
    <row r="125" spans="2:6" x14ac:dyDescent="0.3">
      <c r="B125" s="99" t="s">
        <v>58</v>
      </c>
      <c r="C125" s="1">
        <f>COUNTIF('Facturation labo client ext'!$Q$2:$Q$498,B125)</f>
        <v>0</v>
      </c>
      <c r="D125" s="2">
        <v>72</v>
      </c>
      <c r="E125" s="2">
        <f t="shared" si="2"/>
        <v>0</v>
      </c>
      <c r="F125" s="103"/>
    </row>
    <row r="126" spans="2:6" x14ac:dyDescent="0.3">
      <c r="B126" s="99" t="s">
        <v>59</v>
      </c>
      <c r="C126" s="1">
        <f>COUNTIF('Facturation labo client ext'!$Q$2:$Q$498,B126)</f>
        <v>0</v>
      </c>
      <c r="D126" s="2">
        <v>1679</v>
      </c>
      <c r="E126" s="2">
        <f t="shared" si="2"/>
        <v>0</v>
      </c>
      <c r="F126" s="103"/>
    </row>
    <row r="127" spans="2:6" x14ac:dyDescent="0.3">
      <c r="B127" s="99" t="s">
        <v>60</v>
      </c>
      <c r="C127" s="1">
        <f>COUNTIF('Facturation labo client ext'!$Q$2:$Q$498,B127)</f>
        <v>0</v>
      </c>
      <c r="D127" s="2">
        <v>72</v>
      </c>
      <c r="E127" s="2">
        <f t="shared" si="2"/>
        <v>0</v>
      </c>
      <c r="F127" s="103"/>
    </row>
    <row r="128" spans="2:6" x14ac:dyDescent="0.3">
      <c r="B128" s="99" t="s">
        <v>61</v>
      </c>
      <c r="C128" s="1">
        <f>COUNTIF('Facturation labo client ext'!$Q$2:$Q$498,B128)</f>
        <v>0</v>
      </c>
      <c r="D128" s="2">
        <v>72</v>
      </c>
      <c r="E128" s="2">
        <f t="shared" si="2"/>
        <v>0</v>
      </c>
      <c r="F128" s="103"/>
    </row>
    <row r="129" spans="2:6" x14ac:dyDescent="0.3">
      <c r="B129" s="99" t="s">
        <v>29</v>
      </c>
      <c r="C129" s="1">
        <f>COUNTIF('Facturation labo client ext'!$Q$2:$Q$498,B129)</f>
        <v>0</v>
      </c>
      <c r="D129" s="2">
        <v>160</v>
      </c>
      <c r="E129" s="2">
        <f t="shared" si="2"/>
        <v>0</v>
      </c>
      <c r="F129" s="103"/>
    </row>
    <row r="130" spans="2:6" x14ac:dyDescent="0.3">
      <c r="B130" s="99" t="s">
        <v>62</v>
      </c>
      <c r="C130" s="1">
        <f>COUNTIF('Facturation labo client ext'!$Q$2:$Q$498,B130)</f>
        <v>0</v>
      </c>
      <c r="D130" s="2">
        <v>160</v>
      </c>
      <c r="E130" s="2">
        <f t="shared" si="2"/>
        <v>0</v>
      </c>
      <c r="F130" s="103"/>
    </row>
    <row r="131" spans="2:6" x14ac:dyDescent="0.3">
      <c r="B131" s="99" t="s">
        <v>63</v>
      </c>
      <c r="C131" s="1">
        <f>COUNTIF('Facturation labo client ext'!$Q$2:$Q$498,B131)</f>
        <v>0</v>
      </c>
      <c r="D131" s="2">
        <v>431</v>
      </c>
      <c r="E131" s="2">
        <f t="shared" si="2"/>
        <v>0</v>
      </c>
      <c r="F131" s="103"/>
    </row>
    <row r="132" spans="2:6" x14ac:dyDescent="0.3">
      <c r="B132" s="99" t="s">
        <v>64</v>
      </c>
      <c r="C132" s="1">
        <f>COUNTIF('Facturation labo client ext'!$Q$2:$Q$498,B132)</f>
        <v>0</v>
      </c>
      <c r="D132" s="2">
        <v>262</v>
      </c>
      <c r="E132" s="2">
        <f t="shared" si="2"/>
        <v>0</v>
      </c>
      <c r="F132" s="103"/>
    </row>
    <row r="133" spans="2:6" x14ac:dyDescent="0.3">
      <c r="B133" s="99" t="s">
        <v>65</v>
      </c>
      <c r="C133" s="1">
        <f>COUNTIF('Facturation labo client ext'!$Q$2:$Q$498,B133)</f>
        <v>0</v>
      </c>
      <c r="D133" s="2">
        <v>72</v>
      </c>
      <c r="E133" s="2">
        <f t="shared" si="2"/>
        <v>0</v>
      </c>
      <c r="F133" s="103"/>
    </row>
    <row r="134" spans="2:6" x14ac:dyDescent="0.3">
      <c r="B134" s="99" t="s">
        <v>66</v>
      </c>
      <c r="C134" s="10">
        <f>COUNTIF('Facturation labo client ext'!$Q$2:$Q$498,B134)</f>
        <v>0</v>
      </c>
      <c r="D134" s="2">
        <v>161</v>
      </c>
      <c r="E134" s="2">
        <f t="shared" si="2"/>
        <v>0</v>
      </c>
      <c r="F134" s="103"/>
    </row>
    <row r="135" spans="2:6" x14ac:dyDescent="0.3">
      <c r="B135" s="99" t="s">
        <v>67</v>
      </c>
      <c r="C135" s="10">
        <f>COUNTIF('Facturation labo client ext'!$Q$2:$Q$498,B135)</f>
        <v>0</v>
      </c>
      <c r="D135" s="2">
        <v>98</v>
      </c>
      <c r="E135" s="2">
        <f t="shared" si="2"/>
        <v>0</v>
      </c>
      <c r="F135" s="103"/>
    </row>
    <row r="136" spans="2:6" x14ac:dyDescent="0.3">
      <c r="B136" s="99" t="s">
        <v>27</v>
      </c>
      <c r="C136" s="10">
        <f>COUNTIF('Facturation labo client ext'!$Q$2:$Q$498,B136)</f>
        <v>0</v>
      </c>
      <c r="D136" s="2">
        <v>98</v>
      </c>
      <c r="E136" s="2">
        <f t="shared" si="2"/>
        <v>0</v>
      </c>
      <c r="F136" s="103"/>
    </row>
    <row r="137" spans="2:6" x14ac:dyDescent="0.3">
      <c r="B137" s="99" t="s">
        <v>68</v>
      </c>
      <c r="C137" s="1">
        <f>COUNTIF('Facturation labo client ext'!$Q$2:$Q$498,B137)</f>
        <v>0</v>
      </c>
      <c r="D137" s="2">
        <v>614</v>
      </c>
      <c r="E137" s="2">
        <f t="shared" si="2"/>
        <v>0</v>
      </c>
      <c r="F137" s="103"/>
    </row>
    <row r="138" spans="2:6" x14ac:dyDescent="0.3">
      <c r="B138" s="99" t="s">
        <v>69</v>
      </c>
      <c r="C138" s="1">
        <f>COUNTIF('Facturation labo client ext'!$Q$2:$Q$498,B138)</f>
        <v>0</v>
      </c>
      <c r="D138" s="2">
        <v>632</v>
      </c>
      <c r="E138" s="2">
        <f t="shared" si="2"/>
        <v>0</v>
      </c>
      <c r="F138" s="103"/>
    </row>
    <row r="139" spans="2:6" x14ac:dyDescent="0.3">
      <c r="B139" s="99" t="s">
        <v>70</v>
      </c>
      <c r="C139" s="1">
        <f>COUNTIF('Facturation labo client ext'!$Q$2:$Q$498,B139)</f>
        <v>0</v>
      </c>
      <c r="D139" s="2">
        <v>72</v>
      </c>
      <c r="E139" s="2">
        <f t="shared" si="2"/>
        <v>0</v>
      </c>
      <c r="F139" s="103"/>
    </row>
    <row r="140" spans="2:6" x14ac:dyDescent="0.3">
      <c r="B140" s="99" t="s">
        <v>71</v>
      </c>
      <c r="C140" s="6">
        <f>COUNTIF('Facturation labo client ext'!$Q$2:$Q$498,B140)</f>
        <v>0</v>
      </c>
      <c r="D140" s="2">
        <v>105</v>
      </c>
      <c r="E140" s="2">
        <f t="shared" si="2"/>
        <v>0</v>
      </c>
      <c r="F140" s="103"/>
    </row>
    <row r="141" spans="2:6" x14ac:dyDescent="0.3">
      <c r="B141" s="99" t="s">
        <v>72</v>
      </c>
      <c r="C141" s="6">
        <f>COUNTIF('Facturation labo client ext'!$Q$2:$Q$498,B141)</f>
        <v>0</v>
      </c>
      <c r="D141" s="2">
        <v>72</v>
      </c>
      <c r="E141" s="2">
        <f t="shared" si="2"/>
        <v>0</v>
      </c>
      <c r="F141" s="103"/>
    </row>
    <row r="142" spans="2:6" x14ac:dyDescent="0.3">
      <c r="B142" s="99" t="s">
        <v>73</v>
      </c>
      <c r="C142" s="6">
        <f>COUNTIF('Facturation labo client ext'!$Q$2:$Q$498,B142)</f>
        <v>0</v>
      </c>
      <c r="D142" s="2">
        <v>72</v>
      </c>
      <c r="E142" s="2">
        <f t="shared" si="2"/>
        <v>0</v>
      </c>
      <c r="F142" s="103"/>
    </row>
    <row r="143" spans="2:6" x14ac:dyDescent="0.3">
      <c r="B143" s="99" t="s">
        <v>74</v>
      </c>
      <c r="C143" s="1">
        <f>COUNTIF('Facturation labo client ext'!$Q$2:$Q$498,B143)</f>
        <v>0</v>
      </c>
      <c r="D143" s="2">
        <v>266</v>
      </c>
      <c r="E143" s="2">
        <f t="shared" si="2"/>
        <v>0</v>
      </c>
      <c r="F143" s="103"/>
    </row>
    <row r="144" spans="2:6" x14ac:dyDescent="0.3">
      <c r="B144" s="99" t="s">
        <v>75</v>
      </c>
      <c r="C144" s="1">
        <f>COUNTIF('Facturation labo client ext'!$Q$2:$Q$498,B144)</f>
        <v>0</v>
      </c>
      <c r="D144" s="2">
        <v>160</v>
      </c>
      <c r="E144" s="2">
        <f t="shared" si="2"/>
        <v>0</v>
      </c>
      <c r="F144" s="103"/>
    </row>
    <row r="145" spans="2:6" x14ac:dyDescent="0.3">
      <c r="B145" s="99" t="s">
        <v>76</v>
      </c>
      <c r="C145" s="1">
        <f>COUNTIF('Facturation labo client ext'!$Q$2:$Q$498,B145)</f>
        <v>0</v>
      </c>
      <c r="D145" s="2">
        <v>105</v>
      </c>
      <c r="E145" s="2">
        <f t="shared" si="2"/>
        <v>0</v>
      </c>
      <c r="F145" s="103"/>
    </row>
    <row r="146" spans="2:6" x14ac:dyDescent="0.3">
      <c r="B146" s="99" t="s">
        <v>77</v>
      </c>
      <c r="C146" s="1">
        <f>COUNTIF('Facturation labo client ext'!$Q$2:$Q$498,B146)</f>
        <v>0</v>
      </c>
      <c r="D146" s="2">
        <v>925</v>
      </c>
      <c r="E146" s="2">
        <f t="shared" si="2"/>
        <v>0</v>
      </c>
      <c r="F146" s="103"/>
    </row>
    <row r="147" spans="2:6" x14ac:dyDescent="0.3">
      <c r="B147" s="99" t="s">
        <v>78</v>
      </c>
      <c r="C147" s="1">
        <f>COUNTIF('Facturation labo client ext'!$Q$2:$Q$498,B147)</f>
        <v>0</v>
      </c>
      <c r="D147" s="2">
        <v>160</v>
      </c>
      <c r="E147" s="2">
        <f t="shared" si="2"/>
        <v>0</v>
      </c>
      <c r="F147" s="103"/>
    </row>
    <row r="148" spans="2:6" x14ac:dyDescent="0.3">
      <c r="B148" s="99" t="s">
        <v>79</v>
      </c>
      <c r="C148" s="1">
        <f>COUNTIF('Facturation labo client ext'!$Q$2:$Q$498,B148)</f>
        <v>0</v>
      </c>
      <c r="D148" s="2">
        <v>125</v>
      </c>
      <c r="E148" s="2">
        <f t="shared" si="2"/>
        <v>0</v>
      </c>
      <c r="F148" s="103"/>
    </row>
    <row r="149" spans="2:6" x14ac:dyDescent="0.3">
      <c r="B149" s="99" t="s">
        <v>80</v>
      </c>
      <c r="C149" s="1">
        <f>COUNTIF('Facturation labo client ext'!$Q$2:$Q$498,B149)</f>
        <v>0</v>
      </c>
      <c r="D149" s="2">
        <v>129</v>
      </c>
      <c r="E149" s="2">
        <f t="shared" si="2"/>
        <v>0</v>
      </c>
      <c r="F149" s="103"/>
    </row>
    <row r="150" spans="2:6" x14ac:dyDescent="0.3">
      <c r="B150" s="99" t="s">
        <v>81</v>
      </c>
      <c r="C150" s="1">
        <f>COUNTIF('Facturation labo client ext'!$Q$2:$Q$498,B150)</f>
        <v>0</v>
      </c>
      <c r="D150" s="2">
        <v>133</v>
      </c>
      <c r="E150" s="2">
        <f t="shared" si="2"/>
        <v>0</v>
      </c>
      <c r="F150" s="103"/>
    </row>
    <row r="151" spans="2:6" x14ac:dyDescent="0.3">
      <c r="B151" s="99" t="s">
        <v>82</v>
      </c>
      <c r="C151" s="1">
        <f>COUNTIF('Facturation labo client ext'!$Q$2:$Q$498,B151)</f>
        <v>0</v>
      </c>
      <c r="D151" s="2">
        <v>137</v>
      </c>
      <c r="E151" s="2">
        <f t="shared" si="2"/>
        <v>0</v>
      </c>
      <c r="F151" s="103"/>
    </row>
    <row r="152" spans="2:6" x14ac:dyDescent="0.3">
      <c r="B152" s="99" t="s">
        <v>83</v>
      </c>
      <c r="C152" s="1">
        <f>COUNTIF('Facturation labo client ext'!$Q$2:$Q$498,B152)</f>
        <v>0</v>
      </c>
      <c r="D152" s="2">
        <v>160</v>
      </c>
      <c r="E152" s="2">
        <f t="shared" si="2"/>
        <v>0</v>
      </c>
      <c r="F152" s="103"/>
    </row>
    <row r="153" spans="2:6" x14ac:dyDescent="0.3">
      <c r="B153" s="99" t="s">
        <v>84</v>
      </c>
      <c r="C153" s="1">
        <f>COUNTIF('Facturation labo client ext'!$Q$2:$Q$498,B153)</f>
        <v>0</v>
      </c>
      <c r="D153" s="2">
        <v>72</v>
      </c>
      <c r="E153" s="2">
        <f t="shared" si="2"/>
        <v>0</v>
      </c>
      <c r="F153" s="103"/>
    </row>
    <row r="154" spans="2:6" x14ac:dyDescent="0.3">
      <c r="B154" s="99" t="s">
        <v>9</v>
      </c>
      <c r="C154" s="1">
        <f>COUNTIF('Facturation labo client ext'!$Q$2:$Q$498,B154)</f>
        <v>0</v>
      </c>
      <c r="D154" s="2">
        <v>104</v>
      </c>
      <c r="E154" s="2">
        <f t="shared" si="2"/>
        <v>0</v>
      </c>
      <c r="F154" s="103"/>
    </row>
    <row r="155" spans="2:6" x14ac:dyDescent="0.3">
      <c r="B155" s="99" t="s">
        <v>85</v>
      </c>
      <c r="C155" s="1">
        <f>COUNTIF('Facturation labo client ext'!$Q$2:$Q$498,B155)</f>
        <v>0</v>
      </c>
      <c r="D155" s="2">
        <v>323</v>
      </c>
      <c r="E155" s="2">
        <f t="shared" si="2"/>
        <v>0</v>
      </c>
      <c r="F155" s="103"/>
    </row>
    <row r="156" spans="2:6" x14ac:dyDescent="0.3">
      <c r="B156" s="99" t="s">
        <v>86</v>
      </c>
      <c r="C156" s="1">
        <f>COUNTIF('Facturation labo client ext'!$Q$2:$Q$498,B156)</f>
        <v>0</v>
      </c>
      <c r="D156" s="2">
        <v>160</v>
      </c>
      <c r="E156" s="2">
        <f t="shared" si="2"/>
        <v>0</v>
      </c>
      <c r="F156" s="103"/>
    </row>
    <row r="157" spans="2:6" x14ac:dyDescent="0.3">
      <c r="B157" s="99" t="s">
        <v>87</v>
      </c>
      <c r="C157" s="1">
        <f>COUNTIF('Facturation labo client ext'!$Q$2:$Q$498,B157)</f>
        <v>0</v>
      </c>
      <c r="D157" s="2">
        <v>370</v>
      </c>
      <c r="E157" s="2">
        <f t="shared" si="2"/>
        <v>0</v>
      </c>
      <c r="F157" s="103"/>
    </row>
    <row r="158" spans="2:6" x14ac:dyDescent="0.3">
      <c r="B158" s="99" t="s">
        <v>88</v>
      </c>
      <c r="C158" s="1">
        <f>COUNTIF('Facturation labo client ext'!$Q$2:$Q$498,B158)</f>
        <v>0</v>
      </c>
      <c r="D158" s="2">
        <v>337</v>
      </c>
      <c r="E158" s="2">
        <f t="shared" si="2"/>
        <v>0</v>
      </c>
      <c r="F158" s="103"/>
    </row>
    <row r="159" spans="2:6" x14ac:dyDescent="0.3">
      <c r="B159" s="99" t="s">
        <v>28</v>
      </c>
      <c r="C159" s="1">
        <f>COUNTIF('Facturation labo client ext'!$Q$2:$Q$498,B159)</f>
        <v>0</v>
      </c>
      <c r="D159" s="2">
        <v>370</v>
      </c>
      <c r="E159" s="2">
        <f t="shared" si="2"/>
        <v>0</v>
      </c>
      <c r="F159" s="103"/>
    </row>
    <row r="160" spans="2:6" x14ac:dyDescent="0.3">
      <c r="B160" s="99" t="s">
        <v>89</v>
      </c>
      <c r="C160" s="1">
        <f>COUNTIF('Facturation labo client ext'!$Q$2:$Q$498,B160)</f>
        <v>0</v>
      </c>
      <c r="D160" s="2">
        <v>948</v>
      </c>
      <c r="E160" s="2">
        <f t="shared" si="2"/>
        <v>0</v>
      </c>
      <c r="F160" s="103"/>
    </row>
    <row r="161" spans="2:6" x14ac:dyDescent="0.3">
      <c r="B161" s="99" t="s">
        <v>90</v>
      </c>
      <c r="C161" s="1">
        <f>COUNTIF('Facturation labo client ext'!$Q$2:$Q$498,B161)</f>
        <v>0</v>
      </c>
      <c r="D161" s="2">
        <v>2105</v>
      </c>
      <c r="E161" s="2">
        <f t="shared" si="2"/>
        <v>0</v>
      </c>
      <c r="F161" s="103"/>
    </row>
    <row r="162" spans="2:6" x14ac:dyDescent="0.3">
      <c r="B162" s="99" t="s">
        <v>91</v>
      </c>
      <c r="C162" s="1">
        <f>COUNTIF('Facturation labo client ext'!$Q$2:$Q$498,B162)</f>
        <v>0</v>
      </c>
      <c r="D162" s="2">
        <v>160</v>
      </c>
      <c r="E162" s="2">
        <f t="shared" si="2"/>
        <v>0</v>
      </c>
      <c r="F162" s="103"/>
    </row>
    <row r="163" spans="2:6" x14ac:dyDescent="0.3">
      <c r="B163" s="99" t="s">
        <v>8</v>
      </c>
      <c r="C163" s="1">
        <f>COUNTIF('Facturation labo client ext'!$Q$2:$Q$498,B163)</f>
        <v>0</v>
      </c>
      <c r="D163" s="2">
        <v>842</v>
      </c>
      <c r="E163" s="2">
        <f t="shared" si="2"/>
        <v>0</v>
      </c>
      <c r="F163" s="103"/>
    </row>
    <row r="164" spans="2:6" x14ac:dyDescent="0.3">
      <c r="B164" s="99" t="s">
        <v>92</v>
      </c>
      <c r="C164" s="1">
        <f>COUNTIF('Facturation labo client ext'!$Q$2:$Q$498,B164)</f>
        <v>0</v>
      </c>
      <c r="D164" s="2">
        <v>137</v>
      </c>
      <c r="E164" s="2">
        <f t="shared" si="2"/>
        <v>0</v>
      </c>
      <c r="F164" s="103"/>
    </row>
    <row r="165" spans="2:6" x14ac:dyDescent="0.3">
      <c r="B165" s="99" t="s">
        <v>93</v>
      </c>
      <c r="C165" s="1">
        <f>COUNTIF('Facturation labo client ext'!$Q$2:$Q$498,B165)</f>
        <v>0</v>
      </c>
      <c r="D165" s="2">
        <v>95</v>
      </c>
      <c r="E165" s="2">
        <f t="shared" si="2"/>
        <v>0</v>
      </c>
      <c r="F165" s="103"/>
    </row>
    <row r="166" spans="2:6" x14ac:dyDescent="0.3">
      <c r="B166" s="99" t="s">
        <v>94</v>
      </c>
      <c r="C166" s="1">
        <f>COUNTIF('Facturation labo client ext'!$Q$2:$Q$498,B166)</f>
        <v>0</v>
      </c>
      <c r="D166" s="2">
        <v>133</v>
      </c>
      <c r="E166" s="2">
        <f t="shared" si="2"/>
        <v>0</v>
      </c>
      <c r="F166" s="103"/>
    </row>
    <row r="167" spans="2:6" x14ac:dyDescent="0.3">
      <c r="B167" s="100" t="s">
        <v>32</v>
      </c>
      <c r="C167" s="6" t="e">
        <f>COUNTIF('[1]Facturation labo client ext'!$Q$2:$Q$498,B167)</f>
        <v>#VALUE!</v>
      </c>
      <c r="D167" s="2">
        <v>210</v>
      </c>
      <c r="E167" s="2" t="e">
        <f t="shared" si="2"/>
        <v>#VALUE!</v>
      </c>
      <c r="F167" s="103"/>
    </row>
    <row r="168" spans="2:6" x14ac:dyDescent="0.3">
      <c r="B168" s="107" t="s">
        <v>31</v>
      </c>
      <c r="C168" s="108" t="e">
        <f>COUNTIF('[1]Facturation labo client ext'!$Q$2:$Q$498,B168)</f>
        <v>#VALUE!</v>
      </c>
      <c r="D168" s="109">
        <v>80</v>
      </c>
      <c r="E168" s="109" t="e">
        <f t="shared" si="2"/>
        <v>#VALUE!</v>
      </c>
      <c r="F168" s="110"/>
    </row>
    <row r="169" spans="2:6" x14ac:dyDescent="0.3">
      <c r="B169" s="88"/>
      <c r="C169" s="1"/>
      <c r="D169" s="18"/>
      <c r="E169" s="2"/>
      <c r="F169" s="4"/>
    </row>
    <row r="170" spans="2:6" x14ac:dyDescent="0.3">
      <c r="B170" s="88"/>
      <c r="C170" s="1"/>
      <c r="D170" s="18"/>
      <c r="E170" s="2"/>
      <c r="F170" s="4"/>
    </row>
    <row r="171" spans="2:6" x14ac:dyDescent="0.3">
      <c r="B171" s="88" t="s">
        <v>10</v>
      </c>
      <c r="C171" s="14">
        <f>SUM('Facturation labo client ext'!$T$2:$T$497)</f>
        <v>0</v>
      </c>
      <c r="D171" s="18"/>
      <c r="E171" s="2">
        <f t="shared" si="0"/>
        <v>0</v>
      </c>
      <c r="F171" s="4"/>
    </row>
    <row r="172" spans="2:6" ht="15" thickBot="1" x14ac:dyDescent="0.35">
      <c r="B172" s="89" t="s">
        <v>13</v>
      </c>
      <c r="C172" s="19">
        <f>COUNTIF('Facturation labo client ext'!$Q$2:$Q$498,B172)</f>
        <v>41</v>
      </c>
      <c r="D172" s="15"/>
      <c r="E172" s="16">
        <f t="shared" si="0"/>
        <v>0</v>
      </c>
      <c r="F172" s="17"/>
    </row>
    <row r="173" spans="2:6" ht="24.6" thickTop="1" x14ac:dyDescent="0.3">
      <c r="B173" s="12"/>
      <c r="C173" s="13"/>
      <c r="D173" s="59"/>
      <c r="E173" s="60" t="s">
        <v>5</v>
      </c>
      <c r="F173" s="61" t="s">
        <v>6</v>
      </c>
    </row>
    <row r="174" spans="2:6" ht="18" thickBot="1" x14ac:dyDescent="0.35">
      <c r="B174" s="7"/>
      <c r="C174" s="8"/>
      <c r="D174" s="58"/>
      <c r="E174" s="9" t="e">
        <f>SUM(E4:E172)</f>
        <v>#VALUE!</v>
      </c>
      <c r="F174" s="62">
        <v>0</v>
      </c>
    </row>
  </sheetData>
  <mergeCells count="1">
    <mergeCell ref="B2:F2"/>
  </mergeCells>
  <pageMargins left="0.7" right="0.7" top="0.75" bottom="0.75" header="0.3" footer="0.3"/>
  <pageSetup paperSize="9" orientation="portrait" r:id="rId1"/>
  <ignoredErrors>
    <ignoredError sqref="C171" formula="1"/>
  </ignoredErrors>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Facturation labo client ext</vt:lpstr>
      <vt:lpstr>Récap Facture labo client ext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Jimenez Anthony</dc:creator>
  <cp:lastModifiedBy>JoDan</cp:lastModifiedBy>
  <dcterms:created xsi:type="dcterms:W3CDTF">2020-06-29T09:51:19Z</dcterms:created>
  <dcterms:modified xsi:type="dcterms:W3CDTF">2020-07-22T21:38:01Z</dcterms:modified>
</cp:coreProperties>
</file>