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1D2432D-ECEF-4AC1-8516-BE9403EB6BF6}" xr6:coauthVersionLast="41" xr6:coauthVersionMax="41" xr10:uidLastSave="{00000000-0000-0000-0000-000000000000}"/>
  <bookViews>
    <workbookView xWindow="-120" yWindow="-120" windowWidth="29040" windowHeight="15840" activeTab="1" xr2:uid="{BFDEDF51-20DE-4533-BB04-7371ED3977FB}"/>
  </bookViews>
  <sheets>
    <sheet name="Tabelle1" sheetId="1" r:id="rId1"/>
    <sheet name="Tabelle1 (2)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" i="2" l="1"/>
  <c r="C29" i="2"/>
  <c r="C19" i="2"/>
  <c r="C28" i="2" s="1"/>
  <c r="D27" i="2" s="1"/>
  <c r="D29" i="2" s="1"/>
  <c r="D26" i="2"/>
  <c r="E26" i="2" s="1"/>
  <c r="C26" i="2"/>
  <c r="D25" i="2"/>
  <c r="C25" i="2"/>
  <c r="D24" i="2"/>
  <c r="C24" i="2"/>
  <c r="M18" i="2"/>
  <c r="D16" i="2"/>
  <c r="E16" i="2" s="1"/>
  <c r="C16" i="2"/>
  <c r="C15" i="2"/>
  <c r="D15" i="2"/>
  <c r="E6" i="2"/>
  <c r="F6" i="2"/>
  <c r="F5" i="2" s="1"/>
  <c r="G6" i="2"/>
  <c r="G5" i="2" s="1"/>
  <c r="H6" i="2"/>
  <c r="I6" i="2" s="1"/>
  <c r="D6" i="2"/>
  <c r="D5" i="2"/>
  <c r="E5" i="2"/>
  <c r="C5" i="2"/>
  <c r="C9" i="2"/>
  <c r="D7" i="2" s="1"/>
  <c r="D9" i="2" s="1"/>
  <c r="D18" i="2" s="1"/>
  <c r="C14" i="2"/>
  <c r="G4" i="2"/>
  <c r="F4" i="2"/>
  <c r="E4" i="2"/>
  <c r="D4" i="2"/>
  <c r="C4" i="2"/>
  <c r="E25" i="2" l="1"/>
  <c r="E24" i="2"/>
  <c r="F26" i="2"/>
  <c r="E15" i="2"/>
  <c r="F16" i="2"/>
  <c r="E14" i="2"/>
  <c r="D14" i="2"/>
  <c r="I4" i="2"/>
  <c r="J6" i="2"/>
  <c r="I5" i="2"/>
  <c r="H5" i="2"/>
  <c r="H4" i="2"/>
  <c r="C18" i="2"/>
  <c r="D17" i="2" s="1"/>
  <c r="E7" i="2"/>
  <c r="E9" i="2" s="1"/>
  <c r="E18" i="2" s="1"/>
  <c r="M24" i="1"/>
  <c r="C19" i="1"/>
  <c r="D17" i="1" s="1"/>
  <c r="D19" i="1" s="1"/>
  <c r="E17" i="1" s="1"/>
  <c r="E19" i="1" s="1"/>
  <c r="F17" i="1" s="1"/>
  <c r="F19" i="1" s="1"/>
  <c r="G17" i="1" s="1"/>
  <c r="G19" i="1" s="1"/>
  <c r="H17" i="1" s="1"/>
  <c r="H19" i="1" s="1"/>
  <c r="I17" i="1" s="1"/>
  <c r="I19" i="1" s="1"/>
  <c r="J17" i="1" s="1"/>
  <c r="J19" i="1" s="1"/>
  <c r="K17" i="1" s="1"/>
  <c r="K19" i="1" s="1"/>
  <c r="L17" i="1" s="1"/>
  <c r="L19" i="1" s="1"/>
  <c r="M17" i="1" s="1"/>
  <c r="M19" i="1" s="1"/>
  <c r="N17" i="1" s="1"/>
  <c r="N19" i="1" s="1"/>
  <c r="O17" i="1" s="1"/>
  <c r="O19" i="1" s="1"/>
  <c r="P17" i="1" s="1"/>
  <c r="P19" i="1" s="1"/>
  <c r="Q17" i="1" s="1"/>
  <c r="Q19" i="1" s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C9" i="1"/>
  <c r="D7" i="1" s="1"/>
  <c r="D9" i="1" s="1"/>
  <c r="E7" i="1" s="1"/>
  <c r="E9" i="1" s="1"/>
  <c r="F7" i="1" s="1"/>
  <c r="F9" i="1" s="1"/>
  <c r="G7" i="1" s="1"/>
  <c r="G9" i="1" s="1"/>
  <c r="H7" i="1" s="1"/>
  <c r="H9" i="1" s="1"/>
  <c r="I7" i="1" s="1"/>
  <c r="I9" i="1" s="1"/>
  <c r="J7" i="1" s="1"/>
  <c r="J9" i="1" s="1"/>
  <c r="K7" i="1" s="1"/>
  <c r="K9" i="1" s="1"/>
  <c r="L7" i="1" s="1"/>
  <c r="L9" i="1" s="1"/>
  <c r="M7" i="1" s="1"/>
  <c r="M9" i="1" s="1"/>
  <c r="N7" i="1" s="1"/>
  <c r="N9" i="1" s="1"/>
  <c r="O7" i="1" s="1"/>
  <c r="O9" i="1" s="1"/>
  <c r="P7" i="1" s="1"/>
  <c r="P9" i="1" s="1"/>
  <c r="Q7" i="1" s="1"/>
  <c r="Q9" i="1" s="1"/>
  <c r="O4" i="1"/>
  <c r="P4" i="1"/>
  <c r="Q4" i="1"/>
  <c r="O5" i="1"/>
  <c r="P5" i="1"/>
  <c r="Q5" i="1"/>
  <c r="M4" i="1"/>
  <c r="N4" i="1"/>
  <c r="M5" i="1"/>
  <c r="N5" i="1"/>
  <c r="J4" i="1"/>
  <c r="K4" i="1"/>
  <c r="L4" i="1"/>
  <c r="J5" i="1"/>
  <c r="K5" i="1"/>
  <c r="L5" i="1"/>
  <c r="D4" i="1"/>
  <c r="E4" i="1"/>
  <c r="F4" i="1"/>
  <c r="G4" i="1"/>
  <c r="H4" i="1"/>
  <c r="I4" i="1"/>
  <c r="C4" i="1"/>
  <c r="H5" i="1"/>
  <c r="I5" i="1"/>
  <c r="D5" i="1"/>
  <c r="E5" i="1"/>
  <c r="F5" i="1"/>
  <c r="G5" i="1"/>
  <c r="C5" i="1"/>
  <c r="D19" i="2" l="1"/>
  <c r="D28" i="2" s="1"/>
  <c r="E27" i="2" s="1"/>
  <c r="E29" i="2" s="1"/>
  <c r="F24" i="2"/>
  <c r="G26" i="2"/>
  <c r="F25" i="2"/>
  <c r="G16" i="2"/>
  <c r="F14" i="2"/>
  <c r="F15" i="2"/>
  <c r="J5" i="2"/>
  <c r="K6" i="2"/>
  <c r="J4" i="2"/>
  <c r="F7" i="2"/>
  <c r="E17" i="2" l="1"/>
  <c r="G24" i="2"/>
  <c r="H26" i="2"/>
  <c r="G25" i="2"/>
  <c r="H16" i="2"/>
  <c r="G14" i="2"/>
  <c r="G15" i="2"/>
  <c r="K5" i="2"/>
  <c r="K4" i="2"/>
  <c r="L6" i="2"/>
  <c r="F9" i="2"/>
  <c r="E19" i="2" l="1"/>
  <c r="E28" i="2" s="1"/>
  <c r="F27" i="2" s="1"/>
  <c r="F29" i="2" s="1"/>
  <c r="I26" i="2"/>
  <c r="H25" i="2"/>
  <c r="H24" i="2"/>
  <c r="I16" i="2"/>
  <c r="H14" i="2"/>
  <c r="H15" i="2"/>
  <c r="M6" i="2"/>
  <c r="L4" i="2"/>
  <c r="L5" i="2"/>
  <c r="G7" i="2"/>
  <c r="G9" i="2" s="1"/>
  <c r="F18" i="2"/>
  <c r="F17" i="2" l="1"/>
  <c r="F19" i="2" s="1"/>
  <c r="F28" i="2" s="1"/>
  <c r="G27" i="2" s="1"/>
  <c r="G29" i="2" s="1"/>
  <c r="J26" i="2"/>
  <c r="I24" i="2"/>
  <c r="I25" i="2"/>
  <c r="I15" i="2"/>
  <c r="J16" i="2"/>
  <c r="I14" i="2"/>
  <c r="M4" i="2"/>
  <c r="N6" i="2"/>
  <c r="M5" i="2"/>
  <c r="H7" i="2"/>
  <c r="H9" i="2" s="1"/>
  <c r="G18" i="2"/>
  <c r="G17" i="2" l="1"/>
  <c r="G19" i="2" s="1"/>
  <c r="G28" i="2" s="1"/>
  <c r="H27" i="2" s="1"/>
  <c r="H29" i="2" s="1"/>
  <c r="J24" i="2"/>
  <c r="K26" i="2"/>
  <c r="J25" i="2"/>
  <c r="K16" i="2"/>
  <c r="J14" i="2"/>
  <c r="J15" i="2"/>
  <c r="N5" i="2"/>
  <c r="O6" i="2"/>
  <c r="N4" i="2"/>
  <c r="H18" i="2"/>
  <c r="I7" i="2"/>
  <c r="I9" i="2" s="1"/>
  <c r="H17" i="2" l="1"/>
  <c r="H19" i="2" s="1"/>
  <c r="K24" i="2"/>
  <c r="L26" i="2"/>
  <c r="K25" i="2"/>
  <c r="L16" i="2"/>
  <c r="K14" i="2"/>
  <c r="K15" i="2"/>
  <c r="O5" i="2"/>
  <c r="O4" i="2"/>
  <c r="P6" i="2"/>
  <c r="I18" i="2"/>
  <c r="J7" i="2"/>
  <c r="J9" i="2" s="1"/>
  <c r="H28" i="2" l="1"/>
  <c r="I27" i="2" s="1"/>
  <c r="I29" i="2" s="1"/>
  <c r="I17" i="2"/>
  <c r="I19" i="2" s="1"/>
  <c r="M26" i="2"/>
  <c r="L25" i="2"/>
  <c r="L24" i="2"/>
  <c r="M16" i="2"/>
  <c r="L14" i="2"/>
  <c r="L15" i="2"/>
  <c r="Q6" i="2"/>
  <c r="P4" i="2"/>
  <c r="P5" i="2"/>
  <c r="J18" i="2"/>
  <c r="K7" i="2"/>
  <c r="K9" i="2" s="1"/>
  <c r="I28" i="2" l="1"/>
  <c r="J17" i="2"/>
  <c r="J19" i="2" s="1"/>
  <c r="J28" i="2" s="1"/>
  <c r="K17" i="2"/>
  <c r="K19" i="2" s="1"/>
  <c r="K28" i="2" s="1"/>
  <c r="J27" i="2"/>
  <c r="N26" i="2"/>
  <c r="M25" i="2"/>
  <c r="M24" i="2"/>
  <c r="M15" i="2"/>
  <c r="N16" i="2"/>
  <c r="M14" i="2"/>
  <c r="Q4" i="2"/>
  <c r="Q5" i="2"/>
  <c r="K18" i="2"/>
  <c r="L7" i="2"/>
  <c r="L9" i="2" s="1"/>
  <c r="J29" i="2" l="1"/>
  <c r="K27" i="2" s="1"/>
  <c r="L17" i="2"/>
  <c r="L19" i="2" s="1"/>
  <c r="L28" i="2" s="1"/>
  <c r="N24" i="2"/>
  <c r="O26" i="2"/>
  <c r="N25" i="2"/>
  <c r="O16" i="2"/>
  <c r="N14" i="2"/>
  <c r="N15" i="2"/>
  <c r="L18" i="2"/>
  <c r="M7" i="2"/>
  <c r="M9" i="2" s="1"/>
  <c r="K29" i="2" l="1"/>
  <c r="L27" i="2" s="1"/>
  <c r="L29" i="2" s="1"/>
  <c r="M27" i="2" s="1"/>
  <c r="M29" i="2" s="1"/>
  <c r="M17" i="2"/>
  <c r="M19" i="2" s="1"/>
  <c r="M28" i="2" s="1"/>
  <c r="O24" i="2"/>
  <c r="P26" i="2"/>
  <c r="O25" i="2"/>
  <c r="P16" i="2"/>
  <c r="O14" i="2"/>
  <c r="O15" i="2"/>
  <c r="N7" i="2"/>
  <c r="N9" i="2" s="1"/>
  <c r="N27" i="2" l="1"/>
  <c r="N17" i="2"/>
  <c r="Q26" i="2"/>
  <c r="P25" i="2"/>
  <c r="P24" i="2"/>
  <c r="Q16" i="2"/>
  <c r="P14" i="2"/>
  <c r="P15" i="2"/>
  <c r="O7" i="2"/>
  <c r="O9" i="2" s="1"/>
  <c r="O17" i="2" l="1"/>
  <c r="O19" i="2" s="1"/>
  <c r="N28" i="2"/>
  <c r="Q24" i="2"/>
  <c r="Q25" i="2"/>
  <c r="Q15" i="2"/>
  <c r="Q14" i="2"/>
  <c r="O18" i="2"/>
  <c r="P7" i="2"/>
  <c r="P9" i="2" s="1"/>
  <c r="N29" i="2" l="1"/>
  <c r="O27" i="2" s="1"/>
  <c r="O29" i="2" s="1"/>
  <c r="P27" i="2" s="1"/>
  <c r="P17" i="2"/>
  <c r="P19" i="2" s="1"/>
  <c r="O28" i="2"/>
  <c r="P18" i="2"/>
  <c r="Q7" i="2"/>
  <c r="Q9" i="2" s="1"/>
  <c r="Q18" i="2" s="1"/>
  <c r="Q17" i="2" l="1"/>
  <c r="P28" i="2"/>
  <c r="P29" i="2" l="1"/>
  <c r="Q27" i="2" s="1"/>
  <c r="Q29" i="2" s="1"/>
  <c r="Q19" i="2"/>
  <c r="Q28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 Winkler</author>
  </authors>
  <commentList>
    <comment ref="M22" authorId="0" shapeId="0" xr:uid="{1A4359F6-B71C-4015-A763-877B00912401}">
      <text>
        <r>
          <rPr>
            <b/>
            <sz val="9"/>
            <color indexed="81"/>
            <rFont val="Segoe UI"/>
            <family val="2"/>
          </rPr>
          <t>Joris Winkler:</t>
        </r>
        <r>
          <rPr>
            <sz val="9"/>
            <color indexed="81"/>
            <rFont val="Segoe UI"/>
            <family val="2"/>
          </rPr>
          <t xml:space="preserve">
Stock initial DLC 25.03.2020 non entamée</t>
        </r>
      </text>
    </comment>
    <comment ref="M23" authorId="0" shapeId="0" xr:uid="{2798B5F7-3F82-4C30-870A-39A41A92B284}">
      <text>
        <r>
          <rPr>
            <b/>
            <sz val="9"/>
            <color indexed="81"/>
            <rFont val="Segoe UI"/>
            <family val="2"/>
          </rPr>
          <t>Joris Winkler:</t>
        </r>
        <r>
          <rPr>
            <sz val="9"/>
            <color indexed="81"/>
            <rFont val="Segoe UI"/>
            <family val="2"/>
          </rPr>
          <t xml:space="preserve">
2102 de besoin - 483 couverts par le stock restant de DLC 20.02.2020 donc 1619 couverts par la DLC suivante 20.03.2020</t>
        </r>
      </text>
    </comment>
  </commentList>
</comments>
</file>

<file path=xl/sharedStrings.xml><?xml version="1.0" encoding="utf-8"?>
<sst xmlns="http://schemas.openxmlformats.org/spreadsheetml/2006/main" count="39" uniqueCount="9">
  <si>
    <t>Jour</t>
  </si>
  <si>
    <t>Liefertag</t>
  </si>
  <si>
    <t>Stock Init.</t>
  </si>
  <si>
    <t>Livraisons</t>
  </si>
  <si>
    <t>Stock Fin.</t>
  </si>
  <si>
    <t>Semaine</t>
  </si>
  <si>
    <t>Produit A DLC 20.02.2020</t>
  </si>
  <si>
    <t>Produit A DLC 25.03.2020</t>
  </si>
  <si>
    <t>Doit me donner automatiquement les résultats suivants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</si>
</sst>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Segoe UI"/>
      <family val="2"/>
    </font>
    <font>
      <b/>
      <sz val="9"/>
      <color indexed="8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A3A3"/>
        <bgColor indexed="64"/>
      </patternFill>
    </fill>
  </fills>
  <borders count="4">
    <border>
      <left/>
      <right/>
      <top/>
      <bottom/>
      <diagonal/>
    </border>
    <border>
      <left style="thick">
        <color rgb="FF0070C0"/>
      </left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 style="thick">
        <color rgb="FF0070C0"/>
      </right>
      <top/>
      <bottom/>
      <diagonal/>
    </border>
    <border>
      <left style="thick">
        <color rgb="FF0070C0"/>
      </left>
      <right style="thick">
        <color rgb="FF0070C0"/>
      </right>
      <top/>
      <bottom style="thick">
        <color rgb="FF0070C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4" fontId="1" fillId="0" borderId="0" xfId="0" applyNumberFormat="1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5" borderId="0" xfId="0" applyFont="1" applyFill="1" applyAlignment="1">
      <alignment horizontal="center"/>
    </xf>
    <xf numFmtId="0" fontId="1" fillId="5" borderId="0" xfId="0" applyFont="1" applyFill="1"/>
    <xf numFmtId="14" fontId="1" fillId="5" borderId="0" xfId="0" applyNumberFormat="1" applyFont="1" applyFill="1"/>
    <xf numFmtId="0" fontId="0" fillId="5" borderId="0" xfId="0" applyFill="1"/>
    <xf numFmtId="14" fontId="1" fillId="5" borderId="0" xfId="0" applyNumberFormat="1" applyFont="1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 applyAlignment="1">
      <alignment horizontal="center" vertical="center" wrapText="1"/>
    </xf>
    <xf numFmtId="3" fontId="0" fillId="2" borderId="0" xfId="0" applyNumberFormat="1" applyFill="1"/>
    <xf numFmtId="3" fontId="0" fillId="3" borderId="0" xfId="0" applyNumberFormat="1" applyFill="1"/>
    <xf numFmtId="3" fontId="0" fillId="4" borderId="0" xfId="0" applyNumberFormat="1" applyFill="1"/>
    <xf numFmtId="1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A3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304800</xdr:colOff>
      <xdr:row>19</xdr:row>
      <xdr:rowOff>38100</xdr:rowOff>
    </xdr:from>
    <xdr:to>
      <xdr:col>12</xdr:col>
      <xdr:colOff>514350</xdr:colOff>
      <xdr:row>20</xdr:row>
      <xdr:rowOff>152400</xdr:rowOff>
    </xdr:to>
    <xdr:sp macro="" textlink="">
      <xdr:nvSpPr>
        <xdr:cNvPr id="2" name="Pfeil: nach unten 1">
          <a:extLst>
            <a:ext uri="{FF2B5EF4-FFF2-40B4-BE49-F238E27FC236}">
              <a16:creationId xmlns:a16="http://schemas.microsoft.com/office/drawing/2014/main" id="{A43BD086-A7D1-4B18-B4A7-BD34F9F406A1}"/>
            </a:ext>
          </a:extLst>
        </xdr:cNvPr>
        <xdr:cNvSpPr/>
      </xdr:nvSpPr>
      <xdr:spPr>
        <a:xfrm>
          <a:off x="9705975" y="3686175"/>
          <a:ext cx="209550" cy="314325"/>
        </a:xfrm>
        <a:prstGeom prst="downArrow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628649</xdr:colOff>
      <xdr:row>9</xdr:row>
      <xdr:rowOff>142875</xdr:rowOff>
    </xdr:from>
    <xdr:to>
      <xdr:col>15</xdr:col>
      <xdr:colOff>447675</xdr:colOff>
      <xdr:row>13</xdr:row>
      <xdr:rowOff>9525</xdr:rowOff>
    </xdr:to>
    <xdr:sp macro="" textlink="">
      <xdr:nvSpPr>
        <xdr:cNvPr id="3" name="Textfeld 2">
          <a:extLst>
            <a:ext uri="{FF2B5EF4-FFF2-40B4-BE49-F238E27FC236}">
              <a16:creationId xmlns:a16="http://schemas.microsoft.com/office/drawing/2014/main" id="{D2EDD89E-22B6-46CA-A97F-1D32C9E76254}"/>
            </a:ext>
          </a:extLst>
        </xdr:cNvPr>
        <xdr:cNvSpPr txBox="1"/>
      </xdr:nvSpPr>
      <xdr:spPr>
        <a:xfrm>
          <a:off x="10029824" y="1857375"/>
          <a:ext cx="2105026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Point de</a:t>
          </a:r>
          <a:r>
            <a:rPr lang="fr-FR" sz="1100" b="1" baseline="0"/>
            <a:t> bascule de la DLC 20.02.2020 vers la DLC 25.03.2020</a:t>
          </a:r>
          <a:endParaRPr lang="fr-FR" sz="1100" b="1"/>
        </a:p>
      </xdr:txBody>
    </xdr:sp>
    <xdr:clientData/>
  </xdr:twoCellAnchor>
  <xdr:twoCellAnchor>
    <xdr:from>
      <xdr:col>2</xdr:col>
      <xdr:colOff>397487</xdr:colOff>
      <xdr:row>16</xdr:row>
      <xdr:rowOff>180173</xdr:rowOff>
    </xdr:from>
    <xdr:to>
      <xdr:col>2</xdr:col>
      <xdr:colOff>520673</xdr:colOff>
      <xdr:row>24</xdr:row>
      <xdr:rowOff>1712</xdr:rowOff>
    </xdr:to>
    <xdr:sp macro="" textlink="">
      <xdr:nvSpPr>
        <xdr:cNvPr id="4" name="Pfeil: nach oben 3">
          <a:extLst>
            <a:ext uri="{FF2B5EF4-FFF2-40B4-BE49-F238E27FC236}">
              <a16:creationId xmlns:a16="http://schemas.microsoft.com/office/drawing/2014/main" id="{FF687EFE-BBC4-447B-B223-30A099BBEB34}"/>
            </a:ext>
          </a:extLst>
        </xdr:cNvPr>
        <xdr:cNvSpPr/>
      </xdr:nvSpPr>
      <xdr:spPr>
        <a:xfrm rot="712049">
          <a:off x="2178662" y="3228173"/>
          <a:ext cx="123186" cy="1345539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314324</xdr:colOff>
      <xdr:row>24</xdr:row>
      <xdr:rowOff>9525</xdr:rowOff>
    </xdr:from>
    <xdr:to>
      <xdr:col>4</xdr:col>
      <xdr:colOff>733425</xdr:colOff>
      <xdr:row>26</xdr:row>
      <xdr:rowOff>133350</xdr:rowOff>
    </xdr:to>
    <xdr:sp macro="" textlink="">
      <xdr:nvSpPr>
        <xdr:cNvPr id="5" name="Textfeld 4">
          <a:extLst>
            <a:ext uri="{FF2B5EF4-FFF2-40B4-BE49-F238E27FC236}">
              <a16:creationId xmlns:a16="http://schemas.microsoft.com/office/drawing/2014/main" id="{1AD37ABF-A672-4DBA-AFDF-BC7E8023FF51}"/>
            </a:ext>
          </a:extLst>
        </xdr:cNvPr>
        <xdr:cNvSpPr txBox="1"/>
      </xdr:nvSpPr>
      <xdr:spPr>
        <a:xfrm>
          <a:off x="2095499" y="4581525"/>
          <a:ext cx="1943101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Stock initial DLC 25.03.2020</a:t>
          </a:r>
          <a:r>
            <a:rPr lang="fr-FR" sz="1100" b="1" baseline="0"/>
            <a:t> = 20.000 unités</a:t>
          </a:r>
          <a:endParaRPr lang="fr-FR" sz="1100" b="1"/>
        </a:p>
      </xdr:txBody>
    </xdr:sp>
    <xdr:clientData/>
  </xdr:twoCellAnchor>
  <xdr:twoCellAnchor>
    <xdr:from>
      <xdr:col>12</xdr:col>
      <xdr:colOff>171450</xdr:colOff>
      <xdr:row>9</xdr:row>
      <xdr:rowOff>133349</xdr:rowOff>
    </xdr:from>
    <xdr:to>
      <xdr:col>12</xdr:col>
      <xdr:colOff>581026</xdr:colOff>
      <xdr:row>12</xdr:row>
      <xdr:rowOff>133350</xdr:rowOff>
    </xdr:to>
    <xdr:sp macro="" textlink="">
      <xdr:nvSpPr>
        <xdr:cNvPr id="7" name="Pfeil: nach unten 6">
          <a:extLst>
            <a:ext uri="{FF2B5EF4-FFF2-40B4-BE49-F238E27FC236}">
              <a16:creationId xmlns:a16="http://schemas.microsoft.com/office/drawing/2014/main" id="{2E5BD046-9AF9-42B6-8BE5-7F0AD4469A15}"/>
            </a:ext>
          </a:extLst>
        </xdr:cNvPr>
        <xdr:cNvSpPr/>
      </xdr:nvSpPr>
      <xdr:spPr>
        <a:xfrm>
          <a:off x="9572625" y="1847849"/>
          <a:ext cx="409576" cy="571501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2D569-B8F1-4BE1-A088-2756E3E419FF}">
  <dimension ref="A4:Q25"/>
  <sheetViews>
    <sheetView workbookViewId="0">
      <selection activeCell="H9" sqref="H9"/>
    </sheetView>
  </sheetViews>
  <sheetFormatPr baseColWidth="10" defaultRowHeight="15" x14ac:dyDescent="0.25"/>
  <cols>
    <col min="1" max="1" width="15.28515625" customWidth="1"/>
  </cols>
  <sheetData>
    <row r="4" spans="1:17" x14ac:dyDescent="0.25">
      <c r="A4" s="18" t="s">
        <v>6</v>
      </c>
      <c r="B4" s="1" t="s">
        <v>5</v>
      </c>
      <c r="C4" s="2">
        <f>WEEKNUM(C6,2)</f>
        <v>46</v>
      </c>
      <c r="D4" s="2">
        <f t="shared" ref="D4:I4" si="0">WEEKNUM(D6,2)</f>
        <v>46</v>
      </c>
      <c r="E4" s="2">
        <f t="shared" si="0"/>
        <v>46</v>
      </c>
      <c r="F4" s="2">
        <f t="shared" si="0"/>
        <v>46</v>
      </c>
      <c r="G4" s="2">
        <f t="shared" si="0"/>
        <v>46</v>
      </c>
      <c r="H4" s="2">
        <f t="shared" si="0"/>
        <v>46</v>
      </c>
      <c r="I4" s="2">
        <f t="shared" si="0"/>
        <v>46</v>
      </c>
      <c r="J4" s="2">
        <f t="shared" ref="J4:M4" si="1">WEEKNUM(J6,2)</f>
        <v>47</v>
      </c>
      <c r="K4" s="2">
        <f t="shared" si="1"/>
        <v>47</v>
      </c>
      <c r="L4" s="2">
        <f t="shared" si="1"/>
        <v>47</v>
      </c>
      <c r="M4" s="7">
        <f t="shared" si="1"/>
        <v>47</v>
      </c>
      <c r="N4" s="2">
        <f t="shared" ref="N4:Q4" si="2">WEEKNUM(N6,2)</f>
        <v>47</v>
      </c>
      <c r="O4" s="2">
        <f t="shared" si="2"/>
        <v>47</v>
      </c>
      <c r="P4" s="2">
        <f t="shared" si="2"/>
        <v>47</v>
      </c>
      <c r="Q4" s="2">
        <f t="shared" si="2"/>
        <v>48</v>
      </c>
    </row>
    <row r="5" spans="1:17" x14ac:dyDescent="0.25">
      <c r="A5" s="18"/>
      <c r="B5" s="1" t="s">
        <v>0</v>
      </c>
      <c r="C5" s="1" t="str">
        <f>IF(WEEKDAY(C6,2)=1,"Lundi",IF(WEEKDAY(C6,2)=2,"Mardi",IF(WEEKDAY(C6,2)=3,"Mercredi",IF(WEEKDAY(C6,2)=4,"Jeudi",IF(WEEKDAY(C6,2)=5,"Vendredi",IF(WEEKDAY(C6,2)=6,"Samedi","Dimanche"))))))</f>
        <v>Lundi</v>
      </c>
      <c r="D5" s="1" t="str">
        <f t="shared" ref="D5:G5" si="3">IF(WEEKDAY(D6,2)=1,"Lundi",IF(WEEKDAY(D6,2)=2,"Mardi",IF(WEEKDAY(D6,2)=3,"Mercredi",IF(WEEKDAY(D6,2)=4,"Jeudi",IF(WEEKDAY(D6,2)=5,"Vendredi",IF(WEEKDAY(D6,2)=6,"Samedi","Dimanche"))))))</f>
        <v>Mardi</v>
      </c>
      <c r="E5" s="1" t="str">
        <f t="shared" si="3"/>
        <v>Mercredi</v>
      </c>
      <c r="F5" s="1" t="str">
        <f t="shared" si="3"/>
        <v>Jeudi</v>
      </c>
      <c r="G5" s="1" t="str">
        <f t="shared" si="3"/>
        <v>Vendredi</v>
      </c>
      <c r="H5" s="1" t="str">
        <f t="shared" ref="H5" si="4">IF(WEEKDAY(H6,2)=1,"Lundi",IF(WEEKDAY(H6,2)=2,"Mardi",IF(WEEKDAY(H6,2)=3,"Mercredi",IF(WEEKDAY(H6,2)=4,"Jeudi",IF(WEEKDAY(H6,2)=5,"Vendredi",IF(WEEKDAY(H6,2)=6,"Samedi","Dimanche"))))))</f>
        <v>Samedi</v>
      </c>
      <c r="I5" s="1" t="str">
        <f t="shared" ref="I5" si="5">IF(WEEKDAY(I6,2)=1,"Lundi",IF(WEEKDAY(I6,2)=2,"Mardi",IF(WEEKDAY(I6,2)=3,"Mercredi",IF(WEEKDAY(I6,2)=4,"Jeudi",IF(WEEKDAY(I6,2)=5,"Vendredi",IF(WEEKDAY(I6,2)=6,"Samedi","Dimanche"))))))</f>
        <v>Dimanche</v>
      </c>
      <c r="J5" s="1" t="str">
        <f t="shared" ref="J5" si="6">IF(WEEKDAY(J6,2)=1,"Lundi",IF(WEEKDAY(J6,2)=2,"Mardi",IF(WEEKDAY(J6,2)=3,"Mercredi",IF(WEEKDAY(J6,2)=4,"Jeudi",IF(WEEKDAY(J6,2)=5,"Vendredi",IF(WEEKDAY(J6,2)=6,"Samedi","Dimanche"))))))</f>
        <v>Lundi</v>
      </c>
      <c r="K5" s="1" t="str">
        <f t="shared" ref="K5" si="7">IF(WEEKDAY(K6,2)=1,"Lundi",IF(WEEKDAY(K6,2)=2,"Mardi",IF(WEEKDAY(K6,2)=3,"Mercredi",IF(WEEKDAY(K6,2)=4,"Jeudi",IF(WEEKDAY(K6,2)=5,"Vendredi",IF(WEEKDAY(K6,2)=6,"Samedi","Dimanche"))))))</f>
        <v>Mardi</v>
      </c>
      <c r="L5" s="1" t="str">
        <f t="shared" ref="L5" si="8">IF(WEEKDAY(L6,2)=1,"Lundi",IF(WEEKDAY(L6,2)=2,"Mardi",IF(WEEKDAY(L6,2)=3,"Mercredi",IF(WEEKDAY(L6,2)=4,"Jeudi",IF(WEEKDAY(L6,2)=5,"Vendredi",IF(WEEKDAY(L6,2)=6,"Samedi","Dimanche"))))))</f>
        <v>Mercredi</v>
      </c>
      <c r="M5" s="8" t="str">
        <f t="shared" ref="M5" si="9">IF(WEEKDAY(M6,2)=1,"Lundi",IF(WEEKDAY(M6,2)=2,"Mardi",IF(WEEKDAY(M6,2)=3,"Mercredi",IF(WEEKDAY(M6,2)=4,"Jeudi",IF(WEEKDAY(M6,2)=5,"Vendredi",IF(WEEKDAY(M6,2)=6,"Samedi","Dimanche"))))))</f>
        <v>Jeudi</v>
      </c>
      <c r="N5" s="1" t="str">
        <f t="shared" ref="N5" si="10">IF(WEEKDAY(N6,2)=1,"Lundi",IF(WEEKDAY(N6,2)=2,"Mardi",IF(WEEKDAY(N6,2)=3,"Mercredi",IF(WEEKDAY(N6,2)=4,"Jeudi",IF(WEEKDAY(N6,2)=5,"Vendredi",IF(WEEKDAY(N6,2)=6,"Samedi","Dimanche"))))))</f>
        <v>Vendredi</v>
      </c>
      <c r="O5" s="1" t="str">
        <f t="shared" ref="O5" si="11">IF(WEEKDAY(O6,2)=1,"Lundi",IF(WEEKDAY(O6,2)=2,"Mardi",IF(WEEKDAY(O6,2)=3,"Mercredi",IF(WEEKDAY(O6,2)=4,"Jeudi",IF(WEEKDAY(O6,2)=5,"Vendredi",IF(WEEKDAY(O6,2)=6,"Samedi","Dimanche"))))))</f>
        <v>Samedi</v>
      </c>
      <c r="P5" s="1" t="str">
        <f t="shared" ref="P5" si="12">IF(WEEKDAY(P6,2)=1,"Lundi",IF(WEEKDAY(P6,2)=2,"Mardi",IF(WEEKDAY(P6,2)=3,"Mercredi",IF(WEEKDAY(P6,2)=4,"Jeudi",IF(WEEKDAY(P6,2)=5,"Vendredi",IF(WEEKDAY(P6,2)=6,"Samedi","Dimanche"))))))</f>
        <v>Dimanche</v>
      </c>
      <c r="Q5" s="1" t="str">
        <f t="shared" ref="Q5" si="13">IF(WEEKDAY(Q6,2)=1,"Lundi",IF(WEEKDAY(Q6,2)=2,"Mardi",IF(WEEKDAY(Q6,2)=3,"Mercredi",IF(WEEKDAY(Q6,2)=4,"Jeudi",IF(WEEKDAY(Q6,2)=5,"Vendredi",IF(WEEKDAY(Q6,2)=6,"Samedi","Dimanche"))))))</f>
        <v>Lundi</v>
      </c>
    </row>
    <row r="6" spans="1:17" x14ac:dyDescent="0.25">
      <c r="A6" s="18"/>
      <c r="B6" s="1" t="s">
        <v>1</v>
      </c>
      <c r="C6" s="3">
        <v>43780</v>
      </c>
      <c r="D6" s="3">
        <v>43781</v>
      </c>
      <c r="E6" s="3">
        <v>43782</v>
      </c>
      <c r="F6" s="3">
        <v>43783</v>
      </c>
      <c r="G6" s="3">
        <v>43784</v>
      </c>
      <c r="H6" s="3">
        <v>43785</v>
      </c>
      <c r="I6" s="3">
        <v>43786</v>
      </c>
      <c r="J6" s="3">
        <v>43787</v>
      </c>
      <c r="K6" s="3">
        <v>43788</v>
      </c>
      <c r="L6" s="3">
        <v>43789</v>
      </c>
      <c r="M6" s="9">
        <v>43790</v>
      </c>
      <c r="N6" s="3">
        <v>43791</v>
      </c>
      <c r="O6" s="3">
        <v>43792</v>
      </c>
      <c r="P6" s="3">
        <v>43793</v>
      </c>
      <c r="Q6" s="3">
        <v>43794</v>
      </c>
    </row>
    <row r="7" spans="1:17" x14ac:dyDescent="0.25">
      <c r="A7" s="18"/>
      <c r="B7" s="4" t="s">
        <v>2</v>
      </c>
      <c r="C7" s="4">
        <v>15000</v>
      </c>
      <c r="D7" s="4">
        <f>C9</f>
        <v>13119</v>
      </c>
      <c r="E7" s="4">
        <f t="shared" ref="E7:Q7" si="14">D9</f>
        <v>10910</v>
      </c>
      <c r="F7" s="4">
        <f t="shared" si="14"/>
        <v>9251</v>
      </c>
      <c r="G7" s="4">
        <f t="shared" si="14"/>
        <v>7149</v>
      </c>
      <c r="H7" s="4">
        <f t="shared" si="14"/>
        <v>6232</v>
      </c>
      <c r="I7" s="4">
        <f t="shared" si="14"/>
        <v>6232</v>
      </c>
      <c r="J7" s="4">
        <f t="shared" si="14"/>
        <v>6232</v>
      </c>
      <c r="K7" s="4">
        <f t="shared" si="14"/>
        <v>4351</v>
      </c>
      <c r="L7" s="4">
        <f t="shared" si="14"/>
        <v>2142</v>
      </c>
      <c r="M7" s="10">
        <f t="shared" si="14"/>
        <v>483</v>
      </c>
      <c r="N7" s="4">
        <f t="shared" si="14"/>
        <v>-1619</v>
      </c>
      <c r="O7" s="4">
        <f t="shared" si="14"/>
        <v>-2536</v>
      </c>
      <c r="P7" s="4">
        <f t="shared" si="14"/>
        <v>-2536</v>
      </c>
      <c r="Q7" s="4">
        <f t="shared" si="14"/>
        <v>-2536</v>
      </c>
    </row>
    <row r="8" spans="1:17" x14ac:dyDescent="0.25">
      <c r="A8" s="18"/>
      <c r="B8" s="5" t="s">
        <v>3</v>
      </c>
      <c r="C8" s="5">
        <v>1881</v>
      </c>
      <c r="D8" s="5">
        <v>2209</v>
      </c>
      <c r="E8" s="5">
        <v>1659</v>
      </c>
      <c r="F8" s="5">
        <v>2102</v>
      </c>
      <c r="G8" s="5">
        <v>917</v>
      </c>
      <c r="H8" s="5">
        <v>0</v>
      </c>
      <c r="I8" s="5">
        <v>0</v>
      </c>
      <c r="J8" s="5">
        <v>1881</v>
      </c>
      <c r="K8" s="5">
        <v>2209</v>
      </c>
      <c r="L8" s="5">
        <v>1659</v>
      </c>
      <c r="M8" s="10">
        <v>2102</v>
      </c>
      <c r="N8" s="5">
        <v>917</v>
      </c>
      <c r="O8" s="5">
        <v>0</v>
      </c>
      <c r="P8" s="5">
        <v>0</v>
      </c>
      <c r="Q8" s="5">
        <v>1881</v>
      </c>
    </row>
    <row r="9" spans="1:17" x14ac:dyDescent="0.25">
      <c r="A9" s="18"/>
      <c r="B9" s="6" t="s">
        <v>4</v>
      </c>
      <c r="C9" s="6">
        <f>C7-C8</f>
        <v>13119</v>
      </c>
      <c r="D9" s="6">
        <f t="shared" ref="D9:Q9" si="15">D7-D8</f>
        <v>10910</v>
      </c>
      <c r="E9" s="6">
        <f t="shared" si="15"/>
        <v>9251</v>
      </c>
      <c r="F9" s="6">
        <f t="shared" si="15"/>
        <v>7149</v>
      </c>
      <c r="G9" s="6">
        <f t="shared" si="15"/>
        <v>6232</v>
      </c>
      <c r="H9" s="6">
        <f t="shared" si="15"/>
        <v>6232</v>
      </c>
      <c r="I9" s="6">
        <f t="shared" si="15"/>
        <v>6232</v>
      </c>
      <c r="J9" s="6">
        <f t="shared" si="15"/>
        <v>4351</v>
      </c>
      <c r="K9" s="6">
        <f t="shared" si="15"/>
        <v>2142</v>
      </c>
      <c r="L9" s="6">
        <f t="shared" si="15"/>
        <v>483</v>
      </c>
      <c r="M9" s="10">
        <f t="shared" si="15"/>
        <v>-1619</v>
      </c>
      <c r="N9" s="6">
        <f t="shared" si="15"/>
        <v>-2536</v>
      </c>
      <c r="O9" s="6">
        <f t="shared" si="15"/>
        <v>-2536</v>
      </c>
      <c r="P9" s="6">
        <f t="shared" si="15"/>
        <v>-2536</v>
      </c>
      <c r="Q9" s="6">
        <f t="shared" si="15"/>
        <v>-4417</v>
      </c>
    </row>
    <row r="14" spans="1:17" x14ac:dyDescent="0.25">
      <c r="A14" s="18" t="s">
        <v>7</v>
      </c>
      <c r="B14" s="1" t="s">
        <v>5</v>
      </c>
      <c r="C14" s="2">
        <f>WEEKNUM(C16,2)</f>
        <v>46</v>
      </c>
      <c r="D14" s="2">
        <f t="shared" ref="D14:Q14" si="16">WEEKNUM(D16,2)</f>
        <v>46</v>
      </c>
      <c r="E14" s="2">
        <f t="shared" si="16"/>
        <v>46</v>
      </c>
      <c r="F14" s="2">
        <f t="shared" si="16"/>
        <v>46</v>
      </c>
      <c r="G14" s="2">
        <f t="shared" si="16"/>
        <v>46</v>
      </c>
      <c r="H14" s="2">
        <f t="shared" si="16"/>
        <v>46</v>
      </c>
      <c r="I14" s="2">
        <f t="shared" si="16"/>
        <v>46</v>
      </c>
      <c r="J14" s="2">
        <f t="shared" si="16"/>
        <v>47</v>
      </c>
      <c r="K14" s="2">
        <f t="shared" si="16"/>
        <v>47</v>
      </c>
      <c r="L14" s="2">
        <f t="shared" si="16"/>
        <v>47</v>
      </c>
      <c r="M14" s="7">
        <f t="shared" si="16"/>
        <v>47</v>
      </c>
      <c r="N14" s="2">
        <f t="shared" si="16"/>
        <v>47</v>
      </c>
      <c r="O14" s="2">
        <f t="shared" si="16"/>
        <v>47</v>
      </c>
      <c r="P14" s="2">
        <f t="shared" si="16"/>
        <v>47</v>
      </c>
      <c r="Q14" s="2">
        <f t="shared" si="16"/>
        <v>48</v>
      </c>
    </row>
    <row r="15" spans="1:17" x14ac:dyDescent="0.25">
      <c r="A15" s="18"/>
      <c r="B15" s="1" t="s">
        <v>0</v>
      </c>
      <c r="C15" s="1" t="str">
        <f>IF(WEEKDAY(C16,2)=1,"Lundi",IF(WEEKDAY(C16,2)=2,"Mardi",IF(WEEKDAY(C16,2)=3,"Mercredi",IF(WEEKDAY(C16,2)=4,"Jeudi",IF(WEEKDAY(C16,2)=5,"Vendredi",IF(WEEKDAY(C16,2)=6,"Samedi","Dimanche"))))))</f>
        <v>Lundi</v>
      </c>
      <c r="D15" s="1" t="str">
        <f t="shared" ref="D15" si="17">IF(WEEKDAY(D16,2)=1,"Lundi",IF(WEEKDAY(D16,2)=2,"Mardi",IF(WEEKDAY(D16,2)=3,"Mercredi",IF(WEEKDAY(D16,2)=4,"Jeudi",IF(WEEKDAY(D16,2)=5,"Vendredi",IF(WEEKDAY(D16,2)=6,"Samedi","Dimanche"))))))</f>
        <v>Mardi</v>
      </c>
      <c r="E15" s="1" t="str">
        <f t="shared" ref="E15" si="18">IF(WEEKDAY(E16,2)=1,"Lundi",IF(WEEKDAY(E16,2)=2,"Mardi",IF(WEEKDAY(E16,2)=3,"Mercredi",IF(WEEKDAY(E16,2)=4,"Jeudi",IF(WEEKDAY(E16,2)=5,"Vendredi",IF(WEEKDAY(E16,2)=6,"Samedi","Dimanche"))))))</f>
        <v>Mercredi</v>
      </c>
      <c r="F15" s="1" t="str">
        <f t="shared" ref="F15" si="19">IF(WEEKDAY(F16,2)=1,"Lundi",IF(WEEKDAY(F16,2)=2,"Mardi",IF(WEEKDAY(F16,2)=3,"Mercredi",IF(WEEKDAY(F16,2)=4,"Jeudi",IF(WEEKDAY(F16,2)=5,"Vendredi",IF(WEEKDAY(F16,2)=6,"Samedi","Dimanche"))))))</f>
        <v>Jeudi</v>
      </c>
      <c r="G15" s="1" t="str">
        <f t="shared" ref="G15" si="20">IF(WEEKDAY(G16,2)=1,"Lundi",IF(WEEKDAY(G16,2)=2,"Mardi",IF(WEEKDAY(G16,2)=3,"Mercredi",IF(WEEKDAY(G16,2)=4,"Jeudi",IF(WEEKDAY(G16,2)=5,"Vendredi",IF(WEEKDAY(G16,2)=6,"Samedi","Dimanche"))))))</f>
        <v>Vendredi</v>
      </c>
      <c r="H15" s="1" t="str">
        <f t="shared" ref="H15" si="21">IF(WEEKDAY(H16,2)=1,"Lundi",IF(WEEKDAY(H16,2)=2,"Mardi",IF(WEEKDAY(H16,2)=3,"Mercredi",IF(WEEKDAY(H16,2)=4,"Jeudi",IF(WEEKDAY(H16,2)=5,"Vendredi",IF(WEEKDAY(H16,2)=6,"Samedi","Dimanche"))))))</f>
        <v>Samedi</v>
      </c>
      <c r="I15" s="1" t="str">
        <f t="shared" ref="I15" si="22">IF(WEEKDAY(I16,2)=1,"Lundi",IF(WEEKDAY(I16,2)=2,"Mardi",IF(WEEKDAY(I16,2)=3,"Mercredi",IF(WEEKDAY(I16,2)=4,"Jeudi",IF(WEEKDAY(I16,2)=5,"Vendredi",IF(WEEKDAY(I16,2)=6,"Samedi","Dimanche"))))))</f>
        <v>Dimanche</v>
      </c>
      <c r="J15" s="1" t="str">
        <f t="shared" ref="J15" si="23">IF(WEEKDAY(J16,2)=1,"Lundi",IF(WEEKDAY(J16,2)=2,"Mardi",IF(WEEKDAY(J16,2)=3,"Mercredi",IF(WEEKDAY(J16,2)=4,"Jeudi",IF(WEEKDAY(J16,2)=5,"Vendredi",IF(WEEKDAY(J16,2)=6,"Samedi","Dimanche"))))))</f>
        <v>Lundi</v>
      </c>
      <c r="K15" s="1" t="str">
        <f t="shared" ref="K15" si="24">IF(WEEKDAY(K16,2)=1,"Lundi",IF(WEEKDAY(K16,2)=2,"Mardi",IF(WEEKDAY(K16,2)=3,"Mercredi",IF(WEEKDAY(K16,2)=4,"Jeudi",IF(WEEKDAY(K16,2)=5,"Vendredi",IF(WEEKDAY(K16,2)=6,"Samedi","Dimanche"))))))</f>
        <v>Mardi</v>
      </c>
      <c r="L15" s="1" t="str">
        <f t="shared" ref="L15" si="25">IF(WEEKDAY(L16,2)=1,"Lundi",IF(WEEKDAY(L16,2)=2,"Mardi",IF(WEEKDAY(L16,2)=3,"Mercredi",IF(WEEKDAY(L16,2)=4,"Jeudi",IF(WEEKDAY(L16,2)=5,"Vendredi",IF(WEEKDAY(L16,2)=6,"Samedi","Dimanche"))))))</f>
        <v>Mercredi</v>
      </c>
      <c r="M15" s="8" t="str">
        <f t="shared" ref="M15" si="26">IF(WEEKDAY(M16,2)=1,"Lundi",IF(WEEKDAY(M16,2)=2,"Mardi",IF(WEEKDAY(M16,2)=3,"Mercredi",IF(WEEKDAY(M16,2)=4,"Jeudi",IF(WEEKDAY(M16,2)=5,"Vendredi",IF(WEEKDAY(M16,2)=6,"Samedi","Dimanche"))))))</f>
        <v>Jeudi</v>
      </c>
      <c r="N15" s="1" t="str">
        <f t="shared" ref="N15" si="27">IF(WEEKDAY(N16,2)=1,"Lundi",IF(WEEKDAY(N16,2)=2,"Mardi",IF(WEEKDAY(N16,2)=3,"Mercredi",IF(WEEKDAY(N16,2)=4,"Jeudi",IF(WEEKDAY(N16,2)=5,"Vendredi",IF(WEEKDAY(N16,2)=6,"Samedi","Dimanche"))))))</f>
        <v>Vendredi</v>
      </c>
      <c r="O15" s="1" t="str">
        <f t="shared" ref="O15" si="28">IF(WEEKDAY(O16,2)=1,"Lundi",IF(WEEKDAY(O16,2)=2,"Mardi",IF(WEEKDAY(O16,2)=3,"Mercredi",IF(WEEKDAY(O16,2)=4,"Jeudi",IF(WEEKDAY(O16,2)=5,"Vendredi",IF(WEEKDAY(O16,2)=6,"Samedi","Dimanche"))))))</f>
        <v>Samedi</v>
      </c>
      <c r="P15" s="1" t="str">
        <f t="shared" ref="P15" si="29">IF(WEEKDAY(P16,2)=1,"Lundi",IF(WEEKDAY(P16,2)=2,"Mardi",IF(WEEKDAY(P16,2)=3,"Mercredi",IF(WEEKDAY(P16,2)=4,"Jeudi",IF(WEEKDAY(P16,2)=5,"Vendredi",IF(WEEKDAY(P16,2)=6,"Samedi","Dimanche"))))))</f>
        <v>Dimanche</v>
      </c>
      <c r="Q15" s="1" t="str">
        <f t="shared" ref="Q15" si="30">IF(WEEKDAY(Q16,2)=1,"Lundi",IF(WEEKDAY(Q16,2)=2,"Mardi",IF(WEEKDAY(Q16,2)=3,"Mercredi",IF(WEEKDAY(Q16,2)=4,"Jeudi",IF(WEEKDAY(Q16,2)=5,"Vendredi",IF(WEEKDAY(Q16,2)=6,"Samedi","Dimanche"))))))</f>
        <v>Lundi</v>
      </c>
    </row>
    <row r="16" spans="1:17" ht="15.75" thickBot="1" x14ac:dyDescent="0.3">
      <c r="A16" s="18"/>
      <c r="B16" s="1" t="s">
        <v>1</v>
      </c>
      <c r="C16" s="3">
        <v>43780</v>
      </c>
      <c r="D16" s="3">
        <v>43781</v>
      </c>
      <c r="E16" s="3">
        <v>43782</v>
      </c>
      <c r="F16" s="3">
        <v>43783</v>
      </c>
      <c r="G16" s="3">
        <v>43784</v>
      </c>
      <c r="H16" s="3">
        <v>43785</v>
      </c>
      <c r="I16" s="3">
        <v>43786</v>
      </c>
      <c r="J16" s="3">
        <v>43787</v>
      </c>
      <c r="K16" s="3">
        <v>43788</v>
      </c>
      <c r="L16" s="3">
        <v>43789</v>
      </c>
      <c r="M16" s="11">
        <v>43790</v>
      </c>
      <c r="N16" s="3">
        <v>43791</v>
      </c>
      <c r="O16" s="3">
        <v>43792</v>
      </c>
      <c r="P16" s="3">
        <v>43793</v>
      </c>
      <c r="Q16" s="3">
        <v>43794</v>
      </c>
    </row>
    <row r="17" spans="1:17" ht="15.75" thickTop="1" x14ac:dyDescent="0.25">
      <c r="A17" s="18"/>
      <c r="B17" s="4" t="s">
        <v>2</v>
      </c>
      <c r="C17" s="4">
        <v>20000</v>
      </c>
      <c r="D17" s="4">
        <f>C19</f>
        <v>18119</v>
      </c>
      <c r="E17" s="4">
        <f t="shared" ref="E17:Q17" si="31">D19</f>
        <v>15910</v>
      </c>
      <c r="F17" s="4">
        <f t="shared" si="31"/>
        <v>14251</v>
      </c>
      <c r="G17" s="4">
        <f t="shared" si="31"/>
        <v>12149</v>
      </c>
      <c r="H17" s="4">
        <f t="shared" si="31"/>
        <v>11232</v>
      </c>
      <c r="I17" s="4">
        <f t="shared" si="31"/>
        <v>11232</v>
      </c>
      <c r="J17" s="4">
        <f t="shared" si="31"/>
        <v>11232</v>
      </c>
      <c r="K17" s="4">
        <f t="shared" si="31"/>
        <v>9351</v>
      </c>
      <c r="L17" s="4">
        <f t="shared" si="31"/>
        <v>7142</v>
      </c>
      <c r="M17" s="12">
        <f t="shared" si="31"/>
        <v>5483</v>
      </c>
      <c r="N17" s="4">
        <f t="shared" si="31"/>
        <v>3381</v>
      </c>
      <c r="O17" s="4">
        <f t="shared" si="31"/>
        <v>2464</v>
      </c>
      <c r="P17" s="4">
        <f t="shared" si="31"/>
        <v>2464</v>
      </c>
      <c r="Q17" s="4">
        <f t="shared" si="31"/>
        <v>2464</v>
      </c>
    </row>
    <row r="18" spans="1:17" x14ac:dyDescent="0.25">
      <c r="A18" s="18"/>
      <c r="B18" s="5" t="s">
        <v>3</v>
      </c>
      <c r="C18" s="5">
        <v>1881</v>
      </c>
      <c r="D18" s="5">
        <v>2209</v>
      </c>
      <c r="E18" s="5">
        <v>1659</v>
      </c>
      <c r="F18" s="5">
        <v>2102</v>
      </c>
      <c r="G18" s="5">
        <v>917</v>
      </c>
      <c r="H18" s="5">
        <v>0</v>
      </c>
      <c r="I18" s="5">
        <v>0</v>
      </c>
      <c r="J18" s="5">
        <v>1881</v>
      </c>
      <c r="K18" s="5">
        <v>2209</v>
      </c>
      <c r="L18" s="5">
        <v>1659</v>
      </c>
      <c r="M18" s="13">
        <v>2102</v>
      </c>
      <c r="N18" s="5">
        <v>917</v>
      </c>
      <c r="O18" s="5">
        <v>0</v>
      </c>
      <c r="P18" s="5">
        <v>0</v>
      </c>
      <c r="Q18" s="5">
        <v>1881</v>
      </c>
    </row>
    <row r="19" spans="1:17" ht="15.75" thickBot="1" x14ac:dyDescent="0.3">
      <c r="A19" s="18"/>
      <c r="B19" s="6" t="s">
        <v>4</v>
      </c>
      <c r="C19" s="6">
        <f>C17-C18</f>
        <v>18119</v>
      </c>
      <c r="D19" s="6">
        <f t="shared" ref="D19" si="32">D17-D18</f>
        <v>15910</v>
      </c>
      <c r="E19" s="6">
        <f t="shared" ref="E19" si="33">E17-E18</f>
        <v>14251</v>
      </c>
      <c r="F19" s="6">
        <f t="shared" ref="F19" si="34">F17-F18</f>
        <v>12149</v>
      </c>
      <c r="G19" s="6">
        <f t="shared" ref="G19" si="35">G17-G18</f>
        <v>11232</v>
      </c>
      <c r="H19" s="6">
        <f t="shared" ref="H19" si="36">H17-H18</f>
        <v>11232</v>
      </c>
      <c r="I19" s="6">
        <f t="shared" ref="I19" si="37">I17-I18</f>
        <v>11232</v>
      </c>
      <c r="J19" s="6">
        <f t="shared" ref="J19" si="38">J17-J18</f>
        <v>9351</v>
      </c>
      <c r="K19" s="6">
        <f t="shared" ref="K19" si="39">K17-K18</f>
        <v>7142</v>
      </c>
      <c r="L19" s="6">
        <f t="shared" ref="L19" si="40">L17-L18</f>
        <v>5483</v>
      </c>
      <c r="M19" s="14">
        <f t="shared" ref="M19" si="41">M17-M18</f>
        <v>3381</v>
      </c>
      <c r="N19" s="6">
        <f t="shared" ref="N19" si="42">N17-N18</f>
        <v>2464</v>
      </c>
      <c r="O19" s="6">
        <f t="shared" ref="O19" si="43">O17-O18</f>
        <v>2464</v>
      </c>
      <c r="P19" s="6">
        <f t="shared" ref="P19" si="44">P17-P18</f>
        <v>2464</v>
      </c>
      <c r="Q19" s="6">
        <f t="shared" ref="Q19" si="45">Q17-Q18</f>
        <v>583</v>
      </c>
    </row>
    <row r="20" spans="1:17" ht="15.75" thickTop="1" x14ac:dyDescent="0.25"/>
    <row r="21" spans="1:17" ht="15.75" thickBot="1" x14ac:dyDescent="0.3"/>
    <row r="22" spans="1:17" ht="15.75" thickTop="1" x14ac:dyDescent="0.25">
      <c r="G22" t="s">
        <v>8</v>
      </c>
      <c r="L22" s="4" t="s">
        <v>2</v>
      </c>
      <c r="M22" s="15">
        <v>20000</v>
      </c>
    </row>
    <row r="23" spans="1:17" x14ac:dyDescent="0.25">
      <c r="L23" s="5" t="s">
        <v>3</v>
      </c>
      <c r="M23" s="16">
        <v>1619</v>
      </c>
    </row>
    <row r="24" spans="1:17" ht="15.75" thickBot="1" x14ac:dyDescent="0.3">
      <c r="L24" s="6" t="s">
        <v>4</v>
      </c>
      <c r="M24" s="17">
        <f>M22-M23</f>
        <v>18381</v>
      </c>
    </row>
    <row r="25" spans="1:17" ht="15.75" thickTop="1" x14ac:dyDescent="0.25"/>
  </sheetData>
  <mergeCells count="2">
    <mergeCell ref="A4:A9"/>
    <mergeCell ref="A14:A19"/>
  </mergeCells>
  <pageMargins left="0.7" right="0.7" top="0.78740157499999996" bottom="0.78740157499999996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D170D-1EA0-44A0-820F-DCE466BAED8E}">
  <dimension ref="A4:Q29"/>
  <sheetViews>
    <sheetView showGridLines="0" tabSelected="1" workbookViewId="0">
      <selection activeCell="O21" sqref="O21"/>
    </sheetView>
  </sheetViews>
  <sheetFormatPr baseColWidth="10" defaultRowHeight="15" x14ac:dyDescent="0.25"/>
  <cols>
    <col min="1" max="1" width="15.28515625" customWidth="1"/>
  </cols>
  <sheetData>
    <row r="4" spans="1:17" x14ac:dyDescent="0.25">
      <c r="A4" s="18" t="s">
        <v>6</v>
      </c>
      <c r="B4" s="1" t="s">
        <v>5</v>
      </c>
      <c r="C4" s="2">
        <f>WEEKNUM(C6,2)</f>
        <v>46</v>
      </c>
      <c r="D4" s="2">
        <f t="shared" ref="D4:Q4" si="0">WEEKNUM(D6,2)</f>
        <v>46</v>
      </c>
      <c r="E4" s="2">
        <f t="shared" si="0"/>
        <v>46</v>
      </c>
      <c r="F4" s="2">
        <f t="shared" si="0"/>
        <v>46</v>
      </c>
      <c r="G4" s="2">
        <f t="shared" si="0"/>
        <v>46</v>
      </c>
      <c r="H4" s="2">
        <f t="shared" si="0"/>
        <v>46</v>
      </c>
      <c r="I4" s="2">
        <f t="shared" si="0"/>
        <v>46</v>
      </c>
      <c r="J4" s="2">
        <f t="shared" si="0"/>
        <v>47</v>
      </c>
      <c r="K4" s="2">
        <f t="shared" si="0"/>
        <v>47</v>
      </c>
      <c r="L4" s="2">
        <f t="shared" si="0"/>
        <v>47</v>
      </c>
      <c r="M4" s="2">
        <f t="shared" si="0"/>
        <v>47</v>
      </c>
      <c r="N4" s="2">
        <f t="shared" si="0"/>
        <v>47</v>
      </c>
      <c r="O4" s="2">
        <f t="shared" si="0"/>
        <v>47</v>
      </c>
      <c r="P4" s="2">
        <f t="shared" si="0"/>
        <v>47</v>
      </c>
      <c r="Q4" s="2">
        <f t="shared" si="0"/>
        <v>48</v>
      </c>
    </row>
    <row r="5" spans="1:17" x14ac:dyDescent="0.25">
      <c r="A5" s="18"/>
      <c r="B5" s="1" t="s">
        <v>0</v>
      </c>
      <c r="C5" s="23">
        <f>C6</f>
        <v>43780</v>
      </c>
      <c r="D5" s="23">
        <f t="shared" ref="D5:Q5" si="1">D6</f>
        <v>43781</v>
      </c>
      <c r="E5" s="23">
        <f t="shared" si="1"/>
        <v>43782</v>
      </c>
      <c r="F5" s="23">
        <f t="shared" si="1"/>
        <v>43783</v>
      </c>
      <c r="G5" s="23">
        <f t="shared" si="1"/>
        <v>43784</v>
      </c>
      <c r="H5" s="23">
        <f t="shared" si="1"/>
        <v>43785</v>
      </c>
      <c r="I5" s="23">
        <f t="shared" si="1"/>
        <v>43786</v>
      </c>
      <c r="J5" s="23">
        <f t="shared" si="1"/>
        <v>43787</v>
      </c>
      <c r="K5" s="23">
        <f t="shared" si="1"/>
        <v>43788</v>
      </c>
      <c r="L5" s="23">
        <f t="shared" si="1"/>
        <v>43789</v>
      </c>
      <c r="M5" s="23">
        <f t="shared" si="1"/>
        <v>43790</v>
      </c>
      <c r="N5" s="23">
        <f t="shared" si="1"/>
        <v>43791</v>
      </c>
      <c r="O5" s="23">
        <f t="shared" si="1"/>
        <v>43792</v>
      </c>
      <c r="P5" s="23">
        <f t="shared" si="1"/>
        <v>43793</v>
      </c>
      <c r="Q5" s="23">
        <f t="shared" si="1"/>
        <v>43794</v>
      </c>
    </row>
    <row r="6" spans="1:17" x14ac:dyDescent="0.25">
      <c r="A6" s="18"/>
      <c r="B6" s="1" t="s">
        <v>1</v>
      </c>
      <c r="C6" s="22">
        <v>43780</v>
      </c>
      <c r="D6" s="22">
        <f>C6+1</f>
        <v>43781</v>
      </c>
      <c r="E6" s="22">
        <f t="shared" ref="E6:Q6" si="2">D6+1</f>
        <v>43782</v>
      </c>
      <c r="F6" s="22">
        <f t="shared" si="2"/>
        <v>43783</v>
      </c>
      <c r="G6" s="22">
        <f t="shared" si="2"/>
        <v>43784</v>
      </c>
      <c r="H6" s="22">
        <f t="shared" si="2"/>
        <v>43785</v>
      </c>
      <c r="I6" s="22">
        <f t="shared" si="2"/>
        <v>43786</v>
      </c>
      <c r="J6" s="22">
        <f t="shared" si="2"/>
        <v>43787</v>
      </c>
      <c r="K6" s="22">
        <f t="shared" si="2"/>
        <v>43788</v>
      </c>
      <c r="L6" s="22">
        <f t="shared" si="2"/>
        <v>43789</v>
      </c>
      <c r="M6" s="22">
        <f t="shared" si="2"/>
        <v>43790</v>
      </c>
      <c r="N6" s="22">
        <f t="shared" si="2"/>
        <v>43791</v>
      </c>
      <c r="O6" s="22">
        <f t="shared" si="2"/>
        <v>43792</v>
      </c>
      <c r="P6" s="22">
        <f t="shared" si="2"/>
        <v>43793</v>
      </c>
      <c r="Q6" s="22">
        <f t="shared" si="2"/>
        <v>43794</v>
      </c>
    </row>
    <row r="7" spans="1:17" x14ac:dyDescent="0.25">
      <c r="A7" s="18"/>
      <c r="B7" s="4" t="s">
        <v>2</v>
      </c>
      <c r="C7" s="19">
        <v>15000</v>
      </c>
      <c r="D7" s="19">
        <f>C9</f>
        <v>13119</v>
      </c>
      <c r="E7" s="19">
        <f t="shared" ref="E7:Q7" si="3">D9</f>
        <v>10910</v>
      </c>
      <c r="F7" s="19">
        <f t="shared" si="3"/>
        <v>9251</v>
      </c>
      <c r="G7" s="19">
        <f t="shared" si="3"/>
        <v>7149</v>
      </c>
      <c r="H7" s="19">
        <f t="shared" si="3"/>
        <v>6232</v>
      </c>
      <c r="I7" s="19">
        <f t="shared" si="3"/>
        <v>6232</v>
      </c>
      <c r="J7" s="19">
        <f t="shared" si="3"/>
        <v>6232</v>
      </c>
      <c r="K7" s="19">
        <f t="shared" si="3"/>
        <v>4351</v>
      </c>
      <c r="L7" s="19">
        <f t="shared" si="3"/>
        <v>2142</v>
      </c>
      <c r="M7" s="19">
        <f t="shared" si="3"/>
        <v>483</v>
      </c>
      <c r="N7" s="19">
        <f t="shared" si="3"/>
        <v>0</v>
      </c>
      <c r="O7" s="19">
        <f t="shared" si="3"/>
        <v>0</v>
      </c>
      <c r="P7" s="19">
        <f t="shared" si="3"/>
        <v>0</v>
      </c>
      <c r="Q7" s="19">
        <f t="shared" si="3"/>
        <v>0</v>
      </c>
    </row>
    <row r="8" spans="1:17" x14ac:dyDescent="0.25">
      <c r="A8" s="18"/>
      <c r="B8" s="5" t="s">
        <v>3</v>
      </c>
      <c r="C8" s="20">
        <v>1881</v>
      </c>
      <c r="D8" s="20">
        <v>2209</v>
      </c>
      <c r="E8" s="20">
        <v>1659</v>
      </c>
      <c r="F8" s="20">
        <v>2102</v>
      </c>
      <c r="G8" s="20">
        <v>917</v>
      </c>
      <c r="H8" s="20">
        <v>0</v>
      </c>
      <c r="I8" s="20">
        <v>0</v>
      </c>
      <c r="J8" s="20">
        <v>1881</v>
      </c>
      <c r="K8" s="20">
        <v>2209</v>
      </c>
      <c r="L8" s="20">
        <v>1659</v>
      </c>
      <c r="M8" s="20">
        <v>2102</v>
      </c>
      <c r="N8" s="20">
        <v>917</v>
      </c>
      <c r="O8" s="20">
        <v>0</v>
      </c>
      <c r="P8" s="20">
        <v>0</v>
      </c>
      <c r="Q8" s="20">
        <v>1881</v>
      </c>
    </row>
    <row r="9" spans="1:17" x14ac:dyDescent="0.25">
      <c r="A9" s="18"/>
      <c r="B9" s="6" t="s">
        <v>4</v>
      </c>
      <c r="C9" s="21">
        <f>IF(C8&lt;C7,C7-C8,B9-C7)</f>
        <v>13119</v>
      </c>
      <c r="D9" s="21">
        <f t="shared" ref="D9:Q9" si="4">IF(D8&lt;D7,D7-D8,C9-D7)</f>
        <v>10910</v>
      </c>
      <c r="E9" s="21">
        <f t="shared" si="4"/>
        <v>9251</v>
      </c>
      <c r="F9" s="21">
        <f t="shared" si="4"/>
        <v>7149</v>
      </c>
      <c r="G9" s="21">
        <f t="shared" si="4"/>
        <v>6232</v>
      </c>
      <c r="H9" s="21">
        <f t="shared" si="4"/>
        <v>6232</v>
      </c>
      <c r="I9" s="21">
        <f t="shared" si="4"/>
        <v>6232</v>
      </c>
      <c r="J9" s="21">
        <f t="shared" si="4"/>
        <v>4351</v>
      </c>
      <c r="K9" s="21">
        <f t="shared" si="4"/>
        <v>2142</v>
      </c>
      <c r="L9" s="21">
        <f t="shared" si="4"/>
        <v>483</v>
      </c>
      <c r="M9" s="21">
        <f t="shared" si="4"/>
        <v>0</v>
      </c>
      <c r="N9" s="21">
        <f t="shared" si="4"/>
        <v>0</v>
      </c>
      <c r="O9" s="21">
        <f t="shared" si="4"/>
        <v>0</v>
      </c>
      <c r="P9" s="21">
        <f t="shared" si="4"/>
        <v>0</v>
      </c>
      <c r="Q9" s="21">
        <f t="shared" si="4"/>
        <v>0</v>
      </c>
    </row>
    <row r="14" spans="1:17" x14ac:dyDescent="0.25">
      <c r="A14" s="18" t="s">
        <v>7</v>
      </c>
      <c r="B14" s="1" t="s">
        <v>5</v>
      </c>
      <c r="C14" s="2">
        <f>WEEKNUM(C16,2)</f>
        <v>46</v>
      </c>
      <c r="D14" s="2">
        <f t="shared" ref="D14:Q14" si="5">WEEKNUM(D16,2)</f>
        <v>46</v>
      </c>
      <c r="E14" s="2">
        <f t="shared" si="5"/>
        <v>46</v>
      </c>
      <c r="F14" s="2">
        <f t="shared" si="5"/>
        <v>46</v>
      </c>
      <c r="G14" s="2">
        <f t="shared" si="5"/>
        <v>46</v>
      </c>
      <c r="H14" s="2">
        <f t="shared" si="5"/>
        <v>46</v>
      </c>
      <c r="I14" s="2">
        <f t="shared" si="5"/>
        <v>46</v>
      </c>
      <c r="J14" s="2">
        <f t="shared" si="5"/>
        <v>47</v>
      </c>
      <c r="K14" s="2">
        <f t="shared" si="5"/>
        <v>47</v>
      </c>
      <c r="L14" s="2">
        <f t="shared" si="5"/>
        <v>47</v>
      </c>
      <c r="M14" s="2">
        <f t="shared" si="5"/>
        <v>47</v>
      </c>
      <c r="N14" s="2">
        <f t="shared" si="5"/>
        <v>47</v>
      </c>
      <c r="O14" s="2">
        <f t="shared" si="5"/>
        <v>47</v>
      </c>
      <c r="P14" s="2">
        <f t="shared" si="5"/>
        <v>47</v>
      </c>
      <c r="Q14" s="2">
        <f t="shared" si="5"/>
        <v>48</v>
      </c>
    </row>
    <row r="15" spans="1:17" x14ac:dyDescent="0.25">
      <c r="A15" s="18"/>
      <c r="B15" s="1" t="s">
        <v>0</v>
      </c>
      <c r="C15" s="23">
        <f>C6</f>
        <v>43780</v>
      </c>
      <c r="D15" s="23">
        <f t="shared" ref="D15" si="6">D16</f>
        <v>43781</v>
      </c>
      <c r="E15" s="23">
        <f t="shared" ref="E15" si="7">E16</f>
        <v>43782</v>
      </c>
      <c r="F15" s="23">
        <f t="shared" ref="F15" si="8">F16</f>
        <v>43783</v>
      </c>
      <c r="G15" s="23">
        <f t="shared" ref="G15" si="9">G16</f>
        <v>43784</v>
      </c>
      <c r="H15" s="23">
        <f t="shared" ref="H15" si="10">H16</f>
        <v>43785</v>
      </c>
      <c r="I15" s="23">
        <f t="shared" ref="I15" si="11">I16</f>
        <v>43786</v>
      </c>
      <c r="J15" s="23">
        <f t="shared" ref="J15" si="12">J16</f>
        <v>43787</v>
      </c>
      <c r="K15" s="23">
        <f t="shared" ref="K15" si="13">K16</f>
        <v>43788</v>
      </c>
      <c r="L15" s="23">
        <f t="shared" ref="L15" si="14">L16</f>
        <v>43789</v>
      </c>
      <c r="M15" s="23">
        <f t="shared" ref="M15" si="15">M16</f>
        <v>43790</v>
      </c>
      <c r="N15" s="23">
        <f t="shared" ref="N15" si="16">N16</f>
        <v>43791</v>
      </c>
      <c r="O15" s="23">
        <f t="shared" ref="O15" si="17">O16</f>
        <v>43792</v>
      </c>
      <c r="P15" s="23">
        <f t="shared" ref="P15" si="18">P16</f>
        <v>43793</v>
      </c>
      <c r="Q15" s="23">
        <f t="shared" ref="Q15" si="19">Q16</f>
        <v>43794</v>
      </c>
    </row>
    <row r="16" spans="1:17" x14ac:dyDescent="0.25">
      <c r="A16" s="18"/>
      <c r="B16" s="1" t="s">
        <v>1</v>
      </c>
      <c r="C16" s="22">
        <f>C6</f>
        <v>43780</v>
      </c>
      <c r="D16" s="22">
        <f>C16+1</f>
        <v>43781</v>
      </c>
      <c r="E16" s="22">
        <f t="shared" ref="E16:Q16" si="20">D16+1</f>
        <v>43782</v>
      </c>
      <c r="F16" s="22">
        <f t="shared" si="20"/>
        <v>43783</v>
      </c>
      <c r="G16" s="22">
        <f t="shared" si="20"/>
        <v>43784</v>
      </c>
      <c r="H16" s="22">
        <f t="shared" si="20"/>
        <v>43785</v>
      </c>
      <c r="I16" s="22">
        <f t="shared" si="20"/>
        <v>43786</v>
      </c>
      <c r="J16" s="22">
        <f t="shared" si="20"/>
        <v>43787</v>
      </c>
      <c r="K16" s="22">
        <f t="shared" si="20"/>
        <v>43788</v>
      </c>
      <c r="L16" s="22">
        <f t="shared" si="20"/>
        <v>43789</v>
      </c>
      <c r="M16" s="22">
        <f t="shared" si="20"/>
        <v>43790</v>
      </c>
      <c r="N16" s="22">
        <f t="shared" si="20"/>
        <v>43791</v>
      </c>
      <c r="O16" s="22">
        <f t="shared" si="20"/>
        <v>43792</v>
      </c>
      <c r="P16" s="22">
        <f t="shared" si="20"/>
        <v>43793</v>
      </c>
      <c r="Q16" s="22">
        <f t="shared" si="20"/>
        <v>43794</v>
      </c>
    </row>
    <row r="17" spans="1:17" x14ac:dyDescent="0.25">
      <c r="A17" s="18"/>
      <c r="B17" s="4" t="s">
        <v>2</v>
      </c>
      <c r="C17" s="19">
        <v>20000</v>
      </c>
      <c r="D17" s="19">
        <f>C19</f>
        <v>20000</v>
      </c>
      <c r="E17" s="19">
        <f t="shared" ref="E17:Q17" si="21">D19</f>
        <v>20000</v>
      </c>
      <c r="F17" s="19">
        <f t="shared" si="21"/>
        <v>20000</v>
      </c>
      <c r="G17" s="19">
        <f t="shared" si="21"/>
        <v>20000</v>
      </c>
      <c r="H17" s="19">
        <f t="shared" si="21"/>
        <v>20000</v>
      </c>
      <c r="I17" s="19">
        <f t="shared" si="21"/>
        <v>20000</v>
      </c>
      <c r="J17" s="19">
        <f t="shared" si="21"/>
        <v>20000</v>
      </c>
      <c r="K17" s="19">
        <f t="shared" si="21"/>
        <v>20000</v>
      </c>
      <c r="L17" s="19">
        <f t="shared" si="21"/>
        <v>20000</v>
      </c>
      <c r="M17" s="19">
        <f t="shared" si="21"/>
        <v>20000</v>
      </c>
      <c r="N17" s="19">
        <f t="shared" si="21"/>
        <v>18381</v>
      </c>
      <c r="O17" s="19">
        <f t="shared" si="21"/>
        <v>0</v>
      </c>
      <c r="P17" s="19">
        <f t="shared" si="21"/>
        <v>0</v>
      </c>
      <c r="Q17" s="19">
        <f t="shared" si="21"/>
        <v>0</v>
      </c>
    </row>
    <row r="18" spans="1:17" x14ac:dyDescent="0.25">
      <c r="A18" s="18"/>
      <c r="B18" s="5" t="s">
        <v>3</v>
      </c>
      <c r="C18" s="20">
        <f>IF(C9&gt;0,0,C8-B9)</f>
        <v>0</v>
      </c>
      <c r="D18" s="20">
        <f t="shared" ref="D18:Q18" si="22">IF(D9&gt;0,0,D8-C9)</f>
        <v>0</v>
      </c>
      <c r="E18" s="20">
        <f t="shared" si="22"/>
        <v>0</v>
      </c>
      <c r="F18" s="20">
        <f t="shared" si="22"/>
        <v>0</v>
      </c>
      <c r="G18" s="20">
        <f t="shared" si="22"/>
        <v>0</v>
      </c>
      <c r="H18" s="20">
        <f t="shared" si="22"/>
        <v>0</v>
      </c>
      <c r="I18" s="20">
        <f t="shared" si="22"/>
        <v>0</v>
      </c>
      <c r="J18" s="20">
        <f t="shared" si="22"/>
        <v>0</v>
      </c>
      <c r="K18" s="20">
        <f t="shared" si="22"/>
        <v>0</v>
      </c>
      <c r="L18" s="20">
        <f t="shared" si="22"/>
        <v>0</v>
      </c>
      <c r="M18" s="20">
        <f>IF(M9&gt;0,0,M8-L9)</f>
        <v>1619</v>
      </c>
      <c r="N18" s="20">
        <v>18500</v>
      </c>
      <c r="O18" s="20">
        <f t="shared" si="22"/>
        <v>0</v>
      </c>
      <c r="P18" s="20">
        <f t="shared" si="22"/>
        <v>0</v>
      </c>
      <c r="Q18" s="20">
        <f t="shared" si="22"/>
        <v>1881</v>
      </c>
    </row>
    <row r="19" spans="1:17" x14ac:dyDescent="0.25">
      <c r="A19" s="18"/>
      <c r="B19" s="6" t="s">
        <v>4</v>
      </c>
      <c r="C19" s="21">
        <f>IF(C18&lt;C17,C17-C18,B19-C17)</f>
        <v>20000</v>
      </c>
      <c r="D19" s="21">
        <f t="shared" ref="D19" si="23">IF(D18&lt;D17,D17-D18,C19-D17)</f>
        <v>20000</v>
      </c>
      <c r="E19" s="21">
        <f t="shared" ref="E19" si="24">IF(E18&lt;E17,E17-E18,D19-E17)</f>
        <v>20000</v>
      </c>
      <c r="F19" s="21">
        <f t="shared" ref="F19" si="25">IF(F18&lt;F17,F17-F18,E19-F17)</f>
        <v>20000</v>
      </c>
      <c r="G19" s="21">
        <f t="shared" ref="G19" si="26">IF(G18&lt;G17,G17-G18,F19-G17)</f>
        <v>20000</v>
      </c>
      <c r="H19" s="21">
        <f t="shared" ref="H19" si="27">IF(H18&lt;H17,H17-H18,G19-H17)</f>
        <v>20000</v>
      </c>
      <c r="I19" s="21">
        <f t="shared" ref="I19" si="28">IF(I18&lt;I17,I17-I18,H19-I17)</f>
        <v>20000</v>
      </c>
      <c r="J19" s="21">
        <f t="shared" ref="J19" si="29">IF(J18&lt;J17,J17-J18,I19-J17)</f>
        <v>20000</v>
      </c>
      <c r="K19" s="21">
        <f t="shared" ref="K19" si="30">IF(K18&lt;K17,K17-K18,J19-K17)</f>
        <v>20000</v>
      </c>
      <c r="L19" s="21">
        <f t="shared" ref="L19" si="31">IF(L18&lt;L17,L17-L18,K19-L17)</f>
        <v>20000</v>
      </c>
      <c r="M19" s="21">
        <f t="shared" ref="M19" si="32">IF(M18&lt;M17,M17-M18,L19-M17)</f>
        <v>18381</v>
      </c>
      <c r="N19" s="21">
        <f>IF(N18&lt;N17,N17-N18,M19-N17)</f>
        <v>0</v>
      </c>
      <c r="O19" s="21">
        <f t="shared" ref="O19" si="33">IF(O18&lt;O17,O17-O18,N19-O17)</f>
        <v>0</v>
      </c>
      <c r="P19" s="21">
        <f t="shared" ref="P19" si="34">IF(P18&lt;P17,P17-P18,O19-P17)</f>
        <v>0</v>
      </c>
      <c r="Q19" s="21">
        <f t="shared" ref="Q19" si="35">IF(Q18&lt;Q17,Q17-Q18,P19-Q17)</f>
        <v>0</v>
      </c>
    </row>
    <row r="24" spans="1:17" x14ac:dyDescent="0.25">
      <c r="A24" s="18" t="s">
        <v>7</v>
      </c>
      <c r="B24" s="1" t="s">
        <v>5</v>
      </c>
      <c r="C24" s="2">
        <f>WEEKNUM(C26,2)</f>
        <v>46</v>
      </c>
      <c r="D24" s="2">
        <f t="shared" ref="D24:Q24" si="36">WEEKNUM(D26,2)</f>
        <v>46</v>
      </c>
      <c r="E24" s="2">
        <f t="shared" si="36"/>
        <v>46</v>
      </c>
      <c r="F24" s="2">
        <f t="shared" si="36"/>
        <v>46</v>
      </c>
      <c r="G24" s="2">
        <f t="shared" si="36"/>
        <v>46</v>
      </c>
      <c r="H24" s="2">
        <f t="shared" si="36"/>
        <v>46</v>
      </c>
      <c r="I24" s="2">
        <f t="shared" si="36"/>
        <v>46</v>
      </c>
      <c r="J24" s="2">
        <f t="shared" si="36"/>
        <v>47</v>
      </c>
      <c r="K24" s="2">
        <f t="shared" si="36"/>
        <v>47</v>
      </c>
      <c r="L24" s="2">
        <f t="shared" si="36"/>
        <v>47</v>
      </c>
      <c r="M24" s="2">
        <f t="shared" si="36"/>
        <v>47</v>
      </c>
      <c r="N24" s="2">
        <f t="shared" si="36"/>
        <v>47</v>
      </c>
      <c r="O24" s="2">
        <f t="shared" si="36"/>
        <v>47</v>
      </c>
      <c r="P24" s="2">
        <f t="shared" si="36"/>
        <v>47</v>
      </c>
      <c r="Q24" s="2">
        <f t="shared" si="36"/>
        <v>48</v>
      </c>
    </row>
    <row r="25" spans="1:17" x14ac:dyDescent="0.25">
      <c r="A25" s="18"/>
      <c r="B25" s="1" t="s">
        <v>0</v>
      </c>
      <c r="C25" s="23">
        <f>C16</f>
        <v>43780</v>
      </c>
      <c r="D25" s="23">
        <f t="shared" ref="D25" si="37">D26</f>
        <v>43781</v>
      </c>
      <c r="E25" s="23">
        <f t="shared" ref="E25" si="38">E26</f>
        <v>43782</v>
      </c>
      <c r="F25" s="23">
        <f t="shared" ref="F25" si="39">F26</f>
        <v>43783</v>
      </c>
      <c r="G25" s="23">
        <f t="shared" ref="G25" si="40">G26</f>
        <v>43784</v>
      </c>
      <c r="H25" s="23">
        <f t="shared" ref="H25" si="41">H26</f>
        <v>43785</v>
      </c>
      <c r="I25" s="23">
        <f t="shared" ref="I25" si="42">I26</f>
        <v>43786</v>
      </c>
      <c r="J25" s="23">
        <f t="shared" ref="J25" si="43">J26</f>
        <v>43787</v>
      </c>
      <c r="K25" s="23">
        <f t="shared" ref="K25" si="44">K26</f>
        <v>43788</v>
      </c>
      <c r="L25" s="23">
        <f t="shared" ref="L25" si="45">L26</f>
        <v>43789</v>
      </c>
      <c r="M25" s="23">
        <f t="shared" ref="M25" si="46">M26</f>
        <v>43790</v>
      </c>
      <c r="N25" s="23">
        <f t="shared" ref="N25" si="47">N26</f>
        <v>43791</v>
      </c>
      <c r="O25" s="23">
        <f t="shared" ref="O25" si="48">O26</f>
        <v>43792</v>
      </c>
      <c r="P25" s="23">
        <f t="shared" ref="P25" si="49">P26</f>
        <v>43793</v>
      </c>
      <c r="Q25" s="23">
        <f t="shared" ref="Q25" si="50">Q26</f>
        <v>43794</v>
      </c>
    </row>
    <row r="26" spans="1:17" x14ac:dyDescent="0.25">
      <c r="A26" s="18"/>
      <c r="B26" s="1" t="s">
        <v>1</v>
      </c>
      <c r="C26" s="22">
        <f>C16</f>
        <v>43780</v>
      </c>
      <c r="D26" s="22">
        <f>C26+1</f>
        <v>43781</v>
      </c>
      <c r="E26" s="22">
        <f t="shared" ref="E26:Q26" si="51">D26+1</f>
        <v>43782</v>
      </c>
      <c r="F26" s="22">
        <f t="shared" si="51"/>
        <v>43783</v>
      </c>
      <c r="G26" s="22">
        <f t="shared" si="51"/>
        <v>43784</v>
      </c>
      <c r="H26" s="22">
        <f t="shared" si="51"/>
        <v>43785</v>
      </c>
      <c r="I26" s="22">
        <f t="shared" si="51"/>
        <v>43786</v>
      </c>
      <c r="J26" s="22">
        <f t="shared" si="51"/>
        <v>43787</v>
      </c>
      <c r="K26" s="22">
        <f t="shared" si="51"/>
        <v>43788</v>
      </c>
      <c r="L26" s="22">
        <f t="shared" si="51"/>
        <v>43789</v>
      </c>
      <c r="M26" s="22">
        <f t="shared" si="51"/>
        <v>43790</v>
      </c>
      <c r="N26" s="22">
        <f t="shared" si="51"/>
        <v>43791</v>
      </c>
      <c r="O26" s="22">
        <f t="shared" si="51"/>
        <v>43792</v>
      </c>
      <c r="P26" s="22">
        <f t="shared" si="51"/>
        <v>43793</v>
      </c>
      <c r="Q26" s="22">
        <f t="shared" si="51"/>
        <v>43794</v>
      </c>
    </row>
    <row r="27" spans="1:17" x14ac:dyDescent="0.25">
      <c r="A27" s="18"/>
      <c r="B27" s="4" t="s">
        <v>2</v>
      </c>
      <c r="C27" s="19">
        <v>15000</v>
      </c>
      <c r="D27" s="19">
        <f>C29</f>
        <v>15000</v>
      </c>
      <c r="E27" s="19">
        <f t="shared" ref="E27" si="52">D29</f>
        <v>15000</v>
      </c>
      <c r="F27" s="19">
        <f t="shared" ref="F27" si="53">E29</f>
        <v>15000</v>
      </c>
      <c r="G27" s="19">
        <f t="shared" ref="G27" si="54">F29</f>
        <v>15000</v>
      </c>
      <c r="H27" s="19">
        <f t="shared" ref="H27" si="55">G29</f>
        <v>15000</v>
      </c>
      <c r="I27" s="19">
        <f t="shared" ref="I27" si="56">H29</f>
        <v>15000</v>
      </c>
      <c r="J27" s="19">
        <f t="shared" ref="J27" si="57">I29</f>
        <v>15000</v>
      </c>
      <c r="K27" s="19">
        <f t="shared" ref="K27" si="58">J29</f>
        <v>15000</v>
      </c>
      <c r="L27" s="19">
        <f t="shared" ref="L27" si="59">K29</f>
        <v>15000</v>
      </c>
      <c r="M27" s="19">
        <f t="shared" ref="M27" si="60">L29</f>
        <v>15000</v>
      </c>
      <c r="N27" s="19">
        <f t="shared" ref="N27" si="61">M29</f>
        <v>15000</v>
      </c>
      <c r="O27" s="19">
        <f t="shared" ref="O27" si="62">N29</f>
        <v>14881</v>
      </c>
      <c r="P27" s="19">
        <f t="shared" ref="P27" si="63">O29</f>
        <v>14881</v>
      </c>
      <c r="Q27" s="19">
        <f t="shared" ref="Q27" si="64">P29</f>
        <v>14881</v>
      </c>
    </row>
    <row r="28" spans="1:17" x14ac:dyDescent="0.25">
      <c r="A28" s="18"/>
      <c r="B28" s="5" t="s">
        <v>3</v>
      </c>
      <c r="C28" s="20">
        <f>IF(C19&gt;0,0,C18-B19)</f>
        <v>0</v>
      </c>
      <c r="D28" s="20">
        <f t="shared" ref="D28:Q28" si="65">IF(D19&gt;0,0,D18-C19)</f>
        <v>0</v>
      </c>
      <c r="E28" s="20">
        <f t="shared" si="65"/>
        <v>0</v>
      </c>
      <c r="F28" s="20">
        <f t="shared" si="65"/>
        <v>0</v>
      </c>
      <c r="G28" s="20">
        <f t="shared" si="65"/>
        <v>0</v>
      </c>
      <c r="H28" s="20">
        <f t="shared" si="65"/>
        <v>0</v>
      </c>
      <c r="I28" s="20">
        <f t="shared" si="65"/>
        <v>0</v>
      </c>
      <c r="J28" s="20">
        <f t="shared" si="65"/>
        <v>0</v>
      </c>
      <c r="K28" s="20">
        <f t="shared" si="65"/>
        <v>0</v>
      </c>
      <c r="L28" s="20">
        <f t="shared" si="65"/>
        <v>0</v>
      </c>
      <c r="M28" s="20">
        <f>IF(M19&gt;0,0,M18-L19)</f>
        <v>0</v>
      </c>
      <c r="N28" s="20">
        <f>IF(N19&gt;0,0,N18-M19)</f>
        <v>119</v>
      </c>
      <c r="O28" s="20">
        <f t="shared" ref="O28:Q28" si="66">IF(O19&gt;0,0,O18-N19)</f>
        <v>0</v>
      </c>
      <c r="P28" s="20">
        <f t="shared" si="66"/>
        <v>0</v>
      </c>
      <c r="Q28" s="20">
        <f t="shared" si="66"/>
        <v>1881</v>
      </c>
    </row>
    <row r="29" spans="1:17" x14ac:dyDescent="0.25">
      <c r="A29" s="18"/>
      <c r="B29" s="6" t="s">
        <v>4</v>
      </c>
      <c r="C29" s="21">
        <f>IF(C28&lt;C27,C27-C28,B29-C27)</f>
        <v>15000</v>
      </c>
      <c r="D29" s="21">
        <f t="shared" ref="D29" si="67">IF(D28&lt;D27,D27-D28,C29-D27)</f>
        <v>15000</v>
      </c>
      <c r="E29" s="21">
        <f t="shared" ref="E29" si="68">IF(E28&lt;E27,E27-E28,D29-E27)</f>
        <v>15000</v>
      </c>
      <c r="F29" s="21">
        <f t="shared" ref="F29" si="69">IF(F28&lt;F27,F27-F28,E29-F27)</f>
        <v>15000</v>
      </c>
      <c r="G29" s="21">
        <f t="shared" ref="G29" si="70">IF(G28&lt;G27,G27-G28,F29-G27)</f>
        <v>15000</v>
      </c>
      <c r="H29" s="21">
        <f t="shared" ref="H29" si="71">IF(H28&lt;H27,H27-H28,G29-H27)</f>
        <v>15000</v>
      </c>
      <c r="I29" s="21">
        <f t="shared" ref="I29" si="72">IF(I28&lt;I27,I27-I28,H29-I27)</f>
        <v>15000</v>
      </c>
      <c r="J29" s="21">
        <f t="shared" ref="J29" si="73">IF(J28&lt;J27,J27-J28,I29-J27)</f>
        <v>15000</v>
      </c>
      <c r="K29" s="21">
        <f t="shared" ref="K29" si="74">IF(K28&lt;K27,K27-K28,J29-K27)</f>
        <v>15000</v>
      </c>
      <c r="L29" s="21">
        <f t="shared" ref="L29" si="75">IF(L28&lt;L27,L27-L28,K29-L27)</f>
        <v>15000</v>
      </c>
      <c r="M29" s="21">
        <f t="shared" ref="M29" si="76">IF(M28&lt;M27,M27-M28,L29-M27)</f>
        <v>15000</v>
      </c>
      <c r="N29" s="21">
        <f t="shared" ref="N29" si="77">IF(N28&lt;N27,N27-N28,M29-N27)</f>
        <v>14881</v>
      </c>
      <c r="O29" s="21">
        <f t="shared" ref="O29" si="78">IF(O28&lt;O27,O27-O28,N29-O27)</f>
        <v>14881</v>
      </c>
      <c r="P29" s="21">
        <f t="shared" ref="P29" si="79">IF(P28&lt;P27,P27-P28,O29-P27)</f>
        <v>14881</v>
      </c>
      <c r="Q29" s="21">
        <f t="shared" ref="Q29" si="80">IF(Q28&lt;Q27,Q27-Q28,P29-Q27)</f>
        <v>13000</v>
      </c>
    </row>
  </sheetData>
  <mergeCells count="3">
    <mergeCell ref="A4:A9"/>
    <mergeCell ref="A14:A19"/>
    <mergeCell ref="A24:A29"/>
  </mergeCells>
  <pageMargins left="0.7" right="0.7" top="0.78740157499999996" bottom="0.78740157499999996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Zébulon</cp:lastModifiedBy>
  <dcterms:created xsi:type="dcterms:W3CDTF">2019-11-06T15:35:26Z</dcterms:created>
  <dcterms:modified xsi:type="dcterms:W3CDTF">2019-11-06T16:41:06Z</dcterms:modified>
</cp:coreProperties>
</file>