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620CDD25-25C3-4129-8376-7E825A528D84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DateDepart">Feuil1!$L$3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J7" i="1" l="1"/>
  <c r="L3" i="1"/>
  <c r="M11" i="1" s="1"/>
  <c r="Q11" i="1" l="1"/>
  <c r="P11" i="1"/>
  <c r="O11" i="1"/>
  <c r="R11" i="1"/>
  <c r="N11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4" i="1" l="1"/>
  <c r="J13" i="1" l="1"/>
  <c r="K13" i="1" s="1"/>
  <c r="J19" i="1"/>
  <c r="K19" i="1" s="1"/>
  <c r="G4" i="1"/>
  <c r="G20" i="1"/>
  <c r="G10" i="1"/>
  <c r="G15" i="1"/>
  <c r="G13" i="1"/>
  <c r="G29" i="1"/>
  <c r="G22" i="1"/>
  <c r="G23" i="1"/>
  <c r="G17" i="1"/>
  <c r="G31" i="1"/>
  <c r="J16" i="1"/>
  <c r="K16" i="1" s="1"/>
  <c r="G12" i="1"/>
  <c r="G26" i="1"/>
  <c r="G21" i="1"/>
  <c r="G11" i="1"/>
  <c r="J17" i="1"/>
  <c r="K17" i="1" s="1"/>
  <c r="G16" i="1"/>
  <c r="G32" i="1"/>
  <c r="G9" i="1"/>
  <c r="G14" i="1"/>
  <c r="J20" i="1"/>
  <c r="K20" i="1" s="1"/>
  <c r="J15" i="1"/>
  <c r="K15" i="1" s="1"/>
  <c r="G8" i="1"/>
  <c r="G24" i="1"/>
  <c r="G18" i="1"/>
  <c r="G27" i="1"/>
  <c r="G33" i="1"/>
  <c r="G30" i="1"/>
  <c r="J21" i="1"/>
  <c r="K21" i="1" s="1"/>
  <c r="J18" i="1"/>
  <c r="K18" i="1" s="1"/>
  <c r="G28" i="1"/>
  <c r="G5" i="1"/>
  <c r="G6" i="1"/>
  <c r="J14" i="1"/>
  <c r="K14" i="1" s="1"/>
  <c r="J12" i="1"/>
  <c r="K12" i="1" s="1"/>
  <c r="G7" i="1"/>
  <c r="G25" i="1"/>
  <c r="G19" i="1"/>
</calcChain>
</file>

<file path=xl/sharedStrings.xml><?xml version="1.0" encoding="utf-8"?>
<sst xmlns="http://schemas.openxmlformats.org/spreadsheetml/2006/main" count="40" uniqueCount="40">
  <si>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</si>
  <si>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</si>
  <si>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</si>
  <si>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</si>
  <si>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</si>
  <si>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</si>
  <si>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</si>
  <si>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</si>
  <si>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</si>
  <si>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</si>
  <si>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</si>
  <si>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</si>
  <si>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</si>
  <si>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</si>
  <si>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</si>
  <si>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</si>
  <si>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</si>
  <si>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</si>
  <si>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</si>
  <si>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</si>
  <si>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Projet 21</t>
  </si>
  <si>
    <t>Projet 22</t>
  </si>
  <si>
    <t>Projet 23</t>
  </si>
  <si>
    <t>Projet 24</t>
  </si>
  <si>
    <t>Projet 25</t>
  </si>
  <si>
    <t>Projet 26</t>
  </si>
  <si>
    <t>Projet 27</t>
  </si>
  <si>
    <t>Projet 28</t>
  </si>
  <si>
    <t>Projet 29</t>
  </si>
  <si>
    <t>Projet 30</t>
  </si>
  <si>
    <t>date de fin</t>
  </si>
  <si>
    <t>Projet se terminant dans les 6 mois</t>
  </si>
  <si>
    <t>liste de projets</t>
  </si>
  <si>
    <t>Date fin</t>
  </si>
  <si>
    <t>% done</t>
  </si>
  <si>
    <t xml:space="preserve">je voudrais pouvoir générer le tableau ci-desous </t>
  </si>
  <si>
    <t>Colonne2</t>
  </si>
  <si>
    <t>Colonne3</t>
  </si>
  <si>
    <t>Colonne4</t>
  </si>
  <si>
    <t>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</si>
</sst>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&quot;F&quot;_-;\-* #,##0.00\ &quot;F&quot;_-;_-* &quot;-&quot;??\ &quot;F&quot;_-;_-@_-"/>
    <numFmt numFmtId="165" formatCode="_-* #,##0.00\ _F_-;\-* #,##0.00\ _F_-;_-* &quot;-&quot;??\ _F_-;_-@_-"/>
    <numFmt numFmtId="166" formatCode="_-* #,##0.00\ [$€]_-;\-* #,##0.00\ [$€]_-;_-* &quot;-&quot;??\ [$€]_-;_-@_-"/>
    <numFmt numFmtId="167" formatCode="_(&quot;€&quot;* #,##0.00_);_(&quot;€&quot;* \(#,##0.00\);_(&quot;€&quot;* &quot;-&quot;??_);_(@_)"/>
    <numFmt numFmtId="168" formatCode="[$-40C]mmmm\-yy;@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rgb="FF444444"/>
      <name val="Calibri"/>
      <family val="2"/>
      <scheme val="minor"/>
    </font>
    <font>
      <sz val="11"/>
      <color rgb="FF141414"/>
      <name val="Calibri"/>
      <family val="2"/>
      <scheme val="minor"/>
    </font>
    <font>
      <b/>
      <sz val="11"/>
      <color rgb="FFFF008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14" fontId="0" fillId="0" borderId="1" xfId="0" applyNumberFormat="1" applyFont="1" applyBorder="1" applyAlignment="1">
      <alignment horizontal="center" vertical="center"/>
    </xf>
    <xf numFmtId="0" fontId="0" fillId="0" borderId="0" xfId="0" applyFont="1"/>
    <xf numFmtId="14" fontId="0" fillId="0" borderId="0" xfId="0" applyNumberFormat="1" applyFont="1"/>
    <xf numFmtId="14" fontId="5" fillId="0" borderId="0" xfId="0" applyNumberFormat="1" applyFont="1"/>
    <xf numFmtId="0" fontId="0" fillId="0" borderId="0" xfId="0" applyFont="1" applyBorder="1" applyAlignment="1"/>
    <xf numFmtId="0" fontId="0" fillId="0" borderId="2" xfId="0" applyFont="1" applyBorder="1"/>
    <xf numFmtId="14" fontId="0" fillId="0" borderId="3" xfId="0" applyNumberFormat="1" applyFont="1" applyBorder="1"/>
    <xf numFmtId="0" fontId="0" fillId="0" borderId="3" xfId="0" applyFont="1" applyBorder="1"/>
    <xf numFmtId="0" fontId="0" fillId="0" borderId="3" xfId="0" applyFont="1" applyFill="1" applyBorder="1"/>
    <xf numFmtId="0" fontId="0" fillId="0" borderId="4" xfId="0" applyFont="1" applyFill="1" applyBorder="1"/>
    <xf numFmtId="0" fontId="0" fillId="0" borderId="5" xfId="0" applyFont="1" applyBorder="1"/>
    <xf numFmtId="14" fontId="0" fillId="0" borderId="6" xfId="0" applyNumberFormat="1" applyFont="1" applyBorder="1"/>
    <xf numFmtId="0" fontId="0" fillId="0" borderId="6" xfId="0" applyFont="1" applyBorder="1"/>
    <xf numFmtId="0" fontId="3" fillId="0" borderId="6" xfId="0" applyFont="1" applyFill="1" applyBorder="1"/>
    <xf numFmtId="0" fontId="0" fillId="0" borderId="6" xfId="0" applyFont="1" applyFill="1" applyBorder="1"/>
    <xf numFmtId="0" fontId="0" fillId="0" borderId="7" xfId="0" applyFont="1" applyFill="1" applyBorder="1"/>
    <xf numFmtId="0" fontId="4" fillId="0" borderId="6" xfId="0" applyFont="1" applyFill="1" applyBorder="1"/>
    <xf numFmtId="14" fontId="0" fillId="0" borderId="6" xfId="0" applyNumberFormat="1" applyFont="1" applyBorder="1" applyAlignment="1">
      <alignment horizontal="center" vertical="center"/>
    </xf>
    <xf numFmtId="0" fontId="0" fillId="0" borderId="8" xfId="0" applyFont="1" applyBorder="1"/>
    <xf numFmtId="14" fontId="0" fillId="0" borderId="9" xfId="0" applyNumberFormat="1" applyFont="1" applyBorder="1"/>
    <xf numFmtId="0" fontId="0" fillId="0" borderId="9" xfId="0" applyFont="1" applyBorder="1"/>
    <xf numFmtId="0" fontId="0" fillId="0" borderId="9" xfId="0" applyFont="1" applyFill="1" applyBorder="1"/>
    <xf numFmtId="0" fontId="0" fillId="0" borderId="10" xfId="0" applyFont="1" applyFill="1" applyBorder="1"/>
    <xf numFmtId="0" fontId="0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168" fontId="6" fillId="0" borderId="1" xfId="0" applyNumberFormat="1" applyFont="1" applyBorder="1" applyAlignment="1">
      <alignment horizontal="center"/>
    </xf>
  </cellXfs>
  <cellStyles count="10">
    <cellStyle name="Euro" xfId="2" xr:uid="{00000000-0005-0000-0000-000000000000}"/>
    <cellStyle name="Euro 2" xfId="6" xr:uid="{00000000-0005-0000-0000-000001000000}"/>
    <cellStyle name="Milliers 2" xfId="3" xr:uid="{00000000-0005-0000-0000-000002000000}"/>
    <cellStyle name="Monétaire 2" xfId="5" xr:uid="{00000000-0005-0000-0000-000003000000}"/>
    <cellStyle name="Monétaire 2 2" xfId="7" xr:uid="{00000000-0005-0000-0000-000004000000}"/>
    <cellStyle name="Monétaire 3" xfId="4" xr:uid="{00000000-0005-0000-0000-000005000000}"/>
    <cellStyle name="Normal" xfId="0" builtinId="0"/>
    <cellStyle name="Normal 2" xfId="1" xr:uid="{00000000-0005-0000-0000-000007000000}"/>
    <cellStyle name="Normal 3" xfId="8" xr:uid="{00000000-0005-0000-0000-000008000000}"/>
    <cellStyle name="Pourcentage 2" xfId="9" xr:uid="{00000000-0005-0000-0000-000009000000}"/>
  </cellStyles>
  <dxfs count="8"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C3:G33" totalsRowShown="0" headerRowDxfId="6" dataDxfId="5">
  <autoFilter ref="C3:G33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Projet" dataDxfId="4"/>
    <tableColumn id="2" xr3:uid="{00000000-0010-0000-0000-000002000000}" name="date de fin" dataDxfId="3"/>
    <tableColumn id="3" xr3:uid="{00000000-0010-0000-0000-000003000000}" name="Colonne2" dataDxfId="0">
      <calculatedColumnFormula>IF(AND(Tableau1[[#This Row],[date de fin]]&gt;=TODAY(),Tableau1[[#This Row],[date de fin]]&lt;=EDATE(TODAY(),6)),"OK","")</calculatedColumnFormula>
    </tableColumn>
    <tableColumn id="4" xr3:uid="{7A4D8067-502D-4E8B-8590-F58253B18994}" name="Colonne3" dataDxfId="2">
      <calculatedColumnFormula>IF(Tableau1[[#This Row],[Colonne2]]="ok",ROW()-3,"")</calculatedColumnFormula>
    </tableColumn>
    <tableColumn id="5" xr3:uid="{2779814A-8449-42B8-9F53-9E7DE1A66714}" name="Colonne4" dataDxfId="1">
      <calculatedColumnFormula>IFERROR(SMALL(Tableau1[Colonne3],ROW(G1)),"")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R33"/>
  <sheetViews>
    <sheetView showGridLines="0" tabSelected="1" workbookViewId="0">
      <selection activeCell="U20" sqref="U20"/>
    </sheetView>
  </sheetViews>
  <sheetFormatPr baseColWidth="10" defaultRowHeight="15" outlineLevelCol="1" x14ac:dyDescent="0.25"/>
  <cols>
    <col min="1" max="2" width="11.42578125" style="2"/>
    <col min="3" max="3" width="12.85546875" style="2" customWidth="1"/>
    <col min="4" max="4" width="17" style="2" customWidth="1"/>
    <col min="5" max="7" width="11.42578125" style="2" hidden="1" customWidth="1" outlineLevel="1"/>
    <col min="8" max="8" width="11.42578125" style="2" collapsed="1"/>
    <col min="9" max="9" width="11.42578125" style="2"/>
    <col min="10" max="10" width="15.85546875" style="2" customWidth="1"/>
    <col min="11" max="16384" width="11.42578125" style="2"/>
  </cols>
  <sheetData>
    <row r="3" spans="3:18" x14ac:dyDescent="0.25">
      <c r="C3" s="24" t="s">
        <v>39</v>
      </c>
      <c r="D3" s="24" t="s">
        <v>30</v>
      </c>
      <c r="E3" s="2" t="s">
        <v>36</v>
      </c>
      <c r="F3" s="2" t="s">
        <v>37</v>
      </c>
      <c r="G3" s="2" t="s">
        <v>38</v>
      </c>
      <c r="L3" s="3">
        <f ca="1">TODAY()</f>
        <v>43885</v>
      </c>
    </row>
    <row r="4" spans="3:18" x14ac:dyDescent="0.25">
      <c r="C4" s="2" t="s">
        <v>0</v>
      </c>
      <c r="D4" s="1">
        <v>43008</v>
      </c>
      <c r="E4" s="2" t="str">
        <f ca="1">IF(AND(Tableau1[[#This Row],[date de fin]]&gt;=TODAY(),Tableau1[[#This Row],[date de fin]]&lt;=EDATE(TODAY(),6)),"OK","")</f>
        <v/>
      </c>
      <c r="F4" s="2" t="str">
        <f ca="1">IF(Tableau1[[#This Row],[Colonne2]]="ok",ROW()-3,"")</f>
        <v/>
      </c>
      <c r="G4" s="2">
        <f ca="1">IFERROR(SMALL(Tableau1[Colonne3],ROW(G1)),"")</f>
        <v>9</v>
      </c>
    </row>
    <row r="5" spans="3:18" x14ac:dyDescent="0.25">
      <c r="C5" s="2" t="s">
        <v>1</v>
      </c>
      <c r="D5" s="1">
        <v>42551</v>
      </c>
      <c r="E5" s="2" t="str">
        <f ca="1">IF(AND(Tableau1[[#This Row],[date de fin]]&gt;=TODAY(),Tableau1[[#This Row],[date de fin]]&lt;=EDATE(TODAY(),6)),"OK","")</f>
        <v/>
      </c>
      <c r="F5" s="2" t="str">
        <f ca="1">IF(Tableau1[[#This Row],[Colonne2]]="ok",ROW()-3,"")</f>
        <v/>
      </c>
      <c r="G5" s="2">
        <f ca="1">IFERROR(SMALL(Tableau1[Colonne3],ROW(G2)),"")</f>
        <v>19</v>
      </c>
      <c r="J5" s="4"/>
    </row>
    <row r="6" spans="3:18" x14ac:dyDescent="0.25">
      <c r="C6" s="2" t="s">
        <v>2</v>
      </c>
      <c r="D6" s="1">
        <v>42825</v>
      </c>
      <c r="E6" s="2" t="str">
        <f ca="1">IF(AND(Tableau1[[#This Row],[date de fin]]&gt;=TODAY(),Tableau1[[#This Row],[date de fin]]&lt;=EDATE(TODAY(),6)),"OK","")</f>
        <v/>
      </c>
      <c r="F6" s="2" t="str">
        <f ca="1">IF(Tableau1[[#This Row],[Colonne2]]="ok",ROW()-3,"")</f>
        <v/>
      </c>
      <c r="G6" s="2" t="str">
        <f ca="1">IFERROR(SMALL(Tableau1[Colonne3],ROW(G3)),"")</f>
        <v/>
      </c>
      <c r="J6" s="5" t="s">
        <v>31</v>
      </c>
      <c r="K6" s="5"/>
    </row>
    <row r="7" spans="3:18" x14ac:dyDescent="0.25">
      <c r="C7" s="2" t="s">
        <v>3</v>
      </c>
      <c r="D7" s="1">
        <v>41090</v>
      </c>
      <c r="E7" s="2" t="str">
        <f ca="1">IF(AND(Tableau1[[#This Row],[date de fin]]&gt;=TODAY(),Tableau1[[#This Row],[date de fin]]&lt;=EDATE(TODAY(),6)),"OK","")</f>
        <v/>
      </c>
      <c r="F7" s="2" t="str">
        <f ca="1">IF(Tableau1[[#This Row],[Colonne2]]="ok",ROW()-3,"")</f>
        <v/>
      </c>
      <c r="G7" s="2" t="str">
        <f ca="1">IFERROR(SMALL(Tableau1[Colonne3],ROW(G4)),"")</f>
        <v/>
      </c>
      <c r="J7" s="2">
        <f ca="1">COUNTIFS(Tableau1[date de fin],"&gt;"&amp;TODAY(),Tableau1[date de fin],"&lt;="&amp;EDATE(TODAY(),6))</f>
        <v>2</v>
      </c>
    </row>
    <row r="8" spans="3:18" x14ac:dyDescent="0.25">
      <c r="C8" s="2" t="s">
        <v>4</v>
      </c>
      <c r="D8" s="1">
        <v>43830</v>
      </c>
      <c r="E8" s="2" t="str">
        <f ca="1">IF(AND(Tableau1[[#This Row],[date de fin]]&gt;=TODAY(),Tableau1[[#This Row],[date de fin]]&lt;=EDATE(TODAY(),6)),"OK","")</f>
        <v/>
      </c>
      <c r="F8" s="2" t="str">
        <f ca="1">IF(Tableau1[[#This Row],[Colonne2]]="ok",ROW()-3,"")</f>
        <v/>
      </c>
      <c r="G8" s="2" t="str">
        <f ca="1">IFERROR(SMALL(Tableau1[Colonne3],ROW(G5)),"")</f>
        <v/>
      </c>
    </row>
    <row r="9" spans="3:18" x14ac:dyDescent="0.25">
      <c r="C9" s="2" t="s">
        <v>5</v>
      </c>
      <c r="D9" s="1">
        <v>42308</v>
      </c>
      <c r="E9" s="2" t="str">
        <f ca="1">IF(AND(Tableau1[[#This Row],[date de fin]]&gt;=TODAY(),Tableau1[[#This Row],[date de fin]]&lt;=EDATE(TODAY(),6)),"OK","")</f>
        <v/>
      </c>
      <c r="F9" s="2" t="str">
        <f ca="1">IF(Tableau1[[#This Row],[Colonne2]]="ok",ROW()-3,"")</f>
        <v/>
      </c>
      <c r="G9" s="2" t="str">
        <f ca="1">IFERROR(SMALL(Tableau1[Colonne3],ROW(G6)),"")</f>
        <v/>
      </c>
      <c r="J9" s="2" t="s">
        <v>35</v>
      </c>
    </row>
    <row r="10" spans="3:18" x14ac:dyDescent="0.25">
      <c r="C10" s="2" t="s">
        <v>6</v>
      </c>
      <c r="D10" s="1">
        <v>42094</v>
      </c>
      <c r="E10" s="2" t="str">
        <f ca="1">IF(AND(Tableau1[[#This Row],[date de fin]]&gt;=TODAY(),Tableau1[[#This Row],[date de fin]]&lt;=EDATE(TODAY(),6)),"OK","")</f>
        <v/>
      </c>
      <c r="F10" s="2" t="str">
        <f ca="1">IF(Tableau1[[#This Row],[Colonne2]]="ok",ROW()-3,"")</f>
        <v/>
      </c>
      <c r="G10" s="2" t="str">
        <f ca="1">IFERROR(SMALL(Tableau1[Colonne3],ROW(G7)),"")</f>
        <v/>
      </c>
    </row>
    <row r="11" spans="3:18" x14ac:dyDescent="0.25">
      <c r="C11" s="2" t="s">
        <v>7</v>
      </c>
      <c r="D11" s="1">
        <v>40147</v>
      </c>
      <c r="E11" s="2" t="str">
        <f ca="1">IF(AND(Tableau1[[#This Row],[date de fin]]&gt;=TODAY(),Tableau1[[#This Row],[date de fin]]&lt;=EDATE(TODAY(),6)),"OK","")</f>
        <v/>
      </c>
      <c r="F11" s="2" t="str">
        <f ca="1">IF(Tableau1[[#This Row],[Colonne2]]="ok",ROW()-3,"")</f>
        <v/>
      </c>
      <c r="G11" s="2" t="str">
        <f ca="1">IFERROR(SMALL(Tableau1[Colonne3],ROW(G8)),"")</f>
        <v/>
      </c>
      <c r="J11" s="25" t="s">
        <v>32</v>
      </c>
      <c r="K11" s="25" t="s">
        <v>33</v>
      </c>
      <c r="L11" s="25" t="s">
        <v>34</v>
      </c>
      <c r="M11" s="26">
        <f t="shared" ref="M11:R11" ca="1" si="0">EDATE(DateDepart,COLUMN()-12)</f>
        <v>43914</v>
      </c>
      <c r="N11" s="26">
        <f t="shared" ca="1" si="0"/>
        <v>43945</v>
      </c>
      <c r="O11" s="26">
        <f t="shared" ca="1" si="0"/>
        <v>43975</v>
      </c>
      <c r="P11" s="26">
        <f t="shared" ca="1" si="0"/>
        <v>44006</v>
      </c>
      <c r="Q11" s="26">
        <f t="shared" ca="1" si="0"/>
        <v>44036</v>
      </c>
      <c r="R11" s="26">
        <f t="shared" ca="1" si="0"/>
        <v>44067</v>
      </c>
    </row>
    <row r="12" spans="3:18" x14ac:dyDescent="0.25">
      <c r="C12" s="2" t="s">
        <v>8</v>
      </c>
      <c r="D12" s="1">
        <v>44012</v>
      </c>
      <c r="E12" s="2" t="str">
        <f ca="1">IF(AND(Tableau1[[#This Row],[date de fin]]&gt;=TODAY(),Tableau1[[#This Row],[date de fin]]&lt;=EDATE(TODAY(),6)),"OK","")</f>
        <v>OK</v>
      </c>
      <c r="F12" s="2">
        <f ca="1">IF(Tableau1[[#This Row],[Colonne2]]="ok",ROW()-3,"")</f>
        <v>9</v>
      </c>
      <c r="G12" s="2" t="str">
        <f ca="1">IFERROR(SMALL(Tableau1[Colonne3],ROW(G9)),"")</f>
        <v/>
      </c>
      <c r="J12" s="6" t="str">
        <f ca="1">IFERROR(INDEX(Tableau1[Projet],SMALL(Tableau1[Colonne3],ROW(G1)),1),"")</f>
        <v>Projet 9</v>
      </c>
      <c r="K12" s="7">
        <f ca="1">IFERROR(VLOOKUP(J12,Tableau1[],2,0),"")</f>
        <v>44012</v>
      </c>
      <c r="L12" s="8"/>
      <c r="M12" s="9"/>
      <c r="N12" s="9"/>
      <c r="O12" s="9"/>
      <c r="P12" s="9"/>
      <c r="Q12" s="9"/>
      <c r="R12" s="10"/>
    </row>
    <row r="13" spans="3:18" x14ac:dyDescent="0.25">
      <c r="C13" s="2" t="s">
        <v>9</v>
      </c>
      <c r="D13" s="1">
        <v>42155</v>
      </c>
      <c r="E13" s="2" t="str">
        <f ca="1">IF(AND(Tableau1[[#This Row],[date de fin]]&gt;=TODAY(),Tableau1[[#This Row],[date de fin]]&lt;=EDATE(TODAY(),6)),"OK","")</f>
        <v/>
      </c>
      <c r="F13" s="2" t="str">
        <f ca="1">IF(Tableau1[[#This Row],[Colonne2]]="ok",ROW()-3,"")</f>
        <v/>
      </c>
      <c r="G13" s="2" t="str">
        <f ca="1">IFERROR(SMALL(Tableau1[Colonne3],ROW(G10)),"")</f>
        <v/>
      </c>
      <c r="J13" s="11" t="str">
        <f ca="1">IFERROR(INDEX(Tableau1[Projet],SMALL(Tableau1[Colonne3],ROW(G2)),1),"")</f>
        <v>Projet 19</v>
      </c>
      <c r="K13" s="12">
        <f ca="1">IFERROR(VLOOKUP(J13,Tableau1[],2,0),"")</f>
        <v>43982</v>
      </c>
      <c r="L13" s="13"/>
      <c r="M13" s="14"/>
      <c r="N13" s="15"/>
      <c r="O13" s="15"/>
      <c r="P13" s="15"/>
      <c r="Q13" s="15"/>
      <c r="R13" s="16"/>
    </row>
    <row r="14" spans="3:18" x14ac:dyDescent="0.25">
      <c r="C14" s="2" t="s">
        <v>10</v>
      </c>
      <c r="D14" s="1">
        <v>42613</v>
      </c>
      <c r="E14" s="2" t="str">
        <f ca="1">IF(AND(Tableau1[[#This Row],[date de fin]]&gt;=TODAY(),Tableau1[[#This Row],[date de fin]]&lt;=EDATE(TODAY(),6)),"OK","")</f>
        <v/>
      </c>
      <c r="F14" s="2" t="str">
        <f ca="1">IF(Tableau1[[#This Row],[Colonne2]]="ok",ROW()-3,"")</f>
        <v/>
      </c>
      <c r="G14" s="2" t="str">
        <f ca="1">IFERROR(SMALL(Tableau1[Colonne3],ROW(G11)),"")</f>
        <v/>
      </c>
      <c r="J14" s="11" t="str">
        <f ca="1">IFERROR(INDEX(Tableau1[Projet],SMALL(Tableau1[Colonne3],ROW(G3)),1),"")</f>
        <v/>
      </c>
      <c r="K14" s="12" t="str">
        <f ca="1">IFERROR(VLOOKUP(J14,Tableau1[],2,0),"")</f>
        <v/>
      </c>
      <c r="L14" s="13"/>
      <c r="M14" s="15"/>
      <c r="N14" s="15"/>
      <c r="O14" s="15"/>
      <c r="P14" s="15"/>
      <c r="Q14" s="15"/>
      <c r="R14" s="16"/>
    </row>
    <row r="15" spans="3:18" x14ac:dyDescent="0.25">
      <c r="C15" s="2" t="s">
        <v>11</v>
      </c>
      <c r="D15" s="1">
        <v>41820</v>
      </c>
      <c r="E15" s="2" t="str">
        <f ca="1">IF(AND(Tableau1[[#This Row],[date de fin]]&gt;=TODAY(),Tableau1[[#This Row],[date de fin]]&lt;=EDATE(TODAY(),6)),"OK","")</f>
        <v/>
      </c>
      <c r="F15" s="2" t="str">
        <f ca="1">IF(Tableau1[[#This Row],[Colonne2]]="ok",ROW()-3,"")</f>
        <v/>
      </c>
      <c r="G15" s="2" t="str">
        <f ca="1">IFERROR(SMALL(Tableau1[Colonne3],ROW(G12)),"")</f>
        <v/>
      </c>
      <c r="J15" s="11" t="str">
        <f ca="1">IFERROR(INDEX(Tableau1[Projet],SMALL(Tableau1[Colonne3],ROW(G4)),1),"")</f>
        <v/>
      </c>
      <c r="K15" s="12" t="str">
        <f ca="1">IFERROR(VLOOKUP(J15,Tableau1[],2,0),"")</f>
        <v/>
      </c>
      <c r="L15" s="13"/>
      <c r="M15" s="15"/>
      <c r="N15" s="15"/>
      <c r="O15" s="15"/>
      <c r="P15" s="15"/>
      <c r="Q15" s="15"/>
      <c r="R15" s="16"/>
    </row>
    <row r="16" spans="3:18" x14ac:dyDescent="0.25">
      <c r="C16" s="2" t="s">
        <v>12</v>
      </c>
      <c r="D16" s="1">
        <v>42369</v>
      </c>
      <c r="E16" s="2" t="str">
        <f ca="1">IF(AND(Tableau1[[#This Row],[date de fin]]&gt;=TODAY(),Tableau1[[#This Row],[date de fin]]&lt;=EDATE(TODAY(),6)),"OK","")</f>
        <v/>
      </c>
      <c r="F16" s="2" t="str">
        <f ca="1">IF(Tableau1[[#This Row],[Colonne2]]="ok",ROW()-3,"")</f>
        <v/>
      </c>
      <c r="G16" s="2" t="str">
        <f ca="1">IFERROR(SMALL(Tableau1[Colonne3],ROW(G13)),"")</f>
        <v/>
      </c>
      <c r="J16" s="11" t="str">
        <f ca="1">IFERROR(INDEX(Tableau1[Projet],SMALL(Tableau1[Colonne3],ROW(G5)),1),"")</f>
        <v/>
      </c>
      <c r="K16" s="12" t="str">
        <f ca="1">IFERROR(VLOOKUP(J16,Tableau1[],2,0),"")</f>
        <v/>
      </c>
      <c r="L16" s="13"/>
      <c r="M16" s="17"/>
      <c r="N16" s="15"/>
      <c r="O16" s="15"/>
      <c r="P16" s="15"/>
      <c r="Q16" s="15"/>
      <c r="R16" s="16"/>
    </row>
    <row r="17" spans="3:18" x14ac:dyDescent="0.25">
      <c r="C17" s="2" t="s">
        <v>13</v>
      </c>
      <c r="D17" s="1">
        <v>42551</v>
      </c>
      <c r="E17" s="2" t="str">
        <f ca="1">IF(AND(Tableau1[[#This Row],[date de fin]]&gt;=TODAY(),Tableau1[[#This Row],[date de fin]]&lt;=EDATE(TODAY(),6)),"OK","")</f>
        <v/>
      </c>
      <c r="F17" s="2" t="str">
        <f ca="1">IF(Tableau1[[#This Row],[Colonne2]]="ok",ROW()-3,"")</f>
        <v/>
      </c>
      <c r="G17" s="2" t="str">
        <f ca="1">IFERROR(SMALL(Tableau1[Colonne3],ROW(G14)),"")</f>
        <v/>
      </c>
      <c r="J17" s="11" t="str">
        <f ca="1">IFERROR(INDEX(Tableau1[Projet],SMALL(Tableau1[Colonne3],ROW(G6)),1),"")</f>
        <v/>
      </c>
      <c r="K17" s="12" t="str">
        <f ca="1">IFERROR(VLOOKUP(J17,Tableau1[],2,0),"")</f>
        <v/>
      </c>
      <c r="L17" s="18"/>
      <c r="M17" s="15"/>
      <c r="N17" s="15"/>
      <c r="O17" s="15"/>
      <c r="P17" s="15"/>
      <c r="Q17" s="15"/>
      <c r="R17" s="16"/>
    </row>
    <row r="18" spans="3:18" x14ac:dyDescent="0.25">
      <c r="C18" s="2" t="s">
        <v>14</v>
      </c>
      <c r="D18" s="1">
        <v>42735</v>
      </c>
      <c r="E18" s="2" t="str">
        <f ca="1">IF(AND(Tableau1[[#This Row],[date de fin]]&gt;=TODAY(),Tableau1[[#This Row],[date de fin]]&lt;=EDATE(TODAY(),6)),"OK","")</f>
        <v/>
      </c>
      <c r="F18" s="2" t="str">
        <f ca="1">IF(Tableau1[[#This Row],[Colonne2]]="ok",ROW()-3,"")</f>
        <v/>
      </c>
      <c r="G18" s="2" t="str">
        <f ca="1">IFERROR(SMALL(Tableau1[Colonne3],ROW(G15)),"")</f>
        <v/>
      </c>
      <c r="J18" s="11" t="str">
        <f ca="1">IFERROR(INDEX(Tableau1[Projet],SMALL(Tableau1[Colonne3],ROW(G7)),1),"")</f>
        <v/>
      </c>
      <c r="K18" s="12" t="str">
        <f ca="1">IFERROR(VLOOKUP(J18,Tableau1[],2,0),"")</f>
        <v/>
      </c>
      <c r="L18" s="12"/>
      <c r="M18" s="15"/>
      <c r="N18" s="15"/>
      <c r="O18" s="15"/>
      <c r="P18" s="15"/>
      <c r="Q18" s="15"/>
      <c r="R18" s="16"/>
    </row>
    <row r="19" spans="3:18" x14ac:dyDescent="0.25">
      <c r="C19" s="2" t="s">
        <v>15</v>
      </c>
      <c r="D19" s="1">
        <v>43251</v>
      </c>
      <c r="E19" s="2" t="str">
        <f ca="1">IF(AND(Tableau1[[#This Row],[date de fin]]&gt;=TODAY(),Tableau1[[#This Row],[date de fin]]&lt;=EDATE(TODAY(),6)),"OK","")</f>
        <v/>
      </c>
      <c r="F19" s="2" t="str">
        <f ca="1">IF(Tableau1[[#This Row],[Colonne2]]="ok",ROW()-3,"")</f>
        <v/>
      </c>
      <c r="G19" s="2" t="str">
        <f ca="1">IFERROR(SMALL(Tableau1[Colonne3],ROW(G16)),"")</f>
        <v/>
      </c>
      <c r="J19" s="11" t="str">
        <f ca="1">IFERROR(INDEX(Tableau1[Projet],SMALL(Tableau1[Colonne3],ROW(G8)),1),"")</f>
        <v/>
      </c>
      <c r="K19" s="12" t="str">
        <f ca="1">IFERROR(VLOOKUP(J19,Tableau1[],2,0),"")</f>
        <v/>
      </c>
      <c r="L19" s="13"/>
      <c r="M19" s="14"/>
      <c r="N19" s="15"/>
      <c r="O19" s="15"/>
      <c r="P19" s="15"/>
      <c r="Q19" s="15"/>
      <c r="R19" s="16"/>
    </row>
    <row r="20" spans="3:18" x14ac:dyDescent="0.25">
      <c r="C20" s="2" t="s">
        <v>16</v>
      </c>
      <c r="D20" s="1">
        <v>43738</v>
      </c>
      <c r="E20" s="2" t="str">
        <f ca="1">IF(AND(Tableau1[[#This Row],[date de fin]]&gt;=TODAY(),Tableau1[[#This Row],[date de fin]]&lt;=EDATE(TODAY(),6)),"OK","")</f>
        <v/>
      </c>
      <c r="F20" s="2" t="str">
        <f ca="1">IF(Tableau1[[#This Row],[Colonne2]]="ok",ROW()-3,"")</f>
        <v/>
      </c>
      <c r="G20" s="2" t="str">
        <f ca="1">IFERROR(SMALL(Tableau1[Colonne3],ROW(G17)),"")</f>
        <v/>
      </c>
      <c r="J20" s="11" t="str">
        <f ca="1">IFERROR(INDEX(Tableau1[Projet],SMALL(Tableau1[Colonne3],ROW(G9)),1),"")</f>
        <v/>
      </c>
      <c r="K20" s="12" t="str">
        <f ca="1">IFERROR(VLOOKUP(J20,Tableau1[],2,0),"")</f>
        <v/>
      </c>
      <c r="L20" s="13"/>
      <c r="M20" s="15"/>
      <c r="N20" s="15"/>
      <c r="O20" s="15"/>
      <c r="P20" s="15"/>
      <c r="Q20" s="15"/>
      <c r="R20" s="16"/>
    </row>
    <row r="21" spans="3:18" x14ac:dyDescent="0.25">
      <c r="C21" s="2" t="s">
        <v>17</v>
      </c>
      <c r="D21" s="1">
        <v>42978</v>
      </c>
      <c r="E21" s="2" t="str">
        <f ca="1">IF(AND(Tableau1[[#This Row],[date de fin]]&gt;=TODAY(),Tableau1[[#This Row],[date de fin]]&lt;=EDATE(TODAY(),6)),"OK","")</f>
        <v/>
      </c>
      <c r="F21" s="2" t="str">
        <f ca="1">IF(Tableau1[[#This Row],[Colonne2]]="ok",ROW()-3,"")</f>
        <v/>
      </c>
      <c r="G21" s="2" t="str">
        <f ca="1">IFERROR(SMALL(Tableau1[Colonne3],ROW(G18)),"")</f>
        <v/>
      </c>
      <c r="J21" s="19" t="str">
        <f ca="1">IFERROR(INDEX(Tableau1[Projet],SMALL(Tableau1[Colonne3],ROW(G10)),1),"")</f>
        <v/>
      </c>
      <c r="K21" s="20" t="str">
        <f ca="1">IFERROR(VLOOKUP(J21,Tableau1[],2,0),"")</f>
        <v/>
      </c>
      <c r="L21" s="21"/>
      <c r="M21" s="22"/>
      <c r="N21" s="22"/>
      <c r="O21" s="22"/>
      <c r="P21" s="22"/>
      <c r="Q21" s="22"/>
      <c r="R21" s="23"/>
    </row>
    <row r="22" spans="3:18" x14ac:dyDescent="0.25">
      <c r="C22" s="2" t="s">
        <v>18</v>
      </c>
      <c r="D22" s="1">
        <v>43982</v>
      </c>
      <c r="E22" s="2" t="str">
        <f ca="1">IF(AND(Tableau1[[#This Row],[date de fin]]&gt;=TODAY(),Tableau1[[#This Row],[date de fin]]&lt;=EDATE(TODAY(),6)),"OK","")</f>
        <v>OK</v>
      </c>
      <c r="F22" s="2">
        <f ca="1">IF(Tableau1[[#This Row],[Colonne2]]="ok",ROW()-3,"")</f>
        <v>19</v>
      </c>
      <c r="G22" s="2" t="str">
        <f ca="1">IFERROR(SMALL(Tableau1[Colonne3],ROW(G19)),"")</f>
        <v/>
      </c>
      <c r="I22" s="3"/>
    </row>
    <row r="23" spans="3:18" x14ac:dyDescent="0.25">
      <c r="C23" s="2" t="s">
        <v>19</v>
      </c>
      <c r="D23" s="1">
        <v>43100</v>
      </c>
      <c r="E23" s="2" t="str">
        <f ca="1">IF(AND(Tableau1[[#This Row],[date de fin]]&gt;=TODAY(),Tableau1[[#This Row],[date de fin]]&lt;=EDATE(TODAY(),6)),"OK","")</f>
        <v/>
      </c>
      <c r="F23" s="2" t="str">
        <f ca="1">IF(Tableau1[[#This Row],[Colonne2]]="ok",ROW()-3,"")</f>
        <v/>
      </c>
      <c r="G23" s="2" t="str">
        <f ca="1">IFERROR(SMALL(Tableau1[Colonne3],ROW(G20)),"")</f>
        <v/>
      </c>
    </row>
    <row r="24" spans="3:18" x14ac:dyDescent="0.25">
      <c r="C24" s="2" t="s">
        <v>20</v>
      </c>
      <c r="D24" s="1">
        <v>44165</v>
      </c>
      <c r="E24" s="2" t="str">
        <f ca="1">IF(AND(Tableau1[[#This Row],[date de fin]]&gt;=TODAY(),Tableau1[[#This Row],[date de fin]]&lt;=EDATE(TODAY(),6)),"OK","")</f>
        <v/>
      </c>
      <c r="F24" s="2" t="str">
        <f ca="1">IF(Tableau1[[#This Row],[Colonne2]]="ok",ROW()-3,"")</f>
        <v/>
      </c>
      <c r="G24" s="2" t="str">
        <f ca="1">IFERROR(SMALL(Tableau1[Colonne3],ROW(G21)),"")</f>
        <v/>
      </c>
    </row>
    <row r="25" spans="3:18" x14ac:dyDescent="0.25">
      <c r="C25" s="2" t="s">
        <v>21</v>
      </c>
      <c r="D25" s="1">
        <v>41455</v>
      </c>
      <c r="E25" s="2" t="str">
        <f ca="1">IF(AND(Tableau1[[#This Row],[date de fin]]&gt;=TODAY(),Tableau1[[#This Row],[date de fin]]&lt;=EDATE(TODAY(),6)),"OK","")</f>
        <v/>
      </c>
      <c r="F25" s="2" t="str">
        <f ca="1">IF(Tableau1[[#This Row],[Colonne2]]="ok",ROW()-3,"")</f>
        <v/>
      </c>
      <c r="G25" s="2" t="str">
        <f ca="1">IFERROR(SMALL(Tableau1[Colonne3],ROW(G22)),"")</f>
        <v/>
      </c>
    </row>
    <row r="26" spans="3:18" x14ac:dyDescent="0.25">
      <c r="C26" s="2" t="s">
        <v>22</v>
      </c>
      <c r="D26" s="1">
        <v>45657</v>
      </c>
      <c r="E26" s="2" t="str">
        <f ca="1">IF(AND(Tableau1[[#This Row],[date de fin]]&gt;=TODAY(),Tableau1[[#This Row],[date de fin]]&lt;=EDATE(TODAY(),6)),"OK","")</f>
        <v/>
      </c>
      <c r="F26" s="2" t="str">
        <f ca="1">IF(Tableau1[[#This Row],[Colonne2]]="ok",ROW()-3,"")</f>
        <v/>
      </c>
      <c r="G26" s="2" t="str">
        <f ca="1">IFERROR(SMALL(Tableau1[Colonne3],ROW(G23)),"")</f>
        <v/>
      </c>
    </row>
    <row r="27" spans="3:18" x14ac:dyDescent="0.25">
      <c r="C27" s="2" t="s">
        <v>23</v>
      </c>
      <c r="D27" s="1">
        <v>44561</v>
      </c>
      <c r="E27" s="2" t="str">
        <f ca="1">IF(AND(Tableau1[[#This Row],[date de fin]]&gt;=TODAY(),Tableau1[[#This Row],[date de fin]]&lt;=EDATE(TODAY(),6)),"OK","")</f>
        <v/>
      </c>
      <c r="F27" s="2" t="str">
        <f ca="1">IF(Tableau1[[#This Row],[Colonne2]]="ok",ROW()-3,"")</f>
        <v/>
      </c>
      <c r="G27" s="2" t="str">
        <f ca="1">IFERROR(SMALL(Tableau1[Colonne3],ROW(G24)),"")</f>
        <v/>
      </c>
    </row>
    <row r="28" spans="3:18" x14ac:dyDescent="0.25">
      <c r="C28" s="2" t="s">
        <v>24</v>
      </c>
      <c r="D28" s="1">
        <v>42216</v>
      </c>
      <c r="E28" s="2" t="str">
        <f ca="1">IF(AND(Tableau1[[#This Row],[date de fin]]&gt;=TODAY(),Tableau1[[#This Row],[date de fin]]&lt;=EDATE(TODAY(),6)),"OK","")</f>
        <v/>
      </c>
      <c r="F28" s="2" t="str">
        <f ca="1">IF(Tableau1[[#This Row],[Colonne2]]="ok",ROW()-3,"")</f>
        <v/>
      </c>
      <c r="G28" s="2" t="str">
        <f ca="1">IFERROR(SMALL(Tableau1[Colonne3],ROW(G25)),"")</f>
        <v/>
      </c>
    </row>
    <row r="29" spans="3:18" x14ac:dyDescent="0.25">
      <c r="C29" s="2" t="s">
        <v>25</v>
      </c>
      <c r="D29" s="1">
        <v>43069</v>
      </c>
      <c r="E29" s="2" t="str">
        <f ca="1">IF(AND(Tableau1[[#This Row],[date de fin]]&gt;=TODAY(),Tableau1[[#This Row],[date de fin]]&lt;=EDATE(TODAY(),6)),"OK","")</f>
        <v/>
      </c>
      <c r="F29" s="2" t="str">
        <f ca="1">IF(Tableau1[[#This Row],[Colonne2]]="ok",ROW()-3,"")</f>
        <v/>
      </c>
      <c r="G29" s="2" t="str">
        <f ca="1">IFERROR(SMALL(Tableau1[Colonne3],ROW(G26)),"")</f>
        <v/>
      </c>
    </row>
    <row r="30" spans="3:18" x14ac:dyDescent="0.25">
      <c r="C30" s="2" t="s">
        <v>26</v>
      </c>
      <c r="D30" s="1">
        <v>42794</v>
      </c>
      <c r="E30" s="2" t="str">
        <f ca="1">IF(AND(Tableau1[[#This Row],[date de fin]]&gt;=TODAY(),Tableau1[[#This Row],[date de fin]]&lt;=EDATE(TODAY(),6)),"OK","")</f>
        <v/>
      </c>
      <c r="F30" s="2" t="str">
        <f ca="1">IF(Tableau1[[#This Row],[Colonne2]]="ok",ROW()-3,"")</f>
        <v/>
      </c>
      <c r="G30" s="2" t="str">
        <f ca="1">IFERROR(SMALL(Tableau1[Colonne3],ROW(G27)),"")</f>
        <v/>
      </c>
    </row>
    <row r="31" spans="3:18" x14ac:dyDescent="0.25">
      <c r="C31" s="2" t="s">
        <v>27</v>
      </c>
      <c r="D31" s="1">
        <v>46022</v>
      </c>
      <c r="E31" s="2" t="str">
        <f ca="1">IF(AND(Tableau1[[#This Row],[date de fin]]&gt;=TODAY(),Tableau1[[#This Row],[date de fin]]&lt;=EDATE(TODAY(),6)),"OK","")</f>
        <v/>
      </c>
      <c r="F31" s="2" t="str">
        <f ca="1">IF(Tableau1[[#This Row],[Colonne2]]="ok",ROW()-3,"")</f>
        <v/>
      </c>
      <c r="G31" s="2" t="str">
        <f ca="1">IFERROR(SMALL(Tableau1[Colonne3],ROW(G28)),"")</f>
        <v/>
      </c>
    </row>
    <row r="32" spans="3:18" x14ac:dyDescent="0.25">
      <c r="C32" s="2" t="s">
        <v>28</v>
      </c>
      <c r="D32" s="1">
        <v>42836</v>
      </c>
      <c r="E32" s="2" t="str">
        <f ca="1">IF(AND(Tableau1[[#This Row],[date de fin]]&gt;=TODAY(),Tableau1[[#This Row],[date de fin]]&lt;=EDATE(TODAY(),6)),"OK","")</f>
        <v/>
      </c>
      <c r="F32" s="2" t="str">
        <f ca="1">IF(Tableau1[[#This Row],[Colonne2]]="ok",ROW()-3,"")</f>
        <v/>
      </c>
      <c r="G32" s="2" t="str">
        <f ca="1">IFERROR(SMALL(Tableau1[Colonne3],ROW(G29)),"")</f>
        <v/>
      </c>
    </row>
    <row r="33" spans="3:7" x14ac:dyDescent="0.25">
      <c r="C33" s="2" t="s">
        <v>29</v>
      </c>
      <c r="D33" s="1">
        <v>45657</v>
      </c>
      <c r="E33" s="2" t="str">
        <f ca="1">IF(AND(Tableau1[[#This Row],[date de fin]]&gt;=TODAY(),Tableau1[[#This Row],[date de fin]]&lt;=EDATE(TODAY(),6)),"OK","")</f>
        <v/>
      </c>
      <c r="F33" s="2" t="str">
        <f ca="1">IF(Tableau1[[#This Row],[Colonne2]]="ok",ROW()-3,"")</f>
        <v/>
      </c>
      <c r="G33" s="2" t="str">
        <f ca="1">IFERROR(SMALL(Tableau1[Colonne3],ROW(G30)),"")</f>
        <v/>
      </c>
    </row>
  </sheetData>
  <phoneticPr fontId="2" type="noConversion"/>
  <conditionalFormatting sqref="M12:R21">
    <cfRule type="expression" dxfId="7" priority="1">
      <formula>AND($J12&lt;&gt;"",M$11&lt;=$K12)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DateDepart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Zébulon</cp:lastModifiedBy>
  <dcterms:created xsi:type="dcterms:W3CDTF">2020-02-24T15:20:51Z</dcterms:created>
  <dcterms:modified xsi:type="dcterms:W3CDTF">2020-02-24T18:04:58Z</dcterms:modified>
</cp:coreProperties>
</file>