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worksheets/sheet2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olatileDependencies.xml" ContentType="application/vnd.openxmlformats-officedocument.spreadsheetml.volatileDependenc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MOLARDRE\Desktop\"/>
    </mc:Choice>
  </mc:AlternateContent>
  <bookViews>
    <workbookView xWindow="0" yWindow="0" windowWidth="28800" windowHeight="12435"/>
  </bookViews>
  <sheets>
    <sheet name="ABEO" sheetId="1" r:id="rId1"/>
    <sheet name="ADEUNIS" sheetId="2" r:id="rId2"/>
    <sheet name="BIOM UP" sheetId="4" r:id="rId3"/>
    <sheet name="BOURBON" sheetId="5" r:id="rId4"/>
    <sheet name="CELLNOVO" sheetId="6" r:id="rId5"/>
    <sheet name="DELFINGEN" sheetId="7" r:id="rId6"/>
    <sheet name="EMOVA GROUP" sheetId="8" r:id="rId7"/>
    <sheet name="ESI GROUP" sheetId="9" r:id="rId8"/>
    <sheet name="EVOLIS" sheetId="10" r:id="rId9"/>
    <sheet name="FLEURY MICHON" sheetId="11" r:id="rId10"/>
    <sheet name="Foncière Atland" sheetId="12" r:id="rId11"/>
    <sheet name="GENFIT" sheetId="13" r:id="rId12"/>
    <sheet name="GENOMIC VISION" sheetId="14" r:id="rId13"/>
    <sheet name="GL EVENT" sheetId="15" r:id="rId14"/>
    <sheet name="GROUPE OPEN " sheetId="16" r:id="rId15"/>
    <sheet name="GROUPE PARTOUCHE" sheetId="17" r:id="rId16"/>
    <sheet name="HF" sheetId="18" r:id="rId17"/>
    <sheet name="KEYRUS" sheetId="19" r:id="rId18"/>
    <sheet name="MAISON FRANCE" sheetId="20" r:id="rId19"/>
    <sheet name="MEMSCAP" sheetId="21" r:id="rId20"/>
    <sheet name="NEURONES" sheetId="22" r:id="rId21"/>
    <sheet name="SII" sheetId="24" r:id="rId22"/>
    <sheet name="THERACLION" sheetId="25" r:id="rId23"/>
    <sheet name="VOGO" sheetId="26" r:id="rId24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P29" i="1" l="1"/>
  <c r="B10" i="15"/>
  <c r="B10" i="9"/>
  <c r="B10" i="25"/>
  <c r="B10" i="26"/>
  <c r="B10" i="16"/>
  <c r="B10" i="18"/>
  <c r="B10" i="7"/>
  <c r="B10" i="17"/>
  <c r="B10" i="21"/>
  <c r="B10" i="10"/>
  <c r="B10" i="13"/>
  <c r="B10" i="8"/>
  <c r="B10" i="4"/>
  <c r="B10" i="1"/>
  <c r="B10" i="5"/>
  <c r="B10" i="22"/>
  <c r="B10" i="2"/>
  <c r="B10" i="24"/>
  <c r="B10" i="20"/>
  <c r="B10" i="14"/>
  <c r="B10" i="19"/>
  <c r="B10" i="11"/>
  <c r="B10" i="12"/>
  <c r="I23" i="1" l="1"/>
  <c r="I24" i="1"/>
  <c r="I25" i="1"/>
  <c r="I26" i="1"/>
  <c r="I22" i="1"/>
  <c r="I23" i="2"/>
  <c r="I24" i="2"/>
  <c r="N25" i="2" s="1"/>
  <c r="I25" i="2"/>
  <c r="I26" i="2"/>
  <c r="I22" i="2"/>
  <c r="I23" i="4"/>
  <c r="I24" i="4"/>
  <c r="I25" i="4"/>
  <c r="I26" i="4"/>
  <c r="I22" i="4"/>
  <c r="I23" i="5"/>
  <c r="I24" i="5"/>
  <c r="I25" i="5"/>
  <c r="I26" i="5"/>
  <c r="I22" i="5"/>
  <c r="I23" i="6"/>
  <c r="I24" i="6"/>
  <c r="I25" i="6"/>
  <c r="I26" i="6"/>
  <c r="N25" i="6" s="1"/>
  <c r="I22" i="6"/>
  <c r="I23" i="8"/>
  <c r="I24" i="8"/>
  <c r="I25" i="8"/>
  <c r="I26" i="8"/>
  <c r="I22" i="8"/>
  <c r="I23" i="9"/>
  <c r="N25" i="9" s="1"/>
  <c r="I24" i="9"/>
  <c r="I25" i="9"/>
  <c r="I26" i="9"/>
  <c r="I22" i="9"/>
  <c r="I22" i="10"/>
  <c r="N25" i="10" s="1"/>
  <c r="I23" i="11"/>
  <c r="I24" i="11"/>
  <c r="I25" i="11"/>
  <c r="N25" i="11" s="1"/>
  <c r="I26" i="11"/>
  <c r="I22" i="11"/>
  <c r="I23" i="12"/>
  <c r="I24" i="12"/>
  <c r="I25" i="12"/>
  <c r="I26" i="12"/>
  <c r="I22" i="12"/>
  <c r="I23" i="13"/>
  <c r="I24" i="13"/>
  <c r="I25" i="13"/>
  <c r="I26" i="13"/>
  <c r="I22" i="13"/>
  <c r="I23" i="14"/>
  <c r="I24" i="14"/>
  <c r="I25" i="14"/>
  <c r="I26" i="14"/>
  <c r="I22" i="14"/>
  <c r="I23" i="15"/>
  <c r="I24" i="15"/>
  <c r="I25" i="15"/>
  <c r="I26" i="15"/>
  <c r="I22" i="15"/>
  <c r="I23" i="16"/>
  <c r="I24" i="16"/>
  <c r="I25" i="16"/>
  <c r="I26" i="16"/>
  <c r="I22" i="16"/>
  <c r="I23" i="17"/>
  <c r="I24" i="17"/>
  <c r="I25" i="17"/>
  <c r="I26" i="17"/>
  <c r="I22" i="17"/>
  <c r="N25" i="17" s="1"/>
  <c r="I23" i="18"/>
  <c r="I24" i="18"/>
  <c r="I25" i="18"/>
  <c r="I26" i="18"/>
  <c r="I22" i="18"/>
  <c r="I23" i="19"/>
  <c r="I24" i="19"/>
  <c r="I25" i="19"/>
  <c r="I26" i="19"/>
  <c r="I22" i="19"/>
  <c r="I23" i="20"/>
  <c r="I24" i="20"/>
  <c r="I25" i="20"/>
  <c r="I26" i="20"/>
  <c r="I22" i="20"/>
  <c r="I23" i="21"/>
  <c r="I24" i="21"/>
  <c r="I25" i="21"/>
  <c r="I26" i="21"/>
  <c r="I22" i="21"/>
  <c r="N25" i="21" s="1"/>
  <c r="I23" i="22"/>
  <c r="I24" i="22"/>
  <c r="I25" i="22"/>
  <c r="I26" i="22"/>
  <c r="I22" i="22"/>
  <c r="I23" i="24"/>
  <c r="I24" i="24"/>
  <c r="I25" i="24"/>
  <c r="I26" i="24"/>
  <c r="I22" i="24"/>
  <c r="I23" i="25"/>
  <c r="I24" i="25"/>
  <c r="I25" i="25"/>
  <c r="I26" i="25"/>
  <c r="I22" i="25"/>
  <c r="I22" i="26"/>
  <c r="I23" i="26"/>
  <c r="N25" i="26" s="1"/>
  <c r="I24" i="26"/>
  <c r="I25" i="26"/>
  <c r="I26" i="26"/>
  <c r="I23" i="10"/>
  <c r="I24" i="10"/>
  <c r="I25" i="10"/>
  <c r="I26" i="10"/>
  <c r="I23" i="7"/>
  <c r="I24" i="7"/>
  <c r="I25" i="7"/>
  <c r="I26" i="7"/>
  <c r="I22" i="7"/>
  <c r="H26" i="26"/>
  <c r="G26" i="26"/>
  <c r="J26" i="26" s="1"/>
  <c r="F26" i="26"/>
  <c r="E26" i="26"/>
  <c r="D26" i="26"/>
  <c r="C26" i="26"/>
  <c r="B26" i="26"/>
  <c r="H25" i="26"/>
  <c r="G25" i="26"/>
  <c r="J25" i="26" s="1"/>
  <c r="F25" i="26"/>
  <c r="E25" i="26"/>
  <c r="D25" i="26"/>
  <c r="N22" i="26" s="1"/>
  <c r="C25" i="26"/>
  <c r="B25" i="26"/>
  <c r="H24" i="26"/>
  <c r="G24" i="26"/>
  <c r="F24" i="26"/>
  <c r="E24" i="26"/>
  <c r="D24" i="26"/>
  <c r="C24" i="26"/>
  <c r="B24" i="26"/>
  <c r="H23" i="26"/>
  <c r="G23" i="26"/>
  <c r="F23" i="26"/>
  <c r="E23" i="26"/>
  <c r="D23" i="26"/>
  <c r="C23" i="26"/>
  <c r="B23" i="26"/>
  <c r="H22" i="26"/>
  <c r="G22" i="26"/>
  <c r="J22" i="26" s="1"/>
  <c r="F22" i="26"/>
  <c r="E22" i="26"/>
  <c r="D22" i="26"/>
  <c r="C22" i="26"/>
  <c r="C5" i="26"/>
  <c r="H26" i="25"/>
  <c r="J26" i="25" s="1"/>
  <c r="G26" i="25"/>
  <c r="F26" i="25"/>
  <c r="E26" i="25"/>
  <c r="D26" i="25"/>
  <c r="C26" i="25"/>
  <c r="B26" i="25"/>
  <c r="H25" i="25"/>
  <c r="G25" i="25"/>
  <c r="F25" i="25"/>
  <c r="E25" i="25"/>
  <c r="D25" i="25"/>
  <c r="C25" i="25"/>
  <c r="B25" i="25"/>
  <c r="H24" i="25"/>
  <c r="G24" i="25"/>
  <c r="F24" i="25"/>
  <c r="E24" i="25"/>
  <c r="D24" i="25"/>
  <c r="C24" i="25"/>
  <c r="B24" i="25"/>
  <c r="H23" i="25"/>
  <c r="G23" i="25"/>
  <c r="F23" i="25"/>
  <c r="E23" i="25"/>
  <c r="D23" i="25"/>
  <c r="C23" i="25"/>
  <c r="B23" i="25"/>
  <c r="J22" i="25"/>
  <c r="H22" i="25"/>
  <c r="G22" i="25"/>
  <c r="F22" i="25"/>
  <c r="E22" i="25"/>
  <c r="D22" i="25"/>
  <c r="C22" i="25"/>
  <c r="C5" i="25"/>
  <c r="H26" i="24"/>
  <c r="G26" i="24"/>
  <c r="F26" i="24"/>
  <c r="E26" i="24"/>
  <c r="D26" i="24"/>
  <c r="C26" i="24"/>
  <c r="B26" i="24"/>
  <c r="H25" i="24"/>
  <c r="G25" i="24"/>
  <c r="F25" i="24"/>
  <c r="E25" i="24"/>
  <c r="D25" i="24"/>
  <c r="C25" i="24"/>
  <c r="B25" i="24"/>
  <c r="H24" i="24"/>
  <c r="G24" i="24"/>
  <c r="F24" i="24"/>
  <c r="E24" i="24"/>
  <c r="D24" i="24"/>
  <c r="C24" i="24"/>
  <c r="B24" i="24"/>
  <c r="H23" i="24"/>
  <c r="G23" i="24"/>
  <c r="F23" i="24"/>
  <c r="E23" i="24"/>
  <c r="D23" i="24"/>
  <c r="C23" i="24"/>
  <c r="B23" i="24"/>
  <c r="N22" i="24"/>
  <c r="H22" i="24"/>
  <c r="G22" i="24"/>
  <c r="F22" i="24"/>
  <c r="E22" i="24"/>
  <c r="D22" i="24"/>
  <c r="C22" i="24"/>
  <c r="N23" i="24" s="1"/>
  <c r="C5" i="24"/>
  <c r="H26" i="22"/>
  <c r="G26" i="22"/>
  <c r="J26" i="22" s="1"/>
  <c r="F26" i="22"/>
  <c r="E26" i="22"/>
  <c r="D26" i="22"/>
  <c r="C26" i="22"/>
  <c r="B26" i="22"/>
  <c r="H25" i="22"/>
  <c r="G25" i="22"/>
  <c r="J25" i="22" s="1"/>
  <c r="F25" i="22"/>
  <c r="E25" i="22"/>
  <c r="D25" i="22"/>
  <c r="C25" i="22"/>
  <c r="B25" i="22"/>
  <c r="H24" i="22"/>
  <c r="G24" i="22"/>
  <c r="J24" i="22" s="1"/>
  <c r="F24" i="22"/>
  <c r="E24" i="22"/>
  <c r="D24" i="22"/>
  <c r="C24" i="22"/>
  <c r="B24" i="22"/>
  <c r="H23" i="22"/>
  <c r="G23" i="22"/>
  <c r="F23" i="22"/>
  <c r="E23" i="22"/>
  <c r="D23" i="22"/>
  <c r="C23" i="22"/>
  <c r="B23" i="22"/>
  <c r="N25" i="22"/>
  <c r="H22" i="22"/>
  <c r="G22" i="22"/>
  <c r="F22" i="22"/>
  <c r="E22" i="22"/>
  <c r="D22" i="22"/>
  <c r="C22" i="22"/>
  <c r="N23" i="22" s="1"/>
  <c r="C5" i="22"/>
  <c r="H26" i="21"/>
  <c r="G26" i="21"/>
  <c r="F26" i="21"/>
  <c r="E26" i="21"/>
  <c r="D26" i="21"/>
  <c r="C26" i="21"/>
  <c r="B26" i="21"/>
  <c r="H25" i="21"/>
  <c r="G25" i="21"/>
  <c r="J25" i="21" s="1"/>
  <c r="F25" i="21"/>
  <c r="E25" i="21"/>
  <c r="D25" i="21"/>
  <c r="C25" i="21"/>
  <c r="B25" i="21"/>
  <c r="H24" i="21"/>
  <c r="G24" i="21"/>
  <c r="J24" i="21" s="1"/>
  <c r="F24" i="21"/>
  <c r="E24" i="21"/>
  <c r="D24" i="21"/>
  <c r="C24" i="21"/>
  <c r="B24" i="21"/>
  <c r="H23" i="21"/>
  <c r="G23" i="21"/>
  <c r="F23" i="21"/>
  <c r="E23" i="21"/>
  <c r="D23" i="21"/>
  <c r="C23" i="21"/>
  <c r="B23" i="21"/>
  <c r="J22" i="21"/>
  <c r="H22" i="21"/>
  <c r="G22" i="21"/>
  <c r="F22" i="21"/>
  <c r="E22" i="21"/>
  <c r="D22" i="21"/>
  <c r="N22" i="21" s="1"/>
  <c r="C22" i="21"/>
  <c r="C5" i="21"/>
  <c r="H26" i="20"/>
  <c r="G26" i="20"/>
  <c r="F26" i="20"/>
  <c r="E26" i="20"/>
  <c r="D26" i="20"/>
  <c r="C26" i="20"/>
  <c r="B26" i="20"/>
  <c r="H25" i="20"/>
  <c r="G25" i="20"/>
  <c r="F25" i="20"/>
  <c r="E25" i="20"/>
  <c r="D25" i="20"/>
  <c r="C25" i="20"/>
  <c r="B25" i="20"/>
  <c r="H24" i="20"/>
  <c r="G24" i="20"/>
  <c r="F24" i="20"/>
  <c r="E24" i="20"/>
  <c r="D24" i="20"/>
  <c r="C24" i="20"/>
  <c r="B24" i="20"/>
  <c r="H23" i="20"/>
  <c r="G23" i="20"/>
  <c r="J23" i="20" s="1"/>
  <c r="F23" i="20"/>
  <c r="E23" i="20"/>
  <c r="D23" i="20"/>
  <c r="C23" i="20"/>
  <c r="B23" i="20"/>
  <c r="H22" i="20"/>
  <c r="G22" i="20"/>
  <c r="F22" i="20"/>
  <c r="E22" i="20"/>
  <c r="D22" i="20"/>
  <c r="N22" i="20" s="1"/>
  <c r="C22" i="20"/>
  <c r="N23" i="20" s="1"/>
  <c r="C5" i="20"/>
  <c r="H26" i="19"/>
  <c r="G26" i="19"/>
  <c r="F26" i="19"/>
  <c r="E26" i="19"/>
  <c r="D26" i="19"/>
  <c r="C26" i="19"/>
  <c r="B26" i="19"/>
  <c r="H25" i="19"/>
  <c r="G25" i="19"/>
  <c r="J25" i="19" s="1"/>
  <c r="F25" i="19"/>
  <c r="E25" i="19"/>
  <c r="D25" i="19"/>
  <c r="C25" i="19"/>
  <c r="B25" i="19"/>
  <c r="H24" i="19"/>
  <c r="G24" i="19"/>
  <c r="J24" i="19" s="1"/>
  <c r="F24" i="19"/>
  <c r="E24" i="19"/>
  <c r="D24" i="19"/>
  <c r="C24" i="19"/>
  <c r="B24" i="19"/>
  <c r="H23" i="19"/>
  <c r="J23" i="19" s="1"/>
  <c r="G23" i="19"/>
  <c r="F23" i="19"/>
  <c r="E23" i="19"/>
  <c r="D23" i="19"/>
  <c r="C23" i="19"/>
  <c r="B23" i="19"/>
  <c r="N25" i="19"/>
  <c r="H22" i="19"/>
  <c r="G22" i="19"/>
  <c r="F22" i="19"/>
  <c r="E22" i="19"/>
  <c r="D22" i="19"/>
  <c r="C22" i="19"/>
  <c r="C5" i="19"/>
  <c r="H26" i="18"/>
  <c r="G26" i="18"/>
  <c r="J26" i="18" s="1"/>
  <c r="F26" i="18"/>
  <c r="E26" i="18"/>
  <c r="D26" i="18"/>
  <c r="C26" i="18"/>
  <c r="B26" i="18"/>
  <c r="H25" i="18"/>
  <c r="G25" i="18"/>
  <c r="J25" i="18" s="1"/>
  <c r="F25" i="18"/>
  <c r="E25" i="18"/>
  <c r="D25" i="18"/>
  <c r="C25" i="18"/>
  <c r="B25" i="18"/>
  <c r="H24" i="18"/>
  <c r="G24" i="18"/>
  <c r="J24" i="18" s="1"/>
  <c r="F24" i="18"/>
  <c r="E24" i="18"/>
  <c r="D24" i="18"/>
  <c r="N22" i="18" s="1"/>
  <c r="C24" i="18"/>
  <c r="B24" i="18"/>
  <c r="H23" i="18"/>
  <c r="G23" i="18"/>
  <c r="F23" i="18"/>
  <c r="E23" i="18"/>
  <c r="D23" i="18"/>
  <c r="C23" i="18"/>
  <c r="B23" i="18"/>
  <c r="H22" i="18"/>
  <c r="G22" i="18"/>
  <c r="F22" i="18"/>
  <c r="E22" i="18"/>
  <c r="D22" i="18"/>
  <c r="C22" i="18"/>
  <c r="N23" i="18" s="1"/>
  <c r="C5" i="18"/>
  <c r="H26" i="17"/>
  <c r="G26" i="17"/>
  <c r="F26" i="17"/>
  <c r="E26" i="17"/>
  <c r="D26" i="17"/>
  <c r="C26" i="17"/>
  <c r="B26" i="17"/>
  <c r="H25" i="17"/>
  <c r="G25" i="17"/>
  <c r="F25" i="17"/>
  <c r="E25" i="17"/>
  <c r="D25" i="17"/>
  <c r="C25" i="17"/>
  <c r="B25" i="17"/>
  <c r="H24" i="17"/>
  <c r="G24" i="17"/>
  <c r="F24" i="17"/>
  <c r="E24" i="17"/>
  <c r="D24" i="17"/>
  <c r="C24" i="17"/>
  <c r="B24" i="17"/>
  <c r="H23" i="17"/>
  <c r="G23" i="17"/>
  <c r="F23" i="17"/>
  <c r="E23" i="17"/>
  <c r="D23" i="17"/>
  <c r="C23" i="17"/>
  <c r="B23" i="17"/>
  <c r="N22" i="17"/>
  <c r="H22" i="17"/>
  <c r="G22" i="17"/>
  <c r="F22" i="17"/>
  <c r="E22" i="17"/>
  <c r="D22" i="17"/>
  <c r="C22" i="17"/>
  <c r="C5" i="17"/>
  <c r="H26" i="16"/>
  <c r="G26" i="16"/>
  <c r="J26" i="16" s="1"/>
  <c r="F26" i="16"/>
  <c r="E26" i="16"/>
  <c r="D26" i="16"/>
  <c r="C26" i="16"/>
  <c r="B26" i="16"/>
  <c r="H25" i="16"/>
  <c r="G25" i="16"/>
  <c r="J25" i="16" s="1"/>
  <c r="F25" i="16"/>
  <c r="E25" i="16"/>
  <c r="D25" i="16"/>
  <c r="C25" i="16"/>
  <c r="B25" i="16"/>
  <c r="H24" i="16"/>
  <c r="G24" i="16"/>
  <c r="F24" i="16"/>
  <c r="E24" i="16"/>
  <c r="D24" i="16"/>
  <c r="C24" i="16"/>
  <c r="B24" i="16"/>
  <c r="H23" i="16"/>
  <c r="J23" i="16" s="1"/>
  <c r="G23" i="16"/>
  <c r="F23" i="16"/>
  <c r="E23" i="16"/>
  <c r="D23" i="16"/>
  <c r="C23" i="16"/>
  <c r="B23" i="16"/>
  <c r="H22" i="16"/>
  <c r="G22" i="16"/>
  <c r="F22" i="16"/>
  <c r="E22" i="16"/>
  <c r="D22" i="16"/>
  <c r="C22" i="16"/>
  <c r="C5" i="16"/>
  <c r="H26" i="15"/>
  <c r="G26" i="15"/>
  <c r="F26" i="15"/>
  <c r="E26" i="15"/>
  <c r="D26" i="15"/>
  <c r="C26" i="15"/>
  <c r="B26" i="15"/>
  <c r="H25" i="15"/>
  <c r="G25" i="15"/>
  <c r="J25" i="15" s="1"/>
  <c r="F25" i="15"/>
  <c r="E25" i="15"/>
  <c r="D25" i="15"/>
  <c r="C25" i="15"/>
  <c r="B25" i="15"/>
  <c r="H24" i="15"/>
  <c r="G24" i="15"/>
  <c r="F24" i="15"/>
  <c r="E24" i="15"/>
  <c r="D24" i="15"/>
  <c r="C24" i="15"/>
  <c r="B24" i="15"/>
  <c r="H23" i="15"/>
  <c r="G23" i="15"/>
  <c r="F23" i="15"/>
  <c r="E23" i="15"/>
  <c r="D23" i="15"/>
  <c r="C23" i="15"/>
  <c r="B23" i="15"/>
  <c r="N25" i="15"/>
  <c r="H22" i="15"/>
  <c r="J22" i="15" s="1"/>
  <c r="G22" i="15"/>
  <c r="F22" i="15"/>
  <c r="E22" i="15"/>
  <c r="D22" i="15"/>
  <c r="C22" i="15"/>
  <c r="C5" i="15"/>
  <c r="H26" i="14"/>
  <c r="G26" i="14"/>
  <c r="F26" i="14"/>
  <c r="E26" i="14"/>
  <c r="D26" i="14"/>
  <c r="C26" i="14"/>
  <c r="B26" i="14"/>
  <c r="H25" i="14"/>
  <c r="G25" i="14"/>
  <c r="F25" i="14"/>
  <c r="E25" i="14"/>
  <c r="D25" i="14"/>
  <c r="C25" i="14"/>
  <c r="B25" i="14"/>
  <c r="H24" i="14"/>
  <c r="G24" i="14"/>
  <c r="F24" i="14"/>
  <c r="E24" i="14"/>
  <c r="D24" i="14"/>
  <c r="C24" i="14"/>
  <c r="B24" i="14"/>
  <c r="H23" i="14"/>
  <c r="G23" i="14"/>
  <c r="J23" i="14" s="1"/>
  <c r="F23" i="14"/>
  <c r="E23" i="14"/>
  <c r="D23" i="14"/>
  <c r="C23" i="14"/>
  <c r="B23" i="14"/>
  <c r="N25" i="14"/>
  <c r="H22" i="14"/>
  <c r="G22" i="14"/>
  <c r="F22" i="14"/>
  <c r="E22" i="14"/>
  <c r="D22" i="14"/>
  <c r="N22" i="14" s="1"/>
  <c r="C22" i="14"/>
  <c r="C5" i="14"/>
  <c r="H26" i="13"/>
  <c r="G26" i="13"/>
  <c r="J26" i="13" s="1"/>
  <c r="F26" i="13"/>
  <c r="E26" i="13"/>
  <c r="D26" i="13"/>
  <c r="C26" i="13"/>
  <c r="B26" i="13"/>
  <c r="H25" i="13"/>
  <c r="G25" i="13"/>
  <c r="J25" i="13" s="1"/>
  <c r="F25" i="13"/>
  <c r="E25" i="13"/>
  <c r="D25" i="13"/>
  <c r="C25" i="13"/>
  <c r="B25" i="13"/>
  <c r="H24" i="13"/>
  <c r="G24" i="13"/>
  <c r="J24" i="13" s="1"/>
  <c r="F24" i="13"/>
  <c r="E24" i="13"/>
  <c r="D24" i="13"/>
  <c r="C24" i="13"/>
  <c r="B24" i="13"/>
  <c r="H23" i="13"/>
  <c r="G23" i="13"/>
  <c r="F23" i="13"/>
  <c r="E23" i="13"/>
  <c r="D23" i="13"/>
  <c r="C23" i="13"/>
  <c r="B23" i="13"/>
  <c r="N22" i="13"/>
  <c r="N25" i="13"/>
  <c r="H22" i="13"/>
  <c r="G22" i="13"/>
  <c r="J22" i="13" s="1"/>
  <c r="F22" i="13"/>
  <c r="E22" i="13"/>
  <c r="D22" i="13"/>
  <c r="C22" i="13"/>
  <c r="N23" i="13" s="1"/>
  <c r="C5" i="13"/>
  <c r="H26" i="12"/>
  <c r="G26" i="12"/>
  <c r="J26" i="12" s="1"/>
  <c r="F26" i="12"/>
  <c r="E26" i="12"/>
  <c r="D26" i="12"/>
  <c r="C26" i="12"/>
  <c r="B26" i="12"/>
  <c r="H25" i="12"/>
  <c r="G25" i="12"/>
  <c r="J25" i="12" s="1"/>
  <c r="F25" i="12"/>
  <c r="E25" i="12"/>
  <c r="D25" i="12"/>
  <c r="C25" i="12"/>
  <c r="B25" i="12"/>
  <c r="H24" i="12"/>
  <c r="G24" i="12"/>
  <c r="J24" i="12" s="1"/>
  <c r="F24" i="12"/>
  <c r="E24" i="12"/>
  <c r="D24" i="12"/>
  <c r="C24" i="12"/>
  <c r="B24" i="12"/>
  <c r="H23" i="12"/>
  <c r="G23" i="12"/>
  <c r="J23" i="12" s="1"/>
  <c r="F23" i="12"/>
  <c r="E23" i="12"/>
  <c r="D23" i="12"/>
  <c r="C23" i="12"/>
  <c r="B23" i="12"/>
  <c r="N25" i="12"/>
  <c r="H22" i="12"/>
  <c r="G22" i="12"/>
  <c r="J22" i="12" s="1"/>
  <c r="F22" i="12"/>
  <c r="E22" i="12"/>
  <c r="D22" i="12"/>
  <c r="C22" i="12"/>
  <c r="C5" i="12"/>
  <c r="H26" i="11"/>
  <c r="G26" i="11"/>
  <c r="F26" i="11"/>
  <c r="E26" i="11"/>
  <c r="D26" i="11"/>
  <c r="C26" i="11"/>
  <c r="B26" i="11"/>
  <c r="H25" i="11"/>
  <c r="G25" i="11"/>
  <c r="J25" i="11" s="1"/>
  <c r="F25" i="11"/>
  <c r="E25" i="11"/>
  <c r="D25" i="11"/>
  <c r="C25" i="11"/>
  <c r="B25" i="11"/>
  <c r="H24" i="11"/>
  <c r="G24" i="11"/>
  <c r="J24" i="11" s="1"/>
  <c r="F24" i="11"/>
  <c r="E24" i="11"/>
  <c r="D24" i="11"/>
  <c r="C24" i="11"/>
  <c r="B24" i="11"/>
  <c r="H23" i="11"/>
  <c r="G23" i="11"/>
  <c r="J23" i="11" s="1"/>
  <c r="F23" i="11"/>
  <c r="E23" i="11"/>
  <c r="D23" i="11"/>
  <c r="C23" i="11"/>
  <c r="B23" i="11"/>
  <c r="N22" i="11"/>
  <c r="H22" i="11"/>
  <c r="G22" i="11"/>
  <c r="F22" i="11"/>
  <c r="E22" i="11"/>
  <c r="D22" i="11"/>
  <c r="C22" i="11"/>
  <c r="C5" i="11"/>
  <c r="H26" i="10"/>
  <c r="G26" i="10"/>
  <c r="F26" i="10"/>
  <c r="E26" i="10"/>
  <c r="D26" i="10"/>
  <c r="C26" i="10"/>
  <c r="B26" i="10"/>
  <c r="H25" i="10"/>
  <c r="G25" i="10"/>
  <c r="J25" i="10" s="1"/>
  <c r="F25" i="10"/>
  <c r="E25" i="10"/>
  <c r="D25" i="10"/>
  <c r="C25" i="10"/>
  <c r="B25" i="10"/>
  <c r="H24" i="10"/>
  <c r="G24" i="10"/>
  <c r="J24" i="10" s="1"/>
  <c r="F24" i="10"/>
  <c r="E24" i="10"/>
  <c r="D24" i="10"/>
  <c r="C24" i="10"/>
  <c r="B24" i="10"/>
  <c r="H23" i="10"/>
  <c r="G23" i="10"/>
  <c r="J23" i="10" s="1"/>
  <c r="F23" i="10"/>
  <c r="E23" i="10"/>
  <c r="D23" i="10"/>
  <c r="C23" i="10"/>
  <c r="B23" i="10"/>
  <c r="H22" i="10"/>
  <c r="G22" i="10"/>
  <c r="J22" i="10" s="1"/>
  <c r="F22" i="10"/>
  <c r="E22" i="10"/>
  <c r="D22" i="10"/>
  <c r="N22" i="10" s="1"/>
  <c r="C22" i="10"/>
  <c r="N23" i="10" s="1"/>
  <c r="C5" i="10"/>
  <c r="H26" i="9"/>
  <c r="G26" i="9"/>
  <c r="J26" i="9" s="1"/>
  <c r="F26" i="9"/>
  <c r="E26" i="9"/>
  <c r="D26" i="9"/>
  <c r="C26" i="9"/>
  <c r="B26" i="9"/>
  <c r="H25" i="9"/>
  <c r="G25" i="9"/>
  <c r="J25" i="9" s="1"/>
  <c r="F25" i="9"/>
  <c r="E25" i="9"/>
  <c r="D25" i="9"/>
  <c r="C25" i="9"/>
  <c r="B25" i="9"/>
  <c r="H24" i="9"/>
  <c r="G24" i="9"/>
  <c r="F24" i="9"/>
  <c r="E24" i="9"/>
  <c r="D24" i="9"/>
  <c r="C24" i="9"/>
  <c r="B24" i="9"/>
  <c r="H23" i="9"/>
  <c r="G23" i="9"/>
  <c r="J23" i="9" s="1"/>
  <c r="F23" i="9"/>
  <c r="E23" i="9"/>
  <c r="D23" i="9"/>
  <c r="C23" i="9"/>
  <c r="B23" i="9"/>
  <c r="H22" i="9"/>
  <c r="G22" i="9"/>
  <c r="F22" i="9"/>
  <c r="E22" i="9"/>
  <c r="D22" i="9"/>
  <c r="C22" i="9"/>
  <c r="N23" i="9" s="1"/>
  <c r="C5" i="9"/>
  <c r="H26" i="8"/>
  <c r="G26" i="8"/>
  <c r="F26" i="8"/>
  <c r="E26" i="8"/>
  <c r="D26" i="8"/>
  <c r="C26" i="8"/>
  <c r="B26" i="8"/>
  <c r="H25" i="8"/>
  <c r="G25" i="8"/>
  <c r="F25" i="8"/>
  <c r="E25" i="8"/>
  <c r="D25" i="8"/>
  <c r="C25" i="8"/>
  <c r="B25" i="8"/>
  <c r="H24" i="8"/>
  <c r="G24" i="8"/>
  <c r="F24" i="8"/>
  <c r="E24" i="8"/>
  <c r="D24" i="8"/>
  <c r="C24" i="8"/>
  <c r="B24" i="8"/>
  <c r="H23" i="8"/>
  <c r="G23" i="8"/>
  <c r="F23" i="8"/>
  <c r="E23" i="8"/>
  <c r="D23" i="8"/>
  <c r="C23" i="8"/>
  <c r="B23" i="8"/>
  <c r="N22" i="8"/>
  <c r="N25" i="8"/>
  <c r="H22" i="8"/>
  <c r="G22" i="8"/>
  <c r="J22" i="8" s="1"/>
  <c r="F22" i="8"/>
  <c r="E22" i="8"/>
  <c r="D22" i="8"/>
  <c r="C22" i="8"/>
  <c r="C5" i="8"/>
  <c r="H26" i="7"/>
  <c r="G26" i="7"/>
  <c r="F26" i="7"/>
  <c r="E26" i="7"/>
  <c r="D26" i="7"/>
  <c r="C26" i="7"/>
  <c r="B26" i="7"/>
  <c r="H25" i="7"/>
  <c r="G25" i="7"/>
  <c r="F25" i="7"/>
  <c r="E25" i="7"/>
  <c r="D25" i="7"/>
  <c r="C25" i="7"/>
  <c r="B25" i="7"/>
  <c r="H24" i="7"/>
  <c r="G24" i="7"/>
  <c r="F24" i="7"/>
  <c r="E24" i="7"/>
  <c r="D24" i="7"/>
  <c r="C24" i="7"/>
  <c r="B24" i="7"/>
  <c r="H23" i="7"/>
  <c r="G23" i="7"/>
  <c r="J23" i="7" s="1"/>
  <c r="F23" i="7"/>
  <c r="E23" i="7"/>
  <c r="D23" i="7"/>
  <c r="C23" i="7"/>
  <c r="B23" i="7"/>
  <c r="H22" i="7"/>
  <c r="G22" i="7"/>
  <c r="F22" i="7"/>
  <c r="E22" i="7"/>
  <c r="D22" i="7"/>
  <c r="N22" i="7" s="1"/>
  <c r="C22" i="7"/>
  <c r="N23" i="7" s="1"/>
  <c r="C5" i="7"/>
  <c r="H26" i="6"/>
  <c r="G26" i="6"/>
  <c r="J26" i="6" s="1"/>
  <c r="F26" i="6"/>
  <c r="E26" i="6"/>
  <c r="D26" i="6"/>
  <c r="C26" i="6"/>
  <c r="B26" i="6"/>
  <c r="H25" i="6"/>
  <c r="G25" i="6"/>
  <c r="J25" i="6" s="1"/>
  <c r="F25" i="6"/>
  <c r="E25" i="6"/>
  <c r="D25" i="6"/>
  <c r="C25" i="6"/>
  <c r="B25" i="6"/>
  <c r="H24" i="6"/>
  <c r="G24" i="6"/>
  <c r="J24" i="6" s="1"/>
  <c r="F24" i="6"/>
  <c r="E24" i="6"/>
  <c r="D24" i="6"/>
  <c r="C24" i="6"/>
  <c r="B24" i="6"/>
  <c r="N23" i="6"/>
  <c r="H23" i="6"/>
  <c r="G23" i="6"/>
  <c r="J23" i="6" s="1"/>
  <c r="F23" i="6"/>
  <c r="E23" i="6"/>
  <c r="D23" i="6"/>
  <c r="C23" i="6"/>
  <c r="B23" i="6"/>
  <c r="H22" i="6"/>
  <c r="G22" i="6"/>
  <c r="J22" i="6" s="1"/>
  <c r="F22" i="6"/>
  <c r="E22" i="6"/>
  <c r="D22" i="6"/>
  <c r="C22" i="6"/>
  <c r="C5" i="6"/>
  <c r="H26" i="5"/>
  <c r="G26" i="5"/>
  <c r="J26" i="5" s="1"/>
  <c r="F26" i="5"/>
  <c r="E26" i="5"/>
  <c r="D26" i="5"/>
  <c r="C26" i="5"/>
  <c r="B26" i="5"/>
  <c r="H25" i="5"/>
  <c r="G25" i="5"/>
  <c r="J25" i="5" s="1"/>
  <c r="F25" i="5"/>
  <c r="E25" i="5"/>
  <c r="D25" i="5"/>
  <c r="C25" i="5"/>
  <c r="B25" i="5"/>
  <c r="H24" i="5"/>
  <c r="G24" i="5"/>
  <c r="J24" i="5" s="1"/>
  <c r="F24" i="5"/>
  <c r="E24" i="5"/>
  <c r="D24" i="5"/>
  <c r="C24" i="5"/>
  <c r="B24" i="5"/>
  <c r="H23" i="5"/>
  <c r="G23" i="5"/>
  <c r="J23" i="5" s="1"/>
  <c r="F23" i="5"/>
  <c r="E23" i="5"/>
  <c r="D23" i="5"/>
  <c r="C23" i="5"/>
  <c r="B23" i="5"/>
  <c r="N22" i="5"/>
  <c r="N25" i="5"/>
  <c r="H22" i="5"/>
  <c r="G22" i="5"/>
  <c r="F22" i="5"/>
  <c r="E22" i="5"/>
  <c r="D22" i="5"/>
  <c r="C22" i="5"/>
  <c r="N23" i="5" s="1"/>
  <c r="C5" i="5"/>
  <c r="H26" i="4"/>
  <c r="G26" i="4"/>
  <c r="J26" i="4" s="1"/>
  <c r="F26" i="4"/>
  <c r="E26" i="4"/>
  <c r="D26" i="4"/>
  <c r="C26" i="4"/>
  <c r="B26" i="4"/>
  <c r="H25" i="4"/>
  <c r="G25" i="4"/>
  <c r="J25" i="4" s="1"/>
  <c r="F25" i="4"/>
  <c r="E25" i="4"/>
  <c r="D25" i="4"/>
  <c r="C25" i="4"/>
  <c r="B25" i="4"/>
  <c r="H24" i="4"/>
  <c r="G24" i="4"/>
  <c r="J24" i="4" s="1"/>
  <c r="F24" i="4"/>
  <c r="E24" i="4"/>
  <c r="D24" i="4"/>
  <c r="C24" i="4"/>
  <c r="B24" i="4"/>
  <c r="H23" i="4"/>
  <c r="G23" i="4"/>
  <c r="J23" i="4" s="1"/>
  <c r="F23" i="4"/>
  <c r="E23" i="4"/>
  <c r="D23" i="4"/>
  <c r="C23" i="4"/>
  <c r="B23" i="4"/>
  <c r="N25" i="4"/>
  <c r="H22" i="4"/>
  <c r="G22" i="4"/>
  <c r="J22" i="4" s="1"/>
  <c r="F22" i="4"/>
  <c r="E22" i="4"/>
  <c r="D22" i="4"/>
  <c r="C22" i="4"/>
  <c r="C5" i="4"/>
  <c r="H26" i="2"/>
  <c r="G26" i="2"/>
  <c r="J26" i="2" s="1"/>
  <c r="F26" i="2"/>
  <c r="E26" i="2"/>
  <c r="D26" i="2"/>
  <c r="C26" i="2"/>
  <c r="B26" i="2"/>
  <c r="H25" i="2"/>
  <c r="G25" i="2"/>
  <c r="J25" i="2" s="1"/>
  <c r="F25" i="2"/>
  <c r="E25" i="2"/>
  <c r="D25" i="2"/>
  <c r="C25" i="2"/>
  <c r="B25" i="2"/>
  <c r="H24" i="2"/>
  <c r="G24" i="2"/>
  <c r="J24" i="2" s="1"/>
  <c r="F24" i="2"/>
  <c r="E24" i="2"/>
  <c r="D24" i="2"/>
  <c r="C24" i="2"/>
  <c r="B24" i="2"/>
  <c r="H23" i="2"/>
  <c r="G23" i="2"/>
  <c r="F23" i="2"/>
  <c r="E23" i="2"/>
  <c r="D23" i="2"/>
  <c r="C23" i="2"/>
  <c r="B23" i="2"/>
  <c r="H22" i="2"/>
  <c r="G22" i="2"/>
  <c r="F22" i="2"/>
  <c r="E22" i="2"/>
  <c r="D22" i="2"/>
  <c r="C22" i="2"/>
  <c r="C5" i="2"/>
  <c r="H23" i="1"/>
  <c r="H24" i="1"/>
  <c r="H25" i="1"/>
  <c r="H26" i="1"/>
  <c r="G23" i="1"/>
  <c r="G24" i="1"/>
  <c r="J24" i="1" s="1"/>
  <c r="G25" i="1"/>
  <c r="J25" i="1" s="1"/>
  <c r="G26" i="1"/>
  <c r="F23" i="1"/>
  <c r="F24" i="1"/>
  <c r="F25" i="1"/>
  <c r="F26" i="1"/>
  <c r="E23" i="1"/>
  <c r="E24" i="1"/>
  <c r="E25" i="1"/>
  <c r="E26" i="1"/>
  <c r="E22" i="1"/>
  <c r="F22" i="1"/>
  <c r="G22" i="1"/>
  <c r="J22" i="1" s="1"/>
  <c r="H22" i="1"/>
  <c r="D23" i="1"/>
  <c r="D24" i="1"/>
  <c r="D25" i="1"/>
  <c r="D26" i="1"/>
  <c r="D22" i="1"/>
  <c r="N22" i="1" s="1"/>
  <c r="C26" i="1"/>
  <c r="C25" i="1"/>
  <c r="C24" i="1"/>
  <c r="C23" i="1"/>
  <c r="C22" i="1"/>
  <c r="N23" i="1" s="1"/>
  <c r="B26" i="1"/>
  <c r="B25" i="1"/>
  <c r="B24" i="1"/>
  <c r="B23" i="1"/>
  <c r="C5" i="1"/>
  <c r="B10" i="6"/>
  <c r="N22" i="15" l="1"/>
  <c r="J24" i="9"/>
  <c r="J22" i="9"/>
  <c r="N25" i="25"/>
  <c r="J24" i="26"/>
  <c r="N23" i="26"/>
  <c r="N22" i="16"/>
  <c r="J22" i="16"/>
  <c r="J23" i="18"/>
  <c r="J22" i="7"/>
  <c r="J25" i="7"/>
  <c r="N23" i="17"/>
  <c r="J23" i="21"/>
  <c r="N23" i="21"/>
  <c r="J26" i="21"/>
  <c r="J26" i="10"/>
  <c r="N23" i="8"/>
  <c r="N22" i="4"/>
  <c r="N25" i="1"/>
  <c r="N22" i="22"/>
  <c r="J23" i="22"/>
  <c r="N23" i="2"/>
  <c r="N22" i="2"/>
  <c r="J23" i="2"/>
  <c r="J22" i="20"/>
  <c r="N22" i="19"/>
  <c r="J22" i="19"/>
  <c r="J26" i="11"/>
  <c r="N23" i="11"/>
  <c r="N22" i="12"/>
  <c r="J26" i="1"/>
  <c r="J23" i="1"/>
  <c r="N24" i="1"/>
  <c r="B22" i="1"/>
  <c r="J23" i="26"/>
  <c r="N24" i="26" s="1"/>
  <c r="N23" i="25"/>
  <c r="N22" i="25"/>
  <c r="J23" i="25"/>
  <c r="J24" i="25"/>
  <c r="J25" i="25"/>
  <c r="J22" i="24"/>
  <c r="J23" i="24"/>
  <c r="J24" i="24"/>
  <c r="J25" i="24"/>
  <c r="J26" i="24"/>
  <c r="N25" i="24"/>
  <c r="J22" i="22"/>
  <c r="N24" i="21"/>
  <c r="N25" i="20"/>
  <c r="J24" i="20"/>
  <c r="J25" i="20"/>
  <c r="J26" i="20"/>
  <c r="J26" i="19"/>
  <c r="N24" i="19" s="1"/>
  <c r="N23" i="19"/>
  <c r="N25" i="18"/>
  <c r="J22" i="18"/>
  <c r="N24" i="18" s="1"/>
  <c r="J22" i="17"/>
  <c r="J23" i="17"/>
  <c r="J24" i="17"/>
  <c r="J25" i="17"/>
  <c r="J26" i="17"/>
  <c r="N25" i="16"/>
  <c r="J24" i="16"/>
  <c r="N24" i="16" s="1"/>
  <c r="N23" i="16"/>
  <c r="J23" i="15"/>
  <c r="N24" i="15" s="1"/>
  <c r="J24" i="15"/>
  <c r="J26" i="15"/>
  <c r="N23" i="15"/>
  <c r="J24" i="14"/>
  <c r="J25" i="14"/>
  <c r="J26" i="14"/>
  <c r="N23" i="14"/>
  <c r="J22" i="14"/>
  <c r="J23" i="13"/>
  <c r="N24" i="12"/>
  <c r="N23" i="12"/>
  <c r="J22" i="11"/>
  <c r="N24" i="10"/>
  <c r="N22" i="9"/>
  <c r="J23" i="8"/>
  <c r="N24" i="8" s="1"/>
  <c r="J24" i="8"/>
  <c r="J25" i="8"/>
  <c r="J26" i="8"/>
  <c r="N25" i="7"/>
  <c r="J24" i="7"/>
  <c r="N24" i="7" s="1"/>
  <c r="J26" i="7"/>
  <c r="N24" i="6"/>
  <c r="N22" i="6"/>
  <c r="J22" i="5"/>
  <c r="N24" i="5" s="1"/>
  <c r="N23" i="4"/>
  <c r="J22" i="2"/>
  <c r="N24" i="2" s="1"/>
  <c r="B22" i="26"/>
  <c r="B22" i="25"/>
  <c r="N24" i="25"/>
  <c r="B22" i="24"/>
  <c r="B22" i="22"/>
  <c r="N24" i="22"/>
  <c r="B22" i="21"/>
  <c r="B22" i="20"/>
  <c r="B22" i="19"/>
  <c r="B22" i="18"/>
  <c r="B22" i="17"/>
  <c r="B22" i="16"/>
  <c r="B22" i="15"/>
  <c r="B22" i="14"/>
  <c r="B22" i="13"/>
  <c r="N24" i="13"/>
  <c r="B22" i="12"/>
  <c r="B22" i="11"/>
  <c r="N24" i="11"/>
  <c r="B22" i="10"/>
  <c r="B22" i="9"/>
  <c r="N24" i="9"/>
  <c r="B22" i="8"/>
  <c r="B22" i="7"/>
  <c r="B22" i="6"/>
  <c r="B22" i="5"/>
  <c r="B22" i="4"/>
  <c r="N24" i="4"/>
  <c r="B22" i="2"/>
  <c r="N24" i="24" l="1"/>
  <c r="N24" i="20"/>
  <c r="N24" i="17"/>
  <c r="N24" i="14"/>
</calcChain>
</file>

<file path=xl/sharedStrings.xml><?xml version="1.0" encoding="utf-8"?>
<sst xmlns="http://schemas.openxmlformats.org/spreadsheetml/2006/main" count="650" uniqueCount="78">
  <si>
    <t>Start Date</t>
  </si>
  <si>
    <t>End Date</t>
  </si>
  <si>
    <t>Dates</t>
  </si>
  <si>
    <t>PX_VOLUME</t>
  </si>
  <si>
    <t>TURNOVER</t>
  </si>
  <si>
    <t>PX_LAST</t>
  </si>
  <si>
    <t>CHG_PCT_1D</t>
  </si>
  <si>
    <t>PX_HIGH</t>
  </si>
  <si>
    <t>PX_LOW</t>
  </si>
  <si>
    <t>AVERAGE_BID_ASK_SPREAD_%</t>
  </si>
  <si>
    <t>Turnover</t>
  </si>
  <si>
    <t>Volume</t>
  </si>
  <si>
    <t>Volat. intraday</t>
  </si>
  <si>
    <t>Spread moyen</t>
  </si>
  <si>
    <t>Moyenne semaine</t>
  </si>
  <si>
    <t>ABEO FP EQUITY</t>
  </si>
  <si>
    <t>Date</t>
  </si>
  <si>
    <t>Last Price</t>
  </si>
  <si>
    <t>Variation %</t>
  </si>
  <si>
    <t>High</t>
  </si>
  <si>
    <t>Low</t>
  </si>
  <si>
    <t>Spread moyen %</t>
  </si>
  <si>
    <t>Volatilité intraday</t>
  </si>
  <si>
    <t>ALARF FP EQUITY</t>
  </si>
  <si>
    <t>BUP FP EQUITY</t>
  </si>
  <si>
    <t>GBB FP EQUITY</t>
  </si>
  <si>
    <t>CLNV FP EQUITY</t>
  </si>
  <si>
    <t>ALDEL FP EQUITY</t>
  </si>
  <si>
    <t>#N/A N/A</t>
  </si>
  <si>
    <t>ALEMV FP EQUITY</t>
  </si>
  <si>
    <t>ESI FP EQUITY</t>
  </si>
  <si>
    <t>ALTVO FP EQUITY</t>
  </si>
  <si>
    <t>FLE FP EQUITY</t>
  </si>
  <si>
    <t>FATL FP EQUITY</t>
  </si>
  <si>
    <t>GNFT FP EQUITY</t>
  </si>
  <si>
    <t>GV FP EQUITY</t>
  </si>
  <si>
    <t>GLO FP EQUITY</t>
  </si>
  <si>
    <t>OPN FP EQUITY</t>
  </si>
  <si>
    <t>PARP FP EQUITY</t>
  </si>
  <si>
    <t>HF FP EQUITY</t>
  </si>
  <si>
    <t>KEY FP EQUITY</t>
  </si>
  <si>
    <t>HEXA FP EQUITY</t>
  </si>
  <si>
    <t>MEMS FP EQUITY</t>
  </si>
  <si>
    <t>NRO FP EQUITY</t>
  </si>
  <si>
    <t>SII FP EQUITY</t>
  </si>
  <si>
    <t>ALTHE FP EQUITY</t>
  </si>
  <si>
    <t>ALVGO FP EQUITY</t>
  </si>
  <si>
    <t>Contrat de liquidité</t>
  </si>
  <si>
    <t>Position Cash</t>
  </si>
  <si>
    <t>Position Titre</t>
  </si>
  <si>
    <t>Total Achat</t>
  </si>
  <si>
    <t xml:space="preserve">Total Vente </t>
  </si>
  <si>
    <t>ABEO</t>
  </si>
  <si>
    <t>ADEUNIS</t>
  </si>
  <si>
    <t>BIOM UP</t>
  </si>
  <si>
    <t>BOURBON</t>
  </si>
  <si>
    <t>CELLNOVO</t>
  </si>
  <si>
    <t>DELFINGEN</t>
  </si>
  <si>
    <t>EMOVA GROUP</t>
  </si>
  <si>
    <t>ESI GROUP</t>
  </si>
  <si>
    <t>EVOLIS</t>
  </si>
  <si>
    <t>FLEURY MICHON</t>
  </si>
  <si>
    <t>Fonciere Atland</t>
  </si>
  <si>
    <t>GENFIT</t>
  </si>
  <si>
    <t>GENOMIC VISION</t>
  </si>
  <si>
    <t>GL EVENTS</t>
  </si>
  <si>
    <t>GROUPE OPEN</t>
  </si>
  <si>
    <t>GROUPE PARTOUCHE</t>
  </si>
  <si>
    <t>HF</t>
  </si>
  <si>
    <t>KEYRUS</t>
  </si>
  <si>
    <t>MAISONS FRANCE CONFORT</t>
  </si>
  <si>
    <t>MEMSCAP</t>
  </si>
  <si>
    <t>NEURONES</t>
  </si>
  <si>
    <t>SII</t>
  </si>
  <si>
    <t>THERACLION</t>
  </si>
  <si>
    <t>VOGO</t>
  </si>
  <si>
    <t>PDM moy semaine</t>
  </si>
  <si>
    <t xml:space="preserve">Valorisation au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</si>
</sst>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164" formatCode="_-* #,##0.00\ [$€-40C]_-;\-* #,##0.00\ [$€-40C]_-;_-* &quot;-&quot;??\ [$€-40C]_-;_-@_-"/>
    <numFmt numFmtId="165" formatCode="_-* #,##0\ _€_-;\-* #,##0\ _€_-;_-* &quot;-&quot;??\ _€_-;_-@_-"/>
    <numFmt numFmtId="166" formatCode="#,##0.00\ &quot;€&quot;"/>
    <numFmt numFmtId="167" formatCode="#,##0\ &quot;€&quot;"/>
  </numFmts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36">
    <xf numFmtId="0" fontId="0" fillId="0" borderId="0" xfId="0"/>
    <xf numFmtId="14" fontId="0" fillId="0" borderId="0" xfId="0" applyNumberFormat="1"/>
    <xf numFmtId="14" fontId="0" fillId="0" borderId="1" xfId="0" applyNumberFormat="1" applyBorder="1"/>
    <xf numFmtId="0" fontId="0" fillId="0" borderId="1" xfId="0" applyBorder="1"/>
    <xf numFmtId="14" fontId="0" fillId="0" borderId="1" xfId="0" applyNumberFormat="1" applyBorder="1"/>
    <xf numFmtId="0" fontId="0" fillId="0" borderId="0" xfId="0" applyBorder="1" applyAlignment="1">
      <alignment horizontal="center"/>
    </xf>
    <xf numFmtId="0" fontId="0" fillId="0" borderId="0" xfId="0" applyBorder="1" applyAlignment="1">
      <alignment horizontal="center" wrapText="1"/>
    </xf>
    <xf numFmtId="14" fontId="0" fillId="0" borderId="0" xfId="0" applyNumberFormat="1" applyBorder="1"/>
    <xf numFmtId="0" fontId="0" fillId="0" borderId="0" xfId="0" applyBorder="1"/>
    <xf numFmtId="14" fontId="0" fillId="0" borderId="0" xfId="0" applyNumberFormat="1" applyBorder="1"/>
    <xf numFmtId="0" fontId="2" fillId="0" borderId="0" xfId="0" applyFont="1"/>
    <xf numFmtId="10" fontId="0" fillId="0" borderId="1" xfId="1" applyNumberFormat="1" applyFont="1" applyBorder="1"/>
    <xf numFmtId="2" fontId="0" fillId="0" borderId="0" xfId="0" applyNumberFormat="1" applyBorder="1"/>
    <xf numFmtId="10" fontId="0" fillId="0" borderId="1" xfId="1" applyNumberFormat="1" applyFont="1" applyBorder="1" applyAlignment="1">
      <alignment horizontal="right"/>
    </xf>
    <xf numFmtId="1" fontId="0" fillId="0" borderId="1" xfId="0" applyNumberFormat="1" applyBorder="1"/>
    <xf numFmtId="3" fontId="0" fillId="0" borderId="1" xfId="0" applyNumberFormat="1" applyBorder="1"/>
    <xf numFmtId="0" fontId="2" fillId="0" borderId="1" xfId="0" applyFont="1" applyBorder="1" applyAlignment="1">
      <alignment horizontal="center" vertical="center" wrapText="1"/>
    </xf>
    <xf numFmtId="14" fontId="0" fillId="0" borderId="0" xfId="0" applyNumberFormat="1" applyFill="1" applyAlignment="1">
      <alignment horizontal="left"/>
    </xf>
    <xf numFmtId="164" fontId="0" fillId="0" borderId="0" xfId="0" applyNumberFormat="1" applyFill="1"/>
    <xf numFmtId="165" fontId="0" fillId="0" borderId="0" xfId="0" applyNumberFormat="1" applyFill="1" applyAlignment="1">
      <alignment horizontal="center"/>
    </xf>
    <xf numFmtId="166" fontId="0" fillId="0" borderId="0" xfId="0" applyNumberFormat="1" applyFill="1"/>
    <xf numFmtId="165" fontId="0" fillId="0" borderId="0" xfId="0" applyNumberFormat="1" applyFill="1"/>
    <xf numFmtId="2" fontId="0" fillId="0" borderId="0" xfId="0" applyNumberFormat="1" applyFill="1"/>
    <xf numFmtId="167" fontId="0" fillId="0" borderId="0" xfId="0" applyNumberFormat="1" applyFill="1"/>
    <xf numFmtId="10" fontId="0" fillId="0" borderId="0" xfId="0" applyNumberFormat="1" applyFill="1"/>
    <xf numFmtId="0" fontId="0" fillId="0" borderId="0" xfId="0" applyAlignment="1"/>
    <xf numFmtId="0" fontId="0" fillId="0" borderId="1" xfId="0" applyBorder="1" applyAlignment="1">
      <alignment horizontal="center"/>
    </xf>
    <xf numFmtId="14" fontId="0" fillId="0" borderId="1" xfId="0" applyNumberFormat="1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0" fontId="2" fillId="0" borderId="1" xfId="0" applyFont="1" applyBorder="1" applyAlignment="1">
      <alignment horizontal="center" vertical="center"/>
    </xf>
    <xf numFmtId="167" fontId="0" fillId="0" borderId="2" xfId="0" applyNumberFormat="1" applyBorder="1" applyAlignment="1">
      <alignment horizontal="center"/>
    </xf>
    <xf numFmtId="167" fontId="0" fillId="0" borderId="3" xfId="0" applyNumberFormat="1" applyBorder="1" applyAlignment="1">
      <alignment horizontal="center"/>
    </xf>
    <xf numFmtId="167" fontId="0" fillId="0" borderId="4" xfId="0" applyNumberFormat="1" applyBorder="1" applyAlignment="1">
      <alignment horizontal="center"/>
    </xf>
    <xf numFmtId="167" fontId="0" fillId="0" borderId="5" xfId="0" applyNumberFormat="1" applyBorder="1" applyAlignment="1">
      <alignment horizontal="center"/>
    </xf>
  </cellXfs>
  <cellStyles count="2">
    <cellStyle name="Normal" xfId="0" builtinId="0"/>
    <cellStyle name="Pourcentag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volatileDependencies.xml><?xml version="1.0" encoding="utf-8"?>
<volTypes xmlns="http://schemas.openxmlformats.org/spreadsheetml/2006/main">
  <volType type="realTimeData">
    <main first="bloomberg.rtd">
      <tp>
        <v>43710</v>
        <stp/>
        <stp>##V3_BDHV12</stp>
        <stp>ALTHE FP EQUITY</stp>
        <stp>PX_VOLUME_x0002_TURNOVER_x0002_PX_LAST_x0002_CHG_PCT_1D_x0002_PX_HIGH_x0002_PX_LOW_x0002_AVERAGE_BID_ASK_SPREAD_%</stp>
        <stp>02/09/2019</stp>
        <stp>06/09/2019</stp>
        <stp>[Point Hebdo CL.xlsm]THERACLION!R10C2</stp>
        <stp>cols=8;rows=5</stp>
        <tr r="B10" s="25"/>
      </tp>
      <tp>
        <v>43710</v>
        <stp/>
        <stp>##V3_BDHV12</stp>
        <stp>OPN FP EQUITY</stp>
        <stp>PX_VOLUME_x0002_TURNOVER_x0002_PX_LAST_x0002_CHG_PCT_1D_x0002_PX_HIGH_x0002_PX_LOW_x0002_AVERAGE_BID_ASK_SPREAD_%</stp>
        <stp>02/09/2019</stp>
        <stp>06/09/2019</stp>
        <stp>[Point Hebdo CL.xlsm]GROUPE OPEN !R10C2</stp>
        <stp>cols=8;rows=5</stp>
        <tr r="B10" s="16"/>
      </tp>
      <tp>
        <v>43710</v>
        <stp/>
        <stp>##V3_BDHV12</stp>
        <stp>FLE FP EQUITY</stp>
        <stp>PX_VOLUME_x0002_TURNOVER_x0002_PX_LAST_x0002_CHG_PCT_1D_x0002_PX_HIGH_x0002_PX_LOW_x0002_AVERAGE_BID_ASK_SPREAD_%</stp>
        <stp>02/09/2019</stp>
        <stp>06/09/2019</stp>
        <stp>[Point Hebdo CL.xlsm]FLEURY MICHON!R10C2</stp>
        <stp>cols=8;rows=5</stp>
        <tr r="B10" s="11"/>
      </tp>
      <tp>
        <v>43717</v>
        <stp/>
        <stp>##V3_BDHV12</stp>
        <stp>ABEO FP EQUITY</stp>
        <stp>PX_VOLUME_x0002_TURNOVER_x0002_PX_LAST_x0002_CHG_PCT_1D_x0002_PX_HIGH_x0002_PX_LOW_x0002_AVERAGE_BID_ASK_SPREAD_%</stp>
        <stp>09/09/2019</stp>
        <stp>13/09/2019</stp>
        <stp>[Point Hebdo CL.xlsm]ABEO!R10C2</stp>
        <stp>cols=8;rows=5</stp>
        <tr r="B10" s="1"/>
      </tp>
    </main>
    <main first="bloomberg.rtd">
      <tp>
        <v>43710</v>
        <stp/>
        <stp>##V3_BDHV12</stp>
        <stp>MEMS FP EQUITY</stp>
        <stp>PX_VOLUME_x0002_TURNOVER_x0002_PX_LAST_x0002_CHG_PCT_1D_x0002_PX_HIGH_x0002_PX_LOW_x0002_AVERAGE_BID_ASK_SPREAD_%</stp>
        <stp>02/09/2019</stp>
        <stp>06/09/2019</stp>
        <stp>[Point Hebdo CL.xlsm]MEMSCAP!R10C2</stp>
        <stp>cols=8;rows=5</stp>
        <tr r="B10" s="21"/>
      </tp>
      <tp>
        <v>43710</v>
        <stp/>
        <stp>##V3_BDHV12</stp>
        <stp>GBB FP EQUITY</stp>
        <stp>PX_VOLUME_x0002_TURNOVER_x0002_PX_LAST_x0002_CHG_PCT_1D_x0002_PX_HIGH_x0002_PX_LOW_x0002_AVERAGE_BID_ASK_SPREAD_%</stp>
        <stp>02/09/2019</stp>
        <stp>06/09/2019</stp>
        <stp>[Point Hebdo CL.xlsm]BOURBON!R10C2</stp>
        <stp>cols=8;rows=5</stp>
        <tr r="B10" s="5"/>
      </tp>
      <tp>
        <v>43710</v>
        <stp/>
        <stp>##V3_BDHV12</stp>
        <stp>ESI FP EQUITY</stp>
        <stp>PX_VOLUME_x0002_TURNOVER_x0002_PX_LAST_x0002_CHG_PCT_1D_x0002_PX_HIGH_x0002_PX_LOW_x0002_AVERAGE_BID_ASK_SPREAD_%</stp>
        <stp>02/09/2019</stp>
        <stp>06/09/2019</stp>
        <stp>[Point Hebdo CL.xlsm]ESI GROUP!R10C2</stp>
        <stp>cols=8;rows=5</stp>
        <tr r="B10" s="9"/>
      </tp>
      <tp>
        <v>43710</v>
        <stp/>
        <stp>##V3_BDHV12</stp>
        <stp>ALARF FP EQUITY</stp>
        <stp>PX_VOLUME_x0002_TURNOVER_x0002_PX_LAST_x0002_CHG_PCT_1D_x0002_PX_HIGH_x0002_PX_LOW_x0002_AVERAGE_BID_ASK_SPREAD_%</stp>
        <stp>02/09/2019</stp>
        <stp>06/09/2019</stp>
        <stp>[Point Hebdo CL.xlsm]ADEUNIS!R10C2</stp>
        <stp>cols=8;rows=5</stp>
        <tr r="B10" s="2"/>
      </tp>
      <tp>
        <v>43710</v>
        <stp/>
        <stp>##V3_BDHV12</stp>
        <stp>GLO FP EQUITY</stp>
        <stp>PX_VOLUME_x0002_TURNOVER_x0002_PX_LAST_x0002_CHG_PCT_1D_x0002_PX_HIGH_x0002_PX_LOW_x0002_AVERAGE_BID_ASK_SPREAD_%</stp>
        <stp>02/09/2019</stp>
        <stp>06/09/2019</stp>
        <stp>[Point Hebdo CL.xlsm]GL EVENT!R10C2</stp>
        <stp>cols=8;rows=5</stp>
        <tr r="B10" s="15"/>
      </tp>
      <tp>
        <v>43710</v>
        <stp/>
        <stp>##V3_BDHV12</stp>
        <stp>NRO FP EQUITY</stp>
        <stp>PX_VOLUME_x0002_TURNOVER_x0002_PX_LAST_x0002_CHG_PCT_1D_x0002_PX_HIGH_x0002_PX_LOW_x0002_AVERAGE_BID_ASK_SPREAD_%</stp>
        <stp>02/09/2019</stp>
        <stp>06/09/2019</stp>
        <stp>[Point Hebdo CL.xlsm]NEURONES!R10C2</stp>
        <stp>cols=8;rows=5</stp>
        <tr r="B10" s="22"/>
      </tp>
      <tp>
        <v>43710</v>
        <stp/>
        <stp>##V3_BDHV12</stp>
        <stp>KEY FP EQUITY</stp>
        <stp>PX_VOLUME_x0002_TURNOVER_x0002_PX_LAST_x0002_CHG_PCT_1D_x0002_PX_HIGH_x0002_PX_LOW_x0002_AVERAGE_BID_ASK_SPREAD_%</stp>
        <stp>02/09/2019</stp>
        <stp>06/09/2019</stp>
        <stp>[Point Hebdo CL.xlsm]KEYRUS!R10C2</stp>
        <stp>cols=8;rows=5</stp>
        <tr r="B10" s="19"/>
      </tp>
      <tp>
        <v>43710</v>
        <stp/>
        <stp>##V3_BDHV12</stp>
        <stp>ALTVO FP EQUITY</stp>
        <stp>PX_VOLUME_x0002_TURNOVER_x0002_PX_LAST_x0002_CHG_PCT_1D_x0002_PX_HIGH_x0002_PX_LOW_x0002_AVERAGE_BID_ASK_SPREAD_%</stp>
        <stp>02/09/2019</stp>
        <stp>06/09/2019</stp>
        <stp>[Point Hebdo CL.xlsm]EVOLIS!R10C2</stp>
        <stp>cols=8;rows=5</stp>
        <tr r="B10" s="10"/>
      </tp>
      <tp>
        <v>43710</v>
        <stp/>
        <stp>##V3_BDHV12</stp>
        <stp>BUP FP EQUITY</stp>
        <stp>PX_VOLUME_x0002_TURNOVER_x0002_PX_LAST_x0002_CHG_PCT_1D_x0002_PX_HIGH_x0002_PX_LOW_x0002_AVERAGE_BID_ASK_SPREAD_%</stp>
        <stp>02/09/2019</stp>
        <stp>06/09/2019</stp>
        <stp>[Point Hebdo CL.xlsm]BIOM UP!R10C2</stp>
        <stp>cols=8;rows=5</stp>
        <tr r="B10" s="4"/>
      </tp>
      <tp>
        <v>43710</v>
        <stp/>
        <stp>##V3_BDHV12</stp>
        <stp>FATL FP EQUITY</stp>
        <stp>PX_VOLUME_x0002_TURNOVER_x0002_PX_LAST_x0002_CHG_PCT_1D_x0002_PX_HIGH_x0002_PX_LOW_x0002_AVERAGE_BID_ASK_SPREAD_%</stp>
        <stp>02/09/2019</stp>
        <stp>06/09/2019</stp>
        <stp>[Point Hebdo CL.xlsm]Foncière Atland!R10C2</stp>
        <stp>cols=8;rows=5</stp>
        <tr r="B10" s="12"/>
      </tp>
      <tp>
        <v>43710</v>
        <stp/>
        <stp>##V3_BDHV12</stp>
        <stp>GNFT FP EQUITY</stp>
        <stp>PX_VOLUME_x0002_TURNOVER_x0002_PX_LAST_x0002_CHG_PCT_1D_x0002_PX_HIGH_x0002_PX_LOW_x0002_AVERAGE_BID_ASK_SPREAD_%</stp>
        <stp>02/09/2019</stp>
        <stp>06/09/2019</stp>
        <stp>[Point Hebdo CL.xlsm]GENFIT!R10C2</stp>
        <stp>cols=8;rows=5</stp>
        <tr r="B10" s="13"/>
      </tp>
      <tp>
        <v>43710</v>
        <stp/>
        <stp>##V3_BDHV12</stp>
        <stp>HEXA FP EQUITY</stp>
        <stp>PX_VOLUME_x0002_TURNOVER_x0002_PX_LAST_x0002_CHG_PCT_1D_x0002_PX_HIGH_x0002_PX_LOW_x0002_AVERAGE_BID_ASK_SPREAD_%</stp>
        <stp>02/09/2019</stp>
        <stp>06/09/2019</stp>
        <stp>[Point Hebdo CL.xlsm]MAISON FRANCE!R10C2</stp>
        <stp>cols=8;rows=5</stp>
        <tr r="B10" s="20"/>
      </tp>
      <tp>
        <v>43710</v>
        <stp/>
        <stp>##V3_BDHV12</stp>
        <stp>PARP FP EQUITY</stp>
        <stp>PX_VOLUME_x0002_TURNOVER_x0002_PX_LAST_x0002_CHG_PCT_1D_x0002_PX_HIGH_x0002_PX_LOW_x0002_AVERAGE_BID_ASK_SPREAD_%</stp>
        <stp>02/09/2019</stp>
        <stp>06/09/2019</stp>
        <stp>[Point Hebdo CL.xlsm]GROUPE PARTOUCHE!R10C2</stp>
        <stp>cols=8;rows=5</stp>
        <tr r="B10" s="17"/>
      </tp>
      <tp>
        <v>43710</v>
        <stp/>
        <stp>##V3_BDHV12</stp>
        <stp>HF FP EQUITY</stp>
        <stp>PX_VOLUME_x0002_TURNOVER_x0002_PX_LAST_x0002_CHG_PCT_1D_x0002_PX_HIGH_x0002_PX_LOW_x0002_AVERAGE_BID_ASK_SPREAD_%</stp>
        <stp>02/09/2019</stp>
        <stp>06/09/2019</stp>
        <stp>[Point Hebdo CL.xlsm]HF!R10C2</stp>
        <stp>cols=8;rows=5</stp>
        <tr r="B10" s="18"/>
      </tp>
      <tp>
        <v>43710</v>
        <stp/>
        <stp>##V3_BDHV12</stp>
        <stp>ALVGO FP EQUITY</stp>
        <stp>PX_VOLUME_x0002_TURNOVER_x0002_PX_LAST_x0002_CHG_PCT_1D_x0002_PX_HIGH_x0002_PX_LOW_x0002_AVERAGE_BID_ASK_SPREAD_%</stp>
        <stp>02/09/2019</stp>
        <stp>06/09/2019</stp>
        <stp>[Point Hebdo CL.xlsm]VOGO!R10C2</stp>
        <stp>cols=8;rows=5</stp>
        <tr r="B10" s="26"/>
      </tp>
      <tp t="s">
        <v>#N/A N/A</v>
        <stp/>
        <stp>##V3_BDHV12</stp>
        <stp>CLNV FP EQUITY</stp>
        <stp>PX_VOLUME_x0002_TURNOVER_x0002_PX_LAST_x0002_CHG_PCT_1D_x0002_PX_HIGH_x0002_PX_LOW_x0002_AVERAGE_BID_ASK_SPREAD_%</stp>
        <stp>02/09/2019</stp>
        <stp>06/09/2019</stp>
        <stp>[Point Hebdo CL.xlsm]CELLNOVO!R10C2</stp>
        <tr r="B10" s="6"/>
      </tp>
      <tp>
        <v>43710</v>
        <stp/>
        <stp>##V3_BDHV12</stp>
        <stp>ALDEL FP EQUITY</stp>
        <stp>PX_VOLUME_x0002_TURNOVER_x0002_PX_LAST_x0002_CHG_PCT_1D_x0002_PX_HIGH_x0002_PX_LOW_x0002_AVERAGE_BID_ASK_SPREAD_%</stp>
        <stp>02/09/2019</stp>
        <stp>06/09/2019</stp>
        <stp>[Point Hebdo CL.xlsm]DELFINGEN!R10C2</stp>
        <stp>cols=8;rows=5</stp>
        <tr r="B10" s="7"/>
      </tp>
      <tp>
        <v>43710</v>
        <stp/>
        <stp>##V3_BDHV12</stp>
        <stp>GV FP EQUITY</stp>
        <stp>PX_VOLUME_x0002_TURNOVER_x0002_PX_LAST_x0002_CHG_PCT_1D_x0002_PX_HIGH_x0002_PX_LOW_x0002_AVERAGE_BID_ASK_SPREAD_%</stp>
        <stp>02/09/2019</stp>
        <stp>06/09/2019</stp>
        <stp>[Point Hebdo CL.xlsm]GENOMIC VISION!R10C2</stp>
        <stp>cols=8;rows=5</stp>
        <tr r="B10" s="14"/>
      </tp>
      <tp>
        <v>43710</v>
        <stp/>
        <stp>##V3_BDHV12</stp>
        <stp>ALEMV FP EQUITY</stp>
        <stp>PX_VOLUME_x0002_TURNOVER_x0002_PX_LAST_x0002_CHG_PCT_1D_x0002_PX_HIGH_x0002_PX_LOW_x0002_AVERAGE_BID_ASK_SPREAD_%</stp>
        <stp>02/09/2019</stp>
        <stp>06/09/2019</stp>
        <stp>[Point Hebdo CL.xlsm]EMOVA GROUP!R10C2</stp>
        <stp>cols=8;rows=5</stp>
        <tr r="B10" s="8"/>
      </tp>
      <tp>
        <v>43710</v>
        <stp/>
        <stp>##V3_BDHV12</stp>
        <stp>SII FP EQUITY</stp>
        <stp>PX_VOLUME_x0002_TURNOVER_x0002_PX_LAST_x0002_CHG_PCT_1D_x0002_PX_HIGH_x0002_PX_LOW_x0002_AVERAGE_BID_ASK_SPREAD_%</stp>
        <stp>02/09/2019</stp>
        <stp>06/09/2019</stp>
        <stp>[Point Hebdo CL.xlsm]SII!R10C2</stp>
        <stp>cols=8;rows=5</stp>
        <tr r="B10" s="24"/>
      </tp>
    </main>
  </volType>
</volTypes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styles" Target="styles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29" Type="http://schemas.openxmlformats.org/officeDocument/2006/relationships/volatileDependencies" Target="volatileDependencie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worksheet" Target="worksheets/sheet24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28" Type="http://schemas.openxmlformats.org/officeDocument/2006/relationships/calcChain" Target="calcChain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Relationship Id="rId27" Type="http://schemas.openxmlformats.org/officeDocument/2006/relationships/sharedStrings" Target="sharedStrings.xml"/><Relationship Id="rId30" Type="http://schemas.microsoft.com/office/2006/relationships/vbaProject" Target="vbaProject.bin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W31"/>
  <sheetViews>
    <sheetView tabSelected="1" workbookViewId="0">
      <selection activeCell="T21" sqref="T21"/>
    </sheetView>
  </sheetViews>
  <sheetFormatPr baseColWidth="10" defaultRowHeight="15" x14ac:dyDescent="0.25"/>
  <cols>
    <col min="6" max="6" width="15.140625" bestFit="1" customWidth="1"/>
    <col min="9" max="9" width="18.7109375" customWidth="1"/>
    <col min="10" max="10" width="13" customWidth="1"/>
    <col min="13" max="13" width="14" bestFit="1" customWidth="1"/>
    <col min="16" max="16" width="17.5703125" bestFit="1" customWidth="1"/>
  </cols>
  <sheetData>
    <row r="1" spans="1:23" x14ac:dyDescent="0.25">
      <c r="A1" t="s">
        <v>52</v>
      </c>
    </row>
    <row r="5" spans="1:23" x14ac:dyDescent="0.25">
      <c r="B5" s="10" t="s">
        <v>0</v>
      </c>
      <c r="C5" s="1">
        <f>C6-4</f>
        <v>43717</v>
      </c>
      <c r="F5" t="s">
        <v>15</v>
      </c>
    </row>
    <row r="6" spans="1:23" x14ac:dyDescent="0.25">
      <c r="B6" s="10" t="s">
        <v>1</v>
      </c>
      <c r="C6" s="1">
        <v>43721</v>
      </c>
    </row>
    <row r="9" spans="1:23" ht="30" x14ac:dyDescent="0.25">
      <c r="B9" s="5" t="s">
        <v>2</v>
      </c>
      <c r="C9" s="5" t="s">
        <v>3</v>
      </c>
      <c r="D9" s="5" t="s">
        <v>4</v>
      </c>
      <c r="E9" s="5" t="s">
        <v>5</v>
      </c>
      <c r="F9" s="6" t="s">
        <v>6</v>
      </c>
      <c r="G9" s="5" t="s">
        <v>7</v>
      </c>
      <c r="H9" s="5" t="s">
        <v>8</v>
      </c>
      <c r="I9" s="6" t="s">
        <v>9</v>
      </c>
      <c r="J9" s="6"/>
      <c r="M9" s="17"/>
      <c r="N9" s="18"/>
      <c r="O9" s="19"/>
      <c r="P9" s="20"/>
      <c r="Q9" s="20"/>
      <c r="R9" s="19"/>
      <c r="S9" s="18"/>
      <c r="T9" s="21"/>
      <c r="U9" s="22"/>
      <c r="V9" s="23"/>
      <c r="W9" s="24"/>
    </row>
    <row r="10" spans="1:23" x14ac:dyDescent="0.25">
      <c r="B10" s="7">
        <f>_xll.BDH(F5,C9:I9,C5,C6,"cols=8;rows=5")</f>
        <v>43717</v>
      </c>
      <c r="C10" s="8">
        <v>18</v>
      </c>
      <c r="D10" s="8">
        <v>450</v>
      </c>
      <c r="E10" s="8">
        <v>25</v>
      </c>
      <c r="F10" s="8">
        <v>1.2145999999999999</v>
      </c>
      <c r="G10" s="8">
        <v>25</v>
      </c>
      <c r="H10" s="8">
        <v>25</v>
      </c>
      <c r="I10" s="12" t="s">
        <v>28</v>
      </c>
      <c r="J10" s="8"/>
      <c r="M10" s="17"/>
      <c r="N10" s="18"/>
      <c r="O10" s="19"/>
      <c r="P10" s="20"/>
      <c r="Q10" s="20"/>
      <c r="R10" s="19"/>
      <c r="S10" s="18"/>
      <c r="T10" s="21"/>
      <c r="U10" s="22"/>
      <c r="V10" s="23"/>
      <c r="W10" s="24"/>
    </row>
    <row r="11" spans="1:23" x14ac:dyDescent="0.25">
      <c r="B11" s="9">
        <v>43718</v>
      </c>
      <c r="C11" s="8">
        <v>221</v>
      </c>
      <c r="D11" s="8">
        <v>5515</v>
      </c>
      <c r="E11" s="8">
        <v>24.9</v>
      </c>
      <c r="F11" s="8">
        <v>-0.4</v>
      </c>
      <c r="G11" s="8">
        <v>25</v>
      </c>
      <c r="H11" s="8">
        <v>24.9</v>
      </c>
      <c r="I11" s="12" t="s">
        <v>28</v>
      </c>
      <c r="J11" s="8"/>
      <c r="M11" s="17"/>
      <c r="N11" s="18"/>
      <c r="O11" s="19"/>
      <c r="P11" s="20"/>
      <c r="Q11" s="20"/>
      <c r="R11" s="19"/>
      <c r="S11" s="18"/>
      <c r="T11" s="21"/>
      <c r="U11" s="22"/>
      <c r="V11" s="23"/>
      <c r="W11" s="24"/>
    </row>
    <row r="12" spans="1:23" x14ac:dyDescent="0.25">
      <c r="B12" s="9">
        <v>43719</v>
      </c>
      <c r="C12" s="8">
        <v>573</v>
      </c>
      <c r="D12" s="8">
        <v>14173.5</v>
      </c>
      <c r="E12" s="8">
        <v>24.6</v>
      </c>
      <c r="F12" s="8">
        <v>-1.2048000000000001</v>
      </c>
      <c r="G12" s="8">
        <v>24.9</v>
      </c>
      <c r="H12" s="8">
        <v>24.6</v>
      </c>
      <c r="I12" s="12">
        <v>0.6048</v>
      </c>
      <c r="J12" s="8"/>
      <c r="M12" s="17"/>
      <c r="N12" s="18"/>
      <c r="O12" s="19"/>
      <c r="P12" s="20"/>
      <c r="Q12" s="20"/>
      <c r="R12" s="19"/>
      <c r="S12" s="18"/>
      <c r="T12" s="21"/>
      <c r="U12" s="22"/>
      <c r="V12" s="23"/>
      <c r="W12" s="24"/>
    </row>
    <row r="13" spans="1:23" x14ac:dyDescent="0.25">
      <c r="B13" s="9">
        <v>43720</v>
      </c>
      <c r="C13" s="8">
        <v>625</v>
      </c>
      <c r="D13" s="8">
        <v>15499.8</v>
      </c>
      <c r="E13" s="8">
        <v>24.9</v>
      </c>
      <c r="F13" s="8">
        <v>1.2195</v>
      </c>
      <c r="G13" s="8">
        <v>25</v>
      </c>
      <c r="H13" s="8">
        <v>24.5</v>
      </c>
      <c r="I13" s="12">
        <v>0.73609999999999998</v>
      </c>
      <c r="J13" s="8"/>
      <c r="M13" s="17"/>
      <c r="N13" s="18"/>
      <c r="O13" s="19"/>
      <c r="P13" s="20"/>
      <c r="Q13" s="20"/>
      <c r="R13" s="19"/>
      <c r="S13" s="18"/>
      <c r="T13" s="21"/>
      <c r="U13" s="22"/>
      <c r="V13" s="23"/>
      <c r="W13" s="24"/>
    </row>
    <row r="14" spans="1:23" x14ac:dyDescent="0.25">
      <c r="B14" s="9">
        <v>43721</v>
      </c>
      <c r="C14" s="8">
        <v>866</v>
      </c>
      <c r="D14" s="8">
        <v>21452.9</v>
      </c>
      <c r="E14" s="8">
        <v>24.5</v>
      </c>
      <c r="F14" s="8">
        <v>-1.6064000000000001</v>
      </c>
      <c r="G14" s="8">
        <v>25</v>
      </c>
      <c r="H14" s="8">
        <v>24.5</v>
      </c>
      <c r="I14" s="12">
        <v>1.4184000000000001</v>
      </c>
      <c r="J14" s="8"/>
      <c r="M14" s="17"/>
      <c r="N14" s="18"/>
      <c r="O14" s="19"/>
      <c r="P14" s="20"/>
      <c r="Q14" s="20"/>
      <c r="R14" s="19"/>
      <c r="S14" s="18"/>
      <c r="T14" s="21"/>
      <c r="U14" s="22"/>
      <c r="V14" s="23"/>
      <c r="W14" s="24"/>
    </row>
    <row r="21" spans="2:18" ht="30" x14ac:dyDescent="0.25">
      <c r="B21" s="16" t="s">
        <v>16</v>
      </c>
      <c r="C21" s="16" t="s">
        <v>11</v>
      </c>
      <c r="D21" s="16" t="s">
        <v>10</v>
      </c>
      <c r="E21" s="16" t="s">
        <v>17</v>
      </c>
      <c r="F21" s="16" t="s">
        <v>18</v>
      </c>
      <c r="G21" s="16" t="s">
        <v>19</v>
      </c>
      <c r="H21" s="16" t="s">
        <v>20</v>
      </c>
      <c r="I21" s="16" t="s">
        <v>21</v>
      </c>
      <c r="J21" s="16" t="s">
        <v>22</v>
      </c>
      <c r="M21" s="31" t="s">
        <v>14</v>
      </c>
      <c r="N21" s="31"/>
      <c r="P21" s="31" t="s">
        <v>47</v>
      </c>
      <c r="Q21" s="31"/>
      <c r="R21" s="31"/>
    </row>
    <row r="22" spans="2:18" x14ac:dyDescent="0.25">
      <c r="B22" s="2">
        <f>B10</f>
        <v>43717</v>
      </c>
      <c r="C22" s="15">
        <f>C10</f>
        <v>18</v>
      </c>
      <c r="D22" s="15">
        <f>D10</f>
        <v>450</v>
      </c>
      <c r="E22" s="3">
        <f t="shared" ref="E22:H22" si="0">E10</f>
        <v>25</v>
      </c>
      <c r="F22" s="3">
        <f t="shared" si="0"/>
        <v>1.2145999999999999</v>
      </c>
      <c r="G22" s="3">
        <f t="shared" si="0"/>
        <v>25</v>
      </c>
      <c r="H22" s="3">
        <f t="shared" si="0"/>
        <v>25</v>
      </c>
      <c r="I22" s="13" t="str">
        <f>IFERROR(I10/100,"")</f>
        <v/>
      </c>
      <c r="J22" s="11">
        <f>IFERROR(G22/H22-1,"")</f>
        <v>0</v>
      </c>
      <c r="M22" s="3" t="s">
        <v>10</v>
      </c>
      <c r="N22" s="14">
        <f>IFERROR(AVERAGE(D22:D26),"")</f>
        <v>11418.240000000002</v>
      </c>
      <c r="P22" s="26" t="s">
        <v>48</v>
      </c>
      <c r="Q22" s="28"/>
      <c r="R22" s="30"/>
    </row>
    <row r="23" spans="2:18" x14ac:dyDescent="0.25">
      <c r="B23" s="4">
        <f t="shared" ref="B23:C26" si="1">B11</f>
        <v>43718</v>
      </c>
      <c r="C23" s="15">
        <f t="shared" si="1"/>
        <v>221</v>
      </c>
      <c r="D23" s="15">
        <f t="shared" ref="D23:H26" si="2">D11</f>
        <v>5515</v>
      </c>
      <c r="E23" s="3">
        <f t="shared" si="2"/>
        <v>24.9</v>
      </c>
      <c r="F23" s="3">
        <f t="shared" si="2"/>
        <v>-0.4</v>
      </c>
      <c r="G23" s="3">
        <f t="shared" si="2"/>
        <v>25</v>
      </c>
      <c r="H23" s="3">
        <f t="shared" si="2"/>
        <v>24.9</v>
      </c>
      <c r="I23" s="13" t="str">
        <f t="shared" ref="I23:I26" si="3">IFERROR(I11/100,"")</f>
        <v/>
      </c>
      <c r="J23" s="11">
        <f t="shared" ref="J23:J26" si="4">IFERROR(G23/H23-1,"")</f>
        <v>4.0160642570281624E-3</v>
      </c>
      <c r="M23" s="3" t="s">
        <v>11</v>
      </c>
      <c r="N23" s="14">
        <f>IFERROR(AVERAGE(C22:C26),"")</f>
        <v>460.6</v>
      </c>
      <c r="P23" s="26" t="s">
        <v>49</v>
      </c>
      <c r="Q23" s="28"/>
      <c r="R23" s="30"/>
    </row>
    <row r="24" spans="2:18" x14ac:dyDescent="0.25">
      <c r="B24" s="4">
        <f t="shared" si="1"/>
        <v>43719</v>
      </c>
      <c r="C24" s="15">
        <f t="shared" si="1"/>
        <v>573</v>
      </c>
      <c r="D24" s="15">
        <f t="shared" si="2"/>
        <v>14173.5</v>
      </c>
      <c r="E24" s="3">
        <f t="shared" si="2"/>
        <v>24.6</v>
      </c>
      <c r="F24" s="3">
        <f t="shared" si="2"/>
        <v>-1.2048000000000001</v>
      </c>
      <c r="G24" s="3">
        <f t="shared" si="2"/>
        <v>24.9</v>
      </c>
      <c r="H24" s="3">
        <f t="shared" si="2"/>
        <v>24.6</v>
      </c>
      <c r="I24" s="13">
        <f t="shared" si="3"/>
        <v>6.0480000000000004E-3</v>
      </c>
      <c r="J24" s="11">
        <f t="shared" si="4"/>
        <v>1.2195121951219301E-2</v>
      </c>
      <c r="M24" s="3" t="s">
        <v>12</v>
      </c>
      <c r="N24" s="11">
        <f>IFERROR(AVERAGE(J22:J26),"")</f>
        <v>1.1405502547771951E-2</v>
      </c>
      <c r="P24" s="28"/>
      <c r="Q24" s="29"/>
      <c r="R24" s="30"/>
    </row>
    <row r="25" spans="2:18" x14ac:dyDescent="0.25">
      <c r="B25" s="4">
        <f t="shared" si="1"/>
        <v>43720</v>
      </c>
      <c r="C25" s="15">
        <f t="shared" si="1"/>
        <v>625</v>
      </c>
      <c r="D25" s="15">
        <f t="shared" si="2"/>
        <v>15499.8</v>
      </c>
      <c r="E25" s="3">
        <f t="shared" si="2"/>
        <v>24.9</v>
      </c>
      <c r="F25" s="3">
        <f t="shared" si="2"/>
        <v>1.2195</v>
      </c>
      <c r="G25" s="3">
        <f t="shared" si="2"/>
        <v>25</v>
      </c>
      <c r="H25" s="3">
        <f t="shared" si="2"/>
        <v>24.5</v>
      </c>
      <c r="I25" s="13">
        <f t="shared" si="3"/>
        <v>7.3609999999999995E-3</v>
      </c>
      <c r="J25" s="11">
        <f t="shared" si="4"/>
        <v>2.0408163265306145E-2</v>
      </c>
      <c r="M25" s="3" t="s">
        <v>13</v>
      </c>
      <c r="N25" s="11">
        <f>IFERROR(AVERAGE(I22:I26),"")</f>
        <v>9.1976666666666665E-3</v>
      </c>
      <c r="P25" s="26" t="s">
        <v>50</v>
      </c>
      <c r="Q25" s="28"/>
      <c r="R25" s="30"/>
    </row>
    <row r="26" spans="2:18" x14ac:dyDescent="0.25">
      <c r="B26" s="4">
        <f t="shared" si="1"/>
        <v>43721</v>
      </c>
      <c r="C26" s="15">
        <f t="shared" si="1"/>
        <v>866</v>
      </c>
      <c r="D26" s="15">
        <f t="shared" si="2"/>
        <v>21452.9</v>
      </c>
      <c r="E26" s="3">
        <f t="shared" si="2"/>
        <v>24.5</v>
      </c>
      <c r="F26" s="3">
        <f t="shared" si="2"/>
        <v>-1.6064000000000001</v>
      </c>
      <c r="G26" s="3">
        <f t="shared" si="2"/>
        <v>25</v>
      </c>
      <c r="H26" s="3">
        <f t="shared" si="2"/>
        <v>24.5</v>
      </c>
      <c r="I26" s="13">
        <f t="shared" si="3"/>
        <v>1.4184E-2</v>
      </c>
      <c r="J26" s="11">
        <f t="shared" si="4"/>
        <v>2.0408163265306145E-2</v>
      </c>
      <c r="P26" s="26" t="s">
        <v>51</v>
      </c>
      <c r="Q26" s="28"/>
      <c r="R26" s="30"/>
    </row>
    <row r="27" spans="2:18" x14ac:dyDescent="0.25">
      <c r="P27" s="28"/>
      <c r="Q27" s="29"/>
      <c r="R27" s="30"/>
    </row>
    <row r="28" spans="2:18" x14ac:dyDescent="0.25">
      <c r="P28" s="26" t="s">
        <v>77</v>
      </c>
      <c r="Q28" s="32"/>
      <c r="R28" s="33"/>
    </row>
    <row r="29" spans="2:18" x14ac:dyDescent="0.25">
      <c r="B29" s="25"/>
      <c r="C29" s="25"/>
      <c r="D29" s="25"/>
      <c r="P29" s="27">
        <f>C6</f>
        <v>43721</v>
      </c>
      <c r="Q29" s="34"/>
      <c r="R29" s="35"/>
    </row>
    <row r="30" spans="2:18" x14ac:dyDescent="0.25">
      <c r="P30" s="28"/>
      <c r="Q30" s="29"/>
      <c r="R30" s="30"/>
    </row>
    <row r="31" spans="2:18" x14ac:dyDescent="0.25">
      <c r="P31" s="3" t="s">
        <v>76</v>
      </c>
      <c r="Q31" s="28"/>
      <c r="R31" s="30"/>
    </row>
  </sheetData>
  <mergeCells count="11">
    <mergeCell ref="Q31:R31"/>
    <mergeCell ref="P30:R30"/>
    <mergeCell ref="M21:N21"/>
    <mergeCell ref="P21:R21"/>
    <mergeCell ref="Q28:R29"/>
    <mergeCell ref="P27:R27"/>
    <mergeCell ref="P24:R24"/>
    <mergeCell ref="Q22:R22"/>
    <mergeCell ref="Q23:R23"/>
    <mergeCell ref="Q25:R25"/>
    <mergeCell ref="Q26:R26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N26"/>
  <sheetViews>
    <sheetView workbookViewId="0">
      <selection activeCell="R10" sqref="R10"/>
    </sheetView>
  </sheetViews>
  <sheetFormatPr baseColWidth="10" defaultRowHeight="15" x14ac:dyDescent="0.25"/>
  <sheetData>
    <row r="1" spans="1:10" x14ac:dyDescent="0.25">
      <c r="A1" t="s">
        <v>53</v>
      </c>
    </row>
    <row r="5" spans="1:10" x14ac:dyDescent="0.25">
      <c r="B5" s="10" t="s">
        <v>0</v>
      </c>
      <c r="C5" s="1">
        <f>C6-4</f>
        <v>43710</v>
      </c>
      <c r="F5" t="s">
        <v>23</v>
      </c>
    </row>
    <row r="6" spans="1:10" x14ac:dyDescent="0.25">
      <c r="B6" s="10" t="s">
        <v>1</v>
      </c>
      <c r="C6" s="1">
        <v>43714</v>
      </c>
    </row>
    <row r="9" spans="1:10" ht="45" x14ac:dyDescent="0.25">
      <c r="B9" s="5" t="s">
        <v>2</v>
      </c>
      <c r="C9" s="5" t="s">
        <v>3</v>
      </c>
      <c r="D9" s="5" t="s">
        <v>4</v>
      </c>
      <c r="E9" s="5" t="s">
        <v>5</v>
      </c>
      <c r="F9" s="6" t="s">
        <v>6</v>
      </c>
      <c r="G9" s="5" t="s">
        <v>7</v>
      </c>
      <c r="H9" s="5" t="s">
        <v>8</v>
      </c>
      <c r="I9" s="6" t="s">
        <v>9</v>
      </c>
      <c r="J9" s="6"/>
    </row>
    <row r="10" spans="1:10" x14ac:dyDescent="0.25">
      <c r="B10" s="7">
        <f>_xll.BDH(F5,C9:I9,C5,C6,"cols=8;rows=5")</f>
        <v>43710</v>
      </c>
      <c r="C10" s="8">
        <v>846</v>
      </c>
      <c r="D10" s="8">
        <v>3491.22</v>
      </c>
      <c r="E10" s="8">
        <v>4.29</v>
      </c>
      <c r="F10" s="8">
        <v>0</v>
      </c>
      <c r="G10" s="8">
        <v>4.29</v>
      </c>
      <c r="H10" s="8">
        <v>4.0999999999999996</v>
      </c>
      <c r="I10" s="12">
        <v>4.1920999999999999</v>
      </c>
      <c r="J10" s="8"/>
    </row>
    <row r="11" spans="1:10" x14ac:dyDescent="0.25">
      <c r="B11" s="9">
        <v>43711</v>
      </c>
      <c r="C11" s="8">
        <v>1348</v>
      </c>
      <c r="D11" s="8">
        <v>5534.61</v>
      </c>
      <c r="E11" s="8">
        <v>4.1500000000000004</v>
      </c>
      <c r="F11" s="8">
        <v>-3.2633999999999999</v>
      </c>
      <c r="G11" s="8">
        <v>4.2699999999999996</v>
      </c>
      <c r="H11" s="8">
        <v>4.0199999999999996</v>
      </c>
      <c r="I11" s="12">
        <v>2.9651000000000001</v>
      </c>
      <c r="J11" s="8"/>
    </row>
    <row r="12" spans="1:10" x14ac:dyDescent="0.25">
      <c r="B12" s="9">
        <v>43712</v>
      </c>
      <c r="C12" s="8">
        <v>5152</v>
      </c>
      <c r="D12" s="8">
        <v>21706.26</v>
      </c>
      <c r="E12" s="8">
        <v>4.43</v>
      </c>
      <c r="F12" s="8">
        <v>6.7469999999999999</v>
      </c>
      <c r="G12" s="8">
        <v>4.43</v>
      </c>
      <c r="H12" s="8">
        <v>4</v>
      </c>
      <c r="I12" s="12">
        <v>5.3672000000000004</v>
      </c>
      <c r="J12" s="8"/>
    </row>
    <row r="13" spans="1:10" x14ac:dyDescent="0.25">
      <c r="B13" s="9">
        <v>43713</v>
      </c>
      <c r="C13" s="8">
        <v>2043</v>
      </c>
      <c r="D13" s="8">
        <v>8603.67</v>
      </c>
      <c r="E13" s="8">
        <v>4.1500000000000004</v>
      </c>
      <c r="F13" s="8">
        <v>-6.3205</v>
      </c>
      <c r="G13" s="8">
        <v>4.43</v>
      </c>
      <c r="H13" s="8">
        <v>4.13</v>
      </c>
      <c r="I13" s="12">
        <v>4.1840999999999999</v>
      </c>
      <c r="J13" s="8"/>
    </row>
    <row r="14" spans="1:10" x14ac:dyDescent="0.25">
      <c r="B14" s="9">
        <v>43714</v>
      </c>
      <c r="C14" s="8">
        <v>4010</v>
      </c>
      <c r="D14" s="8">
        <v>16374.5</v>
      </c>
      <c r="E14" s="8">
        <v>4.1500000000000004</v>
      </c>
      <c r="F14" s="8">
        <v>0</v>
      </c>
      <c r="G14" s="8">
        <v>4.1500000000000004</v>
      </c>
      <c r="H14" s="8">
        <v>4.0999999999999996</v>
      </c>
      <c r="I14" s="12">
        <v>2.4416000000000002</v>
      </c>
      <c r="J14" s="8"/>
    </row>
    <row r="21" spans="2:14" ht="30" x14ac:dyDescent="0.25">
      <c r="B21" s="16" t="s">
        <v>16</v>
      </c>
      <c r="C21" s="16" t="s">
        <v>11</v>
      </c>
      <c r="D21" s="16" t="s">
        <v>10</v>
      </c>
      <c r="E21" s="16" t="s">
        <v>17</v>
      </c>
      <c r="F21" s="16" t="s">
        <v>18</v>
      </c>
      <c r="G21" s="16" t="s">
        <v>19</v>
      </c>
      <c r="H21" s="16" t="s">
        <v>20</v>
      </c>
      <c r="I21" s="16" t="s">
        <v>21</v>
      </c>
      <c r="J21" s="16" t="s">
        <v>22</v>
      </c>
      <c r="M21" s="31" t="s">
        <v>14</v>
      </c>
      <c r="N21" s="31"/>
    </row>
    <row r="22" spans="2:14" x14ac:dyDescent="0.25">
      <c r="B22" s="2">
        <f>B10</f>
        <v>43710</v>
      </c>
      <c r="C22" s="15">
        <f>C10</f>
        <v>846</v>
      </c>
      <c r="D22" s="15">
        <f>D10</f>
        <v>3491.22</v>
      </c>
      <c r="E22" s="3">
        <f t="shared" ref="E22:H22" si="0">E10</f>
        <v>4.29</v>
      </c>
      <c r="F22" s="3">
        <f t="shared" si="0"/>
        <v>0</v>
      </c>
      <c r="G22" s="3">
        <f t="shared" si="0"/>
        <v>4.29</v>
      </c>
      <c r="H22" s="3">
        <f t="shared" si="0"/>
        <v>4.0999999999999996</v>
      </c>
      <c r="I22" s="13">
        <f>IFERROR(I10/100,"")</f>
        <v>4.1921E-2</v>
      </c>
      <c r="J22" s="11">
        <f>IFERROR(G22/H22-1,"")</f>
        <v>4.6341463414634188E-2</v>
      </c>
      <c r="M22" s="3" t="s">
        <v>10</v>
      </c>
      <c r="N22" s="14">
        <f>IFERROR(AVERAGE(D22:D26),"")</f>
        <v>11142.052</v>
      </c>
    </row>
    <row r="23" spans="2:14" x14ac:dyDescent="0.25">
      <c r="B23" s="4">
        <f t="shared" ref="B23:C26" si="1">B11</f>
        <v>43711</v>
      </c>
      <c r="C23" s="15">
        <f t="shared" si="1"/>
        <v>1348</v>
      </c>
      <c r="D23" s="15">
        <f t="shared" ref="D23:H26" si="2">D11</f>
        <v>5534.61</v>
      </c>
      <c r="E23" s="3">
        <f t="shared" si="2"/>
        <v>4.1500000000000004</v>
      </c>
      <c r="F23" s="3">
        <f t="shared" si="2"/>
        <v>-3.2633999999999999</v>
      </c>
      <c r="G23" s="3">
        <f t="shared" si="2"/>
        <v>4.2699999999999996</v>
      </c>
      <c r="H23" s="3">
        <f t="shared" si="2"/>
        <v>4.0199999999999996</v>
      </c>
      <c r="I23" s="13">
        <f t="shared" ref="I23:I26" si="3">IFERROR(I11/100,"")</f>
        <v>2.9651E-2</v>
      </c>
      <c r="J23" s="11">
        <f t="shared" ref="J23:J26" si="4">IFERROR(G23/H23-1,"")</f>
        <v>6.2189054726368154E-2</v>
      </c>
      <c r="M23" s="3" t="s">
        <v>11</v>
      </c>
      <c r="N23" s="14">
        <f>IFERROR(AVERAGE(C22:C26),"")</f>
        <v>2679.8</v>
      </c>
    </row>
    <row r="24" spans="2:14" x14ac:dyDescent="0.25">
      <c r="B24" s="4">
        <f t="shared" si="1"/>
        <v>43712</v>
      </c>
      <c r="C24" s="15">
        <f t="shared" si="1"/>
        <v>5152</v>
      </c>
      <c r="D24" s="15">
        <f t="shared" si="2"/>
        <v>21706.26</v>
      </c>
      <c r="E24" s="3">
        <f t="shared" si="2"/>
        <v>4.43</v>
      </c>
      <c r="F24" s="3">
        <f t="shared" si="2"/>
        <v>6.7469999999999999</v>
      </c>
      <c r="G24" s="3">
        <f t="shared" si="2"/>
        <v>4.43</v>
      </c>
      <c r="H24" s="3">
        <f t="shared" si="2"/>
        <v>4</v>
      </c>
      <c r="I24" s="13">
        <f t="shared" si="3"/>
        <v>5.3672000000000004E-2</v>
      </c>
      <c r="J24" s="11">
        <f t="shared" si="4"/>
        <v>0.10749999999999993</v>
      </c>
      <c r="M24" s="3" t="s">
        <v>12</v>
      </c>
      <c r="N24" s="11">
        <f>IFERROR(AVERAGE(J22:J26),"")</f>
        <v>6.017297305476399E-2</v>
      </c>
    </row>
    <row r="25" spans="2:14" x14ac:dyDescent="0.25">
      <c r="B25" s="4">
        <f t="shared" si="1"/>
        <v>43713</v>
      </c>
      <c r="C25" s="15">
        <f t="shared" si="1"/>
        <v>2043</v>
      </c>
      <c r="D25" s="15">
        <f t="shared" si="2"/>
        <v>8603.67</v>
      </c>
      <c r="E25" s="3">
        <f t="shared" si="2"/>
        <v>4.1500000000000004</v>
      </c>
      <c r="F25" s="3">
        <f t="shared" si="2"/>
        <v>-6.3205</v>
      </c>
      <c r="G25" s="3">
        <f t="shared" si="2"/>
        <v>4.43</v>
      </c>
      <c r="H25" s="3">
        <f t="shared" si="2"/>
        <v>4.13</v>
      </c>
      <c r="I25" s="13">
        <f t="shared" si="3"/>
        <v>4.1840999999999996E-2</v>
      </c>
      <c r="J25" s="11">
        <f t="shared" si="4"/>
        <v>7.2639225181597933E-2</v>
      </c>
      <c r="M25" s="3" t="s">
        <v>13</v>
      </c>
      <c r="N25" s="11">
        <f>IFERROR(AVERAGE(I22:I26),"")</f>
        <v>3.8300199999999993E-2</v>
      </c>
    </row>
    <row r="26" spans="2:14" x14ac:dyDescent="0.25">
      <c r="B26" s="4">
        <f t="shared" si="1"/>
        <v>43714</v>
      </c>
      <c r="C26" s="15">
        <f t="shared" si="1"/>
        <v>4010</v>
      </c>
      <c r="D26" s="15">
        <f t="shared" si="2"/>
        <v>16374.5</v>
      </c>
      <c r="E26" s="3">
        <f t="shared" si="2"/>
        <v>4.1500000000000004</v>
      </c>
      <c r="F26" s="3">
        <f t="shared" si="2"/>
        <v>0</v>
      </c>
      <c r="G26" s="3">
        <f t="shared" si="2"/>
        <v>4.1500000000000004</v>
      </c>
      <c r="H26" s="3">
        <f t="shared" si="2"/>
        <v>4.0999999999999996</v>
      </c>
      <c r="I26" s="13">
        <f t="shared" si="3"/>
        <v>2.4416000000000004E-2</v>
      </c>
      <c r="J26" s="11">
        <f t="shared" si="4"/>
        <v>1.2195121951219745E-2</v>
      </c>
    </row>
  </sheetData>
  <mergeCells count="1">
    <mergeCell ref="M21:N21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N26"/>
  <sheetViews>
    <sheetView workbookViewId="0">
      <selection activeCell="A2" sqref="A2"/>
    </sheetView>
  </sheetViews>
  <sheetFormatPr baseColWidth="10" defaultRowHeight="15" x14ac:dyDescent="0.25"/>
  <sheetData>
    <row r="1" spans="1:14" x14ac:dyDescent="0.25">
      <c r="A1" t="s">
        <v>54</v>
      </c>
    </row>
    <row r="4" spans="1:14" x14ac:dyDescent="0.25">
      <c r="B4" s="8"/>
      <c r="C4" s="8"/>
      <c r="D4" s="8"/>
      <c r="E4" s="8"/>
      <c r="F4" s="8"/>
      <c r="G4" s="8"/>
      <c r="H4" s="8"/>
      <c r="I4" s="8"/>
      <c r="J4" s="8"/>
      <c r="K4" s="8"/>
      <c r="L4" s="8"/>
      <c r="M4" s="8"/>
      <c r="N4" s="8"/>
    </row>
    <row r="5" spans="1:14" x14ac:dyDescent="0.25">
      <c r="B5" s="10" t="s">
        <v>0</v>
      </c>
      <c r="C5" s="1">
        <f>C6-4</f>
        <v>43710</v>
      </c>
      <c r="F5" t="s">
        <v>24</v>
      </c>
    </row>
    <row r="6" spans="1:14" x14ac:dyDescent="0.25">
      <c r="B6" s="10" t="s">
        <v>1</v>
      </c>
      <c r="C6" s="1">
        <v>43714</v>
      </c>
    </row>
    <row r="9" spans="1:14" ht="45" x14ac:dyDescent="0.25">
      <c r="B9" s="5" t="s">
        <v>2</v>
      </c>
      <c r="C9" s="5" t="s">
        <v>3</v>
      </c>
      <c r="D9" s="5" t="s">
        <v>4</v>
      </c>
      <c r="E9" s="5" t="s">
        <v>5</v>
      </c>
      <c r="F9" s="6" t="s">
        <v>6</v>
      </c>
      <c r="G9" s="5" t="s">
        <v>7</v>
      </c>
      <c r="H9" s="5" t="s">
        <v>8</v>
      </c>
      <c r="I9" s="6" t="s">
        <v>9</v>
      </c>
      <c r="J9" s="6"/>
    </row>
    <row r="10" spans="1:14" x14ac:dyDescent="0.25">
      <c r="B10" s="7">
        <f>_xll.BDH(F5,C9:I9,C5,C6,"cols=8;rows=5")</f>
        <v>43710</v>
      </c>
      <c r="C10" s="8">
        <v>39203</v>
      </c>
      <c r="D10" s="8">
        <v>48424.59</v>
      </c>
      <c r="E10" s="8">
        <v>1.22</v>
      </c>
      <c r="F10" s="8">
        <v>1.2447999999999999</v>
      </c>
      <c r="G10" s="8">
        <v>1.26</v>
      </c>
      <c r="H10" s="8">
        <v>1.2150000000000001</v>
      </c>
      <c r="I10" s="12">
        <v>2.2168000000000001</v>
      </c>
      <c r="J10" s="8"/>
    </row>
    <row r="11" spans="1:14" x14ac:dyDescent="0.25">
      <c r="B11" s="9">
        <v>43711</v>
      </c>
      <c r="C11" s="8">
        <v>30882</v>
      </c>
      <c r="D11" s="8">
        <v>38622.07</v>
      </c>
      <c r="E11" s="8">
        <v>1.2250000000000001</v>
      </c>
      <c r="F11" s="8">
        <v>0.4098</v>
      </c>
      <c r="G11" s="8">
        <v>1.27</v>
      </c>
      <c r="H11" s="8">
        <v>1.22</v>
      </c>
      <c r="I11" s="12">
        <v>1.5268000000000002</v>
      </c>
      <c r="J11" s="8"/>
    </row>
    <row r="12" spans="1:14" x14ac:dyDescent="0.25">
      <c r="B12" s="9">
        <v>43712</v>
      </c>
      <c r="C12" s="8">
        <v>36842</v>
      </c>
      <c r="D12" s="8">
        <v>45657.91</v>
      </c>
      <c r="E12" s="8">
        <v>1.25</v>
      </c>
      <c r="F12" s="8">
        <v>2.0407999999999999</v>
      </c>
      <c r="G12" s="8">
        <v>1.26</v>
      </c>
      <c r="H12" s="8">
        <v>1.21</v>
      </c>
      <c r="I12" s="12">
        <v>1.7669999999999999</v>
      </c>
      <c r="J12" s="8"/>
    </row>
    <row r="13" spans="1:14" x14ac:dyDescent="0.25">
      <c r="B13" s="9">
        <v>43713</v>
      </c>
      <c r="C13" s="8">
        <v>90763</v>
      </c>
      <c r="D13" s="8">
        <v>110385.1</v>
      </c>
      <c r="E13" s="8">
        <v>1.21</v>
      </c>
      <c r="F13" s="8">
        <v>-3.2</v>
      </c>
      <c r="G13" s="8">
        <v>1.26</v>
      </c>
      <c r="H13" s="8">
        <v>1.19</v>
      </c>
      <c r="I13" s="12">
        <v>1.9296</v>
      </c>
      <c r="J13" s="8"/>
    </row>
    <row r="14" spans="1:14" x14ac:dyDescent="0.25">
      <c r="B14" s="9">
        <v>43714</v>
      </c>
      <c r="C14" s="8">
        <v>64941</v>
      </c>
      <c r="D14" s="8">
        <v>77073.8</v>
      </c>
      <c r="E14" s="8">
        <v>1.2</v>
      </c>
      <c r="F14" s="8">
        <v>-0.82640000000000002</v>
      </c>
      <c r="G14" s="8">
        <v>1.24</v>
      </c>
      <c r="H14" s="8">
        <v>1.135</v>
      </c>
      <c r="I14" s="12">
        <v>2.4826999999999999</v>
      </c>
      <c r="J14" s="8"/>
    </row>
    <row r="21" spans="2:14" ht="30" x14ac:dyDescent="0.25">
      <c r="B21" s="16" t="s">
        <v>16</v>
      </c>
      <c r="C21" s="16" t="s">
        <v>11</v>
      </c>
      <c r="D21" s="16" t="s">
        <v>10</v>
      </c>
      <c r="E21" s="16" t="s">
        <v>17</v>
      </c>
      <c r="F21" s="16" t="s">
        <v>18</v>
      </c>
      <c r="G21" s="16" t="s">
        <v>19</v>
      </c>
      <c r="H21" s="16" t="s">
        <v>20</v>
      </c>
      <c r="I21" s="16" t="s">
        <v>21</v>
      </c>
      <c r="J21" s="16" t="s">
        <v>22</v>
      </c>
      <c r="M21" s="31" t="s">
        <v>14</v>
      </c>
      <c r="N21" s="31"/>
    </row>
    <row r="22" spans="2:14" x14ac:dyDescent="0.25">
      <c r="B22" s="2">
        <f>B10</f>
        <v>43710</v>
      </c>
      <c r="C22" s="15">
        <f>C10</f>
        <v>39203</v>
      </c>
      <c r="D22" s="15">
        <f>D10</f>
        <v>48424.59</v>
      </c>
      <c r="E22" s="3">
        <f t="shared" ref="E22:H22" si="0">E10</f>
        <v>1.22</v>
      </c>
      <c r="F22" s="3">
        <f t="shared" si="0"/>
        <v>1.2447999999999999</v>
      </c>
      <c r="G22" s="3">
        <f t="shared" si="0"/>
        <v>1.26</v>
      </c>
      <c r="H22" s="3">
        <f t="shared" si="0"/>
        <v>1.2150000000000001</v>
      </c>
      <c r="I22" s="13">
        <f>IFERROR(I10/100,"")</f>
        <v>2.2168E-2</v>
      </c>
      <c r="J22" s="11">
        <f>IFERROR(G22/H22-1,"")</f>
        <v>3.7037037037036979E-2</v>
      </c>
      <c r="M22" s="3" t="s">
        <v>10</v>
      </c>
      <c r="N22" s="14">
        <f>IFERROR(AVERAGE(D22:D26),"")</f>
        <v>64032.694000000003</v>
      </c>
    </row>
    <row r="23" spans="2:14" x14ac:dyDescent="0.25">
      <c r="B23" s="4">
        <f t="shared" ref="B23:C26" si="1">B11</f>
        <v>43711</v>
      </c>
      <c r="C23" s="15">
        <f t="shared" si="1"/>
        <v>30882</v>
      </c>
      <c r="D23" s="15">
        <f t="shared" ref="D23:H26" si="2">D11</f>
        <v>38622.07</v>
      </c>
      <c r="E23" s="3">
        <f t="shared" si="2"/>
        <v>1.2250000000000001</v>
      </c>
      <c r="F23" s="3">
        <f t="shared" si="2"/>
        <v>0.4098</v>
      </c>
      <c r="G23" s="3">
        <f t="shared" si="2"/>
        <v>1.27</v>
      </c>
      <c r="H23" s="3">
        <f t="shared" si="2"/>
        <v>1.22</v>
      </c>
      <c r="I23" s="13">
        <f t="shared" ref="I23:I26" si="3">IFERROR(I11/100,"")</f>
        <v>1.5268000000000002E-2</v>
      </c>
      <c r="J23" s="11">
        <f t="shared" ref="J23:J26" si="4">IFERROR(G23/H23-1,"")</f>
        <v>4.0983606557376984E-2</v>
      </c>
      <c r="M23" s="3" t="s">
        <v>11</v>
      </c>
      <c r="N23" s="14">
        <f>IFERROR(AVERAGE(C22:C26),"")</f>
        <v>52526.2</v>
      </c>
    </row>
    <row r="24" spans="2:14" x14ac:dyDescent="0.25">
      <c r="B24" s="4">
        <f t="shared" si="1"/>
        <v>43712</v>
      </c>
      <c r="C24" s="15">
        <f t="shared" si="1"/>
        <v>36842</v>
      </c>
      <c r="D24" s="15">
        <f t="shared" si="2"/>
        <v>45657.91</v>
      </c>
      <c r="E24" s="3">
        <f t="shared" si="2"/>
        <v>1.25</v>
      </c>
      <c r="F24" s="3">
        <f t="shared" si="2"/>
        <v>2.0407999999999999</v>
      </c>
      <c r="G24" s="3">
        <f t="shared" si="2"/>
        <v>1.26</v>
      </c>
      <c r="H24" s="3">
        <f t="shared" si="2"/>
        <v>1.21</v>
      </c>
      <c r="I24" s="13">
        <f t="shared" si="3"/>
        <v>1.7669999999999998E-2</v>
      </c>
      <c r="J24" s="11">
        <f t="shared" si="4"/>
        <v>4.1322314049586861E-2</v>
      </c>
      <c r="M24" s="3" t="s">
        <v>12</v>
      </c>
      <c r="N24" s="11">
        <f>IFERROR(AVERAGE(J22:J26),"")</f>
        <v>5.4135500054324923E-2</v>
      </c>
    </row>
    <row r="25" spans="2:14" x14ac:dyDescent="0.25">
      <c r="B25" s="4">
        <f t="shared" si="1"/>
        <v>43713</v>
      </c>
      <c r="C25" s="15">
        <f t="shared" si="1"/>
        <v>90763</v>
      </c>
      <c r="D25" s="15">
        <f t="shared" si="2"/>
        <v>110385.1</v>
      </c>
      <c r="E25" s="3">
        <f t="shared" si="2"/>
        <v>1.21</v>
      </c>
      <c r="F25" s="3">
        <f t="shared" si="2"/>
        <v>-3.2</v>
      </c>
      <c r="G25" s="3">
        <f t="shared" si="2"/>
        <v>1.26</v>
      </c>
      <c r="H25" s="3">
        <f t="shared" si="2"/>
        <v>1.19</v>
      </c>
      <c r="I25" s="13">
        <f t="shared" si="3"/>
        <v>1.9296000000000001E-2</v>
      </c>
      <c r="J25" s="11">
        <f t="shared" si="4"/>
        <v>5.8823529411764719E-2</v>
      </c>
      <c r="M25" s="3" t="s">
        <v>13</v>
      </c>
      <c r="N25" s="11">
        <f>IFERROR(AVERAGE(I22:I26),"")</f>
        <v>1.98458E-2</v>
      </c>
    </row>
    <row r="26" spans="2:14" x14ac:dyDescent="0.25">
      <c r="B26" s="4">
        <f t="shared" si="1"/>
        <v>43714</v>
      </c>
      <c r="C26" s="15">
        <f t="shared" si="1"/>
        <v>64941</v>
      </c>
      <c r="D26" s="15">
        <f t="shared" si="2"/>
        <v>77073.8</v>
      </c>
      <c r="E26" s="3">
        <f t="shared" si="2"/>
        <v>1.2</v>
      </c>
      <c r="F26" s="3">
        <f t="shared" si="2"/>
        <v>-0.82640000000000002</v>
      </c>
      <c r="G26" s="3">
        <f t="shared" si="2"/>
        <v>1.24</v>
      </c>
      <c r="H26" s="3">
        <f t="shared" si="2"/>
        <v>1.135</v>
      </c>
      <c r="I26" s="13">
        <f t="shared" si="3"/>
        <v>2.4826999999999998E-2</v>
      </c>
      <c r="J26" s="11">
        <f t="shared" si="4"/>
        <v>9.2511013215859084E-2</v>
      </c>
    </row>
  </sheetData>
  <mergeCells count="1">
    <mergeCell ref="M21:N21"/>
  </mergeCell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N26"/>
  <sheetViews>
    <sheetView workbookViewId="0">
      <selection activeCell="A2" sqref="A2"/>
    </sheetView>
  </sheetViews>
  <sheetFormatPr baseColWidth="10" defaultRowHeight="15" x14ac:dyDescent="0.25"/>
  <sheetData>
    <row r="1" spans="1:10" x14ac:dyDescent="0.25">
      <c r="A1" t="s">
        <v>55</v>
      </c>
    </row>
    <row r="5" spans="1:10" x14ac:dyDescent="0.25">
      <c r="B5" s="10" t="s">
        <v>0</v>
      </c>
      <c r="C5" s="1">
        <f>C6-4</f>
        <v>43710</v>
      </c>
      <c r="F5" t="s">
        <v>25</v>
      </c>
    </row>
    <row r="6" spans="1:10" x14ac:dyDescent="0.25">
      <c r="B6" s="10" t="s">
        <v>1</v>
      </c>
      <c r="C6" s="1">
        <v>43714</v>
      </c>
    </row>
    <row r="9" spans="1:10" ht="45" x14ac:dyDescent="0.25">
      <c r="B9" s="5" t="s">
        <v>2</v>
      </c>
      <c r="C9" s="5" t="s">
        <v>3</v>
      </c>
      <c r="D9" s="5" t="s">
        <v>4</v>
      </c>
      <c r="E9" s="5" t="s">
        <v>5</v>
      </c>
      <c r="F9" s="6" t="s">
        <v>6</v>
      </c>
      <c r="G9" s="5" t="s">
        <v>7</v>
      </c>
      <c r="H9" s="5" t="s">
        <v>8</v>
      </c>
      <c r="I9" s="6" t="s">
        <v>9</v>
      </c>
      <c r="J9" s="6"/>
    </row>
    <row r="10" spans="1:10" x14ac:dyDescent="0.25">
      <c r="B10" s="7">
        <f>_xll.BDH(F5,C9:I9,C5,C6,"cols=8;rows=5")</f>
        <v>43710</v>
      </c>
      <c r="C10" s="8">
        <v>50756</v>
      </c>
      <c r="D10" s="8">
        <v>155587.5</v>
      </c>
      <c r="E10" s="8">
        <v>3.1</v>
      </c>
      <c r="F10" s="8">
        <v>1.8062</v>
      </c>
      <c r="G10" s="8">
        <v>3.1</v>
      </c>
      <c r="H10" s="8">
        <v>3.02</v>
      </c>
      <c r="I10" s="12">
        <v>1.5299</v>
      </c>
      <c r="J10" s="8"/>
    </row>
    <row r="11" spans="1:10" x14ac:dyDescent="0.25">
      <c r="B11" s="9">
        <v>43711</v>
      </c>
      <c r="C11" s="8">
        <v>22254</v>
      </c>
      <c r="D11" s="8">
        <v>67843</v>
      </c>
      <c r="E11" s="8">
        <v>3.01</v>
      </c>
      <c r="F11" s="8">
        <v>-2.9032</v>
      </c>
      <c r="G11" s="8">
        <v>3.1</v>
      </c>
      <c r="H11" s="8">
        <v>3.01</v>
      </c>
      <c r="I11" s="12">
        <v>0.4718</v>
      </c>
      <c r="J11" s="8"/>
    </row>
    <row r="12" spans="1:10" x14ac:dyDescent="0.25">
      <c r="B12" s="9">
        <v>43712</v>
      </c>
      <c r="C12" s="8">
        <v>43116</v>
      </c>
      <c r="D12" s="8">
        <v>131422.5</v>
      </c>
      <c r="E12" s="8">
        <v>3</v>
      </c>
      <c r="F12" s="8">
        <v>-0.3322</v>
      </c>
      <c r="G12" s="8">
        <v>3.11</v>
      </c>
      <c r="H12" s="8">
        <v>3</v>
      </c>
      <c r="I12" s="12">
        <v>1.6673</v>
      </c>
      <c r="J12" s="8"/>
    </row>
    <row r="13" spans="1:10" x14ac:dyDescent="0.25">
      <c r="B13" s="9">
        <v>43713</v>
      </c>
      <c r="C13" s="8">
        <v>18777</v>
      </c>
      <c r="D13" s="8">
        <v>57191.06</v>
      </c>
      <c r="E13" s="8">
        <v>3.03</v>
      </c>
      <c r="F13" s="8">
        <v>1</v>
      </c>
      <c r="G13" s="8">
        <v>3.1</v>
      </c>
      <c r="H13" s="8">
        <v>3</v>
      </c>
      <c r="I13" s="12">
        <v>0.76749999999999996</v>
      </c>
      <c r="J13" s="8"/>
    </row>
    <row r="14" spans="1:10" x14ac:dyDescent="0.25">
      <c r="B14" s="9">
        <v>43714</v>
      </c>
      <c r="C14" s="8">
        <v>38696</v>
      </c>
      <c r="D14" s="8">
        <v>113408.1</v>
      </c>
      <c r="E14" s="8">
        <v>2.9</v>
      </c>
      <c r="F14" s="8">
        <v>-4.2904</v>
      </c>
      <c r="G14" s="8">
        <v>3.0249999999999999</v>
      </c>
      <c r="H14" s="8">
        <v>2.82</v>
      </c>
      <c r="I14" s="12">
        <v>1.196</v>
      </c>
      <c r="J14" s="8"/>
    </row>
    <row r="21" spans="2:14" ht="30" x14ac:dyDescent="0.25">
      <c r="B21" s="16" t="s">
        <v>16</v>
      </c>
      <c r="C21" s="16" t="s">
        <v>11</v>
      </c>
      <c r="D21" s="16" t="s">
        <v>10</v>
      </c>
      <c r="E21" s="16" t="s">
        <v>17</v>
      </c>
      <c r="F21" s="16" t="s">
        <v>18</v>
      </c>
      <c r="G21" s="16" t="s">
        <v>19</v>
      </c>
      <c r="H21" s="16" t="s">
        <v>20</v>
      </c>
      <c r="I21" s="16" t="s">
        <v>21</v>
      </c>
      <c r="J21" s="16" t="s">
        <v>22</v>
      </c>
      <c r="M21" s="31" t="s">
        <v>14</v>
      </c>
      <c r="N21" s="31"/>
    </row>
    <row r="22" spans="2:14" x14ac:dyDescent="0.25">
      <c r="B22" s="2">
        <f>B10</f>
        <v>43710</v>
      </c>
      <c r="C22" s="15">
        <f>C10</f>
        <v>50756</v>
      </c>
      <c r="D22" s="15">
        <f>D10</f>
        <v>155587.5</v>
      </c>
      <c r="E22" s="3">
        <f t="shared" ref="E22:H22" si="0">E10</f>
        <v>3.1</v>
      </c>
      <c r="F22" s="3">
        <f t="shared" si="0"/>
        <v>1.8062</v>
      </c>
      <c r="G22" s="3">
        <f t="shared" si="0"/>
        <v>3.1</v>
      </c>
      <c r="H22" s="3">
        <f t="shared" si="0"/>
        <v>3.02</v>
      </c>
      <c r="I22" s="13">
        <f>IFERROR(I10/100,"")</f>
        <v>1.5299E-2</v>
      </c>
      <c r="J22" s="11">
        <f>IFERROR(G22/H22-1,"")</f>
        <v>2.6490066225165476E-2</v>
      </c>
      <c r="M22" s="3" t="s">
        <v>10</v>
      </c>
      <c r="N22" s="14">
        <f>IFERROR(AVERAGE(D22:D26),"")</f>
        <v>105090.432</v>
      </c>
    </row>
    <row r="23" spans="2:14" x14ac:dyDescent="0.25">
      <c r="B23" s="4">
        <f t="shared" ref="B23:C26" si="1">B11</f>
        <v>43711</v>
      </c>
      <c r="C23" s="15">
        <f t="shared" si="1"/>
        <v>22254</v>
      </c>
      <c r="D23" s="15">
        <f t="shared" ref="D23:H26" si="2">D11</f>
        <v>67843</v>
      </c>
      <c r="E23" s="3">
        <f t="shared" si="2"/>
        <v>3.01</v>
      </c>
      <c r="F23" s="3">
        <f t="shared" si="2"/>
        <v>-2.9032</v>
      </c>
      <c r="G23" s="3">
        <f t="shared" si="2"/>
        <v>3.1</v>
      </c>
      <c r="H23" s="3">
        <f t="shared" si="2"/>
        <v>3.01</v>
      </c>
      <c r="I23" s="13">
        <f t="shared" ref="I23:I26" si="3">IFERROR(I11/100,"")</f>
        <v>4.718E-3</v>
      </c>
      <c r="J23" s="11">
        <f t="shared" ref="J23:J26" si="4">IFERROR(G23/H23-1,"")</f>
        <v>2.9900332225913706E-2</v>
      </c>
      <c r="M23" s="3" t="s">
        <v>11</v>
      </c>
      <c r="N23" s="14">
        <f>IFERROR(AVERAGE(C22:C26),"")</f>
        <v>34719.800000000003</v>
      </c>
    </row>
    <row r="24" spans="2:14" x14ac:dyDescent="0.25">
      <c r="B24" s="4">
        <f t="shared" si="1"/>
        <v>43712</v>
      </c>
      <c r="C24" s="15">
        <f t="shared" si="1"/>
        <v>43116</v>
      </c>
      <c r="D24" s="15">
        <f t="shared" si="2"/>
        <v>131422.5</v>
      </c>
      <c r="E24" s="3">
        <f t="shared" si="2"/>
        <v>3</v>
      </c>
      <c r="F24" s="3">
        <f t="shared" si="2"/>
        <v>-0.3322</v>
      </c>
      <c r="G24" s="3">
        <f t="shared" si="2"/>
        <v>3.11</v>
      </c>
      <c r="H24" s="3">
        <f t="shared" si="2"/>
        <v>3</v>
      </c>
      <c r="I24" s="13">
        <f t="shared" si="3"/>
        <v>1.6673E-2</v>
      </c>
      <c r="J24" s="11">
        <f t="shared" si="4"/>
        <v>3.6666666666666625E-2</v>
      </c>
      <c r="M24" s="3" t="s">
        <v>12</v>
      </c>
      <c r="N24" s="11">
        <f>IFERROR(AVERAGE(J22:J26),"")</f>
        <v>3.9817086782414447E-2</v>
      </c>
    </row>
    <row r="25" spans="2:14" x14ac:dyDescent="0.25">
      <c r="B25" s="4">
        <f t="shared" si="1"/>
        <v>43713</v>
      </c>
      <c r="C25" s="15">
        <f t="shared" si="1"/>
        <v>18777</v>
      </c>
      <c r="D25" s="15">
        <f t="shared" si="2"/>
        <v>57191.06</v>
      </c>
      <c r="E25" s="3">
        <f t="shared" si="2"/>
        <v>3.03</v>
      </c>
      <c r="F25" s="3">
        <f t="shared" si="2"/>
        <v>1</v>
      </c>
      <c r="G25" s="3">
        <f t="shared" si="2"/>
        <v>3.1</v>
      </c>
      <c r="H25" s="3">
        <f t="shared" si="2"/>
        <v>3</v>
      </c>
      <c r="I25" s="13">
        <f t="shared" si="3"/>
        <v>7.6749999999999995E-3</v>
      </c>
      <c r="J25" s="11">
        <f t="shared" si="4"/>
        <v>3.3333333333333437E-2</v>
      </c>
      <c r="M25" s="3" t="s">
        <v>13</v>
      </c>
      <c r="N25" s="11">
        <f>IFERROR(AVERAGE(I22:I26),"")</f>
        <v>1.1265000000000001E-2</v>
      </c>
    </row>
    <row r="26" spans="2:14" x14ac:dyDescent="0.25">
      <c r="B26" s="4">
        <f t="shared" si="1"/>
        <v>43714</v>
      </c>
      <c r="C26" s="15">
        <f t="shared" si="1"/>
        <v>38696</v>
      </c>
      <c r="D26" s="15">
        <f t="shared" si="2"/>
        <v>113408.1</v>
      </c>
      <c r="E26" s="3">
        <f t="shared" si="2"/>
        <v>2.9</v>
      </c>
      <c r="F26" s="3">
        <f t="shared" si="2"/>
        <v>-4.2904</v>
      </c>
      <c r="G26" s="3">
        <f t="shared" si="2"/>
        <v>3.0249999999999999</v>
      </c>
      <c r="H26" s="3">
        <f t="shared" si="2"/>
        <v>2.82</v>
      </c>
      <c r="I26" s="13">
        <f t="shared" si="3"/>
        <v>1.196E-2</v>
      </c>
      <c r="J26" s="11">
        <f t="shared" si="4"/>
        <v>7.2695035460992985E-2</v>
      </c>
    </row>
  </sheetData>
  <mergeCells count="1">
    <mergeCell ref="M21:N21"/>
  </mergeCell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N26"/>
  <sheetViews>
    <sheetView workbookViewId="0">
      <selection activeCell="A2" sqref="A2"/>
    </sheetView>
  </sheetViews>
  <sheetFormatPr baseColWidth="10" defaultRowHeight="15" x14ac:dyDescent="0.25"/>
  <sheetData>
    <row r="1" spans="1:10" x14ac:dyDescent="0.25">
      <c r="A1" t="s">
        <v>56</v>
      </c>
    </row>
    <row r="5" spans="1:10" x14ac:dyDescent="0.25">
      <c r="B5" s="10" t="s">
        <v>0</v>
      </c>
      <c r="C5" s="1">
        <f>C6-4</f>
        <v>43710</v>
      </c>
      <c r="F5" t="s">
        <v>26</v>
      </c>
    </row>
    <row r="6" spans="1:10" x14ac:dyDescent="0.25">
      <c r="B6" s="10" t="s">
        <v>1</v>
      </c>
      <c r="C6" s="1">
        <v>43714</v>
      </c>
    </row>
    <row r="9" spans="1:10" ht="45" x14ac:dyDescent="0.25">
      <c r="B9" s="5" t="s">
        <v>2</v>
      </c>
      <c r="C9" s="5" t="s">
        <v>3</v>
      </c>
      <c r="D9" s="5" t="s">
        <v>4</v>
      </c>
      <c r="E9" s="5" t="s">
        <v>5</v>
      </c>
      <c r="F9" s="6" t="s">
        <v>6</v>
      </c>
      <c r="G9" s="5" t="s">
        <v>7</v>
      </c>
      <c r="H9" s="5" t="s">
        <v>8</v>
      </c>
      <c r="I9" s="6" t="s">
        <v>9</v>
      </c>
      <c r="J9" s="6"/>
    </row>
    <row r="10" spans="1:10" x14ac:dyDescent="0.25">
      <c r="B10" s="7" t="str">
        <f>_xll.BDH(F5,C9:I9,C5,C6)</f>
        <v>#N/A N/A</v>
      </c>
      <c r="C10" s="8"/>
      <c r="D10" s="8"/>
      <c r="E10" s="8"/>
      <c r="F10" s="8"/>
      <c r="G10" s="8"/>
      <c r="H10" s="8"/>
      <c r="I10" s="12"/>
      <c r="J10" s="8"/>
    </row>
    <row r="11" spans="1:10" x14ac:dyDescent="0.25">
      <c r="B11" s="9"/>
      <c r="C11" s="8"/>
      <c r="D11" s="8"/>
      <c r="E11" s="8"/>
      <c r="F11" s="8"/>
      <c r="G11" s="8"/>
      <c r="H11" s="8"/>
      <c r="I11" s="12"/>
      <c r="J11" s="8"/>
    </row>
    <row r="12" spans="1:10" x14ac:dyDescent="0.25">
      <c r="B12" s="9"/>
      <c r="C12" s="8"/>
      <c r="D12" s="8"/>
      <c r="E12" s="8"/>
      <c r="F12" s="8"/>
      <c r="G12" s="8"/>
      <c r="H12" s="8"/>
      <c r="I12" s="12"/>
      <c r="J12" s="8"/>
    </row>
    <row r="13" spans="1:10" x14ac:dyDescent="0.25">
      <c r="B13" s="9"/>
      <c r="C13" s="8"/>
      <c r="D13" s="8"/>
      <c r="E13" s="8"/>
      <c r="F13" s="8"/>
      <c r="G13" s="8"/>
      <c r="H13" s="8"/>
      <c r="I13" s="12"/>
      <c r="J13" s="8"/>
    </row>
    <row r="14" spans="1:10" x14ac:dyDescent="0.25">
      <c r="B14" s="9"/>
      <c r="C14" s="8"/>
      <c r="D14" s="8"/>
      <c r="E14" s="8"/>
      <c r="F14" s="8"/>
      <c r="G14" s="8"/>
      <c r="H14" s="8"/>
      <c r="I14" s="12"/>
      <c r="J14" s="8"/>
    </row>
    <row r="21" spans="2:14" ht="30" x14ac:dyDescent="0.25">
      <c r="B21" s="16" t="s">
        <v>16</v>
      </c>
      <c r="C21" s="16" t="s">
        <v>11</v>
      </c>
      <c r="D21" s="16" t="s">
        <v>10</v>
      </c>
      <c r="E21" s="16" t="s">
        <v>17</v>
      </c>
      <c r="F21" s="16" t="s">
        <v>18</v>
      </c>
      <c r="G21" s="16" t="s">
        <v>19</v>
      </c>
      <c r="H21" s="16" t="s">
        <v>20</v>
      </c>
      <c r="I21" s="16" t="s">
        <v>21</v>
      </c>
      <c r="J21" s="16" t="s">
        <v>22</v>
      </c>
      <c r="M21" s="31" t="s">
        <v>14</v>
      </c>
      <c r="N21" s="31"/>
    </row>
    <row r="22" spans="2:14" x14ac:dyDescent="0.25">
      <c r="B22" s="2" t="str">
        <f>B10</f>
        <v>#N/A N/A</v>
      </c>
      <c r="C22" s="15">
        <f>C10</f>
        <v>0</v>
      </c>
      <c r="D22" s="15">
        <f>D10</f>
        <v>0</v>
      </c>
      <c r="E22" s="3">
        <f t="shared" ref="E22:H22" si="0">E10</f>
        <v>0</v>
      </c>
      <c r="F22" s="3">
        <f t="shared" si="0"/>
        <v>0</v>
      </c>
      <c r="G22" s="3">
        <f t="shared" si="0"/>
        <v>0</v>
      </c>
      <c r="H22" s="3">
        <f t="shared" si="0"/>
        <v>0</v>
      </c>
      <c r="I22" s="13">
        <f>IFERROR(I10/100,"")</f>
        <v>0</v>
      </c>
      <c r="J22" s="11" t="str">
        <f>IFERROR(G22/H22-1,"")</f>
        <v/>
      </c>
      <c r="M22" s="3" t="s">
        <v>10</v>
      </c>
      <c r="N22" s="14">
        <f>IFERROR(AVERAGE(D22:D26),"")</f>
        <v>0</v>
      </c>
    </row>
    <row r="23" spans="2:14" x14ac:dyDescent="0.25">
      <c r="B23" s="4">
        <f t="shared" ref="B23:C26" si="1">B11</f>
        <v>0</v>
      </c>
      <c r="C23" s="15">
        <f t="shared" si="1"/>
        <v>0</v>
      </c>
      <c r="D23" s="15">
        <f t="shared" ref="D23:H26" si="2">D11</f>
        <v>0</v>
      </c>
      <c r="E23" s="3">
        <f t="shared" si="2"/>
        <v>0</v>
      </c>
      <c r="F23" s="3">
        <f t="shared" si="2"/>
        <v>0</v>
      </c>
      <c r="G23" s="3">
        <f t="shared" si="2"/>
        <v>0</v>
      </c>
      <c r="H23" s="3">
        <f t="shared" si="2"/>
        <v>0</v>
      </c>
      <c r="I23" s="13">
        <f t="shared" ref="I23:I26" si="3">IFERROR(I11/100,"")</f>
        <v>0</v>
      </c>
      <c r="J23" s="11" t="str">
        <f t="shared" ref="J23:J26" si="4">IFERROR(G23/H23-1,"")</f>
        <v/>
      </c>
      <c r="M23" s="3" t="s">
        <v>11</v>
      </c>
      <c r="N23" s="14">
        <f>IFERROR(AVERAGE(C22:C26),"")</f>
        <v>0</v>
      </c>
    </row>
    <row r="24" spans="2:14" x14ac:dyDescent="0.25">
      <c r="B24" s="4">
        <f t="shared" si="1"/>
        <v>0</v>
      </c>
      <c r="C24" s="15">
        <f t="shared" si="1"/>
        <v>0</v>
      </c>
      <c r="D24" s="15">
        <f t="shared" si="2"/>
        <v>0</v>
      </c>
      <c r="E24" s="3">
        <f t="shared" si="2"/>
        <v>0</v>
      </c>
      <c r="F24" s="3">
        <f t="shared" si="2"/>
        <v>0</v>
      </c>
      <c r="G24" s="3">
        <f t="shared" si="2"/>
        <v>0</v>
      </c>
      <c r="H24" s="3">
        <f t="shared" si="2"/>
        <v>0</v>
      </c>
      <c r="I24" s="13">
        <f t="shared" si="3"/>
        <v>0</v>
      </c>
      <c r="J24" s="11" t="str">
        <f t="shared" si="4"/>
        <v/>
      </c>
      <c r="M24" s="3" t="s">
        <v>12</v>
      </c>
      <c r="N24" s="11" t="str">
        <f>IFERROR(AVERAGE(J22:J26),"")</f>
        <v/>
      </c>
    </row>
    <row r="25" spans="2:14" x14ac:dyDescent="0.25">
      <c r="B25" s="4">
        <f t="shared" si="1"/>
        <v>0</v>
      </c>
      <c r="C25" s="15">
        <f t="shared" si="1"/>
        <v>0</v>
      </c>
      <c r="D25" s="15">
        <f t="shared" si="2"/>
        <v>0</v>
      </c>
      <c r="E25" s="3">
        <f t="shared" si="2"/>
        <v>0</v>
      </c>
      <c r="F25" s="3">
        <f t="shared" si="2"/>
        <v>0</v>
      </c>
      <c r="G25" s="3">
        <f t="shared" si="2"/>
        <v>0</v>
      </c>
      <c r="H25" s="3">
        <f t="shared" si="2"/>
        <v>0</v>
      </c>
      <c r="I25" s="13">
        <f t="shared" si="3"/>
        <v>0</v>
      </c>
      <c r="J25" s="11" t="str">
        <f t="shared" si="4"/>
        <v/>
      </c>
      <c r="M25" s="3" t="s">
        <v>13</v>
      </c>
      <c r="N25" s="11">
        <f>IFERROR(AVERAGE(I22:I26),"")</f>
        <v>0</v>
      </c>
    </row>
    <row r="26" spans="2:14" x14ac:dyDescent="0.25">
      <c r="B26" s="4">
        <f t="shared" si="1"/>
        <v>0</v>
      </c>
      <c r="C26" s="15">
        <f t="shared" si="1"/>
        <v>0</v>
      </c>
      <c r="D26" s="15">
        <f t="shared" si="2"/>
        <v>0</v>
      </c>
      <c r="E26" s="3">
        <f t="shared" si="2"/>
        <v>0</v>
      </c>
      <c r="F26" s="3">
        <f t="shared" si="2"/>
        <v>0</v>
      </c>
      <c r="G26" s="3">
        <f t="shared" si="2"/>
        <v>0</v>
      </c>
      <c r="H26" s="3">
        <f t="shared" si="2"/>
        <v>0</v>
      </c>
      <c r="I26" s="13">
        <f t="shared" si="3"/>
        <v>0</v>
      </c>
      <c r="J26" s="11" t="str">
        <f t="shared" si="4"/>
        <v/>
      </c>
    </row>
  </sheetData>
  <mergeCells count="1">
    <mergeCell ref="M21:N21"/>
  </mergeCell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N26"/>
  <sheetViews>
    <sheetView workbookViewId="0">
      <selection activeCell="A2" sqref="A2"/>
    </sheetView>
  </sheetViews>
  <sheetFormatPr baseColWidth="10" defaultRowHeight="15" x14ac:dyDescent="0.25"/>
  <sheetData>
    <row r="1" spans="1:10" x14ac:dyDescent="0.25">
      <c r="A1" t="s">
        <v>57</v>
      </c>
    </row>
    <row r="5" spans="1:10" x14ac:dyDescent="0.25">
      <c r="B5" s="10" t="s">
        <v>0</v>
      </c>
      <c r="C5" s="1">
        <f>C6-4</f>
        <v>43710</v>
      </c>
      <c r="F5" t="s">
        <v>27</v>
      </c>
    </row>
    <row r="6" spans="1:10" x14ac:dyDescent="0.25">
      <c r="B6" s="10" t="s">
        <v>1</v>
      </c>
      <c r="C6" s="1">
        <v>43714</v>
      </c>
    </row>
    <row r="9" spans="1:10" ht="45" x14ac:dyDescent="0.25">
      <c r="B9" s="5" t="s">
        <v>2</v>
      </c>
      <c r="C9" s="5" t="s">
        <v>3</v>
      </c>
      <c r="D9" s="5" t="s">
        <v>4</v>
      </c>
      <c r="E9" s="5" t="s">
        <v>5</v>
      </c>
      <c r="F9" s="6" t="s">
        <v>6</v>
      </c>
      <c r="G9" s="5" t="s">
        <v>7</v>
      </c>
      <c r="H9" s="5" t="s">
        <v>8</v>
      </c>
      <c r="I9" s="6" t="s">
        <v>9</v>
      </c>
      <c r="J9" s="6"/>
    </row>
    <row r="10" spans="1:10" x14ac:dyDescent="0.25">
      <c r="B10" s="7">
        <f>_xll.BDH(F5,C9:I9,C5,C6,"cols=8;rows=5")</f>
        <v>43710</v>
      </c>
      <c r="C10" s="8">
        <v>7</v>
      </c>
      <c r="D10" s="8">
        <v>131.5</v>
      </c>
      <c r="E10" s="8">
        <v>18.8</v>
      </c>
      <c r="F10" s="8">
        <v>0.53480000000000005</v>
      </c>
      <c r="G10" s="8">
        <v>18.8</v>
      </c>
      <c r="H10" s="8">
        <v>18.7</v>
      </c>
      <c r="I10" s="12" t="s">
        <v>28</v>
      </c>
      <c r="J10" s="8"/>
    </row>
    <row r="11" spans="1:10" x14ac:dyDescent="0.25">
      <c r="B11" s="9">
        <v>43711</v>
      </c>
      <c r="C11" s="8">
        <v>2277</v>
      </c>
      <c r="D11" s="8">
        <v>42907.6</v>
      </c>
      <c r="E11" s="8">
        <v>18.8</v>
      </c>
      <c r="F11" s="8">
        <v>0</v>
      </c>
      <c r="G11" s="8">
        <v>18.8</v>
      </c>
      <c r="H11" s="8">
        <v>18.8</v>
      </c>
      <c r="I11" s="12" t="s">
        <v>28</v>
      </c>
      <c r="J11" s="8"/>
    </row>
    <row r="12" spans="1:10" x14ac:dyDescent="0.25">
      <c r="B12" s="9">
        <v>43712</v>
      </c>
      <c r="C12" s="8">
        <v>466</v>
      </c>
      <c r="D12" s="8">
        <v>9011.5</v>
      </c>
      <c r="E12" s="8">
        <v>19.5</v>
      </c>
      <c r="F12" s="8">
        <v>3.7233999999999998</v>
      </c>
      <c r="G12" s="8">
        <v>19.5</v>
      </c>
      <c r="H12" s="8">
        <v>19</v>
      </c>
      <c r="I12" s="12">
        <v>1.8082</v>
      </c>
      <c r="J12" s="8"/>
    </row>
    <row r="13" spans="1:10" x14ac:dyDescent="0.25">
      <c r="B13" s="9">
        <v>43713</v>
      </c>
      <c r="C13" s="8">
        <v>273</v>
      </c>
      <c r="D13" s="8">
        <v>5423.3</v>
      </c>
      <c r="E13" s="8">
        <v>20</v>
      </c>
      <c r="F13" s="8">
        <v>2.5640999999999998</v>
      </c>
      <c r="G13" s="8">
        <v>20</v>
      </c>
      <c r="H13" s="8">
        <v>19.5</v>
      </c>
      <c r="I13" s="12">
        <v>3.1084000000000001</v>
      </c>
      <c r="J13" s="8"/>
    </row>
    <row r="14" spans="1:10" x14ac:dyDescent="0.25">
      <c r="B14" s="9">
        <v>43714</v>
      </c>
      <c r="C14" s="8">
        <v>461</v>
      </c>
      <c r="D14" s="8">
        <v>9170</v>
      </c>
      <c r="E14" s="8">
        <v>19.8</v>
      </c>
      <c r="F14" s="8">
        <v>-1</v>
      </c>
      <c r="G14" s="8">
        <v>20</v>
      </c>
      <c r="H14" s="8">
        <v>19.8</v>
      </c>
      <c r="I14" s="12">
        <v>2.1981999999999999</v>
      </c>
      <c r="J14" s="8"/>
    </row>
    <row r="21" spans="2:14" ht="30" x14ac:dyDescent="0.25">
      <c r="B21" s="16" t="s">
        <v>16</v>
      </c>
      <c r="C21" s="16" t="s">
        <v>11</v>
      </c>
      <c r="D21" s="16" t="s">
        <v>10</v>
      </c>
      <c r="E21" s="16" t="s">
        <v>17</v>
      </c>
      <c r="F21" s="16" t="s">
        <v>18</v>
      </c>
      <c r="G21" s="16" t="s">
        <v>19</v>
      </c>
      <c r="H21" s="16" t="s">
        <v>20</v>
      </c>
      <c r="I21" s="16" t="s">
        <v>21</v>
      </c>
      <c r="J21" s="16" t="s">
        <v>22</v>
      </c>
      <c r="M21" s="31" t="s">
        <v>14</v>
      </c>
      <c r="N21" s="31"/>
    </row>
    <row r="22" spans="2:14" x14ac:dyDescent="0.25">
      <c r="B22" s="2">
        <f>B10</f>
        <v>43710</v>
      </c>
      <c r="C22" s="15">
        <f>C10</f>
        <v>7</v>
      </c>
      <c r="D22" s="15">
        <f>D10</f>
        <v>131.5</v>
      </c>
      <c r="E22" s="3">
        <f t="shared" ref="E22:H22" si="0">E10</f>
        <v>18.8</v>
      </c>
      <c r="F22" s="3">
        <f t="shared" si="0"/>
        <v>0.53480000000000005</v>
      </c>
      <c r="G22" s="3">
        <f t="shared" si="0"/>
        <v>18.8</v>
      </c>
      <c r="H22" s="3">
        <f t="shared" si="0"/>
        <v>18.7</v>
      </c>
      <c r="I22" s="13" t="str">
        <f>IFERROR(I10/100,"")</f>
        <v/>
      </c>
      <c r="J22" s="11">
        <f>IFERROR(G22/H22-1,"")</f>
        <v>5.3475935828877219E-3</v>
      </c>
      <c r="M22" s="3" t="s">
        <v>10</v>
      </c>
      <c r="N22" s="14">
        <f>IFERROR(AVERAGE(D22:D26),"")</f>
        <v>13328.779999999999</v>
      </c>
    </row>
    <row r="23" spans="2:14" x14ac:dyDescent="0.25">
      <c r="B23" s="4">
        <f t="shared" ref="B23:C26" si="1">B11</f>
        <v>43711</v>
      </c>
      <c r="C23" s="15">
        <f t="shared" si="1"/>
        <v>2277</v>
      </c>
      <c r="D23" s="15">
        <f t="shared" ref="D23:H26" si="2">D11</f>
        <v>42907.6</v>
      </c>
      <c r="E23" s="3">
        <f t="shared" si="2"/>
        <v>18.8</v>
      </c>
      <c r="F23" s="3">
        <f t="shared" si="2"/>
        <v>0</v>
      </c>
      <c r="G23" s="3">
        <f t="shared" si="2"/>
        <v>18.8</v>
      </c>
      <c r="H23" s="3">
        <f t="shared" si="2"/>
        <v>18.8</v>
      </c>
      <c r="I23" s="13" t="str">
        <f t="shared" ref="I23:I26" si="3">IFERROR(I11/100,"")</f>
        <v/>
      </c>
      <c r="J23" s="11">
        <f t="shared" ref="J23:J26" si="4">IFERROR(G23/H23-1,"")</f>
        <v>0</v>
      </c>
      <c r="M23" s="3" t="s">
        <v>11</v>
      </c>
      <c r="N23" s="14">
        <f>IFERROR(AVERAGE(C22:C26),"")</f>
        <v>696.8</v>
      </c>
    </row>
    <row r="24" spans="2:14" x14ac:dyDescent="0.25">
      <c r="B24" s="4">
        <f t="shared" si="1"/>
        <v>43712</v>
      </c>
      <c r="C24" s="15">
        <f t="shared" si="1"/>
        <v>466</v>
      </c>
      <c r="D24" s="15">
        <f t="shared" si="2"/>
        <v>9011.5</v>
      </c>
      <c r="E24" s="3">
        <f t="shared" si="2"/>
        <v>19.5</v>
      </c>
      <c r="F24" s="3">
        <f t="shared" si="2"/>
        <v>3.7233999999999998</v>
      </c>
      <c r="G24" s="3">
        <f t="shared" si="2"/>
        <v>19.5</v>
      </c>
      <c r="H24" s="3">
        <f t="shared" si="2"/>
        <v>19</v>
      </c>
      <c r="I24" s="13">
        <f t="shared" si="3"/>
        <v>1.8082000000000001E-2</v>
      </c>
      <c r="J24" s="11">
        <f t="shared" si="4"/>
        <v>2.6315789473684292E-2</v>
      </c>
      <c r="M24" s="3" t="s">
        <v>12</v>
      </c>
      <c r="N24" s="11">
        <f>IFERROR(AVERAGE(J22:J26),"")</f>
        <v>1.3481083759721546E-2</v>
      </c>
    </row>
    <row r="25" spans="2:14" x14ac:dyDescent="0.25">
      <c r="B25" s="4">
        <f t="shared" si="1"/>
        <v>43713</v>
      </c>
      <c r="C25" s="15">
        <f t="shared" si="1"/>
        <v>273</v>
      </c>
      <c r="D25" s="15">
        <f t="shared" si="2"/>
        <v>5423.3</v>
      </c>
      <c r="E25" s="3">
        <f t="shared" si="2"/>
        <v>20</v>
      </c>
      <c r="F25" s="3">
        <f t="shared" si="2"/>
        <v>2.5640999999999998</v>
      </c>
      <c r="G25" s="3">
        <f t="shared" si="2"/>
        <v>20</v>
      </c>
      <c r="H25" s="3">
        <f t="shared" si="2"/>
        <v>19.5</v>
      </c>
      <c r="I25" s="13">
        <f t="shared" si="3"/>
        <v>3.1084000000000001E-2</v>
      </c>
      <c r="J25" s="11">
        <f t="shared" si="4"/>
        <v>2.564102564102555E-2</v>
      </c>
      <c r="M25" s="3" t="s">
        <v>13</v>
      </c>
      <c r="N25" s="11">
        <f>IFERROR(AVERAGE(I22:I26),"")</f>
        <v>2.3716000000000001E-2</v>
      </c>
    </row>
    <row r="26" spans="2:14" x14ac:dyDescent="0.25">
      <c r="B26" s="4">
        <f t="shared" si="1"/>
        <v>43714</v>
      </c>
      <c r="C26" s="15">
        <f t="shared" si="1"/>
        <v>461</v>
      </c>
      <c r="D26" s="15">
        <f t="shared" si="2"/>
        <v>9170</v>
      </c>
      <c r="E26" s="3">
        <f t="shared" si="2"/>
        <v>19.8</v>
      </c>
      <c r="F26" s="3">
        <f t="shared" si="2"/>
        <v>-1</v>
      </c>
      <c r="G26" s="3">
        <f t="shared" si="2"/>
        <v>20</v>
      </c>
      <c r="H26" s="3">
        <f t="shared" si="2"/>
        <v>19.8</v>
      </c>
      <c r="I26" s="13">
        <f t="shared" si="3"/>
        <v>2.1981999999999998E-2</v>
      </c>
      <c r="J26" s="11">
        <f t="shared" si="4"/>
        <v>1.0101010101010166E-2</v>
      </c>
    </row>
  </sheetData>
  <mergeCells count="1">
    <mergeCell ref="M21:N21"/>
  </mergeCell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P26"/>
  <sheetViews>
    <sheetView workbookViewId="0">
      <selection activeCell="A2" sqref="A2"/>
    </sheetView>
  </sheetViews>
  <sheetFormatPr baseColWidth="10" defaultRowHeight="15" x14ac:dyDescent="0.25"/>
  <sheetData>
    <row r="1" spans="1:16" x14ac:dyDescent="0.25">
      <c r="A1" t="s">
        <v>58</v>
      </c>
    </row>
    <row r="5" spans="1:16" x14ac:dyDescent="0.25">
      <c r="B5" s="10" t="s">
        <v>0</v>
      </c>
      <c r="C5" s="1">
        <f>C6-4</f>
        <v>43710</v>
      </c>
      <c r="F5" t="s">
        <v>29</v>
      </c>
      <c r="P5" s="8"/>
    </row>
    <row r="6" spans="1:16" x14ac:dyDescent="0.25">
      <c r="B6" s="10" t="s">
        <v>1</v>
      </c>
      <c r="C6" s="1">
        <v>43714</v>
      </c>
      <c r="P6" s="8"/>
    </row>
    <row r="7" spans="1:16" x14ac:dyDescent="0.25">
      <c r="P7" s="8"/>
    </row>
    <row r="8" spans="1:16" x14ac:dyDescent="0.25">
      <c r="P8" s="8"/>
    </row>
    <row r="9" spans="1:16" ht="45" x14ac:dyDescent="0.25">
      <c r="B9" s="5" t="s">
        <v>2</v>
      </c>
      <c r="C9" s="5" t="s">
        <v>3</v>
      </c>
      <c r="D9" s="5" t="s">
        <v>4</v>
      </c>
      <c r="E9" s="5" t="s">
        <v>5</v>
      </c>
      <c r="F9" s="6" t="s">
        <v>6</v>
      </c>
      <c r="G9" s="5" t="s">
        <v>7</v>
      </c>
      <c r="H9" s="5" t="s">
        <v>8</v>
      </c>
      <c r="I9" s="6" t="s">
        <v>9</v>
      </c>
      <c r="J9" s="6"/>
      <c r="P9" s="8"/>
    </row>
    <row r="10" spans="1:16" x14ac:dyDescent="0.25">
      <c r="B10" s="7">
        <f>_xll.BDH(F5,C9:I9,C5,C6,"cols=8;rows=5")</f>
        <v>43710</v>
      </c>
      <c r="C10" s="8">
        <v>4732</v>
      </c>
      <c r="D10" s="8">
        <v>14580.24</v>
      </c>
      <c r="E10" s="8">
        <v>3.3</v>
      </c>
      <c r="F10" s="8">
        <v>13.793100000000001</v>
      </c>
      <c r="G10" s="8">
        <v>3.3</v>
      </c>
      <c r="H10" s="8">
        <v>2.93</v>
      </c>
      <c r="I10" s="12">
        <v>4.4489999999999998</v>
      </c>
      <c r="J10" s="8"/>
      <c r="P10" s="8"/>
    </row>
    <row r="11" spans="1:16" x14ac:dyDescent="0.25">
      <c r="B11" s="9">
        <v>43711</v>
      </c>
      <c r="C11" s="8">
        <v>2362</v>
      </c>
      <c r="D11" s="8">
        <v>7744.42</v>
      </c>
      <c r="E11" s="8">
        <v>3.34</v>
      </c>
      <c r="F11" s="8">
        <v>1.2121</v>
      </c>
      <c r="G11" s="8">
        <v>3.34</v>
      </c>
      <c r="H11" s="8">
        <v>3.2</v>
      </c>
      <c r="I11" s="12">
        <v>3.2753000000000001</v>
      </c>
      <c r="J11" s="8"/>
      <c r="P11" s="8"/>
    </row>
    <row r="12" spans="1:16" x14ac:dyDescent="0.25">
      <c r="B12" s="9">
        <v>43712</v>
      </c>
      <c r="C12" s="8">
        <v>6607</v>
      </c>
      <c r="D12" s="8">
        <v>21467.49</v>
      </c>
      <c r="E12" s="8">
        <v>3.2</v>
      </c>
      <c r="F12" s="8">
        <v>-4.1916000000000002</v>
      </c>
      <c r="G12" s="8">
        <v>3.41</v>
      </c>
      <c r="H12" s="8">
        <v>3.03</v>
      </c>
      <c r="I12" s="12">
        <v>7.4927999999999999</v>
      </c>
      <c r="J12" s="8"/>
      <c r="P12" s="8"/>
    </row>
    <row r="13" spans="1:16" x14ac:dyDescent="0.25">
      <c r="B13" s="9">
        <v>43713</v>
      </c>
      <c r="C13" s="8">
        <v>6423</v>
      </c>
      <c r="D13" s="8">
        <v>19658.990000000002</v>
      </c>
      <c r="E13" s="8">
        <v>2.9699999999999998</v>
      </c>
      <c r="F13" s="8">
        <v>-7.1875</v>
      </c>
      <c r="G13" s="8">
        <v>3.2</v>
      </c>
      <c r="H13" s="8">
        <v>2.9699999999999998</v>
      </c>
      <c r="I13" s="12">
        <v>3.5451999999999999</v>
      </c>
      <c r="J13" s="8"/>
      <c r="P13" s="8"/>
    </row>
    <row r="14" spans="1:16" x14ac:dyDescent="0.25">
      <c r="B14" s="9">
        <v>43714</v>
      </c>
      <c r="C14" s="8">
        <v>1597</v>
      </c>
      <c r="D14" s="8">
        <v>4691.38</v>
      </c>
      <c r="E14" s="8">
        <v>2.9</v>
      </c>
      <c r="F14" s="8">
        <v>-2.3569</v>
      </c>
      <c r="G14" s="8">
        <v>2.98</v>
      </c>
      <c r="H14" s="8">
        <v>2.9</v>
      </c>
      <c r="I14" s="12">
        <v>3.0975000000000001</v>
      </c>
      <c r="J14" s="8"/>
      <c r="P14" s="8"/>
    </row>
    <row r="15" spans="1:16" x14ac:dyDescent="0.25">
      <c r="P15" s="8"/>
    </row>
    <row r="16" spans="1:16" x14ac:dyDescent="0.25">
      <c r="P16" s="8"/>
    </row>
    <row r="17" spans="2:16" x14ac:dyDescent="0.25">
      <c r="P17" s="8"/>
    </row>
    <row r="18" spans="2:16" x14ac:dyDescent="0.25">
      <c r="P18" s="8"/>
    </row>
    <row r="21" spans="2:16" ht="30" x14ac:dyDescent="0.25">
      <c r="B21" s="16" t="s">
        <v>16</v>
      </c>
      <c r="C21" s="16" t="s">
        <v>11</v>
      </c>
      <c r="D21" s="16" t="s">
        <v>10</v>
      </c>
      <c r="E21" s="16" t="s">
        <v>17</v>
      </c>
      <c r="F21" s="16" t="s">
        <v>18</v>
      </c>
      <c r="G21" s="16" t="s">
        <v>19</v>
      </c>
      <c r="H21" s="16" t="s">
        <v>20</v>
      </c>
      <c r="I21" s="16" t="s">
        <v>21</v>
      </c>
      <c r="J21" s="16" t="s">
        <v>22</v>
      </c>
      <c r="M21" s="31" t="s">
        <v>14</v>
      </c>
      <c r="N21" s="31"/>
    </row>
    <row r="22" spans="2:16" x14ac:dyDescent="0.25">
      <c r="B22" s="2">
        <f>B10</f>
        <v>43710</v>
      </c>
      <c r="C22" s="15">
        <f>C10</f>
        <v>4732</v>
      </c>
      <c r="D22" s="15">
        <f>D10</f>
        <v>14580.24</v>
      </c>
      <c r="E22" s="3">
        <f t="shared" ref="E22:H22" si="0">E10</f>
        <v>3.3</v>
      </c>
      <c r="F22" s="3">
        <f t="shared" si="0"/>
        <v>13.793100000000001</v>
      </c>
      <c r="G22" s="3">
        <f t="shared" si="0"/>
        <v>3.3</v>
      </c>
      <c r="H22" s="3">
        <f t="shared" si="0"/>
        <v>2.93</v>
      </c>
      <c r="I22" s="13">
        <f>IFERROR(I10/100,"")</f>
        <v>4.4490000000000002E-2</v>
      </c>
      <c r="J22" s="11">
        <f>IFERROR(G22/H22-1,"")</f>
        <v>0.12627986348122855</v>
      </c>
      <c r="M22" s="3" t="s">
        <v>10</v>
      </c>
      <c r="N22" s="14">
        <f>IFERROR(AVERAGE(D22:D26),"")</f>
        <v>13628.504000000001</v>
      </c>
    </row>
    <row r="23" spans="2:16" x14ac:dyDescent="0.25">
      <c r="B23" s="4">
        <f t="shared" ref="B23:C26" si="1">B11</f>
        <v>43711</v>
      </c>
      <c r="C23" s="15">
        <f t="shared" si="1"/>
        <v>2362</v>
      </c>
      <c r="D23" s="15">
        <f t="shared" ref="D23:H26" si="2">D11</f>
        <v>7744.42</v>
      </c>
      <c r="E23" s="3">
        <f t="shared" si="2"/>
        <v>3.34</v>
      </c>
      <c r="F23" s="3">
        <f t="shared" si="2"/>
        <v>1.2121</v>
      </c>
      <c r="G23" s="3">
        <f t="shared" si="2"/>
        <v>3.34</v>
      </c>
      <c r="H23" s="3">
        <f t="shared" si="2"/>
        <v>3.2</v>
      </c>
      <c r="I23" s="13">
        <f t="shared" ref="I23:I26" si="3">IFERROR(I11/100,"")</f>
        <v>3.2753000000000004E-2</v>
      </c>
      <c r="J23" s="11">
        <f t="shared" ref="J23:J26" si="4">IFERROR(G23/H23-1,"")</f>
        <v>4.3749999999999956E-2</v>
      </c>
      <c r="M23" s="3" t="s">
        <v>11</v>
      </c>
      <c r="N23" s="14">
        <f>IFERROR(AVERAGE(C22:C26),"")</f>
        <v>4344.2</v>
      </c>
    </row>
    <row r="24" spans="2:16" x14ac:dyDescent="0.25">
      <c r="B24" s="4">
        <f t="shared" si="1"/>
        <v>43712</v>
      </c>
      <c r="C24" s="15">
        <f t="shared" si="1"/>
        <v>6607</v>
      </c>
      <c r="D24" s="15">
        <f t="shared" si="2"/>
        <v>21467.49</v>
      </c>
      <c r="E24" s="3">
        <f t="shared" si="2"/>
        <v>3.2</v>
      </c>
      <c r="F24" s="3">
        <f t="shared" si="2"/>
        <v>-4.1916000000000002</v>
      </c>
      <c r="G24" s="3">
        <f t="shared" si="2"/>
        <v>3.41</v>
      </c>
      <c r="H24" s="3">
        <f t="shared" si="2"/>
        <v>3.03</v>
      </c>
      <c r="I24" s="13">
        <f t="shared" si="3"/>
        <v>7.4927999999999995E-2</v>
      </c>
      <c r="J24" s="11">
        <f t="shared" si="4"/>
        <v>0.1254125412541256</v>
      </c>
      <c r="M24" s="3" t="s">
        <v>12</v>
      </c>
      <c r="N24" s="11">
        <f>IFERROR(AVERAGE(J22:J26),"")</f>
        <v>8.00939378145967E-2</v>
      </c>
    </row>
    <row r="25" spans="2:16" x14ac:dyDescent="0.25">
      <c r="B25" s="4">
        <f t="shared" si="1"/>
        <v>43713</v>
      </c>
      <c r="C25" s="15">
        <f t="shared" si="1"/>
        <v>6423</v>
      </c>
      <c r="D25" s="15">
        <f t="shared" si="2"/>
        <v>19658.990000000002</v>
      </c>
      <c r="E25" s="3">
        <f t="shared" si="2"/>
        <v>2.9699999999999998</v>
      </c>
      <c r="F25" s="3">
        <f t="shared" si="2"/>
        <v>-7.1875</v>
      </c>
      <c r="G25" s="3">
        <f t="shared" si="2"/>
        <v>3.2</v>
      </c>
      <c r="H25" s="3">
        <f t="shared" si="2"/>
        <v>2.9699999999999998</v>
      </c>
      <c r="I25" s="13">
        <f t="shared" si="3"/>
        <v>3.5451999999999997E-2</v>
      </c>
      <c r="J25" s="11">
        <f t="shared" si="4"/>
        <v>7.7441077441077644E-2</v>
      </c>
      <c r="M25" s="3" t="s">
        <v>13</v>
      </c>
      <c r="N25" s="11">
        <f>IFERROR(AVERAGE(I22:I26),"")</f>
        <v>4.3719599999999997E-2</v>
      </c>
    </row>
    <row r="26" spans="2:16" x14ac:dyDescent="0.25">
      <c r="B26" s="4">
        <f t="shared" si="1"/>
        <v>43714</v>
      </c>
      <c r="C26" s="15">
        <f t="shared" si="1"/>
        <v>1597</v>
      </c>
      <c r="D26" s="15">
        <f t="shared" si="2"/>
        <v>4691.38</v>
      </c>
      <c r="E26" s="3">
        <f t="shared" si="2"/>
        <v>2.9</v>
      </c>
      <c r="F26" s="3">
        <f t="shared" si="2"/>
        <v>-2.3569</v>
      </c>
      <c r="G26" s="3">
        <f t="shared" si="2"/>
        <v>2.98</v>
      </c>
      <c r="H26" s="3">
        <f t="shared" si="2"/>
        <v>2.9</v>
      </c>
      <c r="I26" s="13">
        <f t="shared" si="3"/>
        <v>3.0975000000000003E-2</v>
      </c>
      <c r="J26" s="11">
        <f t="shared" si="4"/>
        <v>2.7586206896551779E-2</v>
      </c>
    </row>
  </sheetData>
  <mergeCells count="1">
    <mergeCell ref="M21:N21"/>
  </mergeCell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:N26"/>
  <sheetViews>
    <sheetView workbookViewId="0">
      <selection activeCell="A2" sqref="A2"/>
    </sheetView>
  </sheetViews>
  <sheetFormatPr baseColWidth="10" defaultRowHeight="15" x14ac:dyDescent="0.25"/>
  <sheetData>
    <row r="1" spans="1:10" x14ac:dyDescent="0.25">
      <c r="A1" t="s">
        <v>59</v>
      </c>
    </row>
    <row r="5" spans="1:10" x14ac:dyDescent="0.25">
      <c r="B5" s="10" t="s">
        <v>0</v>
      </c>
      <c r="C5" s="1">
        <f>C6-4</f>
        <v>43710</v>
      </c>
      <c r="F5" t="s">
        <v>30</v>
      </c>
    </row>
    <row r="6" spans="1:10" x14ac:dyDescent="0.25">
      <c r="B6" s="10" t="s">
        <v>1</v>
      </c>
      <c r="C6" s="1">
        <v>43714</v>
      </c>
    </row>
    <row r="9" spans="1:10" ht="45" x14ac:dyDescent="0.25">
      <c r="B9" s="5" t="s">
        <v>2</v>
      </c>
      <c r="C9" s="5" t="s">
        <v>3</v>
      </c>
      <c r="D9" s="5" t="s">
        <v>4</v>
      </c>
      <c r="E9" s="5" t="s">
        <v>5</v>
      </c>
      <c r="F9" s="6" t="s">
        <v>6</v>
      </c>
      <c r="G9" s="5" t="s">
        <v>7</v>
      </c>
      <c r="H9" s="5" t="s">
        <v>8</v>
      </c>
      <c r="I9" s="6" t="s">
        <v>9</v>
      </c>
      <c r="J9" s="6"/>
    </row>
    <row r="10" spans="1:10" x14ac:dyDescent="0.25">
      <c r="B10" s="7">
        <f>_xll.BDH(F5,C9:I9,C5,C6,"cols=8;rows=5")</f>
        <v>43710</v>
      </c>
      <c r="C10" s="8">
        <v>21120</v>
      </c>
      <c r="D10" s="8">
        <v>654369.4</v>
      </c>
      <c r="E10" s="8">
        <v>31.4</v>
      </c>
      <c r="F10" s="8">
        <v>0</v>
      </c>
      <c r="G10" s="8">
        <v>31.4</v>
      </c>
      <c r="H10" s="8">
        <v>30.8</v>
      </c>
      <c r="I10" s="12">
        <v>0.96599999999999997</v>
      </c>
      <c r="J10" s="8"/>
    </row>
    <row r="11" spans="1:10" x14ac:dyDescent="0.25">
      <c r="B11" s="9">
        <v>43711</v>
      </c>
      <c r="C11" s="8">
        <v>1959</v>
      </c>
      <c r="D11" s="8">
        <v>60950.09</v>
      </c>
      <c r="E11" s="8">
        <v>31.2</v>
      </c>
      <c r="F11" s="8">
        <v>-0.63690000000000002</v>
      </c>
      <c r="G11" s="8">
        <v>31.5</v>
      </c>
      <c r="H11" s="8">
        <v>30.6</v>
      </c>
      <c r="I11" s="12">
        <v>2.3496999999999999</v>
      </c>
      <c r="J11" s="8"/>
    </row>
    <row r="12" spans="1:10" x14ac:dyDescent="0.25">
      <c r="B12" s="9">
        <v>43712</v>
      </c>
      <c r="C12" s="8">
        <v>5174</v>
      </c>
      <c r="D12" s="8">
        <v>161318.79999999999</v>
      </c>
      <c r="E12" s="8">
        <v>30.9</v>
      </c>
      <c r="F12" s="8">
        <v>-0.96150000000000002</v>
      </c>
      <c r="G12" s="8">
        <v>31.3</v>
      </c>
      <c r="H12" s="8">
        <v>30.9</v>
      </c>
      <c r="I12" s="12">
        <v>1.6811</v>
      </c>
      <c r="J12" s="8"/>
    </row>
    <row r="13" spans="1:10" x14ac:dyDescent="0.25">
      <c r="B13" s="9">
        <v>43713</v>
      </c>
      <c r="C13" s="8">
        <v>2730</v>
      </c>
      <c r="D13" s="8">
        <v>85812.6</v>
      </c>
      <c r="E13" s="8">
        <v>31.8</v>
      </c>
      <c r="F13" s="8">
        <v>2.9125999999999999</v>
      </c>
      <c r="G13" s="8">
        <v>31.8</v>
      </c>
      <c r="H13" s="8">
        <v>30.9</v>
      </c>
      <c r="I13" s="12">
        <v>1.2753000000000001</v>
      </c>
      <c r="J13" s="8"/>
    </row>
    <row r="14" spans="1:10" x14ac:dyDescent="0.25">
      <c r="B14" s="9">
        <v>43714</v>
      </c>
      <c r="C14" s="8">
        <v>2050</v>
      </c>
      <c r="D14" s="8">
        <v>64909.8</v>
      </c>
      <c r="E14" s="8">
        <v>32</v>
      </c>
      <c r="F14" s="8">
        <v>0.62890000000000001</v>
      </c>
      <c r="G14" s="8">
        <v>32</v>
      </c>
      <c r="H14" s="8">
        <v>31.5</v>
      </c>
      <c r="I14" s="12">
        <v>0.97430000000000005</v>
      </c>
      <c r="J14" s="8"/>
    </row>
    <row r="21" spans="2:14" ht="30" x14ac:dyDescent="0.25">
      <c r="B21" s="16" t="s">
        <v>16</v>
      </c>
      <c r="C21" s="16" t="s">
        <v>11</v>
      </c>
      <c r="D21" s="16" t="s">
        <v>10</v>
      </c>
      <c r="E21" s="16" t="s">
        <v>17</v>
      </c>
      <c r="F21" s="16" t="s">
        <v>18</v>
      </c>
      <c r="G21" s="16" t="s">
        <v>19</v>
      </c>
      <c r="H21" s="16" t="s">
        <v>20</v>
      </c>
      <c r="I21" s="16" t="s">
        <v>21</v>
      </c>
      <c r="J21" s="16" t="s">
        <v>22</v>
      </c>
      <c r="M21" s="31" t="s">
        <v>14</v>
      </c>
      <c r="N21" s="31"/>
    </row>
    <row r="22" spans="2:14" x14ac:dyDescent="0.25">
      <c r="B22" s="2">
        <f>B10</f>
        <v>43710</v>
      </c>
      <c r="C22" s="15">
        <f>C10</f>
        <v>21120</v>
      </c>
      <c r="D22" s="15">
        <f>D10</f>
        <v>654369.4</v>
      </c>
      <c r="E22" s="3">
        <f t="shared" ref="E22:H22" si="0">E10</f>
        <v>31.4</v>
      </c>
      <c r="F22" s="3">
        <f t="shared" si="0"/>
        <v>0</v>
      </c>
      <c r="G22" s="3">
        <f t="shared" si="0"/>
        <v>31.4</v>
      </c>
      <c r="H22" s="3">
        <f t="shared" si="0"/>
        <v>30.8</v>
      </c>
      <c r="I22" s="13">
        <f>IFERROR(I10/100,"")</f>
        <v>9.6600000000000002E-3</v>
      </c>
      <c r="J22" s="11">
        <f>IFERROR(G22/H22-1,"")</f>
        <v>1.9480519480519431E-2</v>
      </c>
      <c r="M22" s="3" t="s">
        <v>10</v>
      </c>
      <c r="N22" s="14">
        <f>IFERROR(AVERAGE(D22:D26),"")</f>
        <v>205472.13800000001</v>
      </c>
    </row>
    <row r="23" spans="2:14" x14ac:dyDescent="0.25">
      <c r="B23" s="4">
        <f t="shared" ref="B23:C26" si="1">B11</f>
        <v>43711</v>
      </c>
      <c r="C23" s="15">
        <f t="shared" si="1"/>
        <v>1959</v>
      </c>
      <c r="D23" s="15">
        <f t="shared" ref="D23:H26" si="2">D11</f>
        <v>60950.09</v>
      </c>
      <c r="E23" s="3">
        <f t="shared" si="2"/>
        <v>31.2</v>
      </c>
      <c r="F23" s="3">
        <f t="shared" si="2"/>
        <v>-0.63690000000000002</v>
      </c>
      <c r="G23" s="3">
        <f t="shared" si="2"/>
        <v>31.5</v>
      </c>
      <c r="H23" s="3">
        <f t="shared" si="2"/>
        <v>30.6</v>
      </c>
      <c r="I23" s="13">
        <f t="shared" ref="I23:I26" si="3">IFERROR(I11/100,"")</f>
        <v>2.3497000000000001E-2</v>
      </c>
      <c r="J23" s="11">
        <f t="shared" ref="J23:J26" si="4">IFERROR(G23/H23-1,"")</f>
        <v>2.9411764705882248E-2</v>
      </c>
      <c r="M23" s="3" t="s">
        <v>11</v>
      </c>
      <c r="N23" s="14">
        <f>IFERROR(AVERAGE(C22:C26),"")</f>
        <v>6606.6</v>
      </c>
    </row>
    <row r="24" spans="2:14" x14ac:dyDescent="0.25">
      <c r="B24" s="4">
        <f t="shared" si="1"/>
        <v>43712</v>
      </c>
      <c r="C24" s="15">
        <f t="shared" si="1"/>
        <v>5174</v>
      </c>
      <c r="D24" s="15">
        <f t="shared" si="2"/>
        <v>161318.79999999999</v>
      </c>
      <c r="E24" s="3">
        <f t="shared" si="2"/>
        <v>30.9</v>
      </c>
      <c r="F24" s="3">
        <f t="shared" si="2"/>
        <v>-0.96150000000000002</v>
      </c>
      <c r="G24" s="3">
        <f t="shared" si="2"/>
        <v>31.3</v>
      </c>
      <c r="H24" s="3">
        <f t="shared" si="2"/>
        <v>30.9</v>
      </c>
      <c r="I24" s="13">
        <f t="shared" si="3"/>
        <v>1.6811E-2</v>
      </c>
      <c r="J24" s="11">
        <f t="shared" si="4"/>
        <v>1.2944983818770295E-2</v>
      </c>
      <c r="M24" s="3" t="s">
        <v>12</v>
      </c>
      <c r="N24" s="11">
        <f>IFERROR(AVERAGE(J22:J26),"")</f>
        <v>2.1367299494084158E-2</v>
      </c>
    </row>
    <row r="25" spans="2:14" x14ac:dyDescent="0.25">
      <c r="B25" s="4">
        <f t="shared" si="1"/>
        <v>43713</v>
      </c>
      <c r="C25" s="15">
        <f t="shared" si="1"/>
        <v>2730</v>
      </c>
      <c r="D25" s="15">
        <f t="shared" si="2"/>
        <v>85812.6</v>
      </c>
      <c r="E25" s="3">
        <f t="shared" si="2"/>
        <v>31.8</v>
      </c>
      <c r="F25" s="3">
        <f t="shared" si="2"/>
        <v>2.9125999999999999</v>
      </c>
      <c r="G25" s="3">
        <f t="shared" si="2"/>
        <v>31.8</v>
      </c>
      <c r="H25" s="3">
        <f t="shared" si="2"/>
        <v>30.9</v>
      </c>
      <c r="I25" s="13">
        <f t="shared" si="3"/>
        <v>1.2753E-2</v>
      </c>
      <c r="J25" s="11">
        <f t="shared" si="4"/>
        <v>2.9126213592232997E-2</v>
      </c>
      <c r="M25" s="3" t="s">
        <v>13</v>
      </c>
      <c r="N25" s="11">
        <f>IFERROR(AVERAGE(I22:I26),"")</f>
        <v>1.44928E-2</v>
      </c>
    </row>
    <row r="26" spans="2:14" x14ac:dyDescent="0.25">
      <c r="B26" s="4">
        <f t="shared" si="1"/>
        <v>43714</v>
      </c>
      <c r="C26" s="15">
        <f t="shared" si="1"/>
        <v>2050</v>
      </c>
      <c r="D26" s="15">
        <f t="shared" si="2"/>
        <v>64909.8</v>
      </c>
      <c r="E26" s="3">
        <f t="shared" si="2"/>
        <v>32</v>
      </c>
      <c r="F26" s="3">
        <f t="shared" si="2"/>
        <v>0.62890000000000001</v>
      </c>
      <c r="G26" s="3">
        <f t="shared" si="2"/>
        <v>32</v>
      </c>
      <c r="H26" s="3">
        <f t="shared" si="2"/>
        <v>31.5</v>
      </c>
      <c r="I26" s="13">
        <f t="shared" si="3"/>
        <v>9.7429999999999999E-3</v>
      </c>
      <c r="J26" s="11">
        <f t="shared" si="4"/>
        <v>1.5873015873015817E-2</v>
      </c>
    </row>
  </sheetData>
  <mergeCells count="1">
    <mergeCell ref="M21:N21"/>
  </mergeCell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A1:N26"/>
  <sheetViews>
    <sheetView workbookViewId="0">
      <selection activeCell="A2" sqref="A2"/>
    </sheetView>
  </sheetViews>
  <sheetFormatPr baseColWidth="10" defaultRowHeight="15" x14ac:dyDescent="0.25"/>
  <sheetData>
    <row r="1" spans="1:10" x14ac:dyDescent="0.25">
      <c r="A1" t="s">
        <v>60</v>
      </c>
    </row>
    <row r="5" spans="1:10" x14ac:dyDescent="0.25">
      <c r="B5" s="10" t="s">
        <v>0</v>
      </c>
      <c r="C5" s="1">
        <f>C6-4</f>
        <v>43710</v>
      </c>
      <c r="F5" t="s">
        <v>31</v>
      </c>
    </row>
    <row r="6" spans="1:10" x14ac:dyDescent="0.25">
      <c r="B6" s="10" t="s">
        <v>1</v>
      </c>
      <c r="C6" s="1">
        <v>43714</v>
      </c>
    </row>
    <row r="9" spans="1:10" ht="45" x14ac:dyDescent="0.25">
      <c r="B9" s="5" t="s">
        <v>2</v>
      </c>
      <c r="C9" s="5" t="s">
        <v>3</v>
      </c>
      <c r="D9" s="5" t="s">
        <v>4</v>
      </c>
      <c r="E9" s="5" t="s">
        <v>5</v>
      </c>
      <c r="F9" s="6" t="s">
        <v>6</v>
      </c>
      <c r="G9" s="5" t="s">
        <v>7</v>
      </c>
      <c r="H9" s="5" t="s">
        <v>8</v>
      </c>
      <c r="I9" s="6" t="s">
        <v>9</v>
      </c>
      <c r="J9" s="6"/>
    </row>
    <row r="10" spans="1:10" x14ac:dyDescent="0.25">
      <c r="B10" s="7">
        <f>_xll.BDH(F5,C9:I9,C5,C6,"cols=8;rows=5")</f>
        <v>43710</v>
      </c>
      <c r="C10" s="8">
        <v>1</v>
      </c>
      <c r="D10" s="8">
        <v>29.9</v>
      </c>
      <c r="E10" s="8">
        <v>29.9</v>
      </c>
      <c r="F10" s="8">
        <v>-0.33329999999999999</v>
      </c>
      <c r="G10" s="8">
        <v>29.9</v>
      </c>
      <c r="H10" s="8">
        <v>29.9</v>
      </c>
      <c r="I10" s="12" t="s">
        <v>28</v>
      </c>
      <c r="J10" s="8"/>
    </row>
    <row r="11" spans="1:10" x14ac:dyDescent="0.25">
      <c r="B11" s="9">
        <v>43711</v>
      </c>
      <c r="C11" s="8">
        <v>62</v>
      </c>
      <c r="D11" s="8">
        <v>1848.8</v>
      </c>
      <c r="E11" s="8">
        <v>29.9</v>
      </c>
      <c r="F11" s="8">
        <v>0</v>
      </c>
      <c r="G11" s="8">
        <v>29.9</v>
      </c>
      <c r="H11" s="8">
        <v>29.8</v>
      </c>
      <c r="I11" s="12" t="s">
        <v>28</v>
      </c>
      <c r="J11" s="8"/>
    </row>
    <row r="12" spans="1:10" x14ac:dyDescent="0.25">
      <c r="B12" s="9">
        <v>43712</v>
      </c>
      <c r="C12" s="8">
        <v>460</v>
      </c>
      <c r="D12" s="8">
        <v>13708</v>
      </c>
      <c r="E12" s="8">
        <v>29.8</v>
      </c>
      <c r="F12" s="8">
        <v>-0.33439999999999998</v>
      </c>
      <c r="G12" s="8">
        <v>29.8</v>
      </c>
      <c r="H12" s="8">
        <v>29.8</v>
      </c>
      <c r="I12" s="12" t="s">
        <v>28</v>
      </c>
      <c r="J12" s="8"/>
    </row>
    <row r="13" spans="1:10" x14ac:dyDescent="0.25">
      <c r="B13" s="9">
        <v>43713</v>
      </c>
      <c r="C13" s="8">
        <v>166</v>
      </c>
      <c r="D13" s="8">
        <v>4948.3999999999996</v>
      </c>
      <c r="E13" s="8">
        <v>29.9</v>
      </c>
      <c r="F13" s="8">
        <v>0.33560000000000001</v>
      </c>
      <c r="G13" s="8">
        <v>29.9</v>
      </c>
      <c r="H13" s="8">
        <v>29.8</v>
      </c>
      <c r="I13" s="12" t="s">
        <v>28</v>
      </c>
      <c r="J13" s="8"/>
    </row>
    <row r="14" spans="1:10" x14ac:dyDescent="0.25">
      <c r="B14" s="9">
        <v>43714</v>
      </c>
      <c r="C14" s="8">
        <v>200</v>
      </c>
      <c r="D14" s="8">
        <v>5980</v>
      </c>
      <c r="E14" s="8">
        <v>29.8</v>
      </c>
      <c r="F14" s="8">
        <v>-0.33439999999999998</v>
      </c>
      <c r="G14" s="8">
        <v>30</v>
      </c>
      <c r="H14" s="8">
        <v>29.8</v>
      </c>
      <c r="I14" s="12" t="s">
        <v>28</v>
      </c>
      <c r="J14" s="8"/>
    </row>
    <row r="21" spans="2:14" ht="30" x14ac:dyDescent="0.25">
      <c r="B21" s="16" t="s">
        <v>16</v>
      </c>
      <c r="C21" s="16" t="s">
        <v>11</v>
      </c>
      <c r="D21" s="16" t="s">
        <v>10</v>
      </c>
      <c r="E21" s="16" t="s">
        <v>17</v>
      </c>
      <c r="F21" s="16" t="s">
        <v>18</v>
      </c>
      <c r="G21" s="16" t="s">
        <v>19</v>
      </c>
      <c r="H21" s="16" t="s">
        <v>20</v>
      </c>
      <c r="I21" s="16" t="s">
        <v>21</v>
      </c>
      <c r="J21" s="16" t="s">
        <v>22</v>
      </c>
      <c r="M21" s="31" t="s">
        <v>14</v>
      </c>
      <c r="N21" s="31"/>
    </row>
    <row r="22" spans="2:14" x14ac:dyDescent="0.25">
      <c r="B22" s="2">
        <f>B10</f>
        <v>43710</v>
      </c>
      <c r="C22" s="15">
        <f>C10</f>
        <v>1</v>
      </c>
      <c r="D22" s="15">
        <f>D10</f>
        <v>29.9</v>
      </c>
      <c r="E22" s="3">
        <f t="shared" ref="E22:H22" si="0">E10</f>
        <v>29.9</v>
      </c>
      <c r="F22" s="3">
        <f t="shared" si="0"/>
        <v>-0.33329999999999999</v>
      </c>
      <c r="G22" s="3">
        <f t="shared" si="0"/>
        <v>29.9</v>
      </c>
      <c r="H22" s="3">
        <f t="shared" si="0"/>
        <v>29.9</v>
      </c>
      <c r="I22" s="13" t="str">
        <f>IFERROR(I10/100,"")</f>
        <v/>
      </c>
      <c r="J22" s="11">
        <f>IFERROR(G22/H22-1,"")</f>
        <v>0</v>
      </c>
      <c r="M22" s="3" t="s">
        <v>10</v>
      </c>
      <c r="N22" s="14">
        <f>IFERROR(AVERAGE(D22:D26),"")</f>
        <v>5303.0199999999995</v>
      </c>
    </row>
    <row r="23" spans="2:14" x14ac:dyDescent="0.25">
      <c r="B23" s="4">
        <f t="shared" ref="B23:C26" si="1">B11</f>
        <v>43711</v>
      </c>
      <c r="C23" s="15">
        <f t="shared" si="1"/>
        <v>62</v>
      </c>
      <c r="D23" s="15">
        <f t="shared" ref="D23:H26" si="2">D11</f>
        <v>1848.8</v>
      </c>
      <c r="E23" s="3">
        <f t="shared" si="2"/>
        <v>29.9</v>
      </c>
      <c r="F23" s="3">
        <f t="shared" si="2"/>
        <v>0</v>
      </c>
      <c r="G23" s="3">
        <f t="shared" si="2"/>
        <v>29.9</v>
      </c>
      <c r="H23" s="3">
        <f t="shared" si="2"/>
        <v>29.8</v>
      </c>
      <c r="I23" s="13" t="str">
        <f t="shared" ref="I23:I26" si="3">IFERROR(I11/100,"")</f>
        <v/>
      </c>
      <c r="J23" s="11">
        <f t="shared" ref="J23:J26" si="4">IFERROR(G23/H23-1,"")</f>
        <v>3.3557046979864058E-3</v>
      </c>
      <c r="M23" s="3" t="s">
        <v>11</v>
      </c>
      <c r="N23" s="14">
        <f>IFERROR(AVERAGE(C22:C26),"")</f>
        <v>177.8</v>
      </c>
    </row>
    <row r="24" spans="2:14" x14ac:dyDescent="0.25">
      <c r="B24" s="4">
        <f t="shared" si="1"/>
        <v>43712</v>
      </c>
      <c r="C24" s="15">
        <f t="shared" si="1"/>
        <v>460</v>
      </c>
      <c r="D24" s="15">
        <f t="shared" si="2"/>
        <v>13708</v>
      </c>
      <c r="E24" s="3">
        <f t="shared" si="2"/>
        <v>29.8</v>
      </c>
      <c r="F24" s="3">
        <f t="shared" si="2"/>
        <v>-0.33439999999999998</v>
      </c>
      <c r="G24" s="3">
        <f t="shared" si="2"/>
        <v>29.8</v>
      </c>
      <c r="H24" s="3">
        <f t="shared" si="2"/>
        <v>29.8</v>
      </c>
      <c r="I24" s="13" t="str">
        <f t="shared" si="3"/>
        <v/>
      </c>
      <c r="J24" s="11">
        <f t="shared" si="4"/>
        <v>0</v>
      </c>
      <c r="M24" s="3" t="s">
        <v>12</v>
      </c>
      <c r="N24" s="11">
        <f>IFERROR(AVERAGE(J22:J26),"")</f>
        <v>2.6845637583891692E-3</v>
      </c>
    </row>
    <row r="25" spans="2:14" x14ac:dyDescent="0.25">
      <c r="B25" s="4">
        <f t="shared" si="1"/>
        <v>43713</v>
      </c>
      <c r="C25" s="15">
        <f t="shared" si="1"/>
        <v>166</v>
      </c>
      <c r="D25" s="15">
        <f t="shared" si="2"/>
        <v>4948.3999999999996</v>
      </c>
      <c r="E25" s="3">
        <f t="shared" si="2"/>
        <v>29.9</v>
      </c>
      <c r="F25" s="3">
        <f t="shared" si="2"/>
        <v>0.33560000000000001</v>
      </c>
      <c r="G25" s="3">
        <f t="shared" si="2"/>
        <v>29.9</v>
      </c>
      <c r="H25" s="3">
        <f t="shared" si="2"/>
        <v>29.8</v>
      </c>
      <c r="I25" s="13" t="str">
        <f t="shared" si="3"/>
        <v/>
      </c>
      <c r="J25" s="11">
        <f t="shared" si="4"/>
        <v>3.3557046979864058E-3</v>
      </c>
      <c r="M25" s="3" t="s">
        <v>13</v>
      </c>
      <c r="N25" s="11" t="str">
        <f>IFERROR(AVERAGE(I22:I26),"")</f>
        <v/>
      </c>
    </row>
    <row r="26" spans="2:14" x14ac:dyDescent="0.25">
      <c r="B26" s="4">
        <f t="shared" si="1"/>
        <v>43714</v>
      </c>
      <c r="C26" s="15">
        <f t="shared" si="1"/>
        <v>200</v>
      </c>
      <c r="D26" s="15">
        <f t="shared" si="2"/>
        <v>5980</v>
      </c>
      <c r="E26" s="3">
        <f t="shared" si="2"/>
        <v>29.8</v>
      </c>
      <c r="F26" s="3">
        <f t="shared" si="2"/>
        <v>-0.33439999999999998</v>
      </c>
      <c r="G26" s="3">
        <f t="shared" si="2"/>
        <v>30</v>
      </c>
      <c r="H26" s="3">
        <f t="shared" si="2"/>
        <v>29.8</v>
      </c>
      <c r="I26" s="13" t="str">
        <f t="shared" si="3"/>
        <v/>
      </c>
      <c r="J26" s="11">
        <f t="shared" si="4"/>
        <v>6.7114093959730337E-3</v>
      </c>
    </row>
  </sheetData>
  <mergeCells count="1">
    <mergeCell ref="M21:N21"/>
  </mergeCell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/>
  <dimension ref="A1:N26"/>
  <sheetViews>
    <sheetView workbookViewId="0">
      <selection activeCell="A2" sqref="A2"/>
    </sheetView>
  </sheetViews>
  <sheetFormatPr baseColWidth="10" defaultRowHeight="15" x14ac:dyDescent="0.25"/>
  <sheetData>
    <row r="1" spans="1:10" x14ac:dyDescent="0.25">
      <c r="A1" t="s">
        <v>61</v>
      </c>
    </row>
    <row r="5" spans="1:10" x14ac:dyDescent="0.25">
      <c r="B5" s="10" t="s">
        <v>0</v>
      </c>
      <c r="C5" s="1">
        <f>C6-4</f>
        <v>43710</v>
      </c>
      <c r="F5" t="s">
        <v>32</v>
      </c>
    </row>
    <row r="6" spans="1:10" x14ac:dyDescent="0.25">
      <c r="B6" s="10" t="s">
        <v>1</v>
      </c>
      <c r="C6" s="1">
        <v>43714</v>
      </c>
    </row>
    <row r="9" spans="1:10" ht="45" x14ac:dyDescent="0.25">
      <c r="B9" s="5" t="s">
        <v>2</v>
      </c>
      <c r="C9" s="5" t="s">
        <v>3</v>
      </c>
      <c r="D9" s="5" t="s">
        <v>4</v>
      </c>
      <c r="E9" s="5" t="s">
        <v>5</v>
      </c>
      <c r="F9" s="6" t="s">
        <v>6</v>
      </c>
      <c r="G9" s="5" t="s">
        <v>7</v>
      </c>
      <c r="H9" s="5" t="s">
        <v>8</v>
      </c>
      <c r="I9" s="6" t="s">
        <v>9</v>
      </c>
      <c r="J9" s="6"/>
    </row>
    <row r="10" spans="1:10" x14ac:dyDescent="0.25">
      <c r="B10" s="7">
        <f>_xll.BDH(F5,C9:I9,C5,C6,"cols=8;rows=5")</f>
        <v>43710</v>
      </c>
      <c r="C10" s="8">
        <v>14520</v>
      </c>
      <c r="D10" s="8">
        <v>461004.7</v>
      </c>
      <c r="E10" s="8">
        <v>31.9</v>
      </c>
      <c r="F10" s="8">
        <v>-2.4464999999999999</v>
      </c>
      <c r="G10" s="8">
        <v>32.5</v>
      </c>
      <c r="H10" s="8">
        <v>31.3</v>
      </c>
      <c r="I10" s="12">
        <v>1.1548</v>
      </c>
      <c r="J10" s="8"/>
    </row>
    <row r="11" spans="1:10" x14ac:dyDescent="0.25">
      <c r="B11" s="9">
        <v>43711</v>
      </c>
      <c r="C11" s="8">
        <v>950</v>
      </c>
      <c r="D11" s="8">
        <v>30350.3</v>
      </c>
      <c r="E11" s="8">
        <v>31.8</v>
      </c>
      <c r="F11" s="8">
        <v>-0.3135</v>
      </c>
      <c r="G11" s="8">
        <v>32</v>
      </c>
      <c r="H11" s="8">
        <v>31.8</v>
      </c>
      <c r="I11" s="12">
        <v>1.2572000000000001</v>
      </c>
      <c r="J11" s="8"/>
    </row>
    <row r="12" spans="1:10" x14ac:dyDescent="0.25">
      <c r="B12" s="9">
        <v>43712</v>
      </c>
      <c r="C12" s="8">
        <v>63</v>
      </c>
      <c r="D12" s="8">
        <v>2008</v>
      </c>
      <c r="E12" s="8">
        <v>32</v>
      </c>
      <c r="F12" s="8">
        <v>0.62890000000000001</v>
      </c>
      <c r="G12" s="8">
        <v>32</v>
      </c>
      <c r="H12" s="8">
        <v>31.6</v>
      </c>
      <c r="I12" s="12">
        <v>1.1653</v>
      </c>
      <c r="J12" s="8"/>
    </row>
    <row r="13" spans="1:10" x14ac:dyDescent="0.25">
      <c r="B13" s="9">
        <v>43713</v>
      </c>
      <c r="C13" s="8">
        <v>372</v>
      </c>
      <c r="D13" s="8">
        <v>11891.9</v>
      </c>
      <c r="E13" s="8">
        <v>32.1</v>
      </c>
      <c r="F13" s="8">
        <v>0.3125</v>
      </c>
      <c r="G13" s="8">
        <v>32.200000000000003</v>
      </c>
      <c r="H13" s="8">
        <v>31.8</v>
      </c>
      <c r="I13" s="12">
        <v>0.92720000000000002</v>
      </c>
      <c r="J13" s="8"/>
    </row>
    <row r="14" spans="1:10" x14ac:dyDescent="0.25">
      <c r="B14" s="9">
        <v>43714</v>
      </c>
      <c r="C14" s="8">
        <v>115</v>
      </c>
      <c r="D14" s="8">
        <v>3674.7</v>
      </c>
      <c r="E14" s="8">
        <v>31.9</v>
      </c>
      <c r="F14" s="8">
        <v>-0.62309999999999999</v>
      </c>
      <c r="G14" s="8">
        <v>32</v>
      </c>
      <c r="H14" s="8">
        <v>31.9</v>
      </c>
      <c r="I14" s="12">
        <v>0.43340000000000001</v>
      </c>
      <c r="J14" s="8"/>
    </row>
    <row r="21" spans="2:14" ht="30" x14ac:dyDescent="0.25">
      <c r="B21" s="16" t="s">
        <v>16</v>
      </c>
      <c r="C21" s="16" t="s">
        <v>11</v>
      </c>
      <c r="D21" s="16" t="s">
        <v>10</v>
      </c>
      <c r="E21" s="16" t="s">
        <v>17</v>
      </c>
      <c r="F21" s="16" t="s">
        <v>18</v>
      </c>
      <c r="G21" s="16" t="s">
        <v>19</v>
      </c>
      <c r="H21" s="16" t="s">
        <v>20</v>
      </c>
      <c r="I21" s="16" t="s">
        <v>21</v>
      </c>
      <c r="J21" s="16" t="s">
        <v>22</v>
      </c>
      <c r="M21" s="31" t="s">
        <v>14</v>
      </c>
      <c r="N21" s="31"/>
    </row>
    <row r="22" spans="2:14" x14ac:dyDescent="0.25">
      <c r="B22" s="2">
        <f>B10</f>
        <v>43710</v>
      </c>
      <c r="C22" s="15">
        <f>C10</f>
        <v>14520</v>
      </c>
      <c r="D22" s="15">
        <f>D10</f>
        <v>461004.7</v>
      </c>
      <c r="E22" s="3">
        <f t="shared" ref="E22:H22" si="0">E10</f>
        <v>31.9</v>
      </c>
      <c r="F22" s="3">
        <f t="shared" si="0"/>
        <v>-2.4464999999999999</v>
      </c>
      <c r="G22" s="3">
        <f t="shared" si="0"/>
        <v>32.5</v>
      </c>
      <c r="H22" s="3">
        <f t="shared" si="0"/>
        <v>31.3</v>
      </c>
      <c r="I22" s="13">
        <f>IFERROR(I10/100,"")</f>
        <v>1.1548000000000001E-2</v>
      </c>
      <c r="J22" s="11">
        <f>IFERROR(G22/H22-1,"")</f>
        <v>3.833865814696491E-2</v>
      </c>
      <c r="M22" s="3" t="s">
        <v>10</v>
      </c>
      <c r="N22" s="14">
        <f>IFERROR(AVERAGE(D22:D26),"")</f>
        <v>101785.92000000001</v>
      </c>
    </row>
    <row r="23" spans="2:14" x14ac:dyDescent="0.25">
      <c r="B23" s="4">
        <f t="shared" ref="B23:C26" si="1">B11</f>
        <v>43711</v>
      </c>
      <c r="C23" s="15">
        <f t="shared" si="1"/>
        <v>950</v>
      </c>
      <c r="D23" s="15">
        <f t="shared" ref="D23:H26" si="2">D11</f>
        <v>30350.3</v>
      </c>
      <c r="E23" s="3">
        <f t="shared" si="2"/>
        <v>31.8</v>
      </c>
      <c r="F23" s="3">
        <f t="shared" si="2"/>
        <v>-0.3135</v>
      </c>
      <c r="G23" s="3">
        <f t="shared" si="2"/>
        <v>32</v>
      </c>
      <c r="H23" s="3">
        <f t="shared" si="2"/>
        <v>31.8</v>
      </c>
      <c r="I23" s="13">
        <f t="shared" ref="I23:I26" si="3">IFERROR(I11/100,"")</f>
        <v>1.2572000000000002E-2</v>
      </c>
      <c r="J23" s="11">
        <f t="shared" ref="J23:J26" si="4">IFERROR(G23/H23-1,"")</f>
        <v>6.2893081761006275E-3</v>
      </c>
      <c r="M23" s="3" t="s">
        <v>11</v>
      </c>
      <c r="N23" s="14">
        <f>IFERROR(AVERAGE(C22:C26),"")</f>
        <v>3204</v>
      </c>
    </row>
    <row r="24" spans="2:14" x14ac:dyDescent="0.25">
      <c r="B24" s="4">
        <f t="shared" si="1"/>
        <v>43712</v>
      </c>
      <c r="C24" s="15">
        <f t="shared" si="1"/>
        <v>63</v>
      </c>
      <c r="D24" s="15">
        <f t="shared" si="2"/>
        <v>2008</v>
      </c>
      <c r="E24" s="3">
        <f t="shared" si="2"/>
        <v>32</v>
      </c>
      <c r="F24" s="3">
        <f t="shared" si="2"/>
        <v>0.62890000000000001</v>
      </c>
      <c r="G24" s="3">
        <f t="shared" si="2"/>
        <v>32</v>
      </c>
      <c r="H24" s="3">
        <f t="shared" si="2"/>
        <v>31.6</v>
      </c>
      <c r="I24" s="13">
        <f t="shared" si="3"/>
        <v>1.1653E-2</v>
      </c>
      <c r="J24" s="11">
        <f t="shared" si="4"/>
        <v>1.2658227848101111E-2</v>
      </c>
      <c r="M24" s="3" t="s">
        <v>12</v>
      </c>
      <c r="N24" s="11">
        <f>IFERROR(AVERAGE(J22:J26),"")</f>
        <v>1.459992135232251E-2</v>
      </c>
    </row>
    <row r="25" spans="2:14" x14ac:dyDescent="0.25">
      <c r="B25" s="4">
        <f t="shared" si="1"/>
        <v>43713</v>
      </c>
      <c r="C25" s="15">
        <f t="shared" si="1"/>
        <v>372</v>
      </c>
      <c r="D25" s="15">
        <f t="shared" si="2"/>
        <v>11891.9</v>
      </c>
      <c r="E25" s="3">
        <f t="shared" si="2"/>
        <v>32.1</v>
      </c>
      <c r="F25" s="3">
        <f t="shared" si="2"/>
        <v>0.3125</v>
      </c>
      <c r="G25" s="3">
        <f t="shared" si="2"/>
        <v>32.200000000000003</v>
      </c>
      <c r="H25" s="3">
        <f t="shared" si="2"/>
        <v>31.8</v>
      </c>
      <c r="I25" s="13">
        <f t="shared" si="3"/>
        <v>9.2720000000000007E-3</v>
      </c>
      <c r="J25" s="11">
        <f t="shared" si="4"/>
        <v>1.2578616352201255E-2</v>
      </c>
      <c r="M25" s="3" t="s">
        <v>13</v>
      </c>
      <c r="N25" s="11">
        <f>IFERROR(AVERAGE(I22:I26),"")</f>
        <v>9.8758000000000006E-3</v>
      </c>
    </row>
    <row r="26" spans="2:14" x14ac:dyDescent="0.25">
      <c r="B26" s="4">
        <f t="shared" si="1"/>
        <v>43714</v>
      </c>
      <c r="C26" s="15">
        <f t="shared" si="1"/>
        <v>115</v>
      </c>
      <c r="D26" s="15">
        <f t="shared" si="2"/>
        <v>3674.7</v>
      </c>
      <c r="E26" s="3">
        <f t="shared" si="2"/>
        <v>31.9</v>
      </c>
      <c r="F26" s="3">
        <f t="shared" si="2"/>
        <v>-0.62309999999999999</v>
      </c>
      <c r="G26" s="3">
        <f t="shared" si="2"/>
        <v>32</v>
      </c>
      <c r="H26" s="3">
        <f t="shared" si="2"/>
        <v>31.9</v>
      </c>
      <c r="I26" s="13">
        <f t="shared" si="3"/>
        <v>4.3340000000000002E-3</v>
      </c>
      <c r="J26" s="11">
        <f t="shared" si="4"/>
        <v>3.1347962382446415E-3</v>
      </c>
    </row>
  </sheetData>
  <mergeCells count="1">
    <mergeCell ref="M21:N21"/>
  </mergeCell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/>
  <dimension ref="A1:Q26"/>
  <sheetViews>
    <sheetView workbookViewId="0">
      <selection activeCell="A2" sqref="A2"/>
    </sheetView>
  </sheetViews>
  <sheetFormatPr baseColWidth="10" defaultRowHeight="15" x14ac:dyDescent="0.25"/>
  <sheetData>
    <row r="1" spans="1:17" x14ac:dyDescent="0.25">
      <c r="A1" t="s">
        <v>62</v>
      </c>
    </row>
    <row r="5" spans="1:17" x14ac:dyDescent="0.25">
      <c r="B5" s="10" t="s">
        <v>0</v>
      </c>
      <c r="C5" s="1">
        <f>C6-4</f>
        <v>43710</v>
      </c>
      <c r="F5" t="s">
        <v>33</v>
      </c>
      <c r="P5" s="8"/>
      <c r="Q5" s="8"/>
    </row>
    <row r="6" spans="1:17" x14ac:dyDescent="0.25">
      <c r="B6" s="10" t="s">
        <v>1</v>
      </c>
      <c r="C6" s="1">
        <v>43714</v>
      </c>
      <c r="P6" s="8"/>
      <c r="Q6" s="8"/>
    </row>
    <row r="7" spans="1:17" x14ac:dyDescent="0.25">
      <c r="P7" s="8"/>
      <c r="Q7" s="8"/>
    </row>
    <row r="8" spans="1:17" x14ac:dyDescent="0.25">
      <c r="P8" s="8"/>
      <c r="Q8" s="8"/>
    </row>
    <row r="9" spans="1:17" ht="45" x14ac:dyDescent="0.25">
      <c r="B9" s="5" t="s">
        <v>2</v>
      </c>
      <c r="C9" s="5" t="s">
        <v>3</v>
      </c>
      <c r="D9" s="5" t="s">
        <v>4</v>
      </c>
      <c r="E9" s="5" t="s">
        <v>5</v>
      </c>
      <c r="F9" s="6" t="s">
        <v>6</v>
      </c>
      <c r="G9" s="5" t="s">
        <v>7</v>
      </c>
      <c r="H9" s="5" t="s">
        <v>8</v>
      </c>
      <c r="I9" s="6" t="s">
        <v>9</v>
      </c>
      <c r="J9" s="6"/>
      <c r="P9" s="8"/>
      <c r="Q9" s="8"/>
    </row>
    <row r="10" spans="1:17" x14ac:dyDescent="0.25">
      <c r="B10" s="7">
        <f>_xll.BDH(F5,C9:I9,C5,C6,"cols=8;rows=5")</f>
        <v>43710</v>
      </c>
      <c r="C10" s="8">
        <v>268</v>
      </c>
      <c r="D10" s="8">
        <v>37731</v>
      </c>
      <c r="E10" s="8">
        <v>142</v>
      </c>
      <c r="F10" s="8">
        <v>-5.3333000000000004</v>
      </c>
      <c r="G10" s="8">
        <v>151</v>
      </c>
      <c r="H10" s="8">
        <v>140</v>
      </c>
      <c r="I10" s="12">
        <v>5.3371000000000004</v>
      </c>
      <c r="J10" s="8"/>
      <c r="P10" s="8"/>
      <c r="Q10" s="8"/>
    </row>
    <row r="11" spans="1:17" x14ac:dyDescent="0.25">
      <c r="B11" s="9">
        <v>43711</v>
      </c>
      <c r="C11" s="8">
        <v>30</v>
      </c>
      <c r="D11" s="8">
        <v>4357</v>
      </c>
      <c r="E11" s="8">
        <v>147</v>
      </c>
      <c r="F11" s="8">
        <v>3.5211000000000001</v>
      </c>
      <c r="G11" s="8">
        <v>147</v>
      </c>
      <c r="H11" s="8">
        <v>143</v>
      </c>
      <c r="I11" s="12">
        <v>2.5314000000000001</v>
      </c>
      <c r="J11" s="8"/>
      <c r="P11" s="8"/>
      <c r="Q11" s="8"/>
    </row>
    <row r="12" spans="1:17" x14ac:dyDescent="0.25">
      <c r="B12" s="9">
        <v>43712</v>
      </c>
      <c r="C12" s="8">
        <v>71</v>
      </c>
      <c r="D12" s="8">
        <v>10376</v>
      </c>
      <c r="E12" s="8">
        <v>147</v>
      </c>
      <c r="F12" s="8">
        <v>0</v>
      </c>
      <c r="G12" s="8">
        <v>147</v>
      </c>
      <c r="H12" s="8">
        <v>145</v>
      </c>
      <c r="I12" s="12">
        <v>2.6372</v>
      </c>
      <c r="J12" s="8"/>
      <c r="P12" s="8"/>
      <c r="Q12" s="8"/>
    </row>
    <row r="13" spans="1:17" x14ac:dyDescent="0.25">
      <c r="B13" s="9">
        <v>43713</v>
      </c>
      <c r="C13" s="8">
        <v>43</v>
      </c>
      <c r="D13" s="8">
        <v>6428</v>
      </c>
      <c r="E13" s="8">
        <v>150</v>
      </c>
      <c r="F13" s="8">
        <v>2.0407999999999999</v>
      </c>
      <c r="G13" s="8">
        <v>150</v>
      </c>
      <c r="H13" s="8">
        <v>147</v>
      </c>
      <c r="I13" s="12">
        <v>3.2654000000000001</v>
      </c>
      <c r="J13" s="8"/>
      <c r="P13" s="8"/>
      <c r="Q13" s="8"/>
    </row>
    <row r="14" spans="1:17" x14ac:dyDescent="0.25">
      <c r="B14" s="9">
        <v>43714</v>
      </c>
      <c r="C14" s="8">
        <v>125</v>
      </c>
      <c r="D14" s="8">
        <v>19867</v>
      </c>
      <c r="E14" s="8">
        <v>155</v>
      </c>
      <c r="F14" s="8">
        <v>3.3332999999999999</v>
      </c>
      <c r="G14" s="8">
        <v>165</v>
      </c>
      <c r="H14" s="8">
        <v>150</v>
      </c>
      <c r="I14" s="12">
        <v>5.2069000000000001</v>
      </c>
      <c r="J14" s="8"/>
      <c r="P14" s="8"/>
      <c r="Q14" s="8"/>
    </row>
    <row r="15" spans="1:17" x14ac:dyDescent="0.25">
      <c r="P15" s="8"/>
      <c r="Q15" s="8"/>
    </row>
    <row r="16" spans="1:17" x14ac:dyDescent="0.25">
      <c r="P16" s="8"/>
      <c r="Q16" s="8"/>
    </row>
    <row r="17" spans="2:17" x14ac:dyDescent="0.25">
      <c r="P17" s="8"/>
      <c r="Q17" s="8"/>
    </row>
    <row r="18" spans="2:17" x14ac:dyDescent="0.25">
      <c r="P18" s="8"/>
      <c r="Q18" s="8"/>
    </row>
    <row r="19" spans="2:17" x14ac:dyDescent="0.25">
      <c r="P19" s="8"/>
      <c r="Q19" s="8"/>
    </row>
    <row r="20" spans="2:17" x14ac:dyDescent="0.25">
      <c r="P20" s="8"/>
      <c r="Q20" s="8"/>
    </row>
    <row r="21" spans="2:17" ht="30" x14ac:dyDescent="0.25">
      <c r="B21" s="16" t="s">
        <v>16</v>
      </c>
      <c r="C21" s="16" t="s">
        <v>11</v>
      </c>
      <c r="D21" s="16" t="s">
        <v>10</v>
      </c>
      <c r="E21" s="16" t="s">
        <v>17</v>
      </c>
      <c r="F21" s="16" t="s">
        <v>18</v>
      </c>
      <c r="G21" s="16" t="s">
        <v>19</v>
      </c>
      <c r="H21" s="16" t="s">
        <v>20</v>
      </c>
      <c r="I21" s="16" t="s">
        <v>21</v>
      </c>
      <c r="J21" s="16" t="s">
        <v>22</v>
      </c>
      <c r="M21" s="31" t="s">
        <v>14</v>
      </c>
      <c r="N21" s="31"/>
      <c r="P21" s="8"/>
      <c r="Q21" s="8"/>
    </row>
    <row r="22" spans="2:17" x14ac:dyDescent="0.25">
      <c r="B22" s="2">
        <f>B10</f>
        <v>43710</v>
      </c>
      <c r="C22" s="15">
        <f>C10</f>
        <v>268</v>
      </c>
      <c r="D22" s="15">
        <f>D10</f>
        <v>37731</v>
      </c>
      <c r="E22" s="3">
        <f t="shared" ref="E22:H22" si="0">E10</f>
        <v>142</v>
      </c>
      <c r="F22" s="3">
        <f t="shared" si="0"/>
        <v>-5.3333000000000004</v>
      </c>
      <c r="G22" s="3">
        <f t="shared" si="0"/>
        <v>151</v>
      </c>
      <c r="H22" s="3">
        <f t="shared" si="0"/>
        <v>140</v>
      </c>
      <c r="I22" s="13">
        <f>IFERROR(I10/100,"")</f>
        <v>5.3371000000000002E-2</v>
      </c>
      <c r="J22" s="11">
        <f>IFERROR(G22/H22-1,"")</f>
        <v>7.8571428571428514E-2</v>
      </c>
      <c r="M22" s="3" t="s">
        <v>10</v>
      </c>
      <c r="N22" s="14">
        <f>IFERROR(AVERAGE(D22:D26),"")</f>
        <v>15751.8</v>
      </c>
      <c r="P22" s="8"/>
      <c r="Q22" s="8"/>
    </row>
    <row r="23" spans="2:17" x14ac:dyDescent="0.25">
      <c r="B23" s="4">
        <f t="shared" ref="B23:C26" si="1">B11</f>
        <v>43711</v>
      </c>
      <c r="C23" s="15">
        <f t="shared" si="1"/>
        <v>30</v>
      </c>
      <c r="D23" s="15">
        <f t="shared" ref="D23:H26" si="2">D11</f>
        <v>4357</v>
      </c>
      <c r="E23" s="3">
        <f t="shared" si="2"/>
        <v>147</v>
      </c>
      <c r="F23" s="3">
        <f t="shared" si="2"/>
        <v>3.5211000000000001</v>
      </c>
      <c r="G23" s="3">
        <f t="shared" si="2"/>
        <v>147</v>
      </c>
      <c r="H23" s="3">
        <f t="shared" si="2"/>
        <v>143</v>
      </c>
      <c r="I23" s="13">
        <f t="shared" ref="I23:I26" si="3">IFERROR(I11/100,"")</f>
        <v>2.5314E-2</v>
      </c>
      <c r="J23" s="11">
        <f t="shared" ref="J23:J26" si="4">IFERROR(G23/H23-1,"")</f>
        <v>2.7972027972027913E-2</v>
      </c>
      <c r="M23" s="3" t="s">
        <v>11</v>
      </c>
      <c r="N23" s="14">
        <f>IFERROR(AVERAGE(C22:C26),"")</f>
        <v>107.4</v>
      </c>
      <c r="P23" s="8"/>
      <c r="Q23" s="8"/>
    </row>
    <row r="24" spans="2:17" x14ac:dyDescent="0.25">
      <c r="B24" s="4">
        <f t="shared" si="1"/>
        <v>43712</v>
      </c>
      <c r="C24" s="15">
        <f t="shared" si="1"/>
        <v>71</v>
      </c>
      <c r="D24" s="15">
        <f t="shared" si="2"/>
        <v>10376</v>
      </c>
      <c r="E24" s="3">
        <f t="shared" si="2"/>
        <v>147</v>
      </c>
      <c r="F24" s="3">
        <f t="shared" si="2"/>
        <v>0</v>
      </c>
      <c r="G24" s="3">
        <f t="shared" si="2"/>
        <v>147</v>
      </c>
      <c r="H24" s="3">
        <f t="shared" si="2"/>
        <v>145</v>
      </c>
      <c r="I24" s="13">
        <f t="shared" si="3"/>
        <v>2.6372E-2</v>
      </c>
      <c r="J24" s="11">
        <f t="shared" si="4"/>
        <v>1.379310344827589E-2</v>
      </c>
      <c r="M24" s="3" t="s">
        <v>12</v>
      </c>
      <c r="N24" s="11">
        <f>IFERROR(AVERAGE(J22:J26),"")</f>
        <v>4.8148944651407712E-2</v>
      </c>
      <c r="P24" s="8"/>
      <c r="Q24" s="8"/>
    </row>
    <row r="25" spans="2:17" x14ac:dyDescent="0.25">
      <c r="B25" s="4">
        <f t="shared" si="1"/>
        <v>43713</v>
      </c>
      <c r="C25" s="15">
        <f t="shared" si="1"/>
        <v>43</v>
      </c>
      <c r="D25" s="15">
        <f t="shared" si="2"/>
        <v>6428</v>
      </c>
      <c r="E25" s="3">
        <f t="shared" si="2"/>
        <v>150</v>
      </c>
      <c r="F25" s="3">
        <f t="shared" si="2"/>
        <v>2.0407999999999999</v>
      </c>
      <c r="G25" s="3">
        <f t="shared" si="2"/>
        <v>150</v>
      </c>
      <c r="H25" s="3">
        <f t="shared" si="2"/>
        <v>147</v>
      </c>
      <c r="I25" s="13">
        <f t="shared" si="3"/>
        <v>3.2654000000000002E-2</v>
      </c>
      <c r="J25" s="11">
        <f t="shared" si="4"/>
        <v>2.0408163265306145E-2</v>
      </c>
      <c r="M25" s="3" t="s">
        <v>13</v>
      </c>
      <c r="N25" s="11">
        <f>IFERROR(AVERAGE(I22:I26),"")</f>
        <v>3.7956000000000004E-2</v>
      </c>
    </row>
    <row r="26" spans="2:17" x14ac:dyDescent="0.25">
      <c r="B26" s="4">
        <f t="shared" si="1"/>
        <v>43714</v>
      </c>
      <c r="C26" s="15">
        <f t="shared" si="1"/>
        <v>125</v>
      </c>
      <c r="D26" s="15">
        <f t="shared" si="2"/>
        <v>19867</v>
      </c>
      <c r="E26" s="3">
        <f t="shared" si="2"/>
        <v>155</v>
      </c>
      <c r="F26" s="3">
        <f t="shared" si="2"/>
        <v>3.3332999999999999</v>
      </c>
      <c r="G26" s="3">
        <f t="shared" si="2"/>
        <v>165</v>
      </c>
      <c r="H26" s="3">
        <f t="shared" si="2"/>
        <v>150</v>
      </c>
      <c r="I26" s="13">
        <f t="shared" si="3"/>
        <v>5.2069000000000004E-2</v>
      </c>
      <c r="J26" s="11">
        <f t="shared" si="4"/>
        <v>0.10000000000000009</v>
      </c>
    </row>
  </sheetData>
  <mergeCells count="1">
    <mergeCell ref="M21:N21"/>
  </mergeCell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2"/>
  <dimension ref="A1:N26"/>
  <sheetViews>
    <sheetView workbookViewId="0">
      <selection activeCell="A3" sqref="A3"/>
    </sheetView>
  </sheetViews>
  <sheetFormatPr baseColWidth="10" defaultRowHeight="15" x14ac:dyDescent="0.25"/>
  <sheetData>
    <row r="1" spans="1:10" x14ac:dyDescent="0.25">
      <c r="A1" t="s">
        <v>63</v>
      </c>
    </row>
    <row r="5" spans="1:10" x14ac:dyDescent="0.25">
      <c r="B5" s="10" t="s">
        <v>0</v>
      </c>
      <c r="C5" s="1">
        <f>C6-4</f>
        <v>43710</v>
      </c>
      <c r="F5" t="s">
        <v>34</v>
      </c>
    </row>
    <row r="6" spans="1:10" x14ac:dyDescent="0.25">
      <c r="B6" s="10" t="s">
        <v>1</v>
      </c>
      <c r="C6" s="1">
        <v>43714</v>
      </c>
    </row>
    <row r="9" spans="1:10" ht="45" x14ac:dyDescent="0.25">
      <c r="B9" s="5" t="s">
        <v>2</v>
      </c>
      <c r="C9" s="5" t="s">
        <v>3</v>
      </c>
      <c r="D9" s="5" t="s">
        <v>4</v>
      </c>
      <c r="E9" s="5" t="s">
        <v>5</v>
      </c>
      <c r="F9" s="6" t="s">
        <v>6</v>
      </c>
      <c r="G9" s="5" t="s">
        <v>7</v>
      </c>
      <c r="H9" s="5" t="s">
        <v>8</v>
      </c>
      <c r="I9" s="6" t="s">
        <v>9</v>
      </c>
      <c r="J9" s="6"/>
    </row>
    <row r="10" spans="1:10" x14ac:dyDescent="0.25">
      <c r="B10" s="7">
        <f>_xll.BDH(F5,C9:I9,C5,C6,"cols=8;rows=5")</f>
        <v>43710</v>
      </c>
      <c r="C10" s="8">
        <v>387725</v>
      </c>
      <c r="D10" s="8">
        <v>5931030</v>
      </c>
      <c r="E10" s="8">
        <v>15.25</v>
      </c>
      <c r="F10" s="8">
        <v>-4.0277000000000003</v>
      </c>
      <c r="G10" s="8">
        <v>16</v>
      </c>
      <c r="H10" s="8">
        <v>14.8</v>
      </c>
      <c r="I10" s="12">
        <v>0.316</v>
      </c>
      <c r="J10" s="8"/>
    </row>
    <row r="11" spans="1:10" x14ac:dyDescent="0.25">
      <c r="B11" s="9">
        <v>43711</v>
      </c>
      <c r="C11" s="8">
        <v>332674</v>
      </c>
      <c r="D11" s="8">
        <v>4962221</v>
      </c>
      <c r="E11" s="8">
        <v>15</v>
      </c>
      <c r="F11" s="8">
        <v>-1.6393</v>
      </c>
      <c r="G11" s="8">
        <v>15.24</v>
      </c>
      <c r="H11" s="8">
        <v>14.75</v>
      </c>
      <c r="I11" s="12">
        <v>0.27879999999999999</v>
      </c>
      <c r="J11" s="8"/>
    </row>
    <row r="12" spans="1:10" x14ac:dyDescent="0.25">
      <c r="B12" s="9">
        <v>43712</v>
      </c>
      <c r="C12" s="8">
        <v>310558</v>
      </c>
      <c r="D12" s="8">
        <v>4822685</v>
      </c>
      <c r="E12" s="8">
        <v>15.51</v>
      </c>
      <c r="F12" s="8">
        <v>3.4</v>
      </c>
      <c r="G12" s="8">
        <v>15.84</v>
      </c>
      <c r="H12" s="8">
        <v>15.2</v>
      </c>
      <c r="I12" s="12">
        <v>0.2792</v>
      </c>
      <c r="J12" s="8"/>
    </row>
    <row r="13" spans="1:10" x14ac:dyDescent="0.25">
      <c r="B13" s="9">
        <v>43713</v>
      </c>
      <c r="C13" s="8">
        <v>280693</v>
      </c>
      <c r="D13" s="8">
        <v>4471894</v>
      </c>
      <c r="E13" s="8">
        <v>15.87</v>
      </c>
      <c r="F13" s="8">
        <v>2.3210999999999999</v>
      </c>
      <c r="G13" s="8">
        <v>16.16</v>
      </c>
      <c r="H13" s="8">
        <v>15.65</v>
      </c>
      <c r="I13" s="12">
        <v>0.22090000000000001</v>
      </c>
      <c r="J13" s="8"/>
    </row>
    <row r="14" spans="1:10" x14ac:dyDescent="0.25">
      <c r="B14" s="9">
        <v>43714</v>
      </c>
      <c r="C14" s="8">
        <v>171519</v>
      </c>
      <c r="D14" s="8">
        <v>2688699</v>
      </c>
      <c r="E14" s="8">
        <v>15.5</v>
      </c>
      <c r="F14" s="8">
        <v>-2.3313999999999999</v>
      </c>
      <c r="G14" s="8">
        <v>16.05</v>
      </c>
      <c r="H14" s="8">
        <v>15.47</v>
      </c>
      <c r="I14" s="12">
        <v>0.29720000000000002</v>
      </c>
      <c r="J14" s="8"/>
    </row>
    <row r="21" spans="2:14" ht="30" x14ac:dyDescent="0.25">
      <c r="B21" s="16" t="s">
        <v>16</v>
      </c>
      <c r="C21" s="16" t="s">
        <v>11</v>
      </c>
      <c r="D21" s="16" t="s">
        <v>10</v>
      </c>
      <c r="E21" s="16" t="s">
        <v>17</v>
      </c>
      <c r="F21" s="16" t="s">
        <v>18</v>
      </c>
      <c r="G21" s="16" t="s">
        <v>19</v>
      </c>
      <c r="H21" s="16" t="s">
        <v>20</v>
      </c>
      <c r="I21" s="16" t="s">
        <v>21</v>
      </c>
      <c r="J21" s="16" t="s">
        <v>22</v>
      </c>
      <c r="M21" s="31" t="s">
        <v>14</v>
      </c>
      <c r="N21" s="31"/>
    </row>
    <row r="22" spans="2:14" x14ac:dyDescent="0.25">
      <c r="B22" s="2">
        <f>B10</f>
        <v>43710</v>
      </c>
      <c r="C22" s="15">
        <f>C10</f>
        <v>387725</v>
      </c>
      <c r="D22" s="15">
        <f>D10</f>
        <v>5931030</v>
      </c>
      <c r="E22" s="3">
        <f t="shared" ref="E22:H22" si="0">E10</f>
        <v>15.25</v>
      </c>
      <c r="F22" s="3">
        <f t="shared" si="0"/>
        <v>-4.0277000000000003</v>
      </c>
      <c r="G22" s="3">
        <f t="shared" si="0"/>
        <v>16</v>
      </c>
      <c r="H22" s="3">
        <f t="shared" si="0"/>
        <v>14.8</v>
      </c>
      <c r="I22" s="13">
        <f>IFERROR(I10/100,"")</f>
        <v>3.16E-3</v>
      </c>
      <c r="J22" s="11">
        <f>IFERROR(G22/H22-1,"")</f>
        <v>8.1081081081080919E-2</v>
      </c>
      <c r="M22" s="3" t="s">
        <v>10</v>
      </c>
      <c r="N22" s="14">
        <f>IFERROR(AVERAGE(D22:D26),"")</f>
        <v>4575305.8</v>
      </c>
    </row>
    <row r="23" spans="2:14" x14ac:dyDescent="0.25">
      <c r="B23" s="4">
        <f t="shared" ref="B23:C26" si="1">B11</f>
        <v>43711</v>
      </c>
      <c r="C23" s="15">
        <f t="shared" si="1"/>
        <v>332674</v>
      </c>
      <c r="D23" s="15">
        <f t="shared" ref="D23:H26" si="2">D11</f>
        <v>4962221</v>
      </c>
      <c r="E23" s="3">
        <f t="shared" si="2"/>
        <v>15</v>
      </c>
      <c r="F23" s="3">
        <f t="shared" si="2"/>
        <v>-1.6393</v>
      </c>
      <c r="G23" s="3">
        <f t="shared" si="2"/>
        <v>15.24</v>
      </c>
      <c r="H23" s="3">
        <f t="shared" si="2"/>
        <v>14.75</v>
      </c>
      <c r="I23" s="13">
        <f t="shared" ref="I23:I26" si="3">IFERROR(I11/100,"")</f>
        <v>2.7880000000000001E-3</v>
      </c>
      <c r="J23" s="11">
        <f t="shared" ref="J23:J26" si="4">IFERROR(G23/H23-1,"")</f>
        <v>3.3220338983050768E-2</v>
      </c>
      <c r="M23" s="3" t="s">
        <v>11</v>
      </c>
      <c r="N23" s="14">
        <f>IFERROR(AVERAGE(C22:C26),"")</f>
        <v>296633.8</v>
      </c>
    </row>
    <row r="24" spans="2:14" x14ac:dyDescent="0.25">
      <c r="B24" s="4">
        <f t="shared" si="1"/>
        <v>43712</v>
      </c>
      <c r="C24" s="15">
        <f t="shared" si="1"/>
        <v>310558</v>
      </c>
      <c r="D24" s="15">
        <f t="shared" si="2"/>
        <v>4822685</v>
      </c>
      <c r="E24" s="3">
        <f t="shared" si="2"/>
        <v>15.51</v>
      </c>
      <c r="F24" s="3">
        <f t="shared" si="2"/>
        <v>3.4</v>
      </c>
      <c r="G24" s="3">
        <f t="shared" si="2"/>
        <v>15.84</v>
      </c>
      <c r="H24" s="3">
        <f t="shared" si="2"/>
        <v>15.2</v>
      </c>
      <c r="I24" s="13">
        <f t="shared" si="3"/>
        <v>2.7920000000000002E-3</v>
      </c>
      <c r="J24" s="11">
        <f t="shared" si="4"/>
        <v>4.2105263157894868E-2</v>
      </c>
      <c r="M24" s="3" t="s">
        <v>12</v>
      </c>
      <c r="N24" s="11">
        <f>IFERROR(AVERAGE(J22:J26),"")</f>
        <v>4.5297292498361542E-2</v>
      </c>
    </row>
    <row r="25" spans="2:14" x14ac:dyDescent="0.25">
      <c r="B25" s="4">
        <f t="shared" si="1"/>
        <v>43713</v>
      </c>
      <c r="C25" s="15">
        <f t="shared" si="1"/>
        <v>280693</v>
      </c>
      <c r="D25" s="15">
        <f t="shared" si="2"/>
        <v>4471894</v>
      </c>
      <c r="E25" s="3">
        <f t="shared" si="2"/>
        <v>15.87</v>
      </c>
      <c r="F25" s="3">
        <f t="shared" si="2"/>
        <v>2.3210999999999999</v>
      </c>
      <c r="G25" s="3">
        <f t="shared" si="2"/>
        <v>16.16</v>
      </c>
      <c r="H25" s="3">
        <f t="shared" si="2"/>
        <v>15.65</v>
      </c>
      <c r="I25" s="13">
        <f t="shared" si="3"/>
        <v>2.209E-3</v>
      </c>
      <c r="J25" s="11">
        <f t="shared" si="4"/>
        <v>3.258785942492004E-2</v>
      </c>
      <c r="M25" s="3" t="s">
        <v>13</v>
      </c>
      <c r="N25" s="11">
        <f>IFERROR(AVERAGE(I22:I26),"")</f>
        <v>2.7842000000000001E-3</v>
      </c>
    </row>
    <row r="26" spans="2:14" x14ac:dyDescent="0.25">
      <c r="B26" s="4">
        <f t="shared" si="1"/>
        <v>43714</v>
      </c>
      <c r="C26" s="15">
        <f t="shared" si="1"/>
        <v>171519</v>
      </c>
      <c r="D26" s="15">
        <f t="shared" si="2"/>
        <v>2688699</v>
      </c>
      <c r="E26" s="3">
        <f t="shared" si="2"/>
        <v>15.5</v>
      </c>
      <c r="F26" s="3">
        <f t="shared" si="2"/>
        <v>-2.3313999999999999</v>
      </c>
      <c r="G26" s="3">
        <f t="shared" si="2"/>
        <v>16.05</v>
      </c>
      <c r="H26" s="3">
        <f t="shared" si="2"/>
        <v>15.47</v>
      </c>
      <c r="I26" s="13">
        <f t="shared" si="3"/>
        <v>2.9720000000000002E-3</v>
      </c>
      <c r="J26" s="11">
        <f t="shared" si="4"/>
        <v>3.749191984486111E-2</v>
      </c>
    </row>
  </sheetData>
  <mergeCells count="1">
    <mergeCell ref="M21:N21"/>
  </mergeCells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3"/>
  <dimension ref="A1:N26"/>
  <sheetViews>
    <sheetView workbookViewId="0">
      <selection activeCell="A2" sqref="A2"/>
    </sheetView>
  </sheetViews>
  <sheetFormatPr baseColWidth="10" defaultRowHeight="15" x14ac:dyDescent="0.25"/>
  <sheetData>
    <row r="1" spans="1:10" x14ac:dyDescent="0.25">
      <c r="A1" t="s">
        <v>64</v>
      </c>
    </row>
    <row r="5" spans="1:10" x14ac:dyDescent="0.25">
      <c r="B5" s="10" t="s">
        <v>0</v>
      </c>
      <c r="C5" s="1">
        <f>C6-4</f>
        <v>43710</v>
      </c>
      <c r="F5" t="s">
        <v>35</v>
      </c>
    </row>
    <row r="6" spans="1:10" x14ac:dyDescent="0.25">
      <c r="B6" s="10" t="s">
        <v>1</v>
      </c>
      <c r="C6" s="1">
        <v>43714</v>
      </c>
    </row>
    <row r="9" spans="1:10" ht="45" x14ac:dyDescent="0.25">
      <c r="B9" s="5" t="s">
        <v>2</v>
      </c>
      <c r="C9" s="5" t="s">
        <v>3</v>
      </c>
      <c r="D9" s="5" t="s">
        <v>4</v>
      </c>
      <c r="E9" s="5" t="s">
        <v>5</v>
      </c>
      <c r="F9" s="6" t="s">
        <v>6</v>
      </c>
      <c r="G9" s="5" t="s">
        <v>7</v>
      </c>
      <c r="H9" s="5" t="s">
        <v>8</v>
      </c>
      <c r="I9" s="6" t="s">
        <v>9</v>
      </c>
      <c r="J9" s="6"/>
    </row>
    <row r="10" spans="1:10" x14ac:dyDescent="0.25">
      <c r="B10" s="7">
        <f>_xll.BDH(F5,C9:I9,C5,C6,"cols=8;rows=5")</f>
        <v>43710</v>
      </c>
      <c r="C10" s="8">
        <v>1473055</v>
      </c>
      <c r="D10" s="8">
        <v>711987.4</v>
      </c>
      <c r="E10" s="8">
        <v>0.47</v>
      </c>
      <c r="F10" s="8">
        <v>-1.3641000000000001</v>
      </c>
      <c r="G10" s="8">
        <v>0.5</v>
      </c>
      <c r="H10" s="8">
        <v>0.46800000000000003</v>
      </c>
      <c r="I10" s="12">
        <v>0.95699999999999996</v>
      </c>
      <c r="J10" s="8"/>
    </row>
    <row r="11" spans="1:10" x14ac:dyDescent="0.25">
      <c r="B11" s="9">
        <v>43711</v>
      </c>
      <c r="C11" s="8">
        <v>2769399</v>
      </c>
      <c r="D11" s="8">
        <v>1245645</v>
      </c>
      <c r="E11" s="8">
        <v>0.45300000000000001</v>
      </c>
      <c r="F11" s="8">
        <v>-3.7233999999999998</v>
      </c>
      <c r="G11" s="8">
        <v>0.48</v>
      </c>
      <c r="H11" s="8">
        <v>0.436</v>
      </c>
      <c r="I11" s="12">
        <v>1.0327</v>
      </c>
      <c r="J11" s="8"/>
    </row>
    <row r="12" spans="1:10" x14ac:dyDescent="0.25">
      <c r="B12" s="9">
        <v>43712</v>
      </c>
      <c r="C12" s="8">
        <v>4695567</v>
      </c>
      <c r="D12" s="8">
        <v>1968375</v>
      </c>
      <c r="E12" s="8">
        <v>0.42</v>
      </c>
      <c r="F12" s="8">
        <v>-7.1822999999999997</v>
      </c>
      <c r="G12" s="8">
        <v>0.45300000000000001</v>
      </c>
      <c r="H12" s="8">
        <v>0.38300000000000001</v>
      </c>
      <c r="I12" s="12">
        <v>1.3193999999999999</v>
      </c>
      <c r="J12" s="8"/>
    </row>
    <row r="13" spans="1:10" x14ac:dyDescent="0.25">
      <c r="B13" s="9">
        <v>43713</v>
      </c>
      <c r="C13" s="8">
        <v>3241352</v>
      </c>
      <c r="D13" s="8">
        <v>1432956</v>
      </c>
      <c r="E13" s="8">
        <v>0.43</v>
      </c>
      <c r="F13" s="8">
        <v>2.2618999999999998</v>
      </c>
      <c r="G13" s="8">
        <v>0.46</v>
      </c>
      <c r="H13" s="8">
        <v>0.40699999999999997</v>
      </c>
      <c r="I13" s="12">
        <v>1.5361</v>
      </c>
      <c r="J13" s="8"/>
    </row>
    <row r="14" spans="1:10" x14ac:dyDescent="0.25">
      <c r="B14" s="9">
        <v>43714</v>
      </c>
      <c r="C14" s="8">
        <v>1397353</v>
      </c>
      <c r="D14" s="8">
        <v>587677.9</v>
      </c>
      <c r="E14" s="8">
        <v>0.42099999999999999</v>
      </c>
      <c r="F14" s="8">
        <v>-1.9790000000000001</v>
      </c>
      <c r="G14" s="8">
        <v>0.44</v>
      </c>
      <c r="H14" s="8">
        <v>0.41199999999999998</v>
      </c>
      <c r="I14" s="12">
        <v>0.99380000000000002</v>
      </c>
      <c r="J14" s="8"/>
    </row>
    <row r="21" spans="2:14" ht="30" x14ac:dyDescent="0.25">
      <c r="B21" s="16" t="s">
        <v>16</v>
      </c>
      <c r="C21" s="16" t="s">
        <v>11</v>
      </c>
      <c r="D21" s="16" t="s">
        <v>10</v>
      </c>
      <c r="E21" s="16" t="s">
        <v>17</v>
      </c>
      <c r="F21" s="16" t="s">
        <v>18</v>
      </c>
      <c r="G21" s="16" t="s">
        <v>19</v>
      </c>
      <c r="H21" s="16" t="s">
        <v>20</v>
      </c>
      <c r="I21" s="16" t="s">
        <v>21</v>
      </c>
      <c r="J21" s="16" t="s">
        <v>22</v>
      </c>
      <c r="M21" s="31" t="s">
        <v>14</v>
      </c>
      <c r="N21" s="31"/>
    </row>
    <row r="22" spans="2:14" x14ac:dyDescent="0.25">
      <c r="B22" s="2">
        <f>B10</f>
        <v>43710</v>
      </c>
      <c r="C22" s="15">
        <f>C10</f>
        <v>1473055</v>
      </c>
      <c r="D22" s="15">
        <f>D10</f>
        <v>711987.4</v>
      </c>
      <c r="E22" s="3">
        <f t="shared" ref="E22:H22" si="0">E10</f>
        <v>0.47</v>
      </c>
      <c r="F22" s="3">
        <f t="shared" si="0"/>
        <v>-1.3641000000000001</v>
      </c>
      <c r="G22" s="3">
        <f t="shared" si="0"/>
        <v>0.5</v>
      </c>
      <c r="H22" s="3">
        <f t="shared" si="0"/>
        <v>0.46800000000000003</v>
      </c>
      <c r="I22" s="13">
        <f>IFERROR(I10/100,"")</f>
        <v>9.5700000000000004E-3</v>
      </c>
      <c r="J22" s="11">
        <f>IFERROR(G22/H22-1,"")</f>
        <v>6.8376068376068355E-2</v>
      </c>
      <c r="M22" s="3" t="s">
        <v>10</v>
      </c>
      <c r="N22" s="14">
        <f>IFERROR(AVERAGE(D22:D26),"")</f>
        <v>1189328.2600000002</v>
      </c>
    </row>
    <row r="23" spans="2:14" x14ac:dyDescent="0.25">
      <c r="B23" s="4">
        <f t="shared" ref="B23:C26" si="1">B11</f>
        <v>43711</v>
      </c>
      <c r="C23" s="15">
        <f t="shared" si="1"/>
        <v>2769399</v>
      </c>
      <c r="D23" s="15">
        <f t="shared" ref="D23:H26" si="2">D11</f>
        <v>1245645</v>
      </c>
      <c r="E23" s="3">
        <f t="shared" si="2"/>
        <v>0.45300000000000001</v>
      </c>
      <c r="F23" s="3">
        <f t="shared" si="2"/>
        <v>-3.7233999999999998</v>
      </c>
      <c r="G23" s="3">
        <f t="shared" si="2"/>
        <v>0.48</v>
      </c>
      <c r="H23" s="3">
        <f t="shared" si="2"/>
        <v>0.436</v>
      </c>
      <c r="I23" s="13">
        <f t="shared" ref="I23:I26" si="3">IFERROR(I11/100,"")</f>
        <v>1.0326999999999999E-2</v>
      </c>
      <c r="J23" s="11">
        <f t="shared" ref="J23:J26" si="4">IFERROR(G23/H23-1,"")</f>
        <v>0.10091743119266061</v>
      </c>
      <c r="M23" s="3" t="s">
        <v>11</v>
      </c>
      <c r="N23" s="14">
        <f>IFERROR(AVERAGE(C22:C26),"")</f>
        <v>2715345.2</v>
      </c>
    </row>
    <row r="24" spans="2:14" x14ac:dyDescent="0.25">
      <c r="B24" s="4">
        <f t="shared" si="1"/>
        <v>43712</v>
      </c>
      <c r="C24" s="15">
        <f t="shared" si="1"/>
        <v>4695567</v>
      </c>
      <c r="D24" s="15">
        <f t="shared" si="2"/>
        <v>1968375</v>
      </c>
      <c r="E24" s="3">
        <f t="shared" si="2"/>
        <v>0.42</v>
      </c>
      <c r="F24" s="3">
        <f t="shared" si="2"/>
        <v>-7.1822999999999997</v>
      </c>
      <c r="G24" s="3">
        <f t="shared" si="2"/>
        <v>0.45300000000000001</v>
      </c>
      <c r="H24" s="3">
        <f t="shared" si="2"/>
        <v>0.38300000000000001</v>
      </c>
      <c r="I24" s="13">
        <f t="shared" si="3"/>
        <v>1.3193999999999999E-2</v>
      </c>
      <c r="J24" s="11">
        <f t="shared" si="4"/>
        <v>0.18276762402088775</v>
      </c>
      <c r="M24" s="3" t="s">
        <v>12</v>
      </c>
      <c r="N24" s="11">
        <f>IFERROR(AVERAGE(J22:J26),"")</f>
        <v>0.11004868377185813</v>
      </c>
    </row>
    <row r="25" spans="2:14" x14ac:dyDescent="0.25">
      <c r="B25" s="4">
        <f t="shared" si="1"/>
        <v>43713</v>
      </c>
      <c r="C25" s="15">
        <f t="shared" si="1"/>
        <v>3241352</v>
      </c>
      <c r="D25" s="15">
        <f t="shared" si="2"/>
        <v>1432956</v>
      </c>
      <c r="E25" s="3">
        <f t="shared" si="2"/>
        <v>0.43</v>
      </c>
      <c r="F25" s="3">
        <f t="shared" si="2"/>
        <v>2.2618999999999998</v>
      </c>
      <c r="G25" s="3">
        <f t="shared" si="2"/>
        <v>0.46</v>
      </c>
      <c r="H25" s="3">
        <f t="shared" si="2"/>
        <v>0.40699999999999997</v>
      </c>
      <c r="I25" s="13">
        <f t="shared" si="3"/>
        <v>1.5361E-2</v>
      </c>
      <c r="J25" s="11">
        <f t="shared" si="4"/>
        <v>0.13022113022113024</v>
      </c>
      <c r="M25" s="3" t="s">
        <v>13</v>
      </c>
      <c r="N25" s="11">
        <f>IFERROR(AVERAGE(I22:I26),"")</f>
        <v>1.1677999999999999E-2</v>
      </c>
    </row>
    <row r="26" spans="2:14" x14ac:dyDescent="0.25">
      <c r="B26" s="4">
        <f t="shared" si="1"/>
        <v>43714</v>
      </c>
      <c r="C26" s="15">
        <f t="shared" si="1"/>
        <v>1397353</v>
      </c>
      <c r="D26" s="15">
        <f t="shared" si="2"/>
        <v>587677.9</v>
      </c>
      <c r="E26" s="3">
        <f t="shared" si="2"/>
        <v>0.42099999999999999</v>
      </c>
      <c r="F26" s="3">
        <f t="shared" si="2"/>
        <v>-1.9790000000000001</v>
      </c>
      <c r="G26" s="3">
        <f t="shared" si="2"/>
        <v>0.44</v>
      </c>
      <c r="H26" s="3">
        <f t="shared" si="2"/>
        <v>0.41199999999999998</v>
      </c>
      <c r="I26" s="13">
        <f t="shared" si="3"/>
        <v>9.9380000000000007E-3</v>
      </c>
      <c r="J26" s="11">
        <f t="shared" si="4"/>
        <v>6.7961165048543659E-2</v>
      </c>
    </row>
  </sheetData>
  <mergeCells count="1">
    <mergeCell ref="M21:N21"/>
  </mergeCells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4"/>
  <dimension ref="A1:N26"/>
  <sheetViews>
    <sheetView workbookViewId="0">
      <selection activeCell="A2" sqref="A2"/>
    </sheetView>
  </sheetViews>
  <sheetFormatPr baseColWidth="10" defaultRowHeight="15" x14ac:dyDescent="0.25"/>
  <sheetData>
    <row r="1" spans="1:10" x14ac:dyDescent="0.25">
      <c r="A1" t="s">
        <v>65</v>
      </c>
    </row>
    <row r="5" spans="1:10" x14ac:dyDescent="0.25">
      <c r="B5" s="10" t="s">
        <v>0</v>
      </c>
      <c r="C5" s="1">
        <f>C6-4</f>
        <v>43710</v>
      </c>
      <c r="F5" t="s">
        <v>36</v>
      </c>
    </row>
    <row r="6" spans="1:10" x14ac:dyDescent="0.25">
      <c r="B6" s="10" t="s">
        <v>1</v>
      </c>
      <c r="C6" s="1">
        <v>43714</v>
      </c>
    </row>
    <row r="9" spans="1:10" ht="45" x14ac:dyDescent="0.25">
      <c r="B9" s="5" t="s">
        <v>2</v>
      </c>
      <c r="C9" s="5" t="s">
        <v>3</v>
      </c>
      <c r="D9" s="5" t="s">
        <v>4</v>
      </c>
      <c r="E9" s="5" t="s">
        <v>5</v>
      </c>
      <c r="F9" s="6" t="s">
        <v>6</v>
      </c>
      <c r="G9" s="5" t="s">
        <v>7</v>
      </c>
      <c r="H9" s="5" t="s">
        <v>8</v>
      </c>
      <c r="I9" s="6" t="s">
        <v>9</v>
      </c>
      <c r="J9" s="6"/>
    </row>
    <row r="10" spans="1:10" x14ac:dyDescent="0.25">
      <c r="B10" s="7">
        <f>_xll.BDH(F5,C9:I9,C5,C6,"cols=8;rows=5")</f>
        <v>43710</v>
      </c>
      <c r="C10" s="8">
        <v>2367</v>
      </c>
      <c r="D10" s="8">
        <v>56597.9</v>
      </c>
      <c r="E10" s="8">
        <v>24</v>
      </c>
      <c r="F10" s="8">
        <v>0.41839999999999999</v>
      </c>
      <c r="G10" s="8">
        <v>24</v>
      </c>
      <c r="H10" s="8">
        <v>23.8</v>
      </c>
      <c r="I10" s="12">
        <v>0.31850000000000001</v>
      </c>
      <c r="J10" s="8"/>
    </row>
    <row r="11" spans="1:10" x14ac:dyDescent="0.25">
      <c r="B11" s="9">
        <v>43711</v>
      </c>
      <c r="C11" s="8">
        <v>8929</v>
      </c>
      <c r="D11" s="8">
        <v>209681.2</v>
      </c>
      <c r="E11" s="8">
        <v>23.5</v>
      </c>
      <c r="F11" s="8">
        <v>-2.0832999999999999</v>
      </c>
      <c r="G11" s="8">
        <v>23.95</v>
      </c>
      <c r="H11" s="8">
        <v>23.35</v>
      </c>
      <c r="I11" s="12">
        <v>0.39079999999999998</v>
      </c>
      <c r="J11" s="8"/>
    </row>
    <row r="12" spans="1:10" x14ac:dyDescent="0.25">
      <c r="B12" s="9">
        <v>43712</v>
      </c>
      <c r="C12" s="8">
        <v>5611</v>
      </c>
      <c r="D12" s="8">
        <v>132712</v>
      </c>
      <c r="E12" s="8">
        <v>23.6</v>
      </c>
      <c r="F12" s="8">
        <v>0.42549999999999999</v>
      </c>
      <c r="G12" s="8">
        <v>23.8</v>
      </c>
      <c r="H12" s="8">
        <v>23.5</v>
      </c>
      <c r="I12" s="12">
        <v>0.40129999999999999</v>
      </c>
      <c r="J12" s="8"/>
    </row>
    <row r="13" spans="1:10" x14ac:dyDescent="0.25">
      <c r="B13" s="9">
        <v>43713</v>
      </c>
      <c r="C13" s="8">
        <v>15256</v>
      </c>
      <c r="D13" s="8">
        <v>361309.7</v>
      </c>
      <c r="E13" s="8">
        <v>23.85</v>
      </c>
      <c r="F13" s="8">
        <v>1.0592999999999999</v>
      </c>
      <c r="G13" s="8">
        <v>23.9</v>
      </c>
      <c r="H13" s="8">
        <v>23.4</v>
      </c>
      <c r="I13" s="12">
        <v>0.53449999999999998</v>
      </c>
      <c r="J13" s="8"/>
    </row>
    <row r="14" spans="1:10" x14ac:dyDescent="0.25">
      <c r="B14" s="9">
        <v>43714</v>
      </c>
      <c r="C14" s="8">
        <v>11026</v>
      </c>
      <c r="D14" s="8">
        <v>258943.4</v>
      </c>
      <c r="E14" s="8">
        <v>23.5</v>
      </c>
      <c r="F14" s="8">
        <v>-1.4675</v>
      </c>
      <c r="G14" s="8">
        <v>23.75</v>
      </c>
      <c r="H14" s="8">
        <v>23.35</v>
      </c>
      <c r="I14" s="12">
        <v>0.49399999999999999</v>
      </c>
      <c r="J14" s="8"/>
    </row>
    <row r="21" spans="2:14" ht="30" x14ac:dyDescent="0.25">
      <c r="B21" s="16" t="s">
        <v>16</v>
      </c>
      <c r="C21" s="16" t="s">
        <v>11</v>
      </c>
      <c r="D21" s="16" t="s">
        <v>10</v>
      </c>
      <c r="E21" s="16" t="s">
        <v>17</v>
      </c>
      <c r="F21" s="16" t="s">
        <v>18</v>
      </c>
      <c r="G21" s="16" t="s">
        <v>19</v>
      </c>
      <c r="H21" s="16" t="s">
        <v>20</v>
      </c>
      <c r="I21" s="16" t="s">
        <v>21</v>
      </c>
      <c r="J21" s="16" t="s">
        <v>22</v>
      </c>
      <c r="M21" s="31" t="s">
        <v>14</v>
      </c>
      <c r="N21" s="31"/>
    </row>
    <row r="22" spans="2:14" x14ac:dyDescent="0.25">
      <c r="B22" s="2">
        <f>B10</f>
        <v>43710</v>
      </c>
      <c r="C22" s="15">
        <f>C10</f>
        <v>2367</v>
      </c>
      <c r="D22" s="15">
        <f>D10</f>
        <v>56597.9</v>
      </c>
      <c r="E22" s="3">
        <f t="shared" ref="E22:H22" si="0">E10</f>
        <v>24</v>
      </c>
      <c r="F22" s="3">
        <f t="shared" si="0"/>
        <v>0.41839999999999999</v>
      </c>
      <c r="G22" s="3">
        <f t="shared" si="0"/>
        <v>24</v>
      </c>
      <c r="H22" s="3">
        <f t="shared" si="0"/>
        <v>23.8</v>
      </c>
      <c r="I22" s="13">
        <f>IFERROR(I10/100,"")</f>
        <v>3.1849999999999999E-3</v>
      </c>
      <c r="J22" s="11">
        <f>IFERROR(G22/H22-1,"")</f>
        <v>8.4033613445377853E-3</v>
      </c>
      <c r="M22" s="3" t="s">
        <v>10</v>
      </c>
      <c r="N22" s="14">
        <f>IFERROR(AVERAGE(D22:D26),"")</f>
        <v>203848.84000000003</v>
      </c>
    </row>
    <row r="23" spans="2:14" x14ac:dyDescent="0.25">
      <c r="B23" s="4">
        <f t="shared" ref="B23:C26" si="1">B11</f>
        <v>43711</v>
      </c>
      <c r="C23" s="15">
        <f t="shared" si="1"/>
        <v>8929</v>
      </c>
      <c r="D23" s="15">
        <f t="shared" ref="D23:H26" si="2">D11</f>
        <v>209681.2</v>
      </c>
      <c r="E23" s="3">
        <f t="shared" si="2"/>
        <v>23.5</v>
      </c>
      <c r="F23" s="3">
        <f t="shared" si="2"/>
        <v>-2.0832999999999999</v>
      </c>
      <c r="G23" s="3">
        <f t="shared" si="2"/>
        <v>23.95</v>
      </c>
      <c r="H23" s="3">
        <f t="shared" si="2"/>
        <v>23.35</v>
      </c>
      <c r="I23" s="13">
        <f t="shared" ref="I23:I26" si="3">IFERROR(I11/100,"")</f>
        <v>3.908E-3</v>
      </c>
      <c r="J23" s="11">
        <f t="shared" ref="J23:J26" si="4">IFERROR(G23/H23-1,"")</f>
        <v>2.5695931477516032E-2</v>
      </c>
      <c r="M23" s="3" t="s">
        <v>11</v>
      </c>
      <c r="N23" s="14">
        <f>IFERROR(AVERAGE(C22:C26),"")</f>
        <v>8637.7999999999993</v>
      </c>
    </row>
    <row r="24" spans="2:14" x14ac:dyDescent="0.25">
      <c r="B24" s="4">
        <f t="shared" si="1"/>
        <v>43712</v>
      </c>
      <c r="C24" s="15">
        <f t="shared" si="1"/>
        <v>5611</v>
      </c>
      <c r="D24" s="15">
        <f t="shared" si="2"/>
        <v>132712</v>
      </c>
      <c r="E24" s="3">
        <f t="shared" si="2"/>
        <v>23.6</v>
      </c>
      <c r="F24" s="3">
        <f t="shared" si="2"/>
        <v>0.42549999999999999</v>
      </c>
      <c r="G24" s="3">
        <f t="shared" si="2"/>
        <v>23.8</v>
      </c>
      <c r="H24" s="3">
        <f t="shared" si="2"/>
        <v>23.5</v>
      </c>
      <c r="I24" s="13">
        <f t="shared" si="3"/>
        <v>4.0130000000000001E-3</v>
      </c>
      <c r="J24" s="11">
        <f t="shared" si="4"/>
        <v>1.276595744680864E-2</v>
      </c>
      <c r="M24" s="3" t="s">
        <v>12</v>
      </c>
      <c r="N24" s="11">
        <f>IFERROR(AVERAGE(J22:J26),"")</f>
        <v>1.7072678524278871E-2</v>
      </c>
    </row>
    <row r="25" spans="2:14" x14ac:dyDescent="0.25">
      <c r="B25" s="4">
        <f t="shared" si="1"/>
        <v>43713</v>
      </c>
      <c r="C25" s="15">
        <f t="shared" si="1"/>
        <v>15256</v>
      </c>
      <c r="D25" s="15">
        <f t="shared" si="2"/>
        <v>361309.7</v>
      </c>
      <c r="E25" s="3">
        <f t="shared" si="2"/>
        <v>23.85</v>
      </c>
      <c r="F25" s="3">
        <f t="shared" si="2"/>
        <v>1.0592999999999999</v>
      </c>
      <c r="G25" s="3">
        <f t="shared" si="2"/>
        <v>23.9</v>
      </c>
      <c r="H25" s="3">
        <f t="shared" si="2"/>
        <v>23.4</v>
      </c>
      <c r="I25" s="13">
        <f t="shared" si="3"/>
        <v>5.3449999999999999E-3</v>
      </c>
      <c r="J25" s="11">
        <f t="shared" si="4"/>
        <v>2.1367521367521292E-2</v>
      </c>
      <c r="M25" s="3" t="s">
        <v>13</v>
      </c>
      <c r="N25" s="11">
        <f>IFERROR(AVERAGE(I22:I26),"")</f>
        <v>4.2782000000000002E-3</v>
      </c>
    </row>
    <row r="26" spans="2:14" x14ac:dyDescent="0.25">
      <c r="B26" s="4">
        <f t="shared" si="1"/>
        <v>43714</v>
      </c>
      <c r="C26" s="15">
        <f t="shared" si="1"/>
        <v>11026</v>
      </c>
      <c r="D26" s="15">
        <f t="shared" si="2"/>
        <v>258943.4</v>
      </c>
      <c r="E26" s="3">
        <f t="shared" si="2"/>
        <v>23.5</v>
      </c>
      <c r="F26" s="3">
        <f t="shared" si="2"/>
        <v>-1.4675</v>
      </c>
      <c r="G26" s="3">
        <f t="shared" si="2"/>
        <v>23.75</v>
      </c>
      <c r="H26" s="3">
        <f t="shared" si="2"/>
        <v>23.35</v>
      </c>
      <c r="I26" s="13">
        <f t="shared" si="3"/>
        <v>4.9399999999999999E-3</v>
      </c>
      <c r="J26" s="11">
        <f t="shared" si="4"/>
        <v>1.7130620985010614E-2</v>
      </c>
    </row>
  </sheetData>
  <mergeCells count="1">
    <mergeCell ref="M21:N21"/>
  </mergeCells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5"/>
  <dimension ref="A1:N26"/>
  <sheetViews>
    <sheetView workbookViewId="0">
      <selection activeCell="A2" sqref="A2"/>
    </sheetView>
  </sheetViews>
  <sheetFormatPr baseColWidth="10" defaultRowHeight="15" x14ac:dyDescent="0.25"/>
  <sheetData>
    <row r="1" spans="1:10" x14ac:dyDescent="0.25">
      <c r="A1" t="s">
        <v>66</v>
      </c>
    </row>
    <row r="5" spans="1:10" x14ac:dyDescent="0.25">
      <c r="B5" s="10" t="s">
        <v>0</v>
      </c>
      <c r="C5" s="1">
        <f>C6-4</f>
        <v>43710</v>
      </c>
      <c r="F5" t="s">
        <v>37</v>
      </c>
    </row>
    <row r="6" spans="1:10" x14ac:dyDescent="0.25">
      <c r="B6" s="10" t="s">
        <v>1</v>
      </c>
      <c r="C6" s="1">
        <v>43714</v>
      </c>
    </row>
    <row r="9" spans="1:10" ht="45" x14ac:dyDescent="0.25">
      <c r="B9" s="5" t="s">
        <v>2</v>
      </c>
      <c r="C9" s="5" t="s">
        <v>3</v>
      </c>
      <c r="D9" s="5" t="s">
        <v>4</v>
      </c>
      <c r="E9" s="5" t="s">
        <v>5</v>
      </c>
      <c r="F9" s="6" t="s">
        <v>6</v>
      </c>
      <c r="G9" s="5" t="s">
        <v>7</v>
      </c>
      <c r="H9" s="5" t="s">
        <v>8</v>
      </c>
      <c r="I9" s="6" t="s">
        <v>9</v>
      </c>
      <c r="J9" s="6"/>
    </row>
    <row r="10" spans="1:10" x14ac:dyDescent="0.25">
      <c r="B10" s="7">
        <f>_xll.BDH(F5,C9:I9,C5,C6,"cols=8;rows=5")</f>
        <v>43710</v>
      </c>
      <c r="C10" s="8">
        <v>3880</v>
      </c>
      <c r="D10" s="8">
        <v>56962.21</v>
      </c>
      <c r="E10" s="8">
        <v>14.72</v>
      </c>
      <c r="F10" s="8">
        <v>0.1361</v>
      </c>
      <c r="G10" s="8">
        <v>14.86</v>
      </c>
      <c r="H10" s="8">
        <v>14.6</v>
      </c>
      <c r="I10" s="12">
        <v>1.0249999999999999</v>
      </c>
      <c r="J10" s="8"/>
    </row>
    <row r="11" spans="1:10" x14ac:dyDescent="0.25">
      <c r="B11" s="9">
        <v>43711</v>
      </c>
      <c r="C11" s="8">
        <v>2537</v>
      </c>
      <c r="D11" s="8">
        <v>37510.11</v>
      </c>
      <c r="E11" s="8">
        <v>14.88</v>
      </c>
      <c r="F11" s="8">
        <v>1.087</v>
      </c>
      <c r="G11" s="8">
        <v>14.9</v>
      </c>
      <c r="H11" s="8">
        <v>14.6</v>
      </c>
      <c r="I11" s="12">
        <v>1.0381</v>
      </c>
      <c r="J11" s="8"/>
    </row>
    <row r="12" spans="1:10" x14ac:dyDescent="0.25">
      <c r="B12" s="9">
        <v>43712</v>
      </c>
      <c r="C12" s="8">
        <v>3876</v>
      </c>
      <c r="D12" s="8">
        <v>57315.05</v>
      </c>
      <c r="E12" s="8">
        <v>14.7</v>
      </c>
      <c r="F12" s="8">
        <v>-1.2097</v>
      </c>
      <c r="G12" s="8">
        <v>14.96</v>
      </c>
      <c r="H12" s="8">
        <v>14.62</v>
      </c>
      <c r="I12" s="12">
        <v>1.0496000000000001</v>
      </c>
      <c r="J12" s="8"/>
    </row>
    <row r="13" spans="1:10" x14ac:dyDescent="0.25">
      <c r="B13" s="9">
        <v>43713</v>
      </c>
      <c r="C13" s="8">
        <v>1958</v>
      </c>
      <c r="D13" s="8">
        <v>28962.799999999999</v>
      </c>
      <c r="E13" s="8">
        <v>14.74</v>
      </c>
      <c r="F13" s="8">
        <v>0.27210000000000001</v>
      </c>
      <c r="G13" s="8">
        <v>14.9</v>
      </c>
      <c r="H13" s="8">
        <v>14.66</v>
      </c>
      <c r="I13" s="12">
        <v>1.1041000000000001</v>
      </c>
      <c r="J13" s="8"/>
    </row>
    <row r="14" spans="1:10" x14ac:dyDescent="0.25">
      <c r="B14" s="9">
        <v>43714</v>
      </c>
      <c r="C14" s="8">
        <v>5704</v>
      </c>
      <c r="D14" s="8">
        <v>83720.570000000007</v>
      </c>
      <c r="E14" s="8">
        <v>14.6</v>
      </c>
      <c r="F14" s="8">
        <v>-0.94979999999999998</v>
      </c>
      <c r="G14" s="8">
        <v>14.84</v>
      </c>
      <c r="H14" s="8">
        <v>14.52</v>
      </c>
      <c r="I14" s="12">
        <v>1.0865</v>
      </c>
      <c r="J14" s="8"/>
    </row>
    <row r="21" spans="2:14" ht="30" x14ac:dyDescent="0.25">
      <c r="B21" s="16" t="s">
        <v>16</v>
      </c>
      <c r="C21" s="16" t="s">
        <v>11</v>
      </c>
      <c r="D21" s="16" t="s">
        <v>10</v>
      </c>
      <c r="E21" s="16" t="s">
        <v>17</v>
      </c>
      <c r="F21" s="16" t="s">
        <v>18</v>
      </c>
      <c r="G21" s="16" t="s">
        <v>19</v>
      </c>
      <c r="H21" s="16" t="s">
        <v>20</v>
      </c>
      <c r="I21" s="16" t="s">
        <v>21</v>
      </c>
      <c r="J21" s="16" t="s">
        <v>22</v>
      </c>
      <c r="M21" s="31" t="s">
        <v>14</v>
      </c>
      <c r="N21" s="31"/>
    </row>
    <row r="22" spans="2:14" x14ac:dyDescent="0.25">
      <c r="B22" s="2">
        <f>B10</f>
        <v>43710</v>
      </c>
      <c r="C22" s="15">
        <f>C10</f>
        <v>3880</v>
      </c>
      <c r="D22" s="15">
        <f>D10</f>
        <v>56962.21</v>
      </c>
      <c r="E22" s="3">
        <f t="shared" ref="E22:H22" si="0">E10</f>
        <v>14.72</v>
      </c>
      <c r="F22" s="3">
        <f t="shared" si="0"/>
        <v>0.1361</v>
      </c>
      <c r="G22" s="3">
        <f t="shared" si="0"/>
        <v>14.86</v>
      </c>
      <c r="H22" s="3">
        <f t="shared" si="0"/>
        <v>14.6</v>
      </c>
      <c r="I22" s="13">
        <f>IFERROR(I10/100,"")</f>
        <v>1.0249999999999999E-2</v>
      </c>
      <c r="J22" s="11">
        <f>IFERROR(G22/H22-1,"")</f>
        <v>1.7808219178082174E-2</v>
      </c>
      <c r="M22" s="3" t="s">
        <v>10</v>
      </c>
      <c r="N22" s="14">
        <f>IFERROR(AVERAGE(D22:D26),"")</f>
        <v>52894.148000000001</v>
      </c>
    </row>
    <row r="23" spans="2:14" x14ac:dyDescent="0.25">
      <c r="B23" s="4">
        <f t="shared" ref="B23:C26" si="1">B11</f>
        <v>43711</v>
      </c>
      <c r="C23" s="15">
        <f t="shared" si="1"/>
        <v>2537</v>
      </c>
      <c r="D23" s="15">
        <f t="shared" ref="D23:H26" si="2">D11</f>
        <v>37510.11</v>
      </c>
      <c r="E23" s="3">
        <f t="shared" si="2"/>
        <v>14.88</v>
      </c>
      <c r="F23" s="3">
        <f t="shared" si="2"/>
        <v>1.087</v>
      </c>
      <c r="G23" s="3">
        <f t="shared" si="2"/>
        <v>14.9</v>
      </c>
      <c r="H23" s="3">
        <f t="shared" si="2"/>
        <v>14.6</v>
      </c>
      <c r="I23" s="13">
        <f t="shared" ref="I23:I26" si="3">IFERROR(I11/100,"")</f>
        <v>1.0381E-2</v>
      </c>
      <c r="J23" s="11">
        <f t="shared" ref="J23:J26" si="4">IFERROR(G23/H23-1,"")</f>
        <v>2.0547945205479534E-2</v>
      </c>
      <c r="M23" s="3" t="s">
        <v>11</v>
      </c>
      <c r="N23" s="14">
        <f>IFERROR(AVERAGE(C22:C26),"")</f>
        <v>3591</v>
      </c>
    </row>
    <row r="24" spans="2:14" x14ac:dyDescent="0.25">
      <c r="B24" s="4">
        <f t="shared" si="1"/>
        <v>43712</v>
      </c>
      <c r="C24" s="15">
        <f t="shared" si="1"/>
        <v>3876</v>
      </c>
      <c r="D24" s="15">
        <f t="shared" si="2"/>
        <v>57315.05</v>
      </c>
      <c r="E24" s="3">
        <f t="shared" si="2"/>
        <v>14.7</v>
      </c>
      <c r="F24" s="3">
        <f t="shared" si="2"/>
        <v>-1.2097</v>
      </c>
      <c r="G24" s="3">
        <f t="shared" si="2"/>
        <v>14.96</v>
      </c>
      <c r="H24" s="3">
        <f t="shared" si="2"/>
        <v>14.62</v>
      </c>
      <c r="I24" s="13">
        <f t="shared" si="3"/>
        <v>1.0496E-2</v>
      </c>
      <c r="J24" s="11">
        <f t="shared" si="4"/>
        <v>2.3255813953488413E-2</v>
      </c>
      <c r="M24" s="3" t="s">
        <v>12</v>
      </c>
      <c r="N24" s="11">
        <f>IFERROR(AVERAGE(J22:J26),"")</f>
        <v>2.0004324718556489E-2</v>
      </c>
    </row>
    <row r="25" spans="2:14" x14ac:dyDescent="0.25">
      <c r="B25" s="4">
        <f t="shared" si="1"/>
        <v>43713</v>
      </c>
      <c r="C25" s="15">
        <f t="shared" si="1"/>
        <v>1958</v>
      </c>
      <c r="D25" s="15">
        <f t="shared" si="2"/>
        <v>28962.799999999999</v>
      </c>
      <c r="E25" s="3">
        <f t="shared" si="2"/>
        <v>14.74</v>
      </c>
      <c r="F25" s="3">
        <f t="shared" si="2"/>
        <v>0.27210000000000001</v>
      </c>
      <c r="G25" s="3">
        <f t="shared" si="2"/>
        <v>14.9</v>
      </c>
      <c r="H25" s="3">
        <f t="shared" si="2"/>
        <v>14.66</v>
      </c>
      <c r="I25" s="13">
        <f t="shared" si="3"/>
        <v>1.1041E-2</v>
      </c>
      <c r="J25" s="11">
        <f t="shared" si="4"/>
        <v>1.6371077762619368E-2</v>
      </c>
      <c r="M25" s="3" t="s">
        <v>13</v>
      </c>
      <c r="N25" s="11">
        <f>IFERROR(AVERAGE(I22:I26),"")</f>
        <v>1.0606599999999999E-2</v>
      </c>
    </row>
    <row r="26" spans="2:14" x14ac:dyDescent="0.25">
      <c r="B26" s="4">
        <f t="shared" si="1"/>
        <v>43714</v>
      </c>
      <c r="C26" s="15">
        <f t="shared" si="1"/>
        <v>5704</v>
      </c>
      <c r="D26" s="15">
        <f t="shared" si="2"/>
        <v>83720.570000000007</v>
      </c>
      <c r="E26" s="3">
        <f t="shared" si="2"/>
        <v>14.6</v>
      </c>
      <c r="F26" s="3">
        <f t="shared" si="2"/>
        <v>-0.94979999999999998</v>
      </c>
      <c r="G26" s="3">
        <f t="shared" si="2"/>
        <v>14.84</v>
      </c>
      <c r="H26" s="3">
        <f t="shared" si="2"/>
        <v>14.52</v>
      </c>
      <c r="I26" s="13">
        <f t="shared" si="3"/>
        <v>1.0865E-2</v>
      </c>
      <c r="J26" s="11">
        <f t="shared" si="4"/>
        <v>2.2038567493112948E-2</v>
      </c>
    </row>
  </sheetData>
  <mergeCells count="1">
    <mergeCell ref="M21:N21"/>
  </mergeCells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6"/>
  <dimension ref="A1:N26"/>
  <sheetViews>
    <sheetView workbookViewId="0">
      <selection activeCell="A2" sqref="A2"/>
    </sheetView>
  </sheetViews>
  <sheetFormatPr baseColWidth="10" defaultRowHeight="15" x14ac:dyDescent="0.25"/>
  <sheetData>
    <row r="1" spans="1:10" x14ac:dyDescent="0.25">
      <c r="A1" t="s">
        <v>67</v>
      </c>
    </row>
    <row r="5" spans="1:10" x14ac:dyDescent="0.25">
      <c r="B5" s="10" t="s">
        <v>0</v>
      </c>
      <c r="C5" s="1">
        <f>C6-4</f>
        <v>43710</v>
      </c>
      <c r="F5" t="s">
        <v>38</v>
      </c>
    </row>
    <row r="6" spans="1:10" x14ac:dyDescent="0.25">
      <c r="B6" s="10" t="s">
        <v>1</v>
      </c>
      <c r="C6" s="1">
        <v>43714</v>
      </c>
    </row>
    <row r="9" spans="1:10" ht="45" x14ac:dyDescent="0.25">
      <c r="B9" s="5" t="s">
        <v>2</v>
      </c>
      <c r="C9" s="5" t="s">
        <v>3</v>
      </c>
      <c r="D9" s="5" t="s">
        <v>4</v>
      </c>
      <c r="E9" s="5" t="s">
        <v>5</v>
      </c>
      <c r="F9" s="6" t="s">
        <v>6</v>
      </c>
      <c r="G9" s="5" t="s">
        <v>7</v>
      </c>
      <c r="H9" s="5" t="s">
        <v>8</v>
      </c>
      <c r="I9" s="6" t="s">
        <v>9</v>
      </c>
      <c r="J9" s="6"/>
    </row>
    <row r="10" spans="1:10" x14ac:dyDescent="0.25">
      <c r="B10" s="7">
        <f>_xll.BDH(F5,C9:I9,C5,C6,"cols=8;rows=5")</f>
        <v>43710</v>
      </c>
      <c r="C10" s="8">
        <v>72</v>
      </c>
      <c r="D10" s="8">
        <v>1656</v>
      </c>
      <c r="E10" s="8">
        <v>23</v>
      </c>
      <c r="F10" s="8">
        <v>0</v>
      </c>
      <c r="G10" s="8">
        <v>23</v>
      </c>
      <c r="H10" s="8">
        <v>23</v>
      </c>
      <c r="I10" s="12" t="s">
        <v>28</v>
      </c>
      <c r="J10" s="8"/>
    </row>
    <row r="11" spans="1:10" x14ac:dyDescent="0.25">
      <c r="B11" s="9">
        <v>43711</v>
      </c>
      <c r="C11" s="8">
        <v>107</v>
      </c>
      <c r="D11" s="8">
        <v>2448.4</v>
      </c>
      <c r="E11" s="8">
        <v>22.8</v>
      </c>
      <c r="F11" s="8">
        <v>-0.86960000000000004</v>
      </c>
      <c r="G11" s="8">
        <v>23</v>
      </c>
      <c r="H11" s="8">
        <v>22.8</v>
      </c>
      <c r="I11" s="12">
        <v>1.0308999999999999</v>
      </c>
      <c r="J11" s="8"/>
    </row>
    <row r="12" spans="1:10" x14ac:dyDescent="0.25">
      <c r="B12" s="9">
        <v>43712</v>
      </c>
      <c r="C12" s="8">
        <v>39</v>
      </c>
      <c r="D12" s="8">
        <v>889.3</v>
      </c>
      <c r="E12" s="8">
        <v>22.8</v>
      </c>
      <c r="F12" s="8">
        <v>0</v>
      </c>
      <c r="G12" s="8">
        <v>22.9</v>
      </c>
      <c r="H12" s="8">
        <v>22.8</v>
      </c>
      <c r="I12" s="12" t="s">
        <v>28</v>
      </c>
      <c r="J12" s="8"/>
    </row>
    <row r="13" spans="1:10" x14ac:dyDescent="0.25">
      <c r="B13" s="9">
        <v>43713</v>
      </c>
      <c r="C13" s="8">
        <v>412</v>
      </c>
      <c r="D13" s="8">
        <v>9578.2999999999993</v>
      </c>
      <c r="E13" s="8">
        <v>23.4</v>
      </c>
      <c r="F13" s="8">
        <v>2.6316000000000002</v>
      </c>
      <c r="G13" s="8">
        <v>23.4</v>
      </c>
      <c r="H13" s="8">
        <v>22.8</v>
      </c>
      <c r="I13" s="12">
        <v>1.8289</v>
      </c>
      <c r="J13" s="8"/>
    </row>
    <row r="14" spans="1:10" x14ac:dyDescent="0.25">
      <c r="B14" s="9">
        <v>43714</v>
      </c>
      <c r="C14" s="8">
        <v>511</v>
      </c>
      <c r="D14" s="8">
        <v>11890.3</v>
      </c>
      <c r="E14" s="8">
        <v>23.3</v>
      </c>
      <c r="F14" s="8">
        <v>-0.4274</v>
      </c>
      <c r="G14" s="8">
        <v>23.3</v>
      </c>
      <c r="H14" s="8">
        <v>23.1</v>
      </c>
      <c r="I14" s="12">
        <v>1.7761</v>
      </c>
      <c r="J14" s="8"/>
    </row>
    <row r="21" spans="2:14" ht="30" x14ac:dyDescent="0.25">
      <c r="B21" s="16" t="s">
        <v>16</v>
      </c>
      <c r="C21" s="16" t="s">
        <v>11</v>
      </c>
      <c r="D21" s="16" t="s">
        <v>10</v>
      </c>
      <c r="E21" s="16" t="s">
        <v>17</v>
      </c>
      <c r="F21" s="16" t="s">
        <v>18</v>
      </c>
      <c r="G21" s="16" t="s">
        <v>19</v>
      </c>
      <c r="H21" s="16" t="s">
        <v>20</v>
      </c>
      <c r="I21" s="16" t="s">
        <v>21</v>
      </c>
      <c r="J21" s="16" t="s">
        <v>22</v>
      </c>
      <c r="M21" s="31" t="s">
        <v>14</v>
      </c>
      <c r="N21" s="31"/>
    </row>
    <row r="22" spans="2:14" x14ac:dyDescent="0.25">
      <c r="B22" s="2">
        <f>B10</f>
        <v>43710</v>
      </c>
      <c r="C22" s="15">
        <f>C10</f>
        <v>72</v>
      </c>
      <c r="D22" s="15">
        <f>D10</f>
        <v>1656</v>
      </c>
      <c r="E22" s="3">
        <f t="shared" ref="E22:H22" si="0">E10</f>
        <v>23</v>
      </c>
      <c r="F22" s="3">
        <f t="shared" si="0"/>
        <v>0</v>
      </c>
      <c r="G22" s="3">
        <f t="shared" si="0"/>
        <v>23</v>
      </c>
      <c r="H22" s="3">
        <f t="shared" si="0"/>
        <v>23</v>
      </c>
      <c r="I22" s="13" t="str">
        <f>IFERROR(I10/100,"")</f>
        <v/>
      </c>
      <c r="J22" s="11">
        <f>IFERROR(G22/H22-1,"")</f>
        <v>0</v>
      </c>
      <c r="M22" s="3" t="s">
        <v>10</v>
      </c>
      <c r="N22" s="14">
        <f>IFERROR(AVERAGE(D22:D26),"")</f>
        <v>5292.46</v>
      </c>
    </row>
    <row r="23" spans="2:14" x14ac:dyDescent="0.25">
      <c r="B23" s="4">
        <f t="shared" ref="B23:C26" si="1">B11</f>
        <v>43711</v>
      </c>
      <c r="C23" s="15">
        <f t="shared" si="1"/>
        <v>107</v>
      </c>
      <c r="D23" s="15">
        <f t="shared" ref="D23:H26" si="2">D11</f>
        <v>2448.4</v>
      </c>
      <c r="E23" s="3">
        <f t="shared" si="2"/>
        <v>22.8</v>
      </c>
      <c r="F23" s="3">
        <f t="shared" si="2"/>
        <v>-0.86960000000000004</v>
      </c>
      <c r="G23" s="3">
        <f t="shared" si="2"/>
        <v>23</v>
      </c>
      <c r="H23" s="3">
        <f t="shared" si="2"/>
        <v>22.8</v>
      </c>
      <c r="I23" s="13">
        <f t="shared" ref="I23:I26" si="3">IFERROR(I11/100,"")</f>
        <v>1.0308999999999999E-2</v>
      </c>
      <c r="J23" s="11">
        <f t="shared" ref="J23:J26" si="4">IFERROR(G23/H23-1,"")</f>
        <v>8.7719298245614308E-3</v>
      </c>
      <c r="M23" s="3" t="s">
        <v>11</v>
      </c>
      <c r="N23" s="14">
        <f>IFERROR(AVERAGE(C22:C26),"")</f>
        <v>228.2</v>
      </c>
    </row>
    <row r="24" spans="2:14" x14ac:dyDescent="0.25">
      <c r="B24" s="4">
        <f t="shared" si="1"/>
        <v>43712</v>
      </c>
      <c r="C24" s="15">
        <f t="shared" si="1"/>
        <v>39</v>
      </c>
      <c r="D24" s="15">
        <f t="shared" si="2"/>
        <v>889.3</v>
      </c>
      <c r="E24" s="3">
        <f t="shared" si="2"/>
        <v>22.8</v>
      </c>
      <c r="F24" s="3">
        <f t="shared" si="2"/>
        <v>0</v>
      </c>
      <c r="G24" s="3">
        <f t="shared" si="2"/>
        <v>22.9</v>
      </c>
      <c r="H24" s="3">
        <f t="shared" si="2"/>
        <v>22.8</v>
      </c>
      <c r="I24" s="13" t="str">
        <f t="shared" si="3"/>
        <v/>
      </c>
      <c r="J24" s="11">
        <f t="shared" si="4"/>
        <v>4.3859649122806044E-3</v>
      </c>
      <c r="M24" s="3" t="s">
        <v>12</v>
      </c>
      <c r="N24" s="11">
        <f>IFERROR(AVERAGE(J22:J26),"")</f>
        <v>9.6263385737069378E-3</v>
      </c>
    </row>
    <row r="25" spans="2:14" x14ac:dyDescent="0.25">
      <c r="B25" s="4">
        <f t="shared" si="1"/>
        <v>43713</v>
      </c>
      <c r="C25" s="15">
        <f t="shared" si="1"/>
        <v>412</v>
      </c>
      <c r="D25" s="15">
        <f t="shared" si="2"/>
        <v>9578.2999999999993</v>
      </c>
      <c r="E25" s="3">
        <f t="shared" si="2"/>
        <v>23.4</v>
      </c>
      <c r="F25" s="3">
        <f t="shared" si="2"/>
        <v>2.6316000000000002</v>
      </c>
      <c r="G25" s="3">
        <f t="shared" si="2"/>
        <v>23.4</v>
      </c>
      <c r="H25" s="3">
        <f t="shared" si="2"/>
        <v>22.8</v>
      </c>
      <c r="I25" s="13">
        <f t="shared" si="3"/>
        <v>1.8289E-2</v>
      </c>
      <c r="J25" s="11">
        <f t="shared" si="4"/>
        <v>2.631578947368407E-2</v>
      </c>
      <c r="M25" s="3" t="s">
        <v>13</v>
      </c>
      <c r="N25" s="11">
        <f>IFERROR(AVERAGE(I22:I26),"")</f>
        <v>1.5453E-2</v>
      </c>
    </row>
    <row r="26" spans="2:14" x14ac:dyDescent="0.25">
      <c r="B26" s="4">
        <f t="shared" si="1"/>
        <v>43714</v>
      </c>
      <c r="C26" s="15">
        <f t="shared" si="1"/>
        <v>511</v>
      </c>
      <c r="D26" s="15">
        <f t="shared" si="2"/>
        <v>11890.3</v>
      </c>
      <c r="E26" s="3">
        <f t="shared" si="2"/>
        <v>23.3</v>
      </c>
      <c r="F26" s="3">
        <f t="shared" si="2"/>
        <v>-0.4274</v>
      </c>
      <c r="G26" s="3">
        <f t="shared" si="2"/>
        <v>23.3</v>
      </c>
      <c r="H26" s="3">
        <f t="shared" si="2"/>
        <v>23.1</v>
      </c>
      <c r="I26" s="13">
        <f t="shared" si="3"/>
        <v>1.7760999999999999E-2</v>
      </c>
      <c r="J26" s="11">
        <f t="shared" si="4"/>
        <v>8.6580086580085869E-3</v>
      </c>
    </row>
  </sheetData>
  <mergeCells count="1">
    <mergeCell ref="M21:N21"/>
  </mergeCells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7"/>
  <dimension ref="A1:P26"/>
  <sheetViews>
    <sheetView workbookViewId="0">
      <selection activeCell="A2" sqref="A2"/>
    </sheetView>
  </sheetViews>
  <sheetFormatPr baseColWidth="10" defaultRowHeight="15" x14ac:dyDescent="0.25"/>
  <sheetData>
    <row r="1" spans="1:16" x14ac:dyDescent="0.25">
      <c r="A1" t="s">
        <v>68</v>
      </c>
    </row>
    <row r="5" spans="1:16" x14ac:dyDescent="0.25">
      <c r="B5" s="10" t="s">
        <v>0</v>
      </c>
      <c r="C5" s="1">
        <f>C6-4</f>
        <v>43710</v>
      </c>
      <c r="F5" t="s">
        <v>39</v>
      </c>
      <c r="P5" s="8"/>
    </row>
    <row r="6" spans="1:16" x14ac:dyDescent="0.25">
      <c r="B6" s="10" t="s">
        <v>1</v>
      </c>
      <c r="C6" s="1">
        <v>43714</v>
      </c>
      <c r="P6" s="8"/>
    </row>
    <row r="7" spans="1:16" x14ac:dyDescent="0.25">
      <c r="P7" s="8"/>
    </row>
    <row r="8" spans="1:16" x14ac:dyDescent="0.25">
      <c r="P8" s="8"/>
    </row>
    <row r="9" spans="1:16" ht="45" x14ac:dyDescent="0.25">
      <c r="B9" s="5" t="s">
        <v>2</v>
      </c>
      <c r="C9" s="5" t="s">
        <v>3</v>
      </c>
      <c r="D9" s="5" t="s">
        <v>4</v>
      </c>
      <c r="E9" s="5" t="s">
        <v>5</v>
      </c>
      <c r="F9" s="6" t="s">
        <v>6</v>
      </c>
      <c r="G9" s="5" t="s">
        <v>7</v>
      </c>
      <c r="H9" s="5" t="s">
        <v>8</v>
      </c>
      <c r="I9" s="6" t="s">
        <v>9</v>
      </c>
      <c r="J9" s="6"/>
      <c r="P9" s="8"/>
    </row>
    <row r="10" spans="1:16" x14ac:dyDescent="0.25">
      <c r="B10" s="7">
        <f>_xll.BDH(F5,C9:I9,C5,C6,"cols=8;rows=5")</f>
        <v>43710</v>
      </c>
      <c r="C10" s="8">
        <v>715</v>
      </c>
      <c r="D10" s="8">
        <v>3292.06</v>
      </c>
      <c r="E10" s="8">
        <v>4.59</v>
      </c>
      <c r="F10" s="8">
        <v>-2.1322000000000001</v>
      </c>
      <c r="G10" s="8">
        <v>4.68</v>
      </c>
      <c r="H10" s="8">
        <v>4.59</v>
      </c>
      <c r="I10" s="12">
        <v>1.3452999999999999</v>
      </c>
      <c r="J10" s="8"/>
      <c r="P10" s="8"/>
    </row>
    <row r="11" spans="1:16" x14ac:dyDescent="0.25">
      <c r="B11" s="9">
        <v>43711</v>
      </c>
      <c r="C11" s="8">
        <v>201</v>
      </c>
      <c r="D11" s="8">
        <v>920.58</v>
      </c>
      <c r="E11" s="8">
        <v>4.58</v>
      </c>
      <c r="F11" s="8">
        <v>-0.21790000000000001</v>
      </c>
      <c r="G11" s="8">
        <v>4.58</v>
      </c>
      <c r="H11" s="8">
        <v>4.58</v>
      </c>
      <c r="I11" s="12" t="s">
        <v>28</v>
      </c>
      <c r="J11" s="8"/>
      <c r="P11" s="8"/>
    </row>
    <row r="12" spans="1:16" x14ac:dyDescent="0.25">
      <c r="B12" s="9">
        <v>43712</v>
      </c>
      <c r="C12" s="8">
        <v>1323</v>
      </c>
      <c r="D12" s="8">
        <v>5993.86</v>
      </c>
      <c r="E12" s="8">
        <v>4.55</v>
      </c>
      <c r="F12" s="8">
        <v>-0.65500000000000003</v>
      </c>
      <c r="G12" s="8">
        <v>4.59</v>
      </c>
      <c r="H12" s="8">
        <v>4.5199999999999996</v>
      </c>
      <c r="I12" s="12">
        <v>1.3976</v>
      </c>
      <c r="J12" s="8"/>
      <c r="P12" s="8"/>
    </row>
    <row r="13" spans="1:16" x14ac:dyDescent="0.25">
      <c r="B13" s="9">
        <v>43713</v>
      </c>
      <c r="C13" s="8">
        <v>1271</v>
      </c>
      <c r="D13" s="8">
        <v>5735.19</v>
      </c>
      <c r="E13" s="8">
        <v>4.51</v>
      </c>
      <c r="F13" s="8">
        <v>-0.87909999999999999</v>
      </c>
      <c r="G13" s="8">
        <v>4.55</v>
      </c>
      <c r="H13" s="8">
        <v>4.51</v>
      </c>
      <c r="I13" s="12">
        <v>1.071</v>
      </c>
      <c r="J13" s="8"/>
      <c r="P13" s="8"/>
    </row>
    <row r="14" spans="1:16" x14ac:dyDescent="0.25">
      <c r="B14" s="9">
        <v>43714</v>
      </c>
      <c r="C14" s="8">
        <v>1</v>
      </c>
      <c r="D14" s="8">
        <v>4.5199999999999996</v>
      </c>
      <c r="E14" s="8">
        <v>4.5199999999999996</v>
      </c>
      <c r="F14" s="8">
        <v>0.22170000000000001</v>
      </c>
      <c r="G14" s="8">
        <v>4.5199999999999996</v>
      </c>
      <c r="H14" s="8">
        <v>4.5199999999999996</v>
      </c>
      <c r="I14" s="12" t="s">
        <v>28</v>
      </c>
      <c r="J14" s="8"/>
      <c r="P14" s="8"/>
    </row>
    <row r="15" spans="1:16" x14ac:dyDescent="0.25">
      <c r="P15" s="8"/>
    </row>
    <row r="16" spans="1:16" x14ac:dyDescent="0.25">
      <c r="P16" s="8"/>
    </row>
    <row r="17" spans="2:16" x14ac:dyDescent="0.25">
      <c r="P17" s="8"/>
    </row>
    <row r="18" spans="2:16" x14ac:dyDescent="0.25">
      <c r="P18" s="8"/>
    </row>
    <row r="21" spans="2:16" ht="30" x14ac:dyDescent="0.25">
      <c r="B21" s="16" t="s">
        <v>16</v>
      </c>
      <c r="C21" s="16" t="s">
        <v>11</v>
      </c>
      <c r="D21" s="16" t="s">
        <v>10</v>
      </c>
      <c r="E21" s="16" t="s">
        <v>17</v>
      </c>
      <c r="F21" s="16" t="s">
        <v>18</v>
      </c>
      <c r="G21" s="16" t="s">
        <v>19</v>
      </c>
      <c r="H21" s="16" t="s">
        <v>20</v>
      </c>
      <c r="I21" s="16" t="s">
        <v>21</v>
      </c>
      <c r="J21" s="16" t="s">
        <v>22</v>
      </c>
      <c r="M21" s="31" t="s">
        <v>14</v>
      </c>
      <c r="N21" s="31"/>
    </row>
    <row r="22" spans="2:16" x14ac:dyDescent="0.25">
      <c r="B22" s="2">
        <f>B10</f>
        <v>43710</v>
      </c>
      <c r="C22" s="15">
        <f>C10</f>
        <v>715</v>
      </c>
      <c r="D22" s="15">
        <f>D10</f>
        <v>3292.06</v>
      </c>
      <c r="E22" s="3">
        <f t="shared" ref="E22:H22" si="0">E10</f>
        <v>4.59</v>
      </c>
      <c r="F22" s="3">
        <f t="shared" si="0"/>
        <v>-2.1322000000000001</v>
      </c>
      <c r="G22" s="3">
        <f t="shared" si="0"/>
        <v>4.68</v>
      </c>
      <c r="H22" s="3">
        <f t="shared" si="0"/>
        <v>4.59</v>
      </c>
      <c r="I22" s="13">
        <f>IFERROR(I10/100,"")</f>
        <v>1.3453E-2</v>
      </c>
      <c r="J22" s="11">
        <f>IFERROR(G22/H22-1,"")</f>
        <v>1.9607843137254832E-2</v>
      </c>
      <c r="M22" s="3" t="s">
        <v>10</v>
      </c>
      <c r="N22" s="14">
        <f>IFERROR(AVERAGE(D22:D26),"")</f>
        <v>3189.2419999999997</v>
      </c>
    </row>
    <row r="23" spans="2:16" x14ac:dyDescent="0.25">
      <c r="B23" s="4">
        <f t="shared" ref="B23:C26" si="1">B11</f>
        <v>43711</v>
      </c>
      <c r="C23" s="15">
        <f t="shared" si="1"/>
        <v>201</v>
      </c>
      <c r="D23" s="15">
        <f t="shared" ref="D23:H26" si="2">D11</f>
        <v>920.58</v>
      </c>
      <c r="E23" s="3">
        <f t="shared" si="2"/>
        <v>4.58</v>
      </c>
      <c r="F23" s="3">
        <f t="shared" si="2"/>
        <v>-0.21790000000000001</v>
      </c>
      <c r="G23" s="3">
        <f t="shared" si="2"/>
        <v>4.58</v>
      </c>
      <c r="H23" s="3">
        <f t="shared" si="2"/>
        <v>4.58</v>
      </c>
      <c r="I23" s="13" t="str">
        <f t="shared" ref="I23:I26" si="3">IFERROR(I11/100,"")</f>
        <v/>
      </c>
      <c r="J23" s="11">
        <f t="shared" ref="J23:J26" si="4">IFERROR(G23/H23-1,"")</f>
        <v>0</v>
      </c>
      <c r="M23" s="3" t="s">
        <v>11</v>
      </c>
      <c r="N23" s="14">
        <f>IFERROR(AVERAGE(C22:C26),"")</f>
        <v>702.2</v>
      </c>
    </row>
    <row r="24" spans="2:16" x14ac:dyDescent="0.25">
      <c r="B24" s="4">
        <f t="shared" si="1"/>
        <v>43712</v>
      </c>
      <c r="C24" s="15">
        <f t="shared" si="1"/>
        <v>1323</v>
      </c>
      <c r="D24" s="15">
        <f t="shared" si="2"/>
        <v>5993.86</v>
      </c>
      <c r="E24" s="3">
        <f t="shared" si="2"/>
        <v>4.55</v>
      </c>
      <c r="F24" s="3">
        <f t="shared" si="2"/>
        <v>-0.65500000000000003</v>
      </c>
      <c r="G24" s="3">
        <f t="shared" si="2"/>
        <v>4.59</v>
      </c>
      <c r="H24" s="3">
        <f t="shared" si="2"/>
        <v>4.5199999999999996</v>
      </c>
      <c r="I24" s="13">
        <f t="shared" si="3"/>
        <v>1.3975999999999999E-2</v>
      </c>
      <c r="J24" s="11">
        <f t="shared" si="4"/>
        <v>1.5486725663716783E-2</v>
      </c>
      <c r="M24" s="3" t="s">
        <v>12</v>
      </c>
      <c r="N24" s="11">
        <f>IFERROR(AVERAGE(J22:J26),"")</f>
        <v>8.792749680371692E-3</v>
      </c>
    </row>
    <row r="25" spans="2:16" x14ac:dyDescent="0.25">
      <c r="B25" s="4">
        <f t="shared" si="1"/>
        <v>43713</v>
      </c>
      <c r="C25" s="15">
        <f t="shared" si="1"/>
        <v>1271</v>
      </c>
      <c r="D25" s="15">
        <f t="shared" si="2"/>
        <v>5735.19</v>
      </c>
      <c r="E25" s="3">
        <f t="shared" si="2"/>
        <v>4.51</v>
      </c>
      <c r="F25" s="3">
        <f t="shared" si="2"/>
        <v>-0.87909999999999999</v>
      </c>
      <c r="G25" s="3">
        <f t="shared" si="2"/>
        <v>4.55</v>
      </c>
      <c r="H25" s="3">
        <f t="shared" si="2"/>
        <v>4.51</v>
      </c>
      <c r="I25" s="13">
        <f t="shared" si="3"/>
        <v>1.0709999999999999E-2</v>
      </c>
      <c r="J25" s="11">
        <f t="shared" si="4"/>
        <v>8.8691796008868451E-3</v>
      </c>
      <c r="M25" s="3" t="s">
        <v>13</v>
      </c>
      <c r="N25" s="11">
        <f>IFERROR(AVERAGE(I22:I26),"")</f>
        <v>1.2713E-2</v>
      </c>
    </row>
    <row r="26" spans="2:16" x14ac:dyDescent="0.25">
      <c r="B26" s="4">
        <f t="shared" si="1"/>
        <v>43714</v>
      </c>
      <c r="C26" s="15">
        <f t="shared" si="1"/>
        <v>1</v>
      </c>
      <c r="D26" s="15">
        <f t="shared" si="2"/>
        <v>4.5199999999999996</v>
      </c>
      <c r="E26" s="3">
        <f t="shared" si="2"/>
        <v>4.5199999999999996</v>
      </c>
      <c r="F26" s="3">
        <f t="shared" si="2"/>
        <v>0.22170000000000001</v>
      </c>
      <c r="G26" s="3">
        <f t="shared" si="2"/>
        <v>4.5199999999999996</v>
      </c>
      <c r="H26" s="3">
        <f t="shared" si="2"/>
        <v>4.5199999999999996</v>
      </c>
      <c r="I26" s="13" t="str">
        <f t="shared" si="3"/>
        <v/>
      </c>
      <c r="J26" s="11">
        <f t="shared" si="4"/>
        <v>0</v>
      </c>
    </row>
  </sheetData>
  <mergeCells count="1">
    <mergeCell ref="M21:N21"/>
  </mergeCells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8"/>
  <dimension ref="A1:N26"/>
  <sheetViews>
    <sheetView workbookViewId="0">
      <selection activeCell="A2" sqref="A2"/>
    </sheetView>
  </sheetViews>
  <sheetFormatPr baseColWidth="10" defaultRowHeight="15" x14ac:dyDescent="0.25"/>
  <sheetData>
    <row r="1" spans="1:10" x14ac:dyDescent="0.25">
      <c r="A1" t="s">
        <v>69</v>
      </c>
    </row>
    <row r="5" spans="1:10" x14ac:dyDescent="0.25">
      <c r="B5" s="10" t="s">
        <v>0</v>
      </c>
      <c r="C5" s="1">
        <f>C6-4</f>
        <v>43710</v>
      </c>
      <c r="F5" t="s">
        <v>40</v>
      </c>
    </row>
    <row r="6" spans="1:10" x14ac:dyDescent="0.25">
      <c r="B6" s="10" t="s">
        <v>1</v>
      </c>
      <c r="C6" s="1">
        <v>43714</v>
      </c>
    </row>
    <row r="9" spans="1:10" ht="45" x14ac:dyDescent="0.25">
      <c r="B9" s="5" t="s">
        <v>2</v>
      </c>
      <c r="C9" s="5" t="s">
        <v>3</v>
      </c>
      <c r="D9" s="5" t="s">
        <v>4</v>
      </c>
      <c r="E9" s="5" t="s">
        <v>5</v>
      </c>
      <c r="F9" s="6" t="s">
        <v>6</v>
      </c>
      <c r="G9" s="5" t="s">
        <v>7</v>
      </c>
      <c r="H9" s="5" t="s">
        <v>8</v>
      </c>
      <c r="I9" s="6" t="s">
        <v>9</v>
      </c>
      <c r="J9" s="6"/>
    </row>
    <row r="10" spans="1:10" x14ac:dyDescent="0.25">
      <c r="B10" s="7">
        <f>_xll.BDH(F5,C9:I9,C5,C6,"cols=8;rows=5")</f>
        <v>43710</v>
      </c>
      <c r="C10" s="8">
        <v>1834</v>
      </c>
      <c r="D10" s="8">
        <v>6251.67</v>
      </c>
      <c r="E10" s="8">
        <v>3.39</v>
      </c>
      <c r="F10" s="8">
        <v>0</v>
      </c>
      <c r="G10" s="8">
        <v>3.44</v>
      </c>
      <c r="H10" s="8">
        <v>3.39</v>
      </c>
      <c r="I10" s="12">
        <v>1.133</v>
      </c>
      <c r="J10" s="8"/>
    </row>
    <row r="11" spans="1:10" x14ac:dyDescent="0.25">
      <c r="B11" s="9">
        <v>43711</v>
      </c>
      <c r="C11" s="8">
        <v>2994</v>
      </c>
      <c r="D11" s="8">
        <v>10047.120000000001</v>
      </c>
      <c r="E11" s="8">
        <v>3.34</v>
      </c>
      <c r="F11" s="8">
        <v>-1.4748999999999999</v>
      </c>
      <c r="G11" s="8">
        <v>3.4</v>
      </c>
      <c r="H11" s="8">
        <v>3.34</v>
      </c>
      <c r="I11" s="12">
        <v>0.94159999999999999</v>
      </c>
      <c r="J11" s="8"/>
    </row>
    <row r="12" spans="1:10" x14ac:dyDescent="0.25">
      <c r="B12" s="9">
        <v>43712</v>
      </c>
      <c r="C12" s="8">
        <v>7774</v>
      </c>
      <c r="D12" s="8">
        <v>25890.76</v>
      </c>
      <c r="E12" s="8">
        <v>3.3</v>
      </c>
      <c r="F12" s="8">
        <v>-1.1976</v>
      </c>
      <c r="G12" s="8">
        <v>3.4</v>
      </c>
      <c r="H12" s="8">
        <v>3.26</v>
      </c>
      <c r="I12" s="12">
        <v>1.2147000000000001</v>
      </c>
      <c r="J12" s="8"/>
    </row>
    <row r="13" spans="1:10" x14ac:dyDescent="0.25">
      <c r="B13" s="9">
        <v>43713</v>
      </c>
      <c r="C13" s="8">
        <v>3427</v>
      </c>
      <c r="D13" s="8">
        <v>11351.54</v>
      </c>
      <c r="E13" s="8">
        <v>3.3</v>
      </c>
      <c r="F13" s="8">
        <v>0</v>
      </c>
      <c r="G13" s="8">
        <v>3.33</v>
      </c>
      <c r="H13" s="8">
        <v>3.2800000000000002</v>
      </c>
      <c r="I13" s="12">
        <v>3.5453000000000001</v>
      </c>
      <c r="J13" s="8"/>
    </row>
    <row r="14" spans="1:10" x14ac:dyDescent="0.25">
      <c r="B14" s="9">
        <v>43714</v>
      </c>
      <c r="C14" s="8">
        <v>966</v>
      </c>
      <c r="D14" s="8">
        <v>3185.15</v>
      </c>
      <c r="E14" s="8">
        <v>3.3</v>
      </c>
      <c r="F14" s="8">
        <v>0</v>
      </c>
      <c r="G14" s="8">
        <v>3.3</v>
      </c>
      <c r="H14" s="8">
        <v>3.29</v>
      </c>
      <c r="I14" s="12">
        <v>2.1412</v>
      </c>
      <c r="J14" s="8"/>
    </row>
    <row r="21" spans="2:14" ht="30" x14ac:dyDescent="0.25">
      <c r="B21" s="16" t="s">
        <v>16</v>
      </c>
      <c r="C21" s="16" t="s">
        <v>11</v>
      </c>
      <c r="D21" s="16" t="s">
        <v>10</v>
      </c>
      <c r="E21" s="16" t="s">
        <v>17</v>
      </c>
      <c r="F21" s="16" t="s">
        <v>18</v>
      </c>
      <c r="G21" s="16" t="s">
        <v>19</v>
      </c>
      <c r="H21" s="16" t="s">
        <v>20</v>
      </c>
      <c r="I21" s="16" t="s">
        <v>21</v>
      </c>
      <c r="J21" s="16" t="s">
        <v>22</v>
      </c>
      <c r="M21" s="31" t="s">
        <v>14</v>
      </c>
      <c r="N21" s="31"/>
    </row>
    <row r="22" spans="2:14" x14ac:dyDescent="0.25">
      <c r="B22" s="2">
        <f>B10</f>
        <v>43710</v>
      </c>
      <c r="C22" s="15">
        <f>C10</f>
        <v>1834</v>
      </c>
      <c r="D22" s="15">
        <f>D10</f>
        <v>6251.67</v>
      </c>
      <c r="E22" s="3">
        <f t="shared" ref="E22:H22" si="0">E10</f>
        <v>3.39</v>
      </c>
      <c r="F22" s="3">
        <f t="shared" si="0"/>
        <v>0</v>
      </c>
      <c r="G22" s="3">
        <f t="shared" si="0"/>
        <v>3.44</v>
      </c>
      <c r="H22" s="3">
        <f t="shared" si="0"/>
        <v>3.39</v>
      </c>
      <c r="I22" s="13">
        <f>IFERROR(I10/100,"")</f>
        <v>1.133E-2</v>
      </c>
      <c r="J22" s="11">
        <f>IFERROR(G22/H22-1,"")</f>
        <v>1.4749262536873031E-2</v>
      </c>
      <c r="M22" s="3" t="s">
        <v>10</v>
      </c>
      <c r="N22" s="14">
        <f>IFERROR(AVERAGE(D22:D26),"")</f>
        <v>11345.248000000001</v>
      </c>
    </row>
    <row r="23" spans="2:14" x14ac:dyDescent="0.25">
      <c r="B23" s="4">
        <f t="shared" ref="B23:C26" si="1">B11</f>
        <v>43711</v>
      </c>
      <c r="C23" s="15">
        <f t="shared" si="1"/>
        <v>2994</v>
      </c>
      <c r="D23" s="15">
        <f t="shared" ref="D23:H26" si="2">D11</f>
        <v>10047.120000000001</v>
      </c>
      <c r="E23" s="3">
        <f t="shared" si="2"/>
        <v>3.34</v>
      </c>
      <c r="F23" s="3">
        <f t="shared" si="2"/>
        <v>-1.4748999999999999</v>
      </c>
      <c r="G23" s="3">
        <f t="shared" si="2"/>
        <v>3.4</v>
      </c>
      <c r="H23" s="3">
        <f t="shared" si="2"/>
        <v>3.34</v>
      </c>
      <c r="I23" s="13">
        <f t="shared" ref="I23:I26" si="3">IFERROR(I11/100,"")</f>
        <v>9.4160000000000008E-3</v>
      </c>
      <c r="J23" s="11">
        <f t="shared" ref="J23:J26" si="4">IFERROR(G23/H23-1,"")</f>
        <v>1.7964071856287456E-2</v>
      </c>
      <c r="M23" s="3" t="s">
        <v>11</v>
      </c>
      <c r="N23" s="14">
        <f>IFERROR(AVERAGE(C22:C26),"")</f>
        <v>3399</v>
      </c>
    </row>
    <row r="24" spans="2:14" x14ac:dyDescent="0.25">
      <c r="B24" s="4">
        <f t="shared" si="1"/>
        <v>43712</v>
      </c>
      <c r="C24" s="15">
        <f t="shared" si="1"/>
        <v>7774</v>
      </c>
      <c r="D24" s="15">
        <f t="shared" si="2"/>
        <v>25890.76</v>
      </c>
      <c r="E24" s="3">
        <f t="shared" si="2"/>
        <v>3.3</v>
      </c>
      <c r="F24" s="3">
        <f t="shared" si="2"/>
        <v>-1.1976</v>
      </c>
      <c r="G24" s="3">
        <f t="shared" si="2"/>
        <v>3.4</v>
      </c>
      <c r="H24" s="3">
        <f t="shared" si="2"/>
        <v>3.26</v>
      </c>
      <c r="I24" s="13">
        <f t="shared" si="3"/>
        <v>1.2147000000000002E-2</v>
      </c>
      <c r="J24" s="11">
        <f t="shared" si="4"/>
        <v>4.2944785276073594E-2</v>
      </c>
      <c r="M24" s="3" t="s">
        <v>12</v>
      </c>
      <c r="N24" s="11">
        <f>IFERROR(AVERAGE(J22:J26),"")</f>
        <v>1.8788307157213958E-2</v>
      </c>
    </row>
    <row r="25" spans="2:14" x14ac:dyDescent="0.25">
      <c r="B25" s="4">
        <f t="shared" si="1"/>
        <v>43713</v>
      </c>
      <c r="C25" s="15">
        <f t="shared" si="1"/>
        <v>3427</v>
      </c>
      <c r="D25" s="15">
        <f t="shared" si="2"/>
        <v>11351.54</v>
      </c>
      <c r="E25" s="3">
        <f t="shared" si="2"/>
        <v>3.3</v>
      </c>
      <c r="F25" s="3">
        <f t="shared" si="2"/>
        <v>0</v>
      </c>
      <c r="G25" s="3">
        <f t="shared" si="2"/>
        <v>3.33</v>
      </c>
      <c r="H25" s="3">
        <f t="shared" si="2"/>
        <v>3.2800000000000002</v>
      </c>
      <c r="I25" s="13">
        <f t="shared" si="3"/>
        <v>3.5452999999999998E-2</v>
      </c>
      <c r="J25" s="11">
        <f t="shared" si="4"/>
        <v>1.5243902439024293E-2</v>
      </c>
      <c r="M25" s="3" t="s">
        <v>13</v>
      </c>
      <c r="N25" s="11">
        <f>IFERROR(AVERAGE(I22:I26),"")</f>
        <v>1.7951600000000002E-2</v>
      </c>
    </row>
    <row r="26" spans="2:14" x14ac:dyDescent="0.25">
      <c r="B26" s="4">
        <f t="shared" si="1"/>
        <v>43714</v>
      </c>
      <c r="C26" s="15">
        <f t="shared" si="1"/>
        <v>966</v>
      </c>
      <c r="D26" s="15">
        <f t="shared" si="2"/>
        <v>3185.15</v>
      </c>
      <c r="E26" s="3">
        <f t="shared" si="2"/>
        <v>3.3</v>
      </c>
      <c r="F26" s="3">
        <f t="shared" si="2"/>
        <v>0</v>
      </c>
      <c r="G26" s="3">
        <f t="shared" si="2"/>
        <v>3.3</v>
      </c>
      <c r="H26" s="3">
        <f t="shared" si="2"/>
        <v>3.29</v>
      </c>
      <c r="I26" s="13">
        <f t="shared" si="3"/>
        <v>2.1412E-2</v>
      </c>
      <c r="J26" s="11">
        <f t="shared" si="4"/>
        <v>3.0395136778114118E-3</v>
      </c>
    </row>
  </sheetData>
  <mergeCells count="1">
    <mergeCell ref="M21:N21"/>
  </mergeCells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9"/>
  <dimension ref="A1:N26"/>
  <sheetViews>
    <sheetView workbookViewId="0">
      <selection activeCell="A2" sqref="A2"/>
    </sheetView>
  </sheetViews>
  <sheetFormatPr baseColWidth="10" defaultRowHeight="15" x14ac:dyDescent="0.25"/>
  <sheetData>
    <row r="1" spans="1:10" x14ac:dyDescent="0.25">
      <c r="A1" t="s">
        <v>70</v>
      </c>
    </row>
    <row r="5" spans="1:10" x14ac:dyDescent="0.25">
      <c r="B5" s="10" t="s">
        <v>0</v>
      </c>
      <c r="C5" s="1">
        <f>C6-4</f>
        <v>43710</v>
      </c>
      <c r="F5" t="s">
        <v>41</v>
      </c>
    </row>
    <row r="6" spans="1:10" x14ac:dyDescent="0.25">
      <c r="B6" s="10" t="s">
        <v>1</v>
      </c>
      <c r="C6" s="1">
        <v>43714</v>
      </c>
    </row>
    <row r="9" spans="1:10" ht="45" x14ac:dyDescent="0.25">
      <c r="B9" s="5" t="s">
        <v>2</v>
      </c>
      <c r="C9" s="5" t="s">
        <v>3</v>
      </c>
      <c r="D9" s="5" t="s">
        <v>4</v>
      </c>
      <c r="E9" s="5" t="s">
        <v>5</v>
      </c>
      <c r="F9" s="6" t="s">
        <v>6</v>
      </c>
      <c r="G9" s="5" t="s">
        <v>7</v>
      </c>
      <c r="H9" s="5" t="s">
        <v>8</v>
      </c>
      <c r="I9" s="6" t="s">
        <v>9</v>
      </c>
      <c r="J9" s="6"/>
    </row>
    <row r="10" spans="1:10" x14ac:dyDescent="0.25">
      <c r="B10" s="7">
        <f>_xll.BDH(F5,C9:I9,C5,C6,"cols=8;rows=5")</f>
        <v>43710</v>
      </c>
      <c r="C10" s="8">
        <v>1490</v>
      </c>
      <c r="D10" s="8">
        <v>49471.55</v>
      </c>
      <c r="E10" s="8">
        <v>33.299999999999997</v>
      </c>
      <c r="F10" s="8">
        <v>0</v>
      </c>
      <c r="G10" s="8">
        <v>33.299999999999997</v>
      </c>
      <c r="H10" s="8">
        <v>33</v>
      </c>
      <c r="I10" s="12">
        <v>0.40510000000000002</v>
      </c>
      <c r="J10" s="8"/>
    </row>
    <row r="11" spans="1:10" x14ac:dyDescent="0.25">
      <c r="B11" s="9">
        <v>43711</v>
      </c>
      <c r="C11" s="8">
        <v>1376</v>
      </c>
      <c r="D11" s="8">
        <v>45658.55</v>
      </c>
      <c r="E11" s="8">
        <v>33</v>
      </c>
      <c r="F11" s="8">
        <v>-0.90090000000000003</v>
      </c>
      <c r="G11" s="8">
        <v>33.4</v>
      </c>
      <c r="H11" s="8">
        <v>33</v>
      </c>
      <c r="I11" s="12">
        <v>0.93100000000000005</v>
      </c>
      <c r="J11" s="8"/>
    </row>
    <row r="12" spans="1:10" x14ac:dyDescent="0.25">
      <c r="B12" s="9">
        <v>43712</v>
      </c>
      <c r="C12" s="8">
        <v>3580</v>
      </c>
      <c r="D12" s="8">
        <v>119211.3</v>
      </c>
      <c r="E12" s="8">
        <v>33.4</v>
      </c>
      <c r="F12" s="8">
        <v>1.2121</v>
      </c>
      <c r="G12" s="8">
        <v>33.65</v>
      </c>
      <c r="H12" s="8">
        <v>33.049999999999997</v>
      </c>
      <c r="I12" s="12">
        <v>0.629</v>
      </c>
      <c r="J12" s="8"/>
    </row>
    <row r="13" spans="1:10" x14ac:dyDescent="0.25">
      <c r="B13" s="9">
        <v>43713</v>
      </c>
      <c r="C13" s="8">
        <v>747</v>
      </c>
      <c r="D13" s="8">
        <v>25303.75</v>
      </c>
      <c r="E13" s="8">
        <v>33.65</v>
      </c>
      <c r="F13" s="8">
        <v>0.74850000000000005</v>
      </c>
      <c r="G13" s="8">
        <v>33.9</v>
      </c>
      <c r="H13" s="8">
        <v>33.65</v>
      </c>
      <c r="I13" s="12">
        <v>0.73070000000000002</v>
      </c>
      <c r="J13" s="8"/>
    </row>
    <row r="14" spans="1:10" x14ac:dyDescent="0.25">
      <c r="B14" s="9">
        <v>43714</v>
      </c>
      <c r="C14" s="8">
        <v>1265</v>
      </c>
      <c r="D14" s="8">
        <v>43010.99</v>
      </c>
      <c r="E14" s="8">
        <v>34</v>
      </c>
      <c r="F14" s="8">
        <v>1.0401</v>
      </c>
      <c r="G14" s="8">
        <v>34.049999999999997</v>
      </c>
      <c r="H14" s="8">
        <v>33.700000000000003</v>
      </c>
      <c r="I14" s="12">
        <v>0.62829999999999997</v>
      </c>
      <c r="J14" s="8"/>
    </row>
    <row r="21" spans="2:14" ht="30" x14ac:dyDescent="0.25">
      <c r="B21" s="16" t="s">
        <v>16</v>
      </c>
      <c r="C21" s="16" t="s">
        <v>11</v>
      </c>
      <c r="D21" s="16" t="s">
        <v>10</v>
      </c>
      <c r="E21" s="16" t="s">
        <v>17</v>
      </c>
      <c r="F21" s="16" t="s">
        <v>18</v>
      </c>
      <c r="G21" s="16" t="s">
        <v>19</v>
      </c>
      <c r="H21" s="16" t="s">
        <v>20</v>
      </c>
      <c r="I21" s="16" t="s">
        <v>21</v>
      </c>
      <c r="J21" s="16" t="s">
        <v>22</v>
      </c>
      <c r="M21" s="31" t="s">
        <v>14</v>
      </c>
      <c r="N21" s="31"/>
    </row>
    <row r="22" spans="2:14" x14ac:dyDescent="0.25">
      <c r="B22" s="2">
        <f>B10</f>
        <v>43710</v>
      </c>
      <c r="C22" s="15">
        <f>C10</f>
        <v>1490</v>
      </c>
      <c r="D22" s="15">
        <f>D10</f>
        <v>49471.55</v>
      </c>
      <c r="E22" s="3">
        <f t="shared" ref="E22:H22" si="0">E10</f>
        <v>33.299999999999997</v>
      </c>
      <c r="F22" s="3">
        <f t="shared" si="0"/>
        <v>0</v>
      </c>
      <c r="G22" s="3">
        <f t="shared" si="0"/>
        <v>33.299999999999997</v>
      </c>
      <c r="H22" s="3">
        <f t="shared" si="0"/>
        <v>33</v>
      </c>
      <c r="I22" s="13">
        <f>IFERROR(I10/100,"")</f>
        <v>4.0509999999999999E-3</v>
      </c>
      <c r="J22" s="11">
        <f>IFERROR(G22/H22-1,"")</f>
        <v>9.0909090909090384E-3</v>
      </c>
      <c r="M22" s="3" t="s">
        <v>10</v>
      </c>
      <c r="N22" s="14">
        <f>IFERROR(AVERAGE(D22:D26),"")</f>
        <v>56531.228000000003</v>
      </c>
    </row>
    <row r="23" spans="2:14" x14ac:dyDescent="0.25">
      <c r="B23" s="4">
        <f t="shared" ref="B23:C26" si="1">B11</f>
        <v>43711</v>
      </c>
      <c r="C23" s="15">
        <f t="shared" si="1"/>
        <v>1376</v>
      </c>
      <c r="D23" s="15">
        <f t="shared" ref="D23:H26" si="2">D11</f>
        <v>45658.55</v>
      </c>
      <c r="E23" s="3">
        <f t="shared" si="2"/>
        <v>33</v>
      </c>
      <c r="F23" s="3">
        <f t="shared" si="2"/>
        <v>-0.90090000000000003</v>
      </c>
      <c r="G23" s="3">
        <f t="shared" si="2"/>
        <v>33.4</v>
      </c>
      <c r="H23" s="3">
        <f t="shared" si="2"/>
        <v>33</v>
      </c>
      <c r="I23" s="13">
        <f t="shared" ref="I23:I26" si="3">IFERROR(I11/100,"")</f>
        <v>9.3100000000000006E-3</v>
      </c>
      <c r="J23" s="11">
        <f t="shared" ref="J23:J26" si="4">IFERROR(G23/H23-1,"")</f>
        <v>1.2121212121211977E-2</v>
      </c>
      <c r="M23" s="3" t="s">
        <v>11</v>
      </c>
      <c r="N23" s="14">
        <f>IFERROR(AVERAGE(C22:C26),"")</f>
        <v>1691.6</v>
      </c>
    </row>
    <row r="24" spans="2:14" x14ac:dyDescent="0.25">
      <c r="B24" s="4">
        <f t="shared" si="1"/>
        <v>43712</v>
      </c>
      <c r="C24" s="15">
        <f t="shared" si="1"/>
        <v>3580</v>
      </c>
      <c r="D24" s="15">
        <f t="shared" si="2"/>
        <v>119211.3</v>
      </c>
      <c r="E24" s="3">
        <f t="shared" si="2"/>
        <v>33.4</v>
      </c>
      <c r="F24" s="3">
        <f t="shared" si="2"/>
        <v>1.2121</v>
      </c>
      <c r="G24" s="3">
        <f t="shared" si="2"/>
        <v>33.65</v>
      </c>
      <c r="H24" s="3">
        <f t="shared" si="2"/>
        <v>33.049999999999997</v>
      </c>
      <c r="I24" s="13">
        <f t="shared" si="3"/>
        <v>6.2900000000000005E-3</v>
      </c>
      <c r="J24" s="11">
        <f t="shared" si="4"/>
        <v>1.8154311649016597E-2</v>
      </c>
      <c r="M24" s="3" t="s">
        <v>12</v>
      </c>
      <c r="N24" s="11">
        <f>IFERROR(AVERAGE(J22:J26),"")</f>
        <v>1.1436322008579181E-2</v>
      </c>
    </row>
    <row r="25" spans="2:14" x14ac:dyDescent="0.25">
      <c r="B25" s="4">
        <f t="shared" si="1"/>
        <v>43713</v>
      </c>
      <c r="C25" s="15">
        <f t="shared" si="1"/>
        <v>747</v>
      </c>
      <c r="D25" s="15">
        <f t="shared" si="2"/>
        <v>25303.75</v>
      </c>
      <c r="E25" s="3">
        <f t="shared" si="2"/>
        <v>33.65</v>
      </c>
      <c r="F25" s="3">
        <f t="shared" si="2"/>
        <v>0.74850000000000005</v>
      </c>
      <c r="G25" s="3">
        <f t="shared" si="2"/>
        <v>33.9</v>
      </c>
      <c r="H25" s="3">
        <f t="shared" si="2"/>
        <v>33.65</v>
      </c>
      <c r="I25" s="13">
        <f t="shared" si="3"/>
        <v>7.3070000000000001E-3</v>
      </c>
      <c r="J25" s="11">
        <f t="shared" si="4"/>
        <v>7.429420505200568E-3</v>
      </c>
      <c r="M25" s="3" t="s">
        <v>13</v>
      </c>
      <c r="N25" s="11">
        <f>IFERROR(AVERAGE(I22:I26),"")</f>
        <v>6.6481999999999999E-3</v>
      </c>
    </row>
    <row r="26" spans="2:14" x14ac:dyDescent="0.25">
      <c r="B26" s="4">
        <f t="shared" si="1"/>
        <v>43714</v>
      </c>
      <c r="C26" s="15">
        <f t="shared" si="1"/>
        <v>1265</v>
      </c>
      <c r="D26" s="15">
        <f t="shared" si="2"/>
        <v>43010.99</v>
      </c>
      <c r="E26" s="3">
        <f t="shared" si="2"/>
        <v>34</v>
      </c>
      <c r="F26" s="3">
        <f t="shared" si="2"/>
        <v>1.0401</v>
      </c>
      <c r="G26" s="3">
        <f t="shared" si="2"/>
        <v>34.049999999999997</v>
      </c>
      <c r="H26" s="3">
        <f t="shared" si="2"/>
        <v>33.700000000000003</v>
      </c>
      <c r="I26" s="13">
        <f t="shared" si="3"/>
        <v>6.2829999999999995E-3</v>
      </c>
      <c r="J26" s="11">
        <f t="shared" si="4"/>
        <v>1.0385756676557722E-2</v>
      </c>
    </row>
  </sheetData>
  <mergeCells count="1">
    <mergeCell ref="M21:N21"/>
  </mergeCells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0"/>
  <dimension ref="A1:N26"/>
  <sheetViews>
    <sheetView workbookViewId="0">
      <selection activeCell="A2" sqref="A2"/>
    </sheetView>
  </sheetViews>
  <sheetFormatPr baseColWidth="10" defaultRowHeight="15" x14ac:dyDescent="0.25"/>
  <sheetData>
    <row r="1" spans="1:10" x14ac:dyDescent="0.25">
      <c r="A1" t="s">
        <v>71</v>
      </c>
    </row>
    <row r="5" spans="1:10" x14ac:dyDescent="0.25">
      <c r="B5" s="10" t="s">
        <v>0</v>
      </c>
      <c r="C5" s="1">
        <f>C6-4</f>
        <v>43710</v>
      </c>
      <c r="F5" t="s">
        <v>42</v>
      </c>
    </row>
    <row r="6" spans="1:10" x14ac:dyDescent="0.25">
      <c r="B6" s="10" t="s">
        <v>1</v>
      </c>
      <c r="C6" s="1">
        <v>43714</v>
      </c>
    </row>
    <row r="9" spans="1:10" ht="45" x14ac:dyDescent="0.25">
      <c r="B9" s="5" t="s">
        <v>2</v>
      </c>
      <c r="C9" s="5" t="s">
        <v>3</v>
      </c>
      <c r="D9" s="5" t="s">
        <v>4</v>
      </c>
      <c r="E9" s="5" t="s">
        <v>5</v>
      </c>
      <c r="F9" s="6" t="s">
        <v>6</v>
      </c>
      <c r="G9" s="5" t="s">
        <v>7</v>
      </c>
      <c r="H9" s="5" t="s">
        <v>8</v>
      </c>
      <c r="I9" s="6" t="s">
        <v>9</v>
      </c>
      <c r="J9" s="6"/>
    </row>
    <row r="10" spans="1:10" x14ac:dyDescent="0.25">
      <c r="B10" s="7">
        <f>_xll.BDH(F5,C9:I9,C5,C6,"cols=8;rows=5")</f>
        <v>43710</v>
      </c>
      <c r="C10" s="8">
        <v>959</v>
      </c>
      <c r="D10" s="8">
        <v>1877.38</v>
      </c>
      <c r="E10" s="8">
        <v>1.9550000000000001</v>
      </c>
      <c r="F10" s="8">
        <v>-1.5112999999999999</v>
      </c>
      <c r="G10" s="8">
        <v>1.9849999999999999</v>
      </c>
      <c r="H10" s="8">
        <v>1.9550000000000001</v>
      </c>
      <c r="I10" s="12" t="s">
        <v>28</v>
      </c>
      <c r="J10" s="8"/>
    </row>
    <row r="11" spans="1:10" x14ac:dyDescent="0.25">
      <c r="B11" s="9">
        <v>43711</v>
      </c>
      <c r="C11" s="8">
        <v>521</v>
      </c>
      <c r="D11" s="8">
        <v>1019.56</v>
      </c>
      <c r="E11" s="8">
        <v>1.9550000000000001</v>
      </c>
      <c r="F11" s="8">
        <v>0</v>
      </c>
      <c r="G11" s="8">
        <v>1.9849999999999999</v>
      </c>
      <c r="H11" s="8">
        <v>1.9550000000000001</v>
      </c>
      <c r="I11" s="12">
        <v>1.2465999999999999</v>
      </c>
      <c r="J11" s="8"/>
    </row>
    <row r="12" spans="1:10" x14ac:dyDescent="0.25">
      <c r="B12" s="9">
        <v>43712</v>
      </c>
      <c r="C12" s="8">
        <v>2509</v>
      </c>
      <c r="D12" s="8">
        <v>4920.1000000000004</v>
      </c>
      <c r="E12" s="8">
        <v>1.98</v>
      </c>
      <c r="F12" s="8">
        <v>1.2787999999999999</v>
      </c>
      <c r="G12" s="8">
        <v>1.98</v>
      </c>
      <c r="H12" s="8">
        <v>1.95</v>
      </c>
      <c r="I12" s="12">
        <v>1.3764000000000001</v>
      </c>
      <c r="J12" s="8"/>
    </row>
    <row r="13" spans="1:10" x14ac:dyDescent="0.25">
      <c r="B13" s="9">
        <v>43713</v>
      </c>
      <c r="C13" s="8">
        <v>1</v>
      </c>
      <c r="D13" s="8">
        <v>1.98</v>
      </c>
      <c r="E13" s="8">
        <v>1.9750000000000001</v>
      </c>
      <c r="F13" s="8">
        <v>-0.2525</v>
      </c>
      <c r="G13" s="8">
        <v>1.9750000000000001</v>
      </c>
      <c r="H13" s="8">
        <v>1.9750000000000001</v>
      </c>
      <c r="I13" s="12">
        <v>1.0851</v>
      </c>
      <c r="J13" s="8"/>
    </row>
    <row r="14" spans="1:10" x14ac:dyDescent="0.25">
      <c r="B14" s="9">
        <v>43714</v>
      </c>
      <c r="C14" s="8">
        <v>153</v>
      </c>
      <c r="D14" s="8">
        <v>299.13</v>
      </c>
      <c r="E14" s="8">
        <v>1.9550000000000001</v>
      </c>
      <c r="F14" s="8">
        <v>-1.0126999999999999</v>
      </c>
      <c r="G14" s="8">
        <v>1.9750000000000001</v>
      </c>
      <c r="H14" s="8">
        <v>1.9550000000000001</v>
      </c>
      <c r="I14" s="12">
        <v>0.99650000000000005</v>
      </c>
      <c r="J14" s="8"/>
    </row>
    <row r="21" spans="2:14" ht="30" x14ac:dyDescent="0.25">
      <c r="B21" s="16" t="s">
        <v>16</v>
      </c>
      <c r="C21" s="16" t="s">
        <v>11</v>
      </c>
      <c r="D21" s="16" t="s">
        <v>10</v>
      </c>
      <c r="E21" s="16" t="s">
        <v>17</v>
      </c>
      <c r="F21" s="16" t="s">
        <v>18</v>
      </c>
      <c r="G21" s="16" t="s">
        <v>19</v>
      </c>
      <c r="H21" s="16" t="s">
        <v>20</v>
      </c>
      <c r="I21" s="16" t="s">
        <v>21</v>
      </c>
      <c r="J21" s="16" t="s">
        <v>22</v>
      </c>
      <c r="M21" s="31" t="s">
        <v>14</v>
      </c>
      <c r="N21" s="31"/>
    </row>
    <row r="22" spans="2:14" x14ac:dyDescent="0.25">
      <c r="B22" s="2">
        <f>B10</f>
        <v>43710</v>
      </c>
      <c r="C22" s="15">
        <f>C10</f>
        <v>959</v>
      </c>
      <c r="D22" s="15">
        <f>D10</f>
        <v>1877.38</v>
      </c>
      <c r="E22" s="3">
        <f t="shared" ref="E22:H22" si="0">E10</f>
        <v>1.9550000000000001</v>
      </c>
      <c r="F22" s="3">
        <f t="shared" si="0"/>
        <v>-1.5112999999999999</v>
      </c>
      <c r="G22" s="3">
        <f t="shared" si="0"/>
        <v>1.9849999999999999</v>
      </c>
      <c r="H22" s="3">
        <f t="shared" si="0"/>
        <v>1.9550000000000001</v>
      </c>
      <c r="I22" s="13" t="str">
        <f>IFERROR(I10/100,"")</f>
        <v/>
      </c>
      <c r="J22" s="11">
        <f>IFERROR(G22/H22-1,"")</f>
        <v>1.5345268542199308E-2</v>
      </c>
      <c r="M22" s="3" t="s">
        <v>10</v>
      </c>
      <c r="N22" s="14">
        <f>IFERROR(AVERAGE(D22:D26),"")</f>
        <v>1623.63</v>
      </c>
    </row>
    <row r="23" spans="2:14" x14ac:dyDescent="0.25">
      <c r="B23" s="4">
        <f t="shared" ref="B23:C26" si="1">B11</f>
        <v>43711</v>
      </c>
      <c r="C23" s="15">
        <f t="shared" si="1"/>
        <v>521</v>
      </c>
      <c r="D23" s="15">
        <f t="shared" ref="D23:H26" si="2">D11</f>
        <v>1019.56</v>
      </c>
      <c r="E23" s="3">
        <f t="shared" si="2"/>
        <v>1.9550000000000001</v>
      </c>
      <c r="F23" s="3">
        <f t="shared" si="2"/>
        <v>0</v>
      </c>
      <c r="G23" s="3">
        <f t="shared" si="2"/>
        <v>1.9849999999999999</v>
      </c>
      <c r="H23" s="3">
        <f t="shared" si="2"/>
        <v>1.9550000000000001</v>
      </c>
      <c r="I23" s="13">
        <f t="shared" ref="I23:I26" si="3">IFERROR(I11/100,"")</f>
        <v>1.2466E-2</v>
      </c>
      <c r="J23" s="11">
        <f t="shared" ref="J23:J26" si="4">IFERROR(G23/H23-1,"")</f>
        <v>1.5345268542199308E-2</v>
      </c>
      <c r="M23" s="3" t="s">
        <v>11</v>
      </c>
      <c r="N23" s="14">
        <f>IFERROR(AVERAGE(C22:C26),"")</f>
        <v>828.6</v>
      </c>
    </row>
    <row r="24" spans="2:14" x14ac:dyDescent="0.25">
      <c r="B24" s="4">
        <f t="shared" si="1"/>
        <v>43712</v>
      </c>
      <c r="C24" s="15">
        <f t="shared" si="1"/>
        <v>2509</v>
      </c>
      <c r="D24" s="15">
        <f t="shared" si="2"/>
        <v>4920.1000000000004</v>
      </c>
      <c r="E24" s="3">
        <f t="shared" si="2"/>
        <v>1.98</v>
      </c>
      <c r="F24" s="3">
        <f t="shared" si="2"/>
        <v>1.2787999999999999</v>
      </c>
      <c r="G24" s="3">
        <f t="shared" si="2"/>
        <v>1.98</v>
      </c>
      <c r="H24" s="3">
        <f t="shared" si="2"/>
        <v>1.95</v>
      </c>
      <c r="I24" s="13">
        <f t="shared" si="3"/>
        <v>1.3764E-2</v>
      </c>
      <c r="J24" s="11">
        <f t="shared" si="4"/>
        <v>1.538461538461533E-2</v>
      </c>
      <c r="M24" s="3" t="s">
        <v>12</v>
      </c>
      <c r="N24" s="11">
        <f>IFERROR(AVERAGE(J22:J26),"")</f>
        <v>1.1261066299429379E-2</v>
      </c>
    </row>
    <row r="25" spans="2:14" x14ac:dyDescent="0.25">
      <c r="B25" s="4">
        <f t="shared" si="1"/>
        <v>43713</v>
      </c>
      <c r="C25" s="15">
        <f t="shared" si="1"/>
        <v>1</v>
      </c>
      <c r="D25" s="15">
        <f t="shared" si="2"/>
        <v>1.98</v>
      </c>
      <c r="E25" s="3">
        <f t="shared" si="2"/>
        <v>1.9750000000000001</v>
      </c>
      <c r="F25" s="3">
        <f t="shared" si="2"/>
        <v>-0.2525</v>
      </c>
      <c r="G25" s="3">
        <f t="shared" si="2"/>
        <v>1.9750000000000001</v>
      </c>
      <c r="H25" s="3">
        <f t="shared" si="2"/>
        <v>1.9750000000000001</v>
      </c>
      <c r="I25" s="13">
        <f t="shared" si="3"/>
        <v>1.0851E-2</v>
      </c>
      <c r="J25" s="11">
        <f t="shared" si="4"/>
        <v>0</v>
      </c>
      <c r="M25" s="3" t="s">
        <v>13</v>
      </c>
      <c r="N25" s="11">
        <f>IFERROR(AVERAGE(I22:I26),"")</f>
        <v>1.1761500000000001E-2</v>
      </c>
    </row>
    <row r="26" spans="2:14" x14ac:dyDescent="0.25">
      <c r="B26" s="4">
        <f t="shared" si="1"/>
        <v>43714</v>
      </c>
      <c r="C26" s="15">
        <f t="shared" si="1"/>
        <v>153</v>
      </c>
      <c r="D26" s="15">
        <f t="shared" si="2"/>
        <v>299.13</v>
      </c>
      <c r="E26" s="3">
        <f t="shared" si="2"/>
        <v>1.9550000000000001</v>
      </c>
      <c r="F26" s="3">
        <f t="shared" si="2"/>
        <v>-1.0126999999999999</v>
      </c>
      <c r="G26" s="3">
        <f t="shared" si="2"/>
        <v>1.9750000000000001</v>
      </c>
      <c r="H26" s="3">
        <f t="shared" si="2"/>
        <v>1.9550000000000001</v>
      </c>
      <c r="I26" s="13">
        <f t="shared" si="3"/>
        <v>9.9649999999999999E-3</v>
      </c>
      <c r="J26" s="11">
        <f t="shared" si="4"/>
        <v>1.0230179028132946E-2</v>
      </c>
    </row>
  </sheetData>
  <mergeCells count="1">
    <mergeCell ref="M21:N21"/>
  </mergeCells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1"/>
  <dimension ref="A1:N26"/>
  <sheetViews>
    <sheetView workbookViewId="0">
      <selection activeCell="A2" sqref="A2"/>
    </sheetView>
  </sheetViews>
  <sheetFormatPr baseColWidth="10" defaultRowHeight="15" x14ac:dyDescent="0.25"/>
  <sheetData>
    <row r="1" spans="1:10" x14ac:dyDescent="0.25">
      <c r="A1" t="s">
        <v>72</v>
      </c>
    </row>
    <row r="5" spans="1:10" x14ac:dyDescent="0.25">
      <c r="B5" s="10" t="s">
        <v>0</v>
      </c>
      <c r="C5" s="1">
        <f>C6-4</f>
        <v>43710</v>
      </c>
      <c r="F5" t="s">
        <v>43</v>
      </c>
    </row>
    <row r="6" spans="1:10" x14ac:dyDescent="0.25">
      <c r="B6" s="10" t="s">
        <v>1</v>
      </c>
      <c r="C6" s="1">
        <v>43714</v>
      </c>
    </row>
    <row r="9" spans="1:10" ht="45" x14ac:dyDescent="0.25">
      <c r="B9" s="5" t="s">
        <v>2</v>
      </c>
      <c r="C9" s="5" t="s">
        <v>3</v>
      </c>
      <c r="D9" s="5" t="s">
        <v>4</v>
      </c>
      <c r="E9" s="5" t="s">
        <v>5</v>
      </c>
      <c r="F9" s="6" t="s">
        <v>6</v>
      </c>
      <c r="G9" s="5" t="s">
        <v>7</v>
      </c>
      <c r="H9" s="5" t="s">
        <v>8</v>
      </c>
      <c r="I9" s="6" t="s">
        <v>9</v>
      </c>
      <c r="J9" s="6"/>
    </row>
    <row r="10" spans="1:10" x14ac:dyDescent="0.25">
      <c r="B10" s="7">
        <f>_xll.BDH(F5,C9:I9,C5,C6,"cols=8;rows=5")</f>
        <v>43710</v>
      </c>
      <c r="C10" s="8">
        <v>306</v>
      </c>
      <c r="D10" s="8">
        <v>6609.6</v>
      </c>
      <c r="E10" s="8">
        <v>21.6</v>
      </c>
      <c r="F10" s="8">
        <v>0</v>
      </c>
      <c r="G10" s="8">
        <v>21.6</v>
      </c>
      <c r="H10" s="8">
        <v>21.6</v>
      </c>
      <c r="I10" s="12">
        <v>1.4086000000000001</v>
      </c>
      <c r="J10" s="8"/>
    </row>
    <row r="11" spans="1:10" x14ac:dyDescent="0.25">
      <c r="B11" s="9">
        <v>43711</v>
      </c>
      <c r="C11" s="8">
        <v>5506</v>
      </c>
      <c r="D11" s="8">
        <v>121063.8</v>
      </c>
      <c r="E11" s="8">
        <v>22</v>
      </c>
      <c r="F11" s="8">
        <v>1.8519000000000001</v>
      </c>
      <c r="G11" s="8">
        <v>22</v>
      </c>
      <c r="H11" s="8">
        <v>21.6</v>
      </c>
      <c r="I11" s="12">
        <v>1.5274999999999999</v>
      </c>
      <c r="J11" s="8"/>
    </row>
    <row r="12" spans="1:10" x14ac:dyDescent="0.25">
      <c r="B12" s="9">
        <v>43712</v>
      </c>
      <c r="C12" s="8">
        <v>373</v>
      </c>
      <c r="D12" s="8">
        <v>8213.9</v>
      </c>
      <c r="E12" s="8">
        <v>22.1</v>
      </c>
      <c r="F12" s="8">
        <v>0.45450000000000002</v>
      </c>
      <c r="G12" s="8">
        <v>22.1</v>
      </c>
      <c r="H12" s="8">
        <v>22</v>
      </c>
      <c r="I12" s="12">
        <v>1.1647000000000001</v>
      </c>
      <c r="J12" s="8"/>
    </row>
    <row r="13" spans="1:10" x14ac:dyDescent="0.25">
      <c r="B13" s="9">
        <v>43713</v>
      </c>
      <c r="C13" s="8">
        <v>24050</v>
      </c>
      <c r="D13" s="8">
        <v>529082.5</v>
      </c>
      <c r="E13" s="8">
        <v>22</v>
      </c>
      <c r="F13" s="8">
        <v>-0.45250000000000001</v>
      </c>
      <c r="G13" s="8">
        <v>22.2</v>
      </c>
      <c r="H13" s="8">
        <v>21.9</v>
      </c>
      <c r="I13" s="12">
        <v>1.1254999999999999</v>
      </c>
      <c r="J13" s="8"/>
    </row>
    <row r="14" spans="1:10" x14ac:dyDescent="0.25">
      <c r="B14" s="9">
        <v>43714</v>
      </c>
      <c r="C14" s="8">
        <v>607</v>
      </c>
      <c r="D14" s="8">
        <v>13133.2</v>
      </c>
      <c r="E14" s="8">
        <v>21.9</v>
      </c>
      <c r="F14" s="8">
        <v>-0.45450000000000002</v>
      </c>
      <c r="G14" s="8">
        <v>21.9</v>
      </c>
      <c r="H14" s="8">
        <v>21.5</v>
      </c>
      <c r="I14" s="12">
        <v>1.6265000000000001</v>
      </c>
      <c r="J14" s="8"/>
    </row>
    <row r="21" spans="2:14" ht="30" x14ac:dyDescent="0.25">
      <c r="B21" s="16" t="s">
        <v>16</v>
      </c>
      <c r="C21" s="16" t="s">
        <v>11</v>
      </c>
      <c r="D21" s="16" t="s">
        <v>10</v>
      </c>
      <c r="E21" s="16" t="s">
        <v>17</v>
      </c>
      <c r="F21" s="16" t="s">
        <v>18</v>
      </c>
      <c r="G21" s="16" t="s">
        <v>19</v>
      </c>
      <c r="H21" s="16" t="s">
        <v>20</v>
      </c>
      <c r="I21" s="16" t="s">
        <v>21</v>
      </c>
      <c r="J21" s="16" t="s">
        <v>22</v>
      </c>
      <c r="M21" s="31" t="s">
        <v>14</v>
      </c>
      <c r="N21" s="31"/>
    </row>
    <row r="22" spans="2:14" x14ac:dyDescent="0.25">
      <c r="B22" s="2">
        <f>B10</f>
        <v>43710</v>
      </c>
      <c r="C22" s="15">
        <f>C10</f>
        <v>306</v>
      </c>
      <c r="D22" s="15">
        <f>D10</f>
        <v>6609.6</v>
      </c>
      <c r="E22" s="3">
        <f t="shared" ref="E22:H22" si="0">E10</f>
        <v>21.6</v>
      </c>
      <c r="F22" s="3">
        <f t="shared" si="0"/>
        <v>0</v>
      </c>
      <c r="G22" s="3">
        <f t="shared" si="0"/>
        <v>21.6</v>
      </c>
      <c r="H22" s="3">
        <f t="shared" si="0"/>
        <v>21.6</v>
      </c>
      <c r="I22" s="13">
        <f>IFERROR(I10/100,"")</f>
        <v>1.4086000000000001E-2</v>
      </c>
      <c r="J22" s="11">
        <f>IFERROR(G22/H22-1,"")</f>
        <v>0</v>
      </c>
      <c r="M22" s="3" t="s">
        <v>10</v>
      </c>
      <c r="N22" s="14">
        <f>IFERROR(AVERAGE(D22:D26),"")</f>
        <v>135620.6</v>
      </c>
    </row>
    <row r="23" spans="2:14" x14ac:dyDescent="0.25">
      <c r="B23" s="4">
        <f t="shared" ref="B23:C26" si="1">B11</f>
        <v>43711</v>
      </c>
      <c r="C23" s="15">
        <f t="shared" si="1"/>
        <v>5506</v>
      </c>
      <c r="D23" s="15">
        <f t="shared" ref="D23:H26" si="2">D11</f>
        <v>121063.8</v>
      </c>
      <c r="E23" s="3">
        <f t="shared" si="2"/>
        <v>22</v>
      </c>
      <c r="F23" s="3">
        <f t="shared" si="2"/>
        <v>1.8519000000000001</v>
      </c>
      <c r="G23" s="3">
        <f t="shared" si="2"/>
        <v>22</v>
      </c>
      <c r="H23" s="3">
        <f t="shared" si="2"/>
        <v>21.6</v>
      </c>
      <c r="I23" s="13">
        <f t="shared" ref="I23:I26" si="3">IFERROR(I11/100,"")</f>
        <v>1.5274999999999999E-2</v>
      </c>
      <c r="J23" s="11">
        <f t="shared" ref="J23:J26" si="4">IFERROR(G23/H23-1,"")</f>
        <v>1.8518518518518379E-2</v>
      </c>
      <c r="M23" s="3" t="s">
        <v>11</v>
      </c>
      <c r="N23" s="14">
        <f>IFERROR(AVERAGE(C22:C26),"")</f>
        <v>6168.4</v>
      </c>
    </row>
    <row r="24" spans="2:14" x14ac:dyDescent="0.25">
      <c r="B24" s="4">
        <f t="shared" si="1"/>
        <v>43712</v>
      </c>
      <c r="C24" s="15">
        <f t="shared" si="1"/>
        <v>373</v>
      </c>
      <c r="D24" s="15">
        <f t="shared" si="2"/>
        <v>8213.9</v>
      </c>
      <c r="E24" s="3">
        <f t="shared" si="2"/>
        <v>22.1</v>
      </c>
      <c r="F24" s="3">
        <f t="shared" si="2"/>
        <v>0.45450000000000002</v>
      </c>
      <c r="G24" s="3">
        <f t="shared" si="2"/>
        <v>22.1</v>
      </c>
      <c r="H24" s="3">
        <f t="shared" si="2"/>
        <v>22</v>
      </c>
      <c r="I24" s="13">
        <f t="shared" si="3"/>
        <v>1.1647000000000001E-2</v>
      </c>
      <c r="J24" s="11">
        <f t="shared" si="4"/>
        <v>4.5454545454546302E-3</v>
      </c>
      <c r="M24" s="3" t="s">
        <v>12</v>
      </c>
      <c r="N24" s="11">
        <f>IFERROR(AVERAGE(J22:J26),"")</f>
        <v>1.1073450872750001E-2</v>
      </c>
    </row>
    <row r="25" spans="2:14" x14ac:dyDescent="0.25">
      <c r="B25" s="4">
        <f t="shared" si="1"/>
        <v>43713</v>
      </c>
      <c r="C25" s="15">
        <f t="shared" si="1"/>
        <v>24050</v>
      </c>
      <c r="D25" s="15">
        <f t="shared" si="2"/>
        <v>529082.5</v>
      </c>
      <c r="E25" s="3">
        <f t="shared" si="2"/>
        <v>22</v>
      </c>
      <c r="F25" s="3">
        <f t="shared" si="2"/>
        <v>-0.45250000000000001</v>
      </c>
      <c r="G25" s="3">
        <f t="shared" si="2"/>
        <v>22.2</v>
      </c>
      <c r="H25" s="3">
        <f t="shared" si="2"/>
        <v>21.9</v>
      </c>
      <c r="I25" s="13">
        <f t="shared" si="3"/>
        <v>1.1254999999999999E-2</v>
      </c>
      <c r="J25" s="11">
        <f t="shared" si="4"/>
        <v>1.3698630136986356E-2</v>
      </c>
      <c r="M25" s="3" t="s">
        <v>13</v>
      </c>
      <c r="N25" s="11">
        <f>IFERROR(AVERAGE(I22:I26),"")</f>
        <v>1.3705600000000002E-2</v>
      </c>
    </row>
    <row r="26" spans="2:14" x14ac:dyDescent="0.25">
      <c r="B26" s="4">
        <f t="shared" si="1"/>
        <v>43714</v>
      </c>
      <c r="C26" s="15">
        <f t="shared" si="1"/>
        <v>607</v>
      </c>
      <c r="D26" s="15">
        <f t="shared" si="2"/>
        <v>13133.2</v>
      </c>
      <c r="E26" s="3">
        <f t="shared" si="2"/>
        <v>21.9</v>
      </c>
      <c r="F26" s="3">
        <f t="shared" si="2"/>
        <v>-0.45450000000000002</v>
      </c>
      <c r="G26" s="3">
        <f t="shared" si="2"/>
        <v>21.9</v>
      </c>
      <c r="H26" s="3">
        <f t="shared" si="2"/>
        <v>21.5</v>
      </c>
      <c r="I26" s="13">
        <f t="shared" si="3"/>
        <v>1.6265000000000002E-2</v>
      </c>
      <c r="J26" s="11">
        <f t="shared" si="4"/>
        <v>1.8604651162790642E-2</v>
      </c>
    </row>
  </sheetData>
  <mergeCells count="1">
    <mergeCell ref="M21:N21"/>
  </mergeCells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2"/>
  <dimension ref="A1:N26"/>
  <sheetViews>
    <sheetView workbookViewId="0">
      <selection activeCell="A2" sqref="A2"/>
    </sheetView>
  </sheetViews>
  <sheetFormatPr baseColWidth="10" defaultRowHeight="15" x14ac:dyDescent="0.25"/>
  <sheetData>
    <row r="1" spans="1:10" x14ac:dyDescent="0.25">
      <c r="A1" t="s">
        <v>73</v>
      </c>
    </row>
    <row r="5" spans="1:10" x14ac:dyDescent="0.25">
      <c r="B5" s="10" t="s">
        <v>0</v>
      </c>
      <c r="C5" s="1">
        <f>C6-4</f>
        <v>43710</v>
      </c>
      <c r="F5" t="s">
        <v>44</v>
      </c>
    </row>
    <row r="6" spans="1:10" x14ac:dyDescent="0.25">
      <c r="B6" s="10" t="s">
        <v>1</v>
      </c>
      <c r="C6" s="1">
        <v>43714</v>
      </c>
    </row>
    <row r="9" spans="1:10" ht="45" x14ac:dyDescent="0.25">
      <c r="B9" s="5" t="s">
        <v>2</v>
      </c>
      <c r="C9" s="5" t="s">
        <v>3</v>
      </c>
      <c r="D9" s="5" t="s">
        <v>4</v>
      </c>
      <c r="E9" s="5" t="s">
        <v>5</v>
      </c>
      <c r="F9" s="6" t="s">
        <v>6</v>
      </c>
      <c r="G9" s="5" t="s">
        <v>7</v>
      </c>
      <c r="H9" s="5" t="s">
        <v>8</v>
      </c>
      <c r="I9" s="6" t="s">
        <v>9</v>
      </c>
      <c r="J9" s="6"/>
    </row>
    <row r="10" spans="1:10" x14ac:dyDescent="0.25">
      <c r="B10" s="7">
        <f>_xll.BDH(F5,C9:I9,C5,C6,"cols=8;rows=5")</f>
        <v>43710</v>
      </c>
      <c r="C10" s="8">
        <v>3297</v>
      </c>
      <c r="D10" s="8">
        <v>88298.09</v>
      </c>
      <c r="E10" s="8">
        <v>26.7</v>
      </c>
      <c r="F10" s="8">
        <v>0</v>
      </c>
      <c r="G10" s="8">
        <v>27</v>
      </c>
      <c r="H10" s="8">
        <v>26.5</v>
      </c>
      <c r="I10" s="12">
        <v>1.1512</v>
      </c>
      <c r="J10" s="8"/>
    </row>
    <row r="11" spans="1:10" x14ac:dyDescent="0.25">
      <c r="B11" s="9">
        <v>43711</v>
      </c>
      <c r="C11" s="8">
        <v>663</v>
      </c>
      <c r="D11" s="8">
        <v>17658.2</v>
      </c>
      <c r="E11" s="8">
        <v>26.9</v>
      </c>
      <c r="F11" s="8">
        <v>0.74909999999999999</v>
      </c>
      <c r="G11" s="8">
        <v>27</v>
      </c>
      <c r="H11" s="8">
        <v>26.5</v>
      </c>
      <c r="I11" s="12">
        <v>1.0202</v>
      </c>
      <c r="J11" s="8"/>
    </row>
    <row r="12" spans="1:10" x14ac:dyDescent="0.25">
      <c r="B12" s="9">
        <v>43712</v>
      </c>
      <c r="C12" s="8">
        <v>5543</v>
      </c>
      <c r="D12" s="8">
        <v>146508.20000000001</v>
      </c>
      <c r="E12" s="8">
        <v>26.7</v>
      </c>
      <c r="F12" s="8">
        <v>-0.74350000000000005</v>
      </c>
      <c r="G12" s="8">
        <v>27</v>
      </c>
      <c r="H12" s="8">
        <v>26.2</v>
      </c>
      <c r="I12" s="12">
        <v>1.2598</v>
      </c>
      <c r="J12" s="8"/>
    </row>
    <row r="13" spans="1:10" x14ac:dyDescent="0.25">
      <c r="B13" s="9">
        <v>43713</v>
      </c>
      <c r="C13" s="8">
        <v>4929</v>
      </c>
      <c r="D13" s="8">
        <v>130923.2</v>
      </c>
      <c r="E13" s="8">
        <v>26.4</v>
      </c>
      <c r="F13" s="8">
        <v>-1.1235999999999999</v>
      </c>
      <c r="G13" s="8">
        <v>26.8</v>
      </c>
      <c r="H13" s="8">
        <v>26.2</v>
      </c>
      <c r="I13" s="12">
        <v>1.1304000000000001</v>
      </c>
      <c r="J13" s="8"/>
    </row>
    <row r="14" spans="1:10" x14ac:dyDescent="0.25">
      <c r="B14" s="9">
        <v>43714</v>
      </c>
      <c r="C14" s="8">
        <v>6522</v>
      </c>
      <c r="D14" s="8">
        <v>172047.6</v>
      </c>
      <c r="E14" s="8">
        <v>26.5</v>
      </c>
      <c r="F14" s="8">
        <v>0.37880000000000003</v>
      </c>
      <c r="G14" s="8">
        <v>26.8</v>
      </c>
      <c r="H14" s="8">
        <v>26.3</v>
      </c>
      <c r="I14" s="12">
        <v>1.2229000000000001</v>
      </c>
      <c r="J14" s="8"/>
    </row>
    <row r="21" spans="2:14" ht="30" x14ac:dyDescent="0.25">
      <c r="B21" s="16" t="s">
        <v>16</v>
      </c>
      <c r="C21" s="16" t="s">
        <v>11</v>
      </c>
      <c r="D21" s="16" t="s">
        <v>10</v>
      </c>
      <c r="E21" s="16" t="s">
        <v>17</v>
      </c>
      <c r="F21" s="16" t="s">
        <v>18</v>
      </c>
      <c r="G21" s="16" t="s">
        <v>19</v>
      </c>
      <c r="H21" s="16" t="s">
        <v>20</v>
      </c>
      <c r="I21" s="16" t="s">
        <v>21</v>
      </c>
      <c r="J21" s="16" t="s">
        <v>22</v>
      </c>
      <c r="M21" s="31" t="s">
        <v>14</v>
      </c>
      <c r="N21" s="31"/>
    </row>
    <row r="22" spans="2:14" x14ac:dyDescent="0.25">
      <c r="B22" s="2">
        <f>B10</f>
        <v>43710</v>
      </c>
      <c r="C22" s="15">
        <f>C10</f>
        <v>3297</v>
      </c>
      <c r="D22" s="15">
        <f>D10</f>
        <v>88298.09</v>
      </c>
      <c r="E22" s="3">
        <f t="shared" ref="E22:H22" si="0">E10</f>
        <v>26.7</v>
      </c>
      <c r="F22" s="3">
        <f t="shared" si="0"/>
        <v>0</v>
      </c>
      <c r="G22" s="3">
        <f t="shared" si="0"/>
        <v>27</v>
      </c>
      <c r="H22" s="3">
        <f t="shared" si="0"/>
        <v>26.5</v>
      </c>
      <c r="I22" s="13">
        <f>IFERROR(I10/100,"")</f>
        <v>1.1512E-2</v>
      </c>
      <c r="J22" s="11">
        <f>IFERROR(G22/H22-1,"")</f>
        <v>1.8867924528301883E-2</v>
      </c>
      <c r="M22" s="3" t="s">
        <v>10</v>
      </c>
      <c r="N22" s="14">
        <f>IFERROR(AVERAGE(D22:D26),"")</f>
        <v>111087.058</v>
      </c>
    </row>
    <row r="23" spans="2:14" x14ac:dyDescent="0.25">
      <c r="B23" s="4">
        <f t="shared" ref="B23:C26" si="1">B11</f>
        <v>43711</v>
      </c>
      <c r="C23" s="15">
        <f t="shared" si="1"/>
        <v>663</v>
      </c>
      <c r="D23" s="15">
        <f t="shared" ref="D23:H26" si="2">D11</f>
        <v>17658.2</v>
      </c>
      <c r="E23" s="3">
        <f t="shared" si="2"/>
        <v>26.9</v>
      </c>
      <c r="F23" s="3">
        <f t="shared" si="2"/>
        <v>0.74909999999999999</v>
      </c>
      <c r="G23" s="3">
        <f t="shared" si="2"/>
        <v>27</v>
      </c>
      <c r="H23" s="3">
        <f t="shared" si="2"/>
        <v>26.5</v>
      </c>
      <c r="I23" s="13">
        <f t="shared" ref="I23:I26" si="3">IFERROR(I11/100,"")</f>
        <v>1.0201999999999999E-2</v>
      </c>
      <c r="J23" s="11">
        <f t="shared" ref="J23:J26" si="4">IFERROR(G23/H23-1,"")</f>
        <v>1.8867924528301883E-2</v>
      </c>
      <c r="M23" s="3" t="s">
        <v>11</v>
      </c>
      <c r="N23" s="14">
        <f>IFERROR(AVERAGE(C22:C26),"")</f>
        <v>4190.8</v>
      </c>
    </row>
    <row r="24" spans="2:14" x14ac:dyDescent="0.25">
      <c r="B24" s="4">
        <f t="shared" si="1"/>
        <v>43712</v>
      </c>
      <c r="C24" s="15">
        <f t="shared" si="1"/>
        <v>5543</v>
      </c>
      <c r="D24" s="15">
        <f t="shared" si="2"/>
        <v>146508.20000000001</v>
      </c>
      <c r="E24" s="3">
        <f t="shared" si="2"/>
        <v>26.7</v>
      </c>
      <c r="F24" s="3">
        <f t="shared" si="2"/>
        <v>-0.74350000000000005</v>
      </c>
      <c r="G24" s="3">
        <f t="shared" si="2"/>
        <v>27</v>
      </c>
      <c r="H24" s="3">
        <f t="shared" si="2"/>
        <v>26.2</v>
      </c>
      <c r="I24" s="13">
        <f t="shared" si="3"/>
        <v>1.2598E-2</v>
      </c>
      <c r="J24" s="11">
        <f t="shared" si="4"/>
        <v>3.0534351145038219E-2</v>
      </c>
      <c r="M24" s="3" t="s">
        <v>12</v>
      </c>
      <c r="N24" s="11">
        <f>IFERROR(AVERAGE(J22:J26),"")</f>
        <v>2.2036474080905456E-2</v>
      </c>
    </row>
    <row r="25" spans="2:14" x14ac:dyDescent="0.25">
      <c r="B25" s="4">
        <f t="shared" si="1"/>
        <v>43713</v>
      </c>
      <c r="C25" s="15">
        <f t="shared" si="1"/>
        <v>4929</v>
      </c>
      <c r="D25" s="15">
        <f t="shared" si="2"/>
        <v>130923.2</v>
      </c>
      <c r="E25" s="3">
        <f t="shared" si="2"/>
        <v>26.4</v>
      </c>
      <c r="F25" s="3">
        <f t="shared" si="2"/>
        <v>-1.1235999999999999</v>
      </c>
      <c r="G25" s="3">
        <f t="shared" si="2"/>
        <v>26.8</v>
      </c>
      <c r="H25" s="3">
        <f t="shared" si="2"/>
        <v>26.2</v>
      </c>
      <c r="I25" s="13">
        <f t="shared" si="3"/>
        <v>1.1304000000000002E-2</v>
      </c>
      <c r="J25" s="11">
        <f t="shared" si="4"/>
        <v>2.2900763358778775E-2</v>
      </c>
      <c r="M25" s="3" t="s">
        <v>13</v>
      </c>
      <c r="N25" s="11">
        <f>IFERROR(AVERAGE(I22:I26),"")</f>
        <v>1.1568999999999999E-2</v>
      </c>
    </row>
    <row r="26" spans="2:14" x14ac:dyDescent="0.25">
      <c r="B26" s="4">
        <f t="shared" si="1"/>
        <v>43714</v>
      </c>
      <c r="C26" s="15">
        <f t="shared" si="1"/>
        <v>6522</v>
      </c>
      <c r="D26" s="15">
        <f t="shared" si="2"/>
        <v>172047.6</v>
      </c>
      <c r="E26" s="3">
        <f t="shared" si="2"/>
        <v>26.5</v>
      </c>
      <c r="F26" s="3">
        <f t="shared" si="2"/>
        <v>0.37880000000000003</v>
      </c>
      <c r="G26" s="3">
        <f t="shared" si="2"/>
        <v>26.8</v>
      </c>
      <c r="H26" s="3">
        <f t="shared" si="2"/>
        <v>26.3</v>
      </c>
      <c r="I26" s="13">
        <f t="shared" si="3"/>
        <v>1.2229E-2</v>
      </c>
      <c r="J26" s="11">
        <f t="shared" si="4"/>
        <v>1.9011406844106515E-2</v>
      </c>
    </row>
  </sheetData>
  <mergeCells count="1">
    <mergeCell ref="M21:N21"/>
  </mergeCells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3"/>
  <dimension ref="A1:N26"/>
  <sheetViews>
    <sheetView workbookViewId="0">
      <selection activeCell="A2" sqref="A2"/>
    </sheetView>
  </sheetViews>
  <sheetFormatPr baseColWidth="10" defaultRowHeight="15" x14ac:dyDescent="0.25"/>
  <sheetData>
    <row r="1" spans="1:10" x14ac:dyDescent="0.25">
      <c r="A1" t="s">
        <v>74</v>
      </c>
    </row>
    <row r="5" spans="1:10" x14ac:dyDescent="0.25">
      <c r="B5" s="10" t="s">
        <v>0</v>
      </c>
      <c r="C5" s="1">
        <f>C6-4</f>
        <v>43710</v>
      </c>
      <c r="F5" t="s">
        <v>45</v>
      </c>
    </row>
    <row r="6" spans="1:10" x14ac:dyDescent="0.25">
      <c r="B6" s="10" t="s">
        <v>1</v>
      </c>
      <c r="C6" s="1">
        <v>43714</v>
      </c>
    </row>
    <row r="9" spans="1:10" ht="45" x14ac:dyDescent="0.25">
      <c r="B9" s="5" t="s">
        <v>2</v>
      </c>
      <c r="C9" s="5" t="s">
        <v>3</v>
      </c>
      <c r="D9" s="5" t="s">
        <v>4</v>
      </c>
      <c r="E9" s="5" t="s">
        <v>5</v>
      </c>
      <c r="F9" s="6" t="s">
        <v>6</v>
      </c>
      <c r="G9" s="5" t="s">
        <v>7</v>
      </c>
      <c r="H9" s="5" t="s">
        <v>8</v>
      </c>
      <c r="I9" s="6" t="s">
        <v>9</v>
      </c>
      <c r="J9" s="6"/>
    </row>
    <row r="10" spans="1:10" x14ac:dyDescent="0.25">
      <c r="B10" s="7">
        <f>_xll.BDH(F5,C9:I9,C5,C6,"cols=8;rows=5")</f>
        <v>43710</v>
      </c>
      <c r="C10" s="8">
        <v>5401</v>
      </c>
      <c r="D10" s="8">
        <v>4319.93</v>
      </c>
      <c r="E10" s="8">
        <v>0.8</v>
      </c>
      <c r="F10" s="8">
        <v>-3.3816000000000002</v>
      </c>
      <c r="G10" s="8">
        <v>0.81200000000000006</v>
      </c>
      <c r="H10" s="8">
        <v>0.79200000000000004</v>
      </c>
      <c r="I10" s="12">
        <v>1.7566999999999999</v>
      </c>
      <c r="J10" s="8"/>
    </row>
    <row r="11" spans="1:10" x14ac:dyDescent="0.25">
      <c r="B11" s="9">
        <v>43711</v>
      </c>
      <c r="C11" s="8">
        <v>4101</v>
      </c>
      <c r="D11" s="8">
        <v>3272.1</v>
      </c>
      <c r="E11" s="8">
        <v>0.79200000000000004</v>
      </c>
      <c r="F11" s="8">
        <v>-1</v>
      </c>
      <c r="G11" s="8">
        <v>0.8</v>
      </c>
      <c r="H11" s="8">
        <v>0.79200000000000004</v>
      </c>
      <c r="I11" s="12">
        <v>1.9908000000000001</v>
      </c>
      <c r="J11" s="8"/>
    </row>
    <row r="12" spans="1:10" x14ac:dyDescent="0.25">
      <c r="B12" s="9">
        <v>43712</v>
      </c>
      <c r="C12" s="8">
        <v>1623</v>
      </c>
      <c r="D12" s="8">
        <v>1278.8800000000001</v>
      </c>
      <c r="E12" s="8">
        <v>0.79</v>
      </c>
      <c r="F12" s="8">
        <v>-0.2525</v>
      </c>
      <c r="G12" s="8">
        <v>0.79200000000000004</v>
      </c>
      <c r="H12" s="8">
        <v>0.78</v>
      </c>
      <c r="I12" s="12">
        <v>2.2900999999999998</v>
      </c>
      <c r="J12" s="8"/>
    </row>
    <row r="13" spans="1:10" x14ac:dyDescent="0.25">
      <c r="B13" s="9">
        <v>43713</v>
      </c>
      <c r="C13" s="8">
        <v>2001</v>
      </c>
      <c r="D13" s="8">
        <v>1580.79</v>
      </c>
      <c r="E13" s="8">
        <v>0.79</v>
      </c>
      <c r="F13" s="8">
        <v>0</v>
      </c>
      <c r="G13" s="8">
        <v>0.79</v>
      </c>
      <c r="H13" s="8">
        <v>0.79</v>
      </c>
      <c r="I13" s="12" t="s">
        <v>28</v>
      </c>
      <c r="J13" s="8"/>
    </row>
    <row r="14" spans="1:10" x14ac:dyDescent="0.25">
      <c r="B14" s="9">
        <v>43714</v>
      </c>
      <c r="C14" s="8">
        <v>2166</v>
      </c>
      <c r="D14" s="8">
        <v>1693.98</v>
      </c>
      <c r="E14" s="8">
        <v>0.78800000000000003</v>
      </c>
      <c r="F14" s="8">
        <v>-0.25319999999999998</v>
      </c>
      <c r="G14" s="8">
        <v>0.79</v>
      </c>
      <c r="H14" s="8">
        <v>0.77400000000000002</v>
      </c>
      <c r="I14" s="12">
        <v>1.7829999999999999</v>
      </c>
      <c r="J14" s="8"/>
    </row>
    <row r="21" spans="2:14" ht="30" x14ac:dyDescent="0.25">
      <c r="B21" s="16" t="s">
        <v>16</v>
      </c>
      <c r="C21" s="16" t="s">
        <v>11</v>
      </c>
      <c r="D21" s="16" t="s">
        <v>10</v>
      </c>
      <c r="E21" s="16" t="s">
        <v>17</v>
      </c>
      <c r="F21" s="16" t="s">
        <v>18</v>
      </c>
      <c r="G21" s="16" t="s">
        <v>19</v>
      </c>
      <c r="H21" s="16" t="s">
        <v>20</v>
      </c>
      <c r="I21" s="16" t="s">
        <v>21</v>
      </c>
      <c r="J21" s="16" t="s">
        <v>22</v>
      </c>
      <c r="M21" s="31" t="s">
        <v>14</v>
      </c>
      <c r="N21" s="31"/>
    </row>
    <row r="22" spans="2:14" x14ac:dyDescent="0.25">
      <c r="B22" s="2">
        <f>B10</f>
        <v>43710</v>
      </c>
      <c r="C22" s="15">
        <f>C10</f>
        <v>5401</v>
      </c>
      <c r="D22" s="15">
        <f>D10</f>
        <v>4319.93</v>
      </c>
      <c r="E22" s="3">
        <f t="shared" ref="E22:H22" si="0">E10</f>
        <v>0.8</v>
      </c>
      <c r="F22" s="3">
        <f t="shared" si="0"/>
        <v>-3.3816000000000002</v>
      </c>
      <c r="G22" s="3">
        <f t="shared" si="0"/>
        <v>0.81200000000000006</v>
      </c>
      <c r="H22" s="3">
        <f t="shared" si="0"/>
        <v>0.79200000000000004</v>
      </c>
      <c r="I22" s="13">
        <f>IFERROR(I10/100,"")</f>
        <v>1.7566999999999999E-2</v>
      </c>
      <c r="J22" s="11">
        <f>IFERROR(G22/H22-1,"")</f>
        <v>2.5252525252525304E-2</v>
      </c>
      <c r="M22" s="3" t="s">
        <v>10</v>
      </c>
      <c r="N22" s="14">
        <f>IFERROR(AVERAGE(D22:D26),"")</f>
        <v>2429.136</v>
      </c>
    </row>
    <row r="23" spans="2:14" x14ac:dyDescent="0.25">
      <c r="B23" s="4">
        <f t="shared" ref="B23:C26" si="1">B11</f>
        <v>43711</v>
      </c>
      <c r="C23" s="15">
        <f t="shared" si="1"/>
        <v>4101</v>
      </c>
      <c r="D23" s="15">
        <f t="shared" ref="D23:H26" si="2">D11</f>
        <v>3272.1</v>
      </c>
      <c r="E23" s="3">
        <f t="shared" si="2"/>
        <v>0.79200000000000004</v>
      </c>
      <c r="F23" s="3">
        <f t="shared" si="2"/>
        <v>-1</v>
      </c>
      <c r="G23" s="3">
        <f t="shared" si="2"/>
        <v>0.8</v>
      </c>
      <c r="H23" s="3">
        <f t="shared" si="2"/>
        <v>0.79200000000000004</v>
      </c>
      <c r="I23" s="13">
        <f t="shared" ref="I23:I26" si="3">IFERROR(I11/100,"")</f>
        <v>1.9908000000000002E-2</v>
      </c>
      <c r="J23" s="11">
        <f t="shared" ref="J23:J26" si="4">IFERROR(G23/H23-1,"")</f>
        <v>1.0101010101010166E-2</v>
      </c>
      <c r="M23" s="3" t="s">
        <v>11</v>
      </c>
      <c r="N23" s="14">
        <f>IFERROR(AVERAGE(C22:C26),"")</f>
        <v>3058.4</v>
      </c>
    </row>
    <row r="24" spans="2:14" x14ac:dyDescent="0.25">
      <c r="B24" s="4">
        <f t="shared" si="1"/>
        <v>43712</v>
      </c>
      <c r="C24" s="15">
        <f t="shared" si="1"/>
        <v>1623</v>
      </c>
      <c r="D24" s="15">
        <f t="shared" si="2"/>
        <v>1278.8800000000001</v>
      </c>
      <c r="E24" s="3">
        <f t="shared" si="2"/>
        <v>0.79</v>
      </c>
      <c r="F24" s="3">
        <f t="shared" si="2"/>
        <v>-0.2525</v>
      </c>
      <c r="G24" s="3">
        <f t="shared" si="2"/>
        <v>0.79200000000000004</v>
      </c>
      <c r="H24" s="3">
        <f t="shared" si="2"/>
        <v>0.78</v>
      </c>
      <c r="I24" s="13">
        <f t="shared" si="3"/>
        <v>2.2900999999999998E-2</v>
      </c>
      <c r="J24" s="11">
        <f t="shared" si="4"/>
        <v>1.538461538461533E-2</v>
      </c>
      <c r="M24" s="3" t="s">
        <v>12</v>
      </c>
      <c r="N24" s="11">
        <f>IFERROR(AVERAGE(J22:J26),"")</f>
        <v>1.4281997072694752E-2</v>
      </c>
    </row>
    <row r="25" spans="2:14" x14ac:dyDescent="0.25">
      <c r="B25" s="4">
        <f t="shared" si="1"/>
        <v>43713</v>
      </c>
      <c r="C25" s="15">
        <f t="shared" si="1"/>
        <v>2001</v>
      </c>
      <c r="D25" s="15">
        <f t="shared" si="2"/>
        <v>1580.79</v>
      </c>
      <c r="E25" s="3">
        <f t="shared" si="2"/>
        <v>0.79</v>
      </c>
      <c r="F25" s="3">
        <f t="shared" si="2"/>
        <v>0</v>
      </c>
      <c r="G25" s="3">
        <f t="shared" si="2"/>
        <v>0.79</v>
      </c>
      <c r="H25" s="3">
        <f t="shared" si="2"/>
        <v>0.79</v>
      </c>
      <c r="I25" s="13" t="str">
        <f t="shared" si="3"/>
        <v/>
      </c>
      <c r="J25" s="11">
        <f t="shared" si="4"/>
        <v>0</v>
      </c>
      <c r="M25" s="3" t="s">
        <v>13</v>
      </c>
      <c r="N25" s="11">
        <f>IFERROR(AVERAGE(I22:I26),"")</f>
        <v>1.9551499999999999E-2</v>
      </c>
    </row>
    <row r="26" spans="2:14" x14ac:dyDescent="0.25">
      <c r="B26" s="4">
        <f t="shared" si="1"/>
        <v>43714</v>
      </c>
      <c r="C26" s="15">
        <f t="shared" si="1"/>
        <v>2166</v>
      </c>
      <c r="D26" s="15">
        <f t="shared" si="2"/>
        <v>1693.98</v>
      </c>
      <c r="E26" s="3">
        <f t="shared" si="2"/>
        <v>0.78800000000000003</v>
      </c>
      <c r="F26" s="3">
        <f t="shared" si="2"/>
        <v>-0.25319999999999998</v>
      </c>
      <c r="G26" s="3">
        <f t="shared" si="2"/>
        <v>0.79</v>
      </c>
      <c r="H26" s="3">
        <f t="shared" si="2"/>
        <v>0.77400000000000002</v>
      </c>
      <c r="I26" s="13">
        <f t="shared" si="3"/>
        <v>1.7829999999999999E-2</v>
      </c>
      <c r="J26" s="11">
        <f t="shared" si="4"/>
        <v>2.067183462532296E-2</v>
      </c>
    </row>
  </sheetData>
  <mergeCells count="1">
    <mergeCell ref="M21:N21"/>
  </mergeCells>
  <pageMargins left="0.7" right="0.7" top="0.75" bottom="0.75" header="0.3" footer="0.3"/>
</worksheet>
</file>

<file path=xl/worksheets/sheet2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4"/>
  <dimension ref="A1:N26"/>
  <sheetViews>
    <sheetView workbookViewId="0">
      <selection activeCell="A2" sqref="A2"/>
    </sheetView>
  </sheetViews>
  <sheetFormatPr baseColWidth="10" defaultRowHeight="15" x14ac:dyDescent="0.25"/>
  <sheetData>
    <row r="1" spans="1:10" x14ac:dyDescent="0.25">
      <c r="A1" t="s">
        <v>75</v>
      </c>
    </row>
    <row r="5" spans="1:10" x14ac:dyDescent="0.25">
      <c r="B5" s="10" t="s">
        <v>0</v>
      </c>
      <c r="C5" s="1">
        <f>C6-4</f>
        <v>43710</v>
      </c>
      <c r="F5" t="s">
        <v>46</v>
      </c>
    </row>
    <row r="6" spans="1:10" x14ac:dyDescent="0.25">
      <c r="B6" s="10" t="s">
        <v>1</v>
      </c>
      <c r="C6" s="1">
        <v>43714</v>
      </c>
    </row>
    <row r="9" spans="1:10" ht="45" x14ac:dyDescent="0.25">
      <c r="B9" s="5" t="s">
        <v>2</v>
      </c>
      <c r="C9" s="5" t="s">
        <v>3</v>
      </c>
      <c r="D9" s="5" t="s">
        <v>4</v>
      </c>
      <c r="E9" s="5" t="s">
        <v>5</v>
      </c>
      <c r="F9" s="6" t="s">
        <v>6</v>
      </c>
      <c r="G9" s="5" t="s">
        <v>7</v>
      </c>
      <c r="H9" s="5" t="s">
        <v>8</v>
      </c>
      <c r="I9" s="6" t="s">
        <v>9</v>
      </c>
      <c r="J9" s="6"/>
    </row>
    <row r="10" spans="1:10" x14ac:dyDescent="0.25">
      <c r="B10" s="7">
        <f>_xll.BDH(F5,C9:I9,C5,C6,"cols=8;rows=5")</f>
        <v>43710</v>
      </c>
      <c r="C10" s="8">
        <v>325</v>
      </c>
      <c r="D10" s="8">
        <v>3250</v>
      </c>
      <c r="E10" s="8">
        <v>10</v>
      </c>
      <c r="F10" s="8">
        <v>0</v>
      </c>
      <c r="G10" s="8">
        <v>10</v>
      </c>
      <c r="H10" s="8">
        <v>10</v>
      </c>
      <c r="I10" s="12">
        <v>0.92569999999999997</v>
      </c>
      <c r="J10" s="8"/>
    </row>
    <row r="11" spans="1:10" x14ac:dyDescent="0.25">
      <c r="B11" s="9">
        <v>43711</v>
      </c>
      <c r="C11" s="8">
        <v>111</v>
      </c>
      <c r="D11" s="8">
        <v>1107.58</v>
      </c>
      <c r="E11" s="8">
        <v>9.9600000000000009</v>
      </c>
      <c r="F11" s="8">
        <v>-0.4</v>
      </c>
      <c r="G11" s="8">
        <v>9.98</v>
      </c>
      <c r="H11" s="8">
        <v>9.9600000000000009</v>
      </c>
      <c r="I11" s="12" t="s">
        <v>28</v>
      </c>
      <c r="J11" s="8"/>
    </row>
    <row r="12" spans="1:10" x14ac:dyDescent="0.25">
      <c r="B12" s="9">
        <v>43712</v>
      </c>
      <c r="C12" s="8">
        <v>101</v>
      </c>
      <c r="D12" s="8">
        <v>1005.96</v>
      </c>
      <c r="E12" s="8">
        <v>9.9600000000000009</v>
      </c>
      <c r="F12" s="8">
        <v>0</v>
      </c>
      <c r="G12" s="8">
        <v>9.9600000000000009</v>
      </c>
      <c r="H12" s="8">
        <v>9.9600000000000009</v>
      </c>
      <c r="I12" s="12" t="s">
        <v>28</v>
      </c>
      <c r="J12" s="8"/>
    </row>
    <row r="13" spans="1:10" x14ac:dyDescent="0.25">
      <c r="B13" s="9">
        <v>43713</v>
      </c>
      <c r="C13" s="8">
        <v>1</v>
      </c>
      <c r="D13" s="8">
        <v>9.9600000000000009</v>
      </c>
      <c r="E13" s="8">
        <v>9.9600000000000009</v>
      </c>
      <c r="F13" s="8">
        <v>0</v>
      </c>
      <c r="G13" s="8">
        <v>9.9600000000000009</v>
      </c>
      <c r="H13" s="8">
        <v>9.9600000000000009</v>
      </c>
      <c r="I13" s="12" t="s">
        <v>28</v>
      </c>
      <c r="J13" s="8"/>
    </row>
    <row r="14" spans="1:10" x14ac:dyDescent="0.25">
      <c r="B14" s="9">
        <v>43714</v>
      </c>
      <c r="C14" s="8">
        <v>1</v>
      </c>
      <c r="D14" s="8">
        <v>9.94</v>
      </c>
      <c r="E14" s="8">
        <v>9.94</v>
      </c>
      <c r="F14" s="8">
        <v>-0.20080000000000001</v>
      </c>
      <c r="G14" s="8">
        <v>9.94</v>
      </c>
      <c r="H14" s="8">
        <v>9.94</v>
      </c>
      <c r="I14" s="12" t="s">
        <v>28</v>
      </c>
      <c r="J14" s="8"/>
    </row>
    <row r="21" spans="2:14" ht="30" x14ac:dyDescent="0.25">
      <c r="B21" s="16" t="s">
        <v>16</v>
      </c>
      <c r="C21" s="16" t="s">
        <v>11</v>
      </c>
      <c r="D21" s="16" t="s">
        <v>10</v>
      </c>
      <c r="E21" s="16" t="s">
        <v>17</v>
      </c>
      <c r="F21" s="16" t="s">
        <v>18</v>
      </c>
      <c r="G21" s="16" t="s">
        <v>19</v>
      </c>
      <c r="H21" s="16" t="s">
        <v>20</v>
      </c>
      <c r="I21" s="16" t="s">
        <v>21</v>
      </c>
      <c r="J21" s="16" t="s">
        <v>22</v>
      </c>
      <c r="M21" s="31" t="s">
        <v>14</v>
      </c>
      <c r="N21" s="31"/>
    </row>
    <row r="22" spans="2:14" x14ac:dyDescent="0.25">
      <c r="B22" s="2">
        <f>B10</f>
        <v>43710</v>
      </c>
      <c r="C22" s="15">
        <f>C10</f>
        <v>325</v>
      </c>
      <c r="D22" s="15">
        <f>D10</f>
        <v>3250</v>
      </c>
      <c r="E22" s="3">
        <f t="shared" ref="E22:H22" si="0">E10</f>
        <v>10</v>
      </c>
      <c r="F22" s="3">
        <f t="shared" si="0"/>
        <v>0</v>
      </c>
      <c r="G22" s="3">
        <f t="shared" si="0"/>
        <v>10</v>
      </c>
      <c r="H22" s="3">
        <f t="shared" si="0"/>
        <v>10</v>
      </c>
      <c r="I22" s="13">
        <f>IFERROR(I10/100,"")</f>
        <v>9.2569999999999996E-3</v>
      </c>
      <c r="J22" s="11">
        <f>IFERROR(G22/H22-1,"")</f>
        <v>0</v>
      </c>
      <c r="M22" s="3" t="s">
        <v>10</v>
      </c>
      <c r="N22" s="14">
        <f>IFERROR(AVERAGE(D22:D26),"")</f>
        <v>1076.6879999999999</v>
      </c>
    </row>
    <row r="23" spans="2:14" x14ac:dyDescent="0.25">
      <c r="B23" s="4">
        <f t="shared" ref="B23:C26" si="1">B11</f>
        <v>43711</v>
      </c>
      <c r="C23" s="15">
        <f t="shared" si="1"/>
        <v>111</v>
      </c>
      <c r="D23" s="15">
        <f t="shared" ref="D23:H26" si="2">D11</f>
        <v>1107.58</v>
      </c>
      <c r="E23" s="3">
        <f t="shared" si="2"/>
        <v>9.9600000000000009</v>
      </c>
      <c r="F23" s="3">
        <f t="shared" si="2"/>
        <v>-0.4</v>
      </c>
      <c r="G23" s="3">
        <f t="shared" si="2"/>
        <v>9.98</v>
      </c>
      <c r="H23" s="3">
        <f t="shared" si="2"/>
        <v>9.9600000000000009</v>
      </c>
      <c r="I23" s="13" t="str">
        <f t="shared" ref="I23:I26" si="3">IFERROR(I11/100,"")</f>
        <v/>
      </c>
      <c r="J23" s="11">
        <f t="shared" ref="J23:J26" si="4">IFERROR(G23/H23-1,"")</f>
        <v>2.0080321285140812E-3</v>
      </c>
      <c r="M23" s="3" t="s">
        <v>11</v>
      </c>
      <c r="N23" s="14">
        <f>IFERROR(AVERAGE(C22:C26),"")</f>
        <v>107.8</v>
      </c>
    </row>
    <row r="24" spans="2:14" x14ac:dyDescent="0.25">
      <c r="B24" s="4">
        <f t="shared" si="1"/>
        <v>43712</v>
      </c>
      <c r="C24" s="15">
        <f t="shared" si="1"/>
        <v>101</v>
      </c>
      <c r="D24" s="15">
        <f t="shared" si="2"/>
        <v>1005.96</v>
      </c>
      <c r="E24" s="3">
        <f t="shared" si="2"/>
        <v>9.9600000000000009</v>
      </c>
      <c r="F24" s="3">
        <f t="shared" si="2"/>
        <v>0</v>
      </c>
      <c r="G24" s="3">
        <f t="shared" si="2"/>
        <v>9.9600000000000009</v>
      </c>
      <c r="H24" s="3">
        <f t="shared" si="2"/>
        <v>9.9600000000000009</v>
      </c>
      <c r="I24" s="13" t="str">
        <f t="shared" si="3"/>
        <v/>
      </c>
      <c r="J24" s="11">
        <f t="shared" si="4"/>
        <v>0</v>
      </c>
      <c r="M24" s="3" t="s">
        <v>12</v>
      </c>
      <c r="N24" s="11">
        <f>IFERROR(AVERAGE(J22:J26),"")</f>
        <v>4.0160642570281625E-4</v>
      </c>
    </row>
    <row r="25" spans="2:14" x14ac:dyDescent="0.25">
      <c r="B25" s="4">
        <f t="shared" si="1"/>
        <v>43713</v>
      </c>
      <c r="C25" s="15">
        <f t="shared" si="1"/>
        <v>1</v>
      </c>
      <c r="D25" s="15">
        <f t="shared" si="2"/>
        <v>9.9600000000000009</v>
      </c>
      <c r="E25" s="3">
        <f t="shared" si="2"/>
        <v>9.9600000000000009</v>
      </c>
      <c r="F25" s="3">
        <f t="shared" si="2"/>
        <v>0</v>
      </c>
      <c r="G25" s="3">
        <f t="shared" si="2"/>
        <v>9.9600000000000009</v>
      </c>
      <c r="H25" s="3">
        <f t="shared" si="2"/>
        <v>9.9600000000000009</v>
      </c>
      <c r="I25" s="13" t="str">
        <f t="shared" si="3"/>
        <v/>
      </c>
      <c r="J25" s="11">
        <f t="shared" si="4"/>
        <v>0</v>
      </c>
      <c r="M25" s="3" t="s">
        <v>13</v>
      </c>
      <c r="N25" s="11">
        <f>IFERROR(AVERAGE(I22:I26),"")</f>
        <v>9.2569999999999996E-3</v>
      </c>
    </row>
    <row r="26" spans="2:14" x14ac:dyDescent="0.25">
      <c r="B26" s="4">
        <f t="shared" si="1"/>
        <v>43714</v>
      </c>
      <c r="C26" s="15">
        <f t="shared" si="1"/>
        <v>1</v>
      </c>
      <c r="D26" s="15">
        <f t="shared" si="2"/>
        <v>9.94</v>
      </c>
      <c r="E26" s="3">
        <f t="shared" si="2"/>
        <v>9.94</v>
      </c>
      <c r="F26" s="3">
        <f t="shared" si="2"/>
        <v>-0.20080000000000001</v>
      </c>
      <c r="G26" s="3">
        <f t="shared" si="2"/>
        <v>9.94</v>
      </c>
      <c r="H26" s="3">
        <f t="shared" si="2"/>
        <v>9.94</v>
      </c>
      <c r="I26" s="13" t="str">
        <f t="shared" si="3"/>
        <v/>
      </c>
      <c r="J26" s="11">
        <f t="shared" si="4"/>
        <v>0</v>
      </c>
    </row>
  </sheetData>
  <mergeCells count="1">
    <mergeCell ref="M21:N2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24</vt:i4>
      </vt:variant>
    </vt:vector>
  </HeadingPairs>
  <TitlesOfParts>
    <vt:vector size="24" baseType="lpstr">
      <vt:lpstr>ABEO</vt:lpstr>
      <vt:lpstr>ADEUNIS</vt:lpstr>
      <vt:lpstr>BIOM UP</vt:lpstr>
      <vt:lpstr>BOURBON</vt:lpstr>
      <vt:lpstr>CELLNOVO</vt:lpstr>
      <vt:lpstr>DELFINGEN</vt:lpstr>
      <vt:lpstr>EMOVA GROUP</vt:lpstr>
      <vt:lpstr>ESI GROUP</vt:lpstr>
      <vt:lpstr>EVOLIS</vt:lpstr>
      <vt:lpstr>FLEURY MICHON</vt:lpstr>
      <vt:lpstr>Foncière Atland</vt:lpstr>
      <vt:lpstr>GENFIT</vt:lpstr>
      <vt:lpstr>GENOMIC VISION</vt:lpstr>
      <vt:lpstr>GL EVENT</vt:lpstr>
      <vt:lpstr>GROUPE OPEN </vt:lpstr>
      <vt:lpstr>GROUPE PARTOUCHE</vt:lpstr>
      <vt:lpstr>HF</vt:lpstr>
      <vt:lpstr>KEYRUS</vt:lpstr>
      <vt:lpstr>MAISON FRANCE</vt:lpstr>
      <vt:lpstr>MEMSCAP</vt:lpstr>
      <vt:lpstr>NEURONES</vt:lpstr>
      <vt:lpstr>SII</vt:lpstr>
      <vt:lpstr>THERACLION</vt:lpstr>
      <vt:lpstr>VOGO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MOLARD Renald</dc:creator>
  <cp:lastModifiedBy>MOLARD Renald</cp:lastModifiedBy>
  <dcterms:created xsi:type="dcterms:W3CDTF">2019-09-12T12:11:09Z</dcterms:created>
  <dcterms:modified xsi:type="dcterms:W3CDTF">2019-09-23T13:01:39Z</dcterms:modified>
</cp:coreProperties>
</file>