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Commercial\Stagiaire\Fichier Rénald\TEST W10\Rapports d'execution\"/>
    </mc:Choice>
  </mc:AlternateContent>
  <bookViews>
    <workbookView xWindow="1740" yWindow="450" windowWidth="17760" windowHeight="8250"/>
  </bookViews>
  <sheets>
    <sheet name="Reporting" sheetId="2" r:id="rId1"/>
    <sheet name="Mode d'emploi" sheetId="5" r:id="rId2"/>
  </sheets>
  <definedNames>
    <definedName name="_xlnm.Print_Area" localSheetId="0">Reporting!$A$1:$H$30</definedName>
  </definedNames>
  <calcPr calcId="152511"/>
</workbook>
</file>

<file path=xl/calcChain.xml><?xml version="1.0" encoding="utf-8"?>
<calcChain xmlns="http://schemas.openxmlformats.org/spreadsheetml/2006/main">
  <c r="A8" i="2" l="1"/>
  <c r="J17" i="2"/>
  <c r="J10" i="2"/>
  <c r="A6" i="2"/>
  <c r="J14" i="2"/>
  <c r="J15" i="2"/>
  <c r="J13" i="2"/>
  <c r="J16" i="2"/>
  <c r="J12" i="2"/>
  <c r="J11" i="2"/>
  <c r="J18" i="2" l="1"/>
  <c r="C18" i="2" l="1"/>
  <c r="C22" i="2"/>
  <c r="J22" i="2"/>
  <c r="J23" i="2"/>
  <c r="J24" i="2"/>
  <c r="C14" i="2" l="1"/>
  <c r="C24" i="2"/>
  <c r="C20" i="2"/>
  <c r="C10" i="2"/>
  <c r="D10" i="2" s="1"/>
  <c r="C12" i="2" l="1"/>
  <c r="P12" i="2" l="1"/>
</calcChain>
</file>

<file path=xl/sharedStrings.xml><?xml version="1.0" encoding="utf-8"?>
<sst xmlns="http://schemas.openxmlformats.org/spreadsheetml/2006/main" count="8" uniqueCount="8">
  <si>
    <t>A</t>
  </si>
  <si>
    <t>CC</t>
  </si>
  <si>
    <t>CCI</t>
  </si>
  <si>
    <t>Renseigner le ticker en N1 dans la feuiller Reporting</t>
  </si>
  <si>
    <t xml:space="preserve">Remplir les quantités et le prix dans Base Historique </t>
  </si>
  <si>
    <t>Cliquer sur Insérer journée</t>
  </si>
  <si>
    <t>Renseigner les contatcts (optionnel)</t>
  </si>
  <si>
    <t>Lancer la macro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</si>
</sst>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00"/>
    <numFmt numFmtId="165" formatCode="0.0%"/>
    <numFmt numFmtId="166" formatCode="#,##0.00\ &quot;€&quot;"/>
    <numFmt numFmtId="167" formatCode="0.0000"/>
    <numFmt numFmtId="168" formatCode="#,##0\ &quot;€&quot;"/>
    <numFmt numFmtId="171" formatCode="ddmmyyyy"/>
    <numFmt numFmtId="172" formatCode="#,##0.?_);\(#,##0.?\);#,##0.?_);@_)"/>
  </numFmts>
  <fonts count="18"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3"/>
      <charset val="128"/>
      <scheme val="minor"/>
    </font>
    <font>
      <b/>
      <sz val="12"/>
      <color rgb="FFFFFFFF"/>
      <name val="Arial"/>
      <family val="2"/>
    </font>
    <font>
      <sz val="10"/>
      <color rgb="FF000000"/>
      <name val="Arial"/>
      <family val="2"/>
    </font>
    <font>
      <b/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17365D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 style="medium">
        <color indexed="64"/>
      </left>
      <right/>
      <top style="thin">
        <color rgb="FFFFFFFF"/>
      </top>
      <bottom style="medium">
        <color indexed="64"/>
      </bottom>
      <diagonal/>
    </border>
    <border>
      <left/>
      <right/>
      <top style="thin">
        <color rgb="FFFFFFFF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FFFFFF"/>
      </bottom>
      <diagonal/>
    </border>
    <border>
      <left/>
      <right/>
      <top style="medium">
        <color indexed="64"/>
      </top>
      <bottom style="thin">
        <color rgb="FFFFFFFF"/>
      </bottom>
      <diagonal/>
    </border>
    <border>
      <left/>
      <right style="medium">
        <color indexed="64"/>
      </right>
      <top style="medium">
        <color indexed="64"/>
      </top>
      <bottom style="thin">
        <color rgb="FFFFFFFF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3" fillId="0" borderId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7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3" fontId="2" fillId="0" borderId="0" xfId="0" applyNumberFormat="1" applyFont="1" applyBorder="1" applyAlignment="1">
      <alignment horizontal="center"/>
    </xf>
    <xf numFmtId="0" fontId="5" fillId="2" borderId="0" xfId="0" applyFont="1" applyFill="1" applyBorder="1" applyAlignment="1">
      <alignment horizontal="right"/>
    </xf>
    <xf numFmtId="3" fontId="0" fillId="0" borderId="0" xfId="0" applyNumberFormat="1"/>
    <xf numFmtId="0" fontId="11" fillId="0" borderId="0" xfId="0" applyFont="1" applyAlignment="1">
      <alignment horizontal="center"/>
    </xf>
    <xf numFmtId="164" fontId="0" fillId="0" borderId="0" xfId="0" applyNumberFormat="1"/>
    <xf numFmtId="7" fontId="0" fillId="0" borderId="0" xfId="0" applyNumberFormat="1"/>
    <xf numFmtId="166" fontId="0" fillId="0" borderId="0" xfId="0" applyNumberFormat="1"/>
    <xf numFmtId="167" fontId="0" fillId="0" borderId="0" xfId="0" applyNumberFormat="1"/>
    <xf numFmtId="15" fontId="0" fillId="0" borderId="0" xfId="0" applyNumberFormat="1" applyAlignment="1">
      <alignment horizontal="left"/>
    </xf>
    <xf numFmtId="0" fontId="0" fillId="2" borderId="0" xfId="0" applyFill="1" applyBorder="1"/>
    <xf numFmtId="3" fontId="0" fillId="2" borderId="0" xfId="0" applyNumberFormat="1" applyFill="1" applyBorder="1"/>
    <xf numFmtId="171" fontId="0" fillId="0" borderId="0" xfId="0" applyNumberFormat="1"/>
    <xf numFmtId="0" fontId="15" fillId="5" borderId="0" xfId="0" applyFont="1" applyFill="1" applyAlignment="1">
      <alignment vertical="center"/>
    </xf>
    <xf numFmtId="0" fontId="0" fillId="3" borderId="0" xfId="0" applyFill="1"/>
    <xf numFmtId="0" fontId="0" fillId="6" borderId="0" xfId="0" applyFill="1"/>
    <xf numFmtId="0" fontId="1" fillId="6" borderId="0" xfId="0" applyFont="1" applyFill="1"/>
    <xf numFmtId="0" fontId="17" fillId="0" borderId="0" xfId="0" applyFont="1"/>
    <xf numFmtId="3" fontId="6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8" fontId="6" fillId="0" borderId="1" xfId="0" applyNumberFormat="1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3" fontId="3" fillId="0" borderId="7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right" vertical="center"/>
    </xf>
    <xf numFmtId="0" fontId="5" fillId="2" borderId="3" xfId="0" applyFont="1" applyFill="1" applyBorder="1" applyAlignment="1">
      <alignment horizontal="right" vertical="center"/>
    </xf>
    <xf numFmtId="0" fontId="5" fillId="2" borderId="4" xfId="0" applyFont="1" applyFill="1" applyBorder="1" applyAlignment="1">
      <alignment horizontal="right" vertical="center"/>
    </xf>
    <xf numFmtId="0" fontId="5" fillId="2" borderId="0" xfId="0" quotePrefix="1" applyFont="1" applyFill="1" applyBorder="1" applyAlignment="1">
      <alignment horizontal="right" vertical="center"/>
    </xf>
    <xf numFmtId="10" fontId="10" fillId="2" borderId="5" xfId="3" applyNumberFormat="1" applyFont="1" applyFill="1" applyBorder="1" applyAlignment="1">
      <alignment vertical="center"/>
    </xf>
    <xf numFmtId="0" fontId="5" fillId="2" borderId="0" xfId="0" applyFont="1" applyFill="1" applyBorder="1" applyAlignment="1">
      <alignment horizontal="right" vertical="center"/>
    </xf>
    <xf numFmtId="0" fontId="0" fillId="2" borderId="5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3" fontId="0" fillId="2" borderId="5" xfId="0" applyNumberFormat="1" applyFill="1" applyBorder="1" applyAlignment="1">
      <alignment vertical="center"/>
    </xf>
    <xf numFmtId="4" fontId="0" fillId="2" borderId="5" xfId="0" applyNumberForma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5" fillId="2" borderId="8" xfId="0" applyFont="1" applyFill="1" applyBorder="1" applyAlignment="1">
      <alignment horizontal="right" vertical="center"/>
    </xf>
    <xf numFmtId="3" fontId="0" fillId="2" borderId="7" xfId="0" applyNumberFormat="1" applyFill="1" applyBorder="1" applyAlignment="1">
      <alignment vertical="center"/>
    </xf>
    <xf numFmtId="165" fontId="5" fillId="0" borderId="0" xfId="3" applyNumberFormat="1" applyFont="1" applyBorder="1" applyAlignment="1">
      <alignment vertical="center"/>
    </xf>
    <xf numFmtId="3" fontId="5" fillId="0" borderId="0" xfId="0" applyNumberFormat="1" applyFont="1" applyBorder="1" applyAlignment="1">
      <alignment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5" fillId="0" borderId="0" xfId="0" applyNumberFormat="1" applyFont="1" applyBorder="1" applyAlignment="1">
      <alignment vertical="center"/>
    </xf>
    <xf numFmtId="7" fontId="5" fillId="0" borderId="0" xfId="0" applyNumberFormat="1" applyFont="1" applyBorder="1" applyAlignment="1">
      <alignment vertical="center"/>
    </xf>
    <xf numFmtId="7" fontId="5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5" fontId="0" fillId="0" borderId="0" xfId="0" applyNumberFormat="1" applyAlignment="1">
      <alignment horizontal="left" vertical="center"/>
    </xf>
    <xf numFmtId="3" fontId="0" fillId="0" borderId="0" xfId="0" applyNumberFormat="1" applyAlignment="1">
      <alignment vertical="center"/>
    </xf>
    <xf numFmtId="167" fontId="0" fillId="0" borderId="0" xfId="0" applyNumberFormat="1" applyAlignment="1">
      <alignment vertical="center"/>
    </xf>
    <xf numFmtId="3" fontId="3" fillId="0" borderId="0" xfId="0" applyNumberFormat="1" applyFont="1" applyAlignment="1">
      <alignment horizontal="left" vertical="center"/>
    </xf>
    <xf numFmtId="3" fontId="4" fillId="0" borderId="0" xfId="0" applyNumberFormat="1" applyFont="1" applyBorder="1" applyAlignment="1">
      <alignment horizontal="center" vertical="center"/>
    </xf>
    <xf numFmtId="0" fontId="1" fillId="3" borderId="0" xfId="0" applyFont="1" applyFill="1"/>
    <xf numFmtId="172" fontId="6" fillId="2" borderId="9" xfId="0" applyNumberFormat="1" applyFont="1" applyFill="1" applyBorder="1" applyAlignment="1">
      <alignment vertical="center"/>
    </xf>
    <xf numFmtId="0" fontId="15" fillId="5" borderId="0" xfId="0" applyFont="1" applyFill="1" applyAlignment="1">
      <alignment horizontal="center" vertical="center"/>
    </xf>
    <xf numFmtId="0" fontId="15" fillId="5" borderId="0" xfId="0" applyFont="1" applyFill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3" fontId="4" fillId="0" borderId="9" xfId="0" applyNumberFormat="1" applyFont="1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8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44" fontId="5" fillId="0" borderId="0" xfId="1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4" borderId="14" xfId="0" applyFont="1" applyFill="1" applyBorder="1" applyAlignment="1">
      <alignment horizontal="center"/>
    </xf>
    <xf numFmtId="0" fontId="14" fillId="4" borderId="15" xfId="0" applyFont="1" applyFill="1" applyBorder="1" applyAlignment="1">
      <alignment horizontal="center"/>
    </xf>
    <xf numFmtId="0" fontId="14" fillId="4" borderId="16" xfId="0" applyFont="1" applyFill="1" applyBorder="1" applyAlignment="1">
      <alignment horizontal="center"/>
    </xf>
  </cellXfs>
  <cellStyles count="5">
    <cellStyle name="Monétaire" xfId="1" builtinId="4"/>
    <cellStyle name="Normal" xfId="0" builtinId="0"/>
    <cellStyle name="Normal 2" xfId="2"/>
    <cellStyle name="Pourcentage" xfId="3" builtinId="5"/>
    <cellStyle name="Pourcentage 2" xfId="4"/>
  </cellStyles>
  <dxfs count="2">
    <dxf>
      <font>
        <color theme="5"/>
      </font>
    </dxf>
    <dxf>
      <font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 t="s">
        <v>#N/A Invalid Security</v>
        <stp/>
        <stp>##V3_BDPV12</stp>
        <stp/>
        <stp>VOLUME</stp>
        <stp>[TEST.xlsm]Reporting!R13C10</stp>
        <tr r="J13" s="2"/>
      </tp>
      <tp t="s">
        <v>#N/A Invalid Security</v>
        <stp/>
        <stp>##V3_BDPV12</stp>
        <stp/>
        <stp>LOW</stp>
        <stp>[TEST.xlsm]Reporting!R15C10</stp>
        <tr r="J15" s="2"/>
      </tp>
    </main>
    <main first="bloomberg.rtd">
      <tp t="s">
        <v>#N/A Invalid Security</v>
        <stp/>
        <stp>##V3_BDPV12</stp>
        <stp/>
        <stp>PX_LAST</stp>
        <stp>[TEST.xlsm]Reporting!R10C10</stp>
        <tr r="J10" s="2"/>
      </tp>
      <tp t="s">
        <v>#N/A Invalid Security</v>
        <stp/>
        <stp>##V3_BDPV12</stp>
        <stp/>
        <stp>HIGH</stp>
        <stp>[TEST.xlsm]Reporting!R14C10</stp>
        <tr r="J14" s="2"/>
      </tp>
      <tp t="s">
        <v>#N/A Invalid Security</v>
        <stp/>
        <stp>##V3_BDPV12</stp>
        <stp/>
        <stp>CHG_PCT_1D</stp>
        <stp>[TEST.xlsm]Reporting!R11C10</stp>
        <tr r="J11" s="2"/>
      </tp>
      <tp t="s">
        <v>#N/A Invalid Security</v>
        <stp/>
        <stp>##V3_BDPV12</stp>
        <stp/>
        <stp>OFFICIAL_OPEN_AUCTION_VOLUME</stp>
        <stp>[TEST.xlsm]Reporting!R16C10</stp>
        <tr r="J16" s="2"/>
      </tp>
      <tp t="s">
        <v>#N/A Invalid Security</v>
        <stp/>
        <stp>##V3_BDPV12</stp>
        <stp/>
        <stp>NAME</stp>
        <stp>[TEST.xlsm]Reporting!R6C1</stp>
        <tr r="A6" s="2"/>
      </tp>
      <tp t="s">
        <v>#N/A Invalid Security</v>
        <stp/>
        <stp>##V3_BDPV12</stp>
        <stp/>
        <stp>VWAP</stp>
        <stp>[TEST.xlsm]Reporting!R12C10</stp>
        <tr r="J12" s="2"/>
      </tp>
      <tp t="s">
        <v>#N/A Invalid Security</v>
        <stp/>
        <stp>##V3_BDPV12</stp>
        <stp/>
        <stp>OFFICIAL_CLOSE_AUCTION_VOLUME</stp>
        <stp>[TEST.xlsm]Reporting!R17C10</stp>
        <stp>Fill=0</stp>
        <tr r="J17" s="2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volatileDependencies" Target="volatileDependenci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2</xdr:row>
      <xdr:rowOff>171450</xdr:rowOff>
    </xdr:from>
    <xdr:to>
      <xdr:col>3</xdr:col>
      <xdr:colOff>514350</xdr:colOff>
      <xdr:row>3</xdr:row>
      <xdr:rowOff>19050</xdr:rowOff>
    </xdr:to>
    <xdr:pic>
      <xdr:nvPicPr>
        <xdr:cNvPr id="15706" name="Image 12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33400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</xdr:row>
      <xdr:rowOff>0</xdr:rowOff>
    </xdr:from>
    <xdr:to>
      <xdr:col>1</xdr:col>
      <xdr:colOff>47625</xdr:colOff>
      <xdr:row>1</xdr:row>
      <xdr:rowOff>47625</xdr:rowOff>
    </xdr:to>
    <xdr:pic>
      <xdr:nvPicPr>
        <xdr:cNvPr id="15707" name="Image 11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161925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0</xdr:colOff>
      <xdr:row>1</xdr:row>
      <xdr:rowOff>0</xdr:rowOff>
    </xdr:from>
    <xdr:to>
      <xdr:col>2</xdr:col>
      <xdr:colOff>47625</xdr:colOff>
      <xdr:row>1</xdr:row>
      <xdr:rowOff>47625</xdr:rowOff>
    </xdr:to>
    <xdr:pic>
      <xdr:nvPicPr>
        <xdr:cNvPr id="15708" name="Image 10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4475" y="161925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1</xdr:row>
      <xdr:rowOff>0</xdr:rowOff>
    </xdr:from>
    <xdr:to>
      <xdr:col>3</xdr:col>
      <xdr:colOff>47625</xdr:colOff>
      <xdr:row>1</xdr:row>
      <xdr:rowOff>47625</xdr:rowOff>
    </xdr:to>
    <xdr:pic>
      <xdr:nvPicPr>
        <xdr:cNvPr id="15709" name="Image 9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161925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3</xdr:row>
      <xdr:rowOff>0</xdr:rowOff>
    </xdr:from>
    <xdr:to>
      <xdr:col>0</xdr:col>
      <xdr:colOff>47625</xdr:colOff>
      <xdr:row>3</xdr:row>
      <xdr:rowOff>47625</xdr:rowOff>
    </xdr:to>
    <xdr:pic>
      <xdr:nvPicPr>
        <xdr:cNvPr id="15710" name="Image 6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1975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3</xdr:row>
      <xdr:rowOff>0</xdr:rowOff>
    </xdr:from>
    <xdr:to>
      <xdr:col>3</xdr:col>
      <xdr:colOff>47625</xdr:colOff>
      <xdr:row>3</xdr:row>
      <xdr:rowOff>47625</xdr:rowOff>
    </xdr:to>
    <xdr:pic>
      <xdr:nvPicPr>
        <xdr:cNvPr id="15711" name="Image 3" descr="cid:tran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561975"/>
          <a:ext cx="47625" cy="47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885825</xdr:colOff>
          <xdr:row>5</xdr:row>
          <xdr:rowOff>57150</xdr:rowOff>
        </xdr:from>
        <xdr:to>
          <xdr:col>14</xdr:col>
          <xdr:colOff>247650</xdr:colOff>
          <xdr:row>7</xdr:row>
          <xdr:rowOff>47625</xdr:rowOff>
        </xdr:to>
        <xdr:sp macro="" textlink="">
          <xdr:nvSpPr>
            <xdr:cNvPr id="12990" name="Button 7870" hidden="1">
              <a:extLst>
                <a:ext uri="{63B3BB69-23CF-44E3-9099-C40C66FF867C}">
                  <a14:compatExt spid="_x0000_s129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314325</xdr:colOff>
      <xdr:row>0</xdr:row>
      <xdr:rowOff>0</xdr:rowOff>
    </xdr:from>
    <xdr:to>
      <xdr:col>11</xdr:col>
      <xdr:colOff>238125</xdr:colOff>
      <xdr:row>1</xdr:row>
      <xdr:rowOff>76200</xdr:rowOff>
    </xdr:to>
    <xdr:sp macro="" textlink="">
      <xdr:nvSpPr>
        <xdr:cNvPr id="12" name="Rectangle à coins arrondis 11"/>
        <xdr:cNvSpPr/>
      </xdr:nvSpPr>
      <xdr:spPr>
        <a:xfrm>
          <a:off x="7629525" y="0"/>
          <a:ext cx="247650" cy="23812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15</xdr:col>
      <xdr:colOff>419100</xdr:colOff>
      <xdr:row>2</xdr:row>
      <xdr:rowOff>19050</xdr:rowOff>
    </xdr:from>
    <xdr:to>
      <xdr:col>15</xdr:col>
      <xdr:colOff>666750</xdr:colOff>
      <xdr:row>3</xdr:row>
      <xdr:rowOff>57150</xdr:rowOff>
    </xdr:to>
    <xdr:sp macro="" textlink="">
      <xdr:nvSpPr>
        <xdr:cNvPr id="13" name="Rectangle à coins arrondis 12"/>
        <xdr:cNvSpPr/>
      </xdr:nvSpPr>
      <xdr:spPr>
        <a:xfrm>
          <a:off x="11029950" y="381000"/>
          <a:ext cx="247650" cy="23812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12</xdr:col>
      <xdr:colOff>419100</xdr:colOff>
      <xdr:row>5</xdr:row>
      <xdr:rowOff>123825</xdr:rowOff>
    </xdr:from>
    <xdr:to>
      <xdr:col>12</xdr:col>
      <xdr:colOff>666750</xdr:colOff>
      <xdr:row>6</xdr:row>
      <xdr:rowOff>104775</xdr:rowOff>
    </xdr:to>
    <xdr:sp macro="" textlink="">
      <xdr:nvSpPr>
        <xdr:cNvPr id="14" name="Rectangle à coins arrondis 13"/>
        <xdr:cNvSpPr/>
      </xdr:nvSpPr>
      <xdr:spPr>
        <a:xfrm>
          <a:off x="8382000" y="971550"/>
          <a:ext cx="247650" cy="23812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</xdr:row>
      <xdr:rowOff>38100</xdr:rowOff>
    </xdr:from>
    <xdr:to>
      <xdr:col>0</xdr:col>
      <xdr:colOff>561975</xdr:colOff>
      <xdr:row>5</xdr:row>
      <xdr:rowOff>123825</xdr:rowOff>
    </xdr:to>
    <xdr:sp macro="" textlink="">
      <xdr:nvSpPr>
        <xdr:cNvPr id="2" name="Rectangle à coins arrondis 1"/>
        <xdr:cNvSpPr/>
      </xdr:nvSpPr>
      <xdr:spPr>
        <a:xfrm>
          <a:off x="85725" y="523875"/>
          <a:ext cx="476250" cy="40957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0</xdr:col>
      <xdr:colOff>66675</xdr:colOff>
      <xdr:row>7</xdr:row>
      <xdr:rowOff>66675</xdr:rowOff>
    </xdr:from>
    <xdr:to>
      <xdr:col>0</xdr:col>
      <xdr:colOff>542925</xdr:colOff>
      <xdr:row>9</xdr:row>
      <xdr:rowOff>152400</xdr:rowOff>
    </xdr:to>
    <xdr:sp macro="" textlink="">
      <xdr:nvSpPr>
        <xdr:cNvPr id="3" name="Rectangle à coins arrondis 2"/>
        <xdr:cNvSpPr/>
      </xdr:nvSpPr>
      <xdr:spPr>
        <a:xfrm>
          <a:off x="66675" y="1200150"/>
          <a:ext cx="476250" cy="40957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5</xdr:col>
      <xdr:colOff>609143</xdr:colOff>
      <xdr:row>17</xdr:row>
      <xdr:rowOff>142736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781175"/>
          <a:ext cx="3657143" cy="111428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66675</xdr:rowOff>
    </xdr:from>
    <xdr:to>
      <xdr:col>4</xdr:col>
      <xdr:colOff>409238</xdr:colOff>
      <xdr:row>8</xdr:row>
      <xdr:rowOff>9471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" y="876300"/>
          <a:ext cx="2695238" cy="428571"/>
        </a:xfrm>
        <a:prstGeom prst="rect">
          <a:avLst/>
        </a:prstGeom>
      </xdr:spPr>
    </xdr:pic>
    <xdr:clientData/>
  </xdr:twoCellAnchor>
  <xdr:twoCellAnchor>
    <xdr:from>
      <xdr:col>0</xdr:col>
      <xdr:colOff>76200</xdr:colOff>
      <xdr:row>18</xdr:row>
      <xdr:rowOff>76200</xdr:rowOff>
    </xdr:from>
    <xdr:to>
      <xdr:col>0</xdr:col>
      <xdr:colOff>552450</xdr:colOff>
      <xdr:row>21</xdr:row>
      <xdr:rowOff>0</xdr:rowOff>
    </xdr:to>
    <xdr:sp macro="" textlink="">
      <xdr:nvSpPr>
        <xdr:cNvPr id="6" name="Rectangle à coins arrondis 5"/>
        <xdr:cNvSpPr/>
      </xdr:nvSpPr>
      <xdr:spPr>
        <a:xfrm>
          <a:off x="76200" y="2990850"/>
          <a:ext cx="476250" cy="40957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 editAs="oneCell">
    <xdr:from>
      <xdr:col>1</xdr:col>
      <xdr:colOff>142875</xdr:colOff>
      <xdr:row>20</xdr:row>
      <xdr:rowOff>76200</xdr:rowOff>
    </xdr:from>
    <xdr:to>
      <xdr:col>3</xdr:col>
      <xdr:colOff>237923</xdr:colOff>
      <xdr:row>24</xdr:row>
      <xdr:rowOff>76119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04875" y="3314700"/>
          <a:ext cx="1619048" cy="647619"/>
        </a:xfrm>
        <a:prstGeom prst="rect">
          <a:avLst/>
        </a:prstGeom>
      </xdr:spPr>
    </xdr:pic>
    <xdr:clientData/>
  </xdr:twoCellAnchor>
  <xdr:twoCellAnchor>
    <xdr:from>
      <xdr:col>0</xdr:col>
      <xdr:colOff>66675</xdr:colOff>
      <xdr:row>25</xdr:row>
      <xdr:rowOff>57150</xdr:rowOff>
    </xdr:from>
    <xdr:to>
      <xdr:col>0</xdr:col>
      <xdr:colOff>542925</xdr:colOff>
      <xdr:row>27</xdr:row>
      <xdr:rowOff>142875</xdr:rowOff>
    </xdr:to>
    <xdr:sp macro="" textlink="">
      <xdr:nvSpPr>
        <xdr:cNvPr id="8" name="Rectangle à coins arrondis 7"/>
        <xdr:cNvSpPr/>
      </xdr:nvSpPr>
      <xdr:spPr>
        <a:xfrm>
          <a:off x="66675" y="4105275"/>
          <a:ext cx="476250" cy="40957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 editAs="oneCell">
    <xdr:from>
      <xdr:col>1</xdr:col>
      <xdr:colOff>0</xdr:colOff>
      <xdr:row>28</xdr:row>
      <xdr:rowOff>0</xdr:rowOff>
    </xdr:from>
    <xdr:to>
      <xdr:col>5</xdr:col>
      <xdr:colOff>47238</xdr:colOff>
      <xdr:row>33</xdr:row>
      <xdr:rowOff>133232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62000" y="4533900"/>
          <a:ext cx="3095238" cy="942857"/>
        </a:xfrm>
        <a:prstGeom prst="rect">
          <a:avLst/>
        </a:prstGeom>
      </xdr:spPr>
    </xdr:pic>
    <xdr:clientData/>
  </xdr:twoCellAnchor>
  <xdr:twoCellAnchor>
    <xdr:from>
      <xdr:col>0</xdr:col>
      <xdr:colOff>76200</xdr:colOff>
      <xdr:row>34</xdr:row>
      <xdr:rowOff>38100</xdr:rowOff>
    </xdr:from>
    <xdr:to>
      <xdr:col>0</xdr:col>
      <xdr:colOff>552450</xdr:colOff>
      <xdr:row>36</xdr:row>
      <xdr:rowOff>123825</xdr:rowOff>
    </xdr:to>
    <xdr:sp macro="" textlink="">
      <xdr:nvSpPr>
        <xdr:cNvPr id="10" name="Rectangle à coins arrondis 9"/>
        <xdr:cNvSpPr/>
      </xdr:nvSpPr>
      <xdr:spPr>
        <a:xfrm>
          <a:off x="76200" y="5543550"/>
          <a:ext cx="476250" cy="409575"/>
        </a:xfrm>
        <a:prstGeom prst="roundRect">
          <a:avLst/>
        </a:prstGeom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 editAs="oneCell">
    <xdr:from>
      <xdr:col>1</xdr:col>
      <xdr:colOff>0</xdr:colOff>
      <xdr:row>37</xdr:row>
      <xdr:rowOff>0</xdr:rowOff>
    </xdr:from>
    <xdr:to>
      <xdr:col>2</xdr:col>
      <xdr:colOff>695143</xdr:colOff>
      <xdr:row>41</xdr:row>
      <xdr:rowOff>66586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62000" y="5991225"/>
          <a:ext cx="1457143" cy="7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R32"/>
  <sheetViews>
    <sheetView showGridLines="0" tabSelected="1" zoomScaleNormal="100" workbookViewId="0">
      <selection activeCell="A8" sqref="A8:B8"/>
    </sheetView>
  </sheetViews>
  <sheetFormatPr baseColWidth="10" defaultRowHeight="12.75"/>
  <cols>
    <col min="1" max="1" width="13.140625" customWidth="1"/>
    <col min="2" max="2" width="9.5703125" customWidth="1"/>
    <col min="3" max="3" width="17" customWidth="1"/>
    <col min="4" max="4" width="12.140625" customWidth="1"/>
    <col min="5" max="5" width="12.140625" bestFit="1" customWidth="1"/>
    <col min="6" max="6" width="3.7109375" customWidth="1"/>
    <col min="7" max="7" width="6.5703125" customWidth="1"/>
    <col min="8" max="8" width="13.85546875" customWidth="1"/>
    <col min="9" max="9" width="10.140625" customWidth="1"/>
    <col min="11" max="12" width="4.85546875" customWidth="1"/>
    <col min="13" max="13" width="13.7109375" bestFit="1" customWidth="1"/>
    <col min="14" max="14" width="14.28515625" bestFit="1" customWidth="1"/>
    <col min="15" max="15" width="11.7109375" bestFit="1" customWidth="1"/>
    <col min="17" max="17" width="11.140625" bestFit="1" customWidth="1"/>
    <col min="18" max="18" width="11.5703125" customWidth="1"/>
  </cols>
  <sheetData>
    <row r="1" spans="1:18">
      <c r="M1" s="23"/>
      <c r="N1" s="64"/>
    </row>
    <row r="2" spans="1:18" ht="15.75" customHeight="1">
      <c r="A2" s="19"/>
      <c r="B2" s="19"/>
      <c r="C2" s="19"/>
      <c r="D2" s="19"/>
      <c r="E2" s="19"/>
      <c r="F2" s="19"/>
      <c r="G2" s="19"/>
      <c r="H2" s="19"/>
      <c r="I2" s="19"/>
      <c r="J2" s="19"/>
      <c r="Q2" s="23" t="s">
        <v>0</v>
      </c>
      <c r="R2" s="64"/>
    </row>
    <row r="3" spans="1:18" ht="15.75" customHeight="1">
      <c r="A3" s="67"/>
      <c r="B3" s="67"/>
      <c r="C3" s="67"/>
      <c r="D3" s="19"/>
      <c r="E3" s="19"/>
      <c r="F3" s="19"/>
      <c r="G3" s="19"/>
      <c r="H3" s="66"/>
      <c r="I3" s="66"/>
      <c r="J3" s="66"/>
      <c r="N3" s="18"/>
      <c r="Q3" s="23" t="s">
        <v>1</v>
      </c>
      <c r="R3" s="20"/>
    </row>
    <row r="4" spans="1:18" ht="13.5" customHeight="1">
      <c r="A4" s="19"/>
      <c r="B4" s="19"/>
      <c r="C4" s="19"/>
      <c r="D4" s="19"/>
      <c r="E4" s="19"/>
      <c r="F4" s="19"/>
      <c r="G4" s="19"/>
      <c r="H4" s="19"/>
      <c r="I4" s="19"/>
      <c r="J4" s="19"/>
      <c r="K4" s="10"/>
      <c r="L4" s="10"/>
      <c r="N4" s="18"/>
      <c r="Q4" s="23" t="s">
        <v>2</v>
      </c>
    </row>
    <row r="5" spans="1:18" ht="9" customHeight="1"/>
    <row r="6" spans="1:18" ht="20.25">
      <c r="A6" s="68" t="str">
        <f>_xll.BDP($N$1,"NAME")</f>
        <v>#N/A Invalid Security</v>
      </c>
      <c r="B6" s="68"/>
      <c r="C6" s="68"/>
      <c r="D6" s="68"/>
      <c r="E6" s="68"/>
      <c r="F6" s="68"/>
      <c r="G6" s="68"/>
      <c r="H6" s="68"/>
      <c r="I6" s="68"/>
      <c r="J6" s="68"/>
    </row>
    <row r="7" spans="1:18" ht="9" customHeight="1">
      <c r="A7" s="73"/>
      <c r="B7" s="73"/>
      <c r="C7" s="73"/>
      <c r="D7" s="73"/>
      <c r="E7" s="73"/>
      <c r="F7" s="73"/>
      <c r="G7" s="73"/>
      <c r="H7" s="73"/>
      <c r="I7" s="73"/>
      <c r="J7" s="73"/>
      <c r="M7" s="18"/>
    </row>
    <row r="8" spans="1:18" ht="18">
      <c r="A8" s="74">
        <f ca="1">TODAY()</f>
        <v>43761</v>
      </c>
      <c r="B8" s="74"/>
      <c r="C8" s="70"/>
      <c r="D8" s="70"/>
      <c r="E8" s="70"/>
      <c r="F8" s="3"/>
      <c r="I8" s="3"/>
      <c r="J8" s="2"/>
    </row>
    <row r="9" spans="1:18" ht="12.75" customHeight="1" thickBot="1">
      <c r="F9" s="3"/>
    </row>
    <row r="10" spans="1:18" ht="18.75" thickBot="1">
      <c r="A10" s="71"/>
      <c r="B10" s="72"/>
      <c r="C10" s="24" t="e">
        <f>#REF!</f>
        <v>#REF!</v>
      </c>
      <c r="D10" s="42" t="e">
        <f>C10/(J13-J16-J17)</f>
        <v>#REF!</v>
      </c>
      <c r="E10" s="43"/>
      <c r="F10" s="5"/>
      <c r="G10" s="3"/>
      <c r="H10" s="29"/>
      <c r="I10" s="30"/>
      <c r="J10" s="65" t="str">
        <f>_xll.BDP($N$1,"PX_LAST")</f>
        <v>#N/A Invalid Security</v>
      </c>
    </row>
    <row r="11" spans="1:18" ht="18.75" thickBot="1">
      <c r="A11" s="44"/>
      <c r="B11" s="45"/>
      <c r="C11" s="46"/>
      <c r="D11" s="47"/>
      <c r="E11" s="47"/>
      <c r="G11" s="3"/>
      <c r="H11" s="31"/>
      <c r="I11" s="32"/>
      <c r="J11" s="33" t="e">
        <f>_xll.BDP($N$1,"CHG_PCT_1D")/100</f>
        <v>#VALUE!</v>
      </c>
    </row>
    <row r="12" spans="1:18" ht="18.75" thickBot="1">
      <c r="A12" s="71"/>
      <c r="B12" s="72"/>
      <c r="C12" s="25" t="e">
        <f>#REF!</f>
        <v>#REF!</v>
      </c>
      <c r="D12" s="48"/>
      <c r="E12" s="48"/>
      <c r="F12" s="6"/>
      <c r="G12" s="3"/>
      <c r="H12" s="31"/>
      <c r="I12" s="34"/>
      <c r="J12" s="35" t="str">
        <f>_xll.BDP($N$1,"VWAP")</f>
        <v>#N/A Invalid Security</v>
      </c>
      <c r="N12" s="16"/>
      <c r="O12" s="8"/>
      <c r="P12" s="17" t="e">
        <f>SUM(#REF!)</f>
        <v>#REF!</v>
      </c>
    </row>
    <row r="13" spans="1:18" ht="18.75" thickBot="1">
      <c r="A13" s="45"/>
      <c r="B13" s="45"/>
      <c r="C13" s="46"/>
      <c r="D13" s="47"/>
      <c r="E13" s="47"/>
      <c r="G13" s="3"/>
      <c r="H13" s="36"/>
      <c r="I13" s="34"/>
      <c r="J13" s="37" t="str">
        <f>_xll.BDP($N$1,"VOLUME")</f>
        <v>#N/A Invalid Security</v>
      </c>
      <c r="M13" s="11"/>
      <c r="N13" s="9"/>
      <c r="O13" s="12"/>
    </row>
    <row r="14" spans="1:18" ht="18.75" thickBot="1">
      <c r="A14" s="71"/>
      <c r="B14" s="72"/>
      <c r="C14" s="26" t="e">
        <f>#REF!</f>
        <v>#REF!</v>
      </c>
      <c r="D14" s="49"/>
      <c r="E14" s="49"/>
      <c r="G14" s="3"/>
      <c r="H14" s="36"/>
      <c r="I14" s="32"/>
      <c r="J14" s="38" t="str">
        <f>_xll.BDP($N$1,"HIGH")</f>
        <v>#N/A Invalid Security</v>
      </c>
      <c r="O14" s="12"/>
    </row>
    <row r="15" spans="1:18" ht="18">
      <c r="A15" s="46"/>
      <c r="B15" s="50"/>
      <c r="C15" s="51"/>
      <c r="D15" s="52"/>
      <c r="E15" s="52"/>
      <c r="G15" s="3"/>
      <c r="H15" s="36"/>
      <c r="I15" s="32"/>
      <c r="J15" s="38" t="str">
        <f>_xll.BDP($N$1,"LOW")</f>
        <v>#N/A Invalid Security</v>
      </c>
    </row>
    <row r="16" spans="1:18" ht="18">
      <c r="A16" s="69"/>
      <c r="B16" s="69"/>
      <c r="C16" s="69"/>
      <c r="D16" s="69"/>
      <c r="E16" s="69"/>
      <c r="F16" s="4"/>
      <c r="G16" s="3"/>
      <c r="H16" s="36"/>
      <c r="I16" s="34"/>
      <c r="J16" s="37" t="str">
        <f>_xll.BDP($N$1,"OFFICIAL_OPEN_AUCTION_VOLUME")</f>
        <v>#N/A Invalid Security</v>
      </c>
    </row>
    <row r="17" spans="1:11" ht="18.75" thickBot="1">
      <c r="A17" s="45"/>
      <c r="B17" s="45"/>
      <c r="C17" s="45"/>
      <c r="D17" s="47"/>
      <c r="E17" s="47"/>
      <c r="G17" s="3"/>
      <c r="H17" s="36"/>
      <c r="I17" s="34"/>
      <c r="J17" s="37" t="str">
        <f>_xll.BDP($N$1,"OFFICIAL_CLOSE_AUCTION_VOLUME","Fill=0")</f>
        <v>#N/A Invalid Security</v>
      </c>
    </row>
    <row r="18" spans="1:11" ht="18.75" thickBot="1">
      <c r="A18" s="71"/>
      <c r="B18" s="72"/>
      <c r="C18" s="24" t="e">
        <f>#REF!</f>
        <v>#REF!</v>
      </c>
      <c r="D18" s="43"/>
      <c r="E18" s="43"/>
      <c r="F18" s="7"/>
      <c r="G18" s="3"/>
      <c r="H18" s="39"/>
      <c r="I18" s="40"/>
      <c r="J18" s="41" t="e">
        <f>J13-J16-J17</f>
        <v>#VALUE!</v>
      </c>
    </row>
    <row r="19" spans="1:11" ht="18.75" thickBot="1">
      <c r="A19" s="44"/>
      <c r="B19" s="45"/>
      <c r="C19" s="53"/>
      <c r="D19" s="47"/>
      <c r="E19" s="47"/>
      <c r="F19" s="3"/>
    </row>
    <row r="20" spans="1:11" ht="18.75" thickBot="1">
      <c r="A20" s="71"/>
      <c r="B20" s="72"/>
      <c r="C20" s="25" t="e">
        <f>#REF!</f>
        <v>#REF!</v>
      </c>
      <c r="D20" s="54"/>
      <c r="E20" s="54"/>
      <c r="F20" s="3"/>
    </row>
    <row r="21" spans="1:11" ht="18.75" thickBot="1">
      <c r="A21" s="45"/>
      <c r="B21" s="45"/>
      <c r="C21" s="53"/>
      <c r="D21" s="47"/>
      <c r="E21" s="47"/>
      <c r="F21" s="3"/>
      <c r="H21" s="86"/>
      <c r="I21" s="87"/>
      <c r="J21" s="88"/>
      <c r="K21" s="1"/>
    </row>
    <row r="22" spans="1:11" ht="18.75" thickBot="1">
      <c r="A22" s="71"/>
      <c r="B22" s="72"/>
      <c r="C22" s="26" t="e">
        <f>#REF!</f>
        <v>#REF!</v>
      </c>
      <c r="D22" s="55"/>
      <c r="E22" s="55"/>
      <c r="F22" s="3"/>
      <c r="H22" s="75"/>
      <c r="I22" s="76"/>
      <c r="J22" s="27" t="e">
        <f>_xll.BDP(#REF!,"VOLUME_AVG_5D")</f>
        <v>#REF!</v>
      </c>
      <c r="K22" s="1"/>
    </row>
    <row r="23" spans="1:11" ht="18.75" thickBot="1">
      <c r="A23" s="46"/>
      <c r="B23" s="50"/>
      <c r="C23" s="56"/>
      <c r="D23" s="56"/>
      <c r="E23" s="56"/>
      <c r="F23" s="3"/>
      <c r="H23" s="75"/>
      <c r="I23" s="76"/>
      <c r="J23" s="27" t="e">
        <f>_xll.BDP(#REF!,"VOLUME_AVG_20D")</f>
        <v>#REF!</v>
      </c>
      <c r="K23" s="1"/>
    </row>
    <row r="24" spans="1:11" ht="18.75" customHeight="1" thickBot="1">
      <c r="A24" s="71"/>
      <c r="B24" s="72"/>
      <c r="C24" s="24" t="e">
        <f>#REF!</f>
        <v>#REF!</v>
      </c>
      <c r="D24" s="56"/>
      <c r="E24" s="56"/>
      <c r="H24" s="84"/>
      <c r="I24" s="85"/>
      <c r="J24" s="28" t="e">
        <f>_xll.BDP(#REF!,"VOLUME_AVG_3M")</f>
        <v>#REF!</v>
      </c>
    </row>
    <row r="25" spans="1:11" ht="9.75" customHeight="1">
      <c r="A25" s="57"/>
      <c r="B25" s="57"/>
      <c r="C25" s="57"/>
      <c r="D25" s="57"/>
      <c r="E25" s="57"/>
    </row>
    <row r="26" spans="1:11" ht="5.25" customHeight="1">
      <c r="A26" s="57"/>
      <c r="B26" s="57"/>
      <c r="C26" s="58"/>
      <c r="D26" s="57"/>
      <c r="E26" s="57"/>
    </row>
    <row r="27" spans="1:11" ht="14.25">
      <c r="A27" s="59"/>
      <c r="B27" s="60"/>
      <c r="C27" s="58"/>
      <c r="D27" s="61"/>
      <c r="E27" s="62"/>
      <c r="H27" s="83"/>
      <c r="I27" s="83"/>
      <c r="J27" s="83"/>
    </row>
    <row r="28" spans="1:11" ht="12.75" customHeight="1" thickBot="1">
      <c r="A28" s="15"/>
      <c r="B28" s="9"/>
      <c r="C28" s="13"/>
      <c r="D28" s="14"/>
    </row>
    <row r="29" spans="1:11" ht="12.75" customHeight="1">
      <c r="A29" s="15"/>
      <c r="B29" s="9"/>
      <c r="C29" s="13"/>
      <c r="D29" s="14"/>
      <c r="H29" s="77"/>
      <c r="I29" s="78"/>
      <c r="J29" s="79"/>
    </row>
    <row r="30" spans="1:11" ht="12.75" customHeight="1" thickBot="1">
      <c r="A30" s="15"/>
      <c r="B30" s="9"/>
      <c r="C30" s="13"/>
      <c r="D30" s="14"/>
      <c r="H30" s="80"/>
      <c r="I30" s="81"/>
      <c r="J30" s="82"/>
    </row>
    <row r="31" spans="1:11" ht="12.75" customHeight="1">
      <c r="A31" s="15"/>
      <c r="B31" s="9"/>
      <c r="C31" s="13"/>
      <c r="D31" s="14"/>
      <c r="H31" s="63"/>
      <c r="I31" s="63"/>
      <c r="J31" s="63"/>
    </row>
    <row r="32" spans="1:11" ht="17.25" customHeight="1">
      <c r="A32" s="15"/>
      <c r="B32" s="9"/>
      <c r="C32" s="13"/>
      <c r="D32" s="14"/>
      <c r="H32" s="63"/>
      <c r="I32" s="63"/>
      <c r="J32" s="63"/>
    </row>
  </sheetData>
  <mergeCells count="21">
    <mergeCell ref="H22:I22"/>
    <mergeCell ref="H29:J30"/>
    <mergeCell ref="H27:J27"/>
    <mergeCell ref="A20:B20"/>
    <mergeCell ref="A22:B22"/>
    <mergeCell ref="H23:I23"/>
    <mergeCell ref="H24:I24"/>
    <mergeCell ref="A24:B24"/>
    <mergeCell ref="H21:J21"/>
    <mergeCell ref="A18:B18"/>
    <mergeCell ref="A16:B16"/>
    <mergeCell ref="A8:B8"/>
    <mergeCell ref="A14:B14"/>
    <mergeCell ref="A10:B10"/>
    <mergeCell ref="H3:J3"/>
    <mergeCell ref="A3:C3"/>
    <mergeCell ref="A6:J6"/>
    <mergeCell ref="C16:E16"/>
    <mergeCell ref="C8:E8"/>
    <mergeCell ref="A12:B12"/>
    <mergeCell ref="A7:J7"/>
  </mergeCells>
  <phoneticPr fontId="9" type="noConversion"/>
  <conditionalFormatting sqref="J11">
    <cfRule type="expression" dxfId="1" priority="1" stopIfTrue="1">
      <formula>$J$11&gt;0</formula>
    </cfRule>
    <cfRule type="expression" dxfId="0" priority="2" stopIfTrue="1">
      <formula>$J$11&lt;0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90" r:id="rId4" name="Button 7870">
              <controlPr defaultSize="0" print="0" autoFill="0" autoPict="0" macro="[0]!email1">
                <anchor moveWithCells="1" sizeWithCells="1">
                  <from>
                    <xdr:col>12</xdr:col>
                    <xdr:colOff>885825</xdr:colOff>
                    <xdr:row>5</xdr:row>
                    <xdr:rowOff>57150</xdr:rowOff>
                  </from>
                  <to>
                    <xdr:col>14</xdr:col>
                    <xdr:colOff>247650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B36"/>
  <sheetViews>
    <sheetView workbookViewId="0">
      <selection activeCell="H19" sqref="H19"/>
    </sheetView>
  </sheetViews>
  <sheetFormatPr baseColWidth="10" defaultRowHeight="12.75"/>
  <cols>
    <col min="1" max="16384" width="11.42578125" style="21"/>
  </cols>
  <sheetData>
    <row r="5" spans="2:2">
      <c r="B5" s="22" t="s">
        <v>3</v>
      </c>
    </row>
    <row r="9" spans="2:2">
      <c r="B9" s="22" t="s">
        <v>4</v>
      </c>
    </row>
    <row r="20" spans="2:2">
      <c r="B20" s="22" t="s">
        <v>5</v>
      </c>
    </row>
    <row r="27" spans="2:2">
      <c r="B27" s="22" t="s">
        <v>6</v>
      </c>
    </row>
    <row r="36" spans="2:2">
      <c r="B36" s="22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Reporting</vt:lpstr>
      <vt:lpstr>Mode d'emploi</vt:lpstr>
      <vt:lpstr>Reporting!Zone_d_impression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eynardpa</dc:creator>
  <cp:lastModifiedBy>MOLARD Renald</cp:lastModifiedBy>
  <cp:lastPrinted>2019-10-22T15:03:53Z</cp:lastPrinted>
  <dcterms:created xsi:type="dcterms:W3CDTF">2007-09-18T08:10:25Z</dcterms:created>
  <dcterms:modified xsi:type="dcterms:W3CDTF">2019-10-23T08:04:47Z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